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U:\M635-COLLECTION_DISSEMINATION_MODELLING\E1-Publications\01 - Statistical books\2024-Key Figures\SE articles\20.09 downloads\Crops\"/>
    </mc:Choice>
  </mc:AlternateContent>
  <xr:revisionPtr revIDLastSave="0" documentId="13_ncr:1_{ECCF5205-6B7C-444A-9C94-CA8B39AA9D16}" xr6:coauthVersionLast="47" xr6:coauthVersionMax="47" xr10:uidLastSave="{00000000-0000-0000-0000-000000000000}"/>
  <bookViews>
    <workbookView xWindow="0" yWindow="0" windowWidth="14400" windowHeight="15600" tabRatio="918" firstSheet="1" activeTab="1" xr2:uid="{00000000-000D-0000-FFFF-FFFF00000000}"/>
  </bookViews>
  <sheets>
    <sheet name="T4.2^update" sheetId="1" state="hidden" r:id="rId1"/>
    <sheet name="Figure 1" sheetId="5" r:id="rId2"/>
    <sheet name="Data 1" sheetId="75" r:id="rId3"/>
    <sheet name="Figure 2" sheetId="3" r:id="rId4"/>
    <sheet name="Data 2" sheetId="76" r:id="rId5"/>
    <sheet name="Figure 3" sheetId="48" r:id="rId6"/>
    <sheet name="Data 3" sheetId="77" r:id="rId7"/>
    <sheet name="Figure 4" sheetId="54" r:id="rId8"/>
    <sheet name="Data 4" sheetId="78" r:id="rId9"/>
    <sheet name="Figure 5" sheetId="7" r:id="rId10"/>
    <sheet name="Data 5" sheetId="79" r:id="rId11"/>
    <sheet name="Figure 6" sheetId="55" r:id="rId12"/>
    <sheet name="Data 6" sheetId="80" r:id="rId13"/>
    <sheet name="Figure 7" sheetId="60" r:id="rId14"/>
    <sheet name="Data 7" sheetId="73" r:id="rId15"/>
    <sheet name="Figure 8" sheetId="8" r:id="rId16"/>
    <sheet name="Data 8" sheetId="81" r:id="rId17"/>
    <sheet name="Figure 9" sheetId="61" r:id="rId18"/>
    <sheet name="Data 9" sheetId="74" r:id="rId19"/>
    <sheet name="Figure 10" sheetId="53" r:id="rId20"/>
    <sheet name="Data 10" sheetId="82" r:id="rId21"/>
    <sheet name="Figure 11" sheetId="62" r:id="rId22"/>
    <sheet name="Data 11" sheetId="85" r:id="rId23"/>
    <sheet name="Figure 12" sheetId="14" r:id="rId24"/>
    <sheet name="Data 12" sheetId="83" r:id="rId25"/>
    <sheet name="Figure 13" sheetId="63" r:id="rId26"/>
    <sheet name="Data 13" sheetId="84" r:id="rId27"/>
    <sheet name="Sheet1" sheetId="22" state="hidden" r:id="rId28"/>
    <sheet name="Table 4.11 (unused)" sheetId="34" state="hidden" r:id="rId29"/>
  </sheets>
  <definedNames>
    <definedName name="_xlnm._FilterDatabase" localSheetId="23" hidden="1">'Figure 12'!#REF!</definedName>
    <definedName name="_xlnm._FilterDatabase" localSheetId="25" hidden="1">'Figure 13'!#REF!</definedName>
    <definedName name="_xlnm._FilterDatabase" localSheetId="5" hidden="1">'Data 3'!$L$4:$L$4</definedName>
    <definedName name="_xlnm.Print_Area" localSheetId="1">'Figure 1'!$B$2:$N$30</definedName>
    <definedName name="_xlnm.Print_Area" localSheetId="19">'Data 10'!$B$37:$H$99</definedName>
    <definedName name="_xlnm.Print_Area" localSheetId="21">'Data 11'!$B$88:$H$92</definedName>
    <definedName name="_xlnm.Print_Area" localSheetId="23">'Figure 12'!$B$3:$L$25</definedName>
    <definedName name="_xlnm.Print_Area" localSheetId="25">'Figure 13'!$B$3:$L$31</definedName>
    <definedName name="_xlnm.Print_Area" localSheetId="3">'Figure 2'!$B$2:$M$26</definedName>
    <definedName name="_xlnm.Print_Area" localSheetId="5">'Figure 3'!$B$2:$N$27</definedName>
    <definedName name="_xlnm.Print_Area" localSheetId="7">'Figure 4'!$B$2:$Q$33</definedName>
    <definedName name="_xlnm.Print_Area" localSheetId="9">'Figure 5'!$B$2:$N$27</definedName>
    <definedName name="_xlnm.Print_Area" localSheetId="11">'Figure 6'!$B$3:$F$45</definedName>
    <definedName name="_xlnm.Print_Area" localSheetId="13">'Figure 7'!$B$2:$Q$26</definedName>
    <definedName name="_xlnm.Print_Area" localSheetId="15">'Figure 8'!$B$3:$O$27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81" l="1"/>
  <c r="L10" i="81"/>
  <c r="K10" i="81"/>
  <c r="J10" i="81"/>
  <c r="I10" i="81"/>
  <c r="H10" i="81"/>
  <c r="G10" i="81"/>
  <c r="F10" i="81"/>
  <c r="E10" i="81"/>
  <c r="D10" i="81"/>
  <c r="C10" i="81"/>
  <c r="G129" i="81"/>
  <c r="G127" i="81"/>
  <c r="G126" i="81"/>
  <c r="G125" i="81"/>
  <c r="G123" i="81"/>
  <c r="G124" i="81"/>
  <c r="P14" i="79"/>
  <c r="P13" i="79"/>
  <c r="P12" i="79"/>
  <c r="P11" i="79"/>
  <c r="N6" i="79"/>
  <c r="M6" i="79"/>
  <c r="L6" i="79"/>
  <c r="K6" i="79"/>
  <c r="J6" i="79"/>
  <c r="I6" i="79"/>
  <c r="H6" i="79"/>
  <c r="G6" i="79"/>
  <c r="F6" i="79"/>
  <c r="E6" i="79"/>
  <c r="D6" i="79"/>
  <c r="I9" i="77"/>
  <c r="I8" i="77"/>
  <c r="I10" i="77" s="1"/>
  <c r="G84" i="76"/>
  <c r="G88" i="76"/>
  <c r="G87" i="76"/>
  <c r="G86" i="76"/>
  <c r="G85" i="76"/>
  <c r="G83" i="76"/>
  <c r="G82" i="76"/>
  <c r="G81" i="76"/>
  <c r="G80" i="76"/>
  <c r="G79" i="76"/>
  <c r="G78" i="76"/>
  <c r="J9" i="76"/>
  <c r="C9" i="76"/>
  <c r="AE53" i="75"/>
  <c r="N25" i="84"/>
  <c r="N24" i="84"/>
  <c r="N23" i="84"/>
  <c r="N22" i="84"/>
  <c r="N21" i="84"/>
  <c r="E13" i="82"/>
  <c r="D13" i="82"/>
  <c r="C13" i="82"/>
  <c r="AK5" i="74"/>
  <c r="AJ5" i="74"/>
  <c r="AI5" i="74"/>
  <c r="AK4" i="74"/>
  <c r="AJ4" i="74"/>
  <c r="AI4" i="74"/>
  <c r="AK3" i="74"/>
  <c r="AJ3" i="74"/>
  <c r="AI3" i="74"/>
  <c r="L9" i="81"/>
  <c r="K9" i="81"/>
  <c r="J9" i="81"/>
  <c r="I9" i="81"/>
  <c r="H9" i="81"/>
  <c r="G9" i="81"/>
  <c r="F9" i="81"/>
  <c r="E9" i="81"/>
  <c r="D9" i="81"/>
  <c r="C9" i="81"/>
  <c r="M8" i="81"/>
  <c r="L8" i="81"/>
  <c r="K8" i="81"/>
  <c r="J8" i="81"/>
  <c r="I8" i="81"/>
  <c r="H8" i="81"/>
  <c r="G8" i="81"/>
  <c r="F8" i="81"/>
  <c r="E8" i="81"/>
  <c r="D8" i="81"/>
  <c r="C8" i="81"/>
  <c r="M7" i="81"/>
  <c r="L7" i="81"/>
  <c r="K7" i="81"/>
  <c r="J7" i="81"/>
  <c r="I7" i="81"/>
  <c r="H7" i="81"/>
  <c r="G7" i="81"/>
  <c r="F7" i="81"/>
  <c r="E7" i="81"/>
  <c r="D7" i="81"/>
  <c r="C7" i="81"/>
  <c r="M6" i="81"/>
  <c r="L6" i="81"/>
  <c r="K6" i="81"/>
  <c r="J6" i="81"/>
  <c r="I6" i="81"/>
  <c r="H6" i="81"/>
  <c r="G6" i="81"/>
  <c r="F6" i="81"/>
  <c r="E6" i="81"/>
  <c r="D6" i="81"/>
  <c r="C6" i="81"/>
  <c r="N40" i="81"/>
  <c r="N39" i="81"/>
  <c r="M9" i="81" s="1"/>
  <c r="AK7" i="73"/>
  <c r="AJ7" i="73"/>
  <c r="AI7" i="73"/>
  <c r="AK6" i="73"/>
  <c r="AJ6" i="73"/>
  <c r="AI6" i="73"/>
  <c r="F15" i="79"/>
  <c r="N14" i="79"/>
  <c r="N13" i="79"/>
  <c r="N12" i="79"/>
  <c r="N11" i="79"/>
  <c r="N15" i="79" s="1"/>
  <c r="M11" i="79"/>
  <c r="M15" i="79" s="1"/>
  <c r="L11" i="79"/>
  <c r="L15" i="79" s="1"/>
  <c r="K11" i="79"/>
  <c r="K15" i="79" s="1"/>
  <c r="J11" i="79"/>
  <c r="J15" i="79" s="1"/>
  <c r="I11" i="79"/>
  <c r="I15" i="79" s="1"/>
  <c r="H11" i="79"/>
  <c r="H15" i="79" s="1"/>
  <c r="G11" i="79"/>
  <c r="G15" i="79" s="1"/>
  <c r="F11" i="79"/>
  <c r="E11" i="79"/>
  <c r="E15" i="79" s="1"/>
  <c r="D11" i="79"/>
  <c r="D15" i="79" s="1"/>
  <c r="AK9" i="78"/>
  <c r="AJ9" i="78"/>
  <c r="AI9" i="78"/>
  <c r="AK8" i="78"/>
  <c r="AJ8" i="78"/>
  <c r="AI8" i="78"/>
  <c r="AK7" i="78"/>
  <c r="AJ7" i="78"/>
  <c r="AI7" i="78"/>
  <c r="AK6" i="78"/>
  <c r="AJ6" i="78"/>
  <c r="AI6" i="78"/>
  <c r="AK5" i="78"/>
  <c r="AJ5" i="78"/>
  <c r="AI5" i="78"/>
  <c r="AK4" i="78"/>
  <c r="AJ4" i="78"/>
  <c r="AI4" i="78"/>
  <c r="K10" i="77"/>
  <c r="K9" i="77"/>
  <c r="K8" i="77"/>
  <c r="K7" i="77"/>
  <c r="K6" i="77"/>
  <c r="K5" i="77"/>
  <c r="I7" i="77"/>
  <c r="I6" i="77"/>
  <c r="I5" i="77"/>
  <c r="G9" i="77"/>
  <c r="G8" i="77"/>
  <c r="G7" i="77"/>
  <c r="G6" i="77"/>
  <c r="G5" i="77"/>
  <c r="G10" i="77" s="1"/>
  <c r="E9" i="77"/>
  <c r="E8" i="77"/>
  <c r="E6" i="77"/>
  <c r="E7" i="77"/>
  <c r="E5" i="77"/>
  <c r="C9" i="77"/>
  <c r="C8" i="77"/>
  <c r="C10" i="77" s="1"/>
  <c r="C7" i="77"/>
  <c r="C6" i="77"/>
  <c r="C5" i="77"/>
  <c r="E10" i="77" l="1"/>
  <c r="I9" i="76"/>
  <c r="H9" i="76"/>
  <c r="G9" i="76"/>
  <c r="F9" i="76"/>
  <c r="E9" i="76"/>
  <c r="D9" i="76"/>
  <c r="K12" i="75"/>
  <c r="I12" i="75"/>
  <c r="P11" i="75"/>
  <c r="O11" i="75"/>
  <c r="N11" i="75"/>
  <c r="M11" i="75"/>
  <c r="L11" i="75"/>
  <c r="K11" i="75"/>
  <c r="J11" i="75"/>
  <c r="I11" i="75"/>
  <c r="H11" i="75"/>
  <c r="G11" i="75"/>
  <c r="F11" i="75"/>
  <c r="E11" i="75"/>
  <c r="D11" i="75"/>
  <c r="C11" i="75"/>
  <c r="P10" i="75"/>
  <c r="O10" i="75"/>
  <c r="N10" i="75"/>
  <c r="M10" i="75"/>
  <c r="L10" i="75"/>
  <c r="K10" i="75"/>
  <c r="J10" i="75"/>
  <c r="I10" i="75"/>
  <c r="H10" i="75"/>
  <c r="G10" i="75"/>
  <c r="F10" i="75"/>
  <c r="E10" i="75"/>
  <c r="D10" i="75"/>
  <c r="C10" i="75"/>
  <c r="P9" i="75"/>
  <c r="O9" i="75"/>
  <c r="N9" i="75"/>
  <c r="M9" i="75"/>
  <c r="L9" i="75"/>
  <c r="K9" i="75"/>
  <c r="J9" i="75"/>
  <c r="I9" i="75"/>
  <c r="H9" i="75"/>
  <c r="G9" i="75"/>
  <c r="F9" i="75"/>
  <c r="E9" i="75"/>
  <c r="D9" i="75"/>
  <c r="C9" i="75"/>
  <c r="P8" i="75"/>
  <c r="O8" i="75"/>
  <c r="N8" i="75"/>
  <c r="M8" i="75"/>
  <c r="L8" i="75"/>
  <c r="K8" i="75"/>
  <c r="J8" i="75"/>
  <c r="I8" i="75"/>
  <c r="H8" i="75"/>
  <c r="G8" i="75"/>
  <c r="F8" i="75"/>
  <c r="E8" i="75"/>
  <c r="D8" i="75"/>
  <c r="C8" i="75"/>
  <c r="C12" i="75" s="1"/>
  <c r="P7" i="75"/>
  <c r="O7" i="75"/>
  <c r="O12" i="75" s="1"/>
  <c r="N7" i="75"/>
  <c r="N12" i="75" s="1"/>
  <c r="M7" i="75"/>
  <c r="M12" i="75" s="1"/>
  <c r="L7" i="75"/>
  <c r="L12" i="75" s="1"/>
  <c r="K7" i="75"/>
  <c r="J7" i="75"/>
  <c r="J12" i="75" s="1"/>
  <c r="I7" i="75"/>
  <c r="H7" i="75"/>
  <c r="H12" i="75" s="1"/>
  <c r="G7" i="75"/>
  <c r="G12" i="75" s="1"/>
  <c r="F7" i="75"/>
  <c r="F12" i="75" s="1"/>
  <c r="E7" i="75"/>
  <c r="E12" i="75" s="1"/>
  <c r="D7" i="75"/>
  <c r="D12" i="75" s="1"/>
  <c r="C7" i="75"/>
  <c r="N25" i="83"/>
  <c r="N23" i="83"/>
  <c r="N22" i="83"/>
  <c r="N21" i="83"/>
  <c r="N20" i="83"/>
  <c r="N19" i="83"/>
  <c r="N18" i="83"/>
  <c r="G89" i="85"/>
  <c r="G87" i="85"/>
  <c r="G86" i="85"/>
  <c r="G84" i="85"/>
  <c r="G81" i="85"/>
  <c r="G79" i="85"/>
  <c r="G78" i="85"/>
  <c r="G76" i="85"/>
  <c r="G73" i="85"/>
  <c r="G71" i="85"/>
  <c r="G70" i="85"/>
  <c r="G68" i="85"/>
  <c r="G65" i="85"/>
  <c r="G66" i="85" l="1"/>
  <c r="G74" i="85"/>
  <c r="G82" i="85"/>
  <c r="G90" i="85"/>
  <c r="G69" i="85"/>
  <c r="G77" i="85"/>
  <c r="G85" i="85"/>
  <c r="G64" i="85"/>
  <c r="G72" i="85"/>
  <c r="G80" i="85"/>
  <c r="G88" i="85"/>
  <c r="G67" i="85"/>
  <c r="G75" i="85"/>
  <c r="G83" i="85"/>
  <c r="P12" i="75"/>
  <c r="N24" i="83"/>
  <c r="AH5" i="74"/>
  <c r="AG5" i="74"/>
  <c r="AF5" i="74"/>
  <c r="AE5" i="74"/>
  <c r="AD5" i="74"/>
  <c r="AC5" i="74"/>
  <c r="AB5" i="74"/>
  <c r="AA5" i="74"/>
  <c r="Z5" i="74"/>
  <c r="Y5" i="74"/>
  <c r="X5" i="74"/>
  <c r="W5" i="74"/>
  <c r="V5" i="74"/>
  <c r="U5" i="74"/>
  <c r="T5" i="74"/>
  <c r="S5" i="74"/>
  <c r="R5" i="74"/>
  <c r="Q5" i="74"/>
  <c r="P5" i="74"/>
  <c r="O5" i="74"/>
  <c r="N5" i="74"/>
  <c r="M5" i="74"/>
  <c r="L5" i="74"/>
  <c r="K5" i="74"/>
  <c r="J5" i="74"/>
  <c r="I5" i="74"/>
  <c r="H5" i="74"/>
  <c r="G5" i="74"/>
  <c r="F5" i="74"/>
  <c r="E5" i="74"/>
  <c r="D5" i="74"/>
  <c r="AH4" i="74"/>
  <c r="AG4" i="74"/>
  <c r="AF4" i="74"/>
  <c r="AE4" i="74"/>
  <c r="AD4" i="74"/>
  <c r="AC4" i="74"/>
  <c r="AB4" i="74"/>
  <c r="AA4" i="74"/>
  <c r="Z4" i="74"/>
  <c r="Y4" i="74"/>
  <c r="X4" i="74"/>
  <c r="W4" i="74"/>
  <c r="V4" i="74"/>
  <c r="U4" i="74"/>
  <c r="T4" i="74"/>
  <c r="S4" i="74"/>
  <c r="R4" i="74"/>
  <c r="Q4" i="74"/>
  <c r="P4" i="74"/>
  <c r="O4" i="74"/>
  <c r="N4" i="74"/>
  <c r="M4" i="74"/>
  <c r="L4" i="74"/>
  <c r="K4" i="74"/>
  <c r="J4" i="74"/>
  <c r="I4" i="74"/>
  <c r="H4" i="74"/>
  <c r="G4" i="74"/>
  <c r="F4" i="74"/>
  <c r="E4" i="74"/>
  <c r="D4" i="74"/>
  <c r="AH3" i="74"/>
  <c r="AG3" i="74"/>
  <c r="AF3" i="74"/>
  <c r="AE3" i="74"/>
  <c r="AD3" i="74"/>
  <c r="AC3" i="74"/>
  <c r="AB3" i="74"/>
  <c r="AA3" i="74"/>
  <c r="Z3" i="74"/>
  <c r="Y3" i="74"/>
  <c r="X3" i="74"/>
  <c r="W3" i="74"/>
  <c r="V3" i="74"/>
  <c r="U3" i="74"/>
  <c r="T3" i="74"/>
  <c r="S3" i="74"/>
  <c r="R3" i="74"/>
  <c r="Q3" i="74"/>
  <c r="P3" i="74"/>
  <c r="O3" i="74"/>
  <c r="N3" i="74"/>
  <c r="M3" i="74"/>
  <c r="L3" i="74"/>
  <c r="K3" i="74"/>
  <c r="J3" i="74"/>
  <c r="I3" i="74"/>
  <c r="H3" i="74"/>
  <c r="G3" i="74"/>
  <c r="F3" i="74"/>
  <c r="E3" i="74"/>
  <c r="D3" i="74"/>
  <c r="AH7" i="73" l="1"/>
  <c r="AG7" i="73"/>
  <c r="AF7" i="73"/>
  <c r="AE7" i="73"/>
  <c r="AD7" i="73"/>
  <c r="AC7" i="73"/>
  <c r="AB7" i="73"/>
  <c r="AA7" i="73"/>
  <c r="Z7" i="73"/>
  <c r="Y7" i="73"/>
  <c r="X7" i="73"/>
  <c r="W7" i="73"/>
  <c r="V7" i="73"/>
  <c r="U7" i="73"/>
  <c r="T7" i="73"/>
  <c r="S7" i="73"/>
  <c r="R7" i="73"/>
  <c r="Q7" i="73"/>
  <c r="P7" i="73"/>
  <c r="O7" i="73"/>
  <c r="N7" i="73"/>
  <c r="M7" i="73"/>
  <c r="L7" i="73"/>
  <c r="K7" i="73"/>
  <c r="J7" i="73"/>
  <c r="I7" i="73"/>
  <c r="H7" i="73"/>
  <c r="G7" i="73"/>
  <c r="F7" i="73"/>
  <c r="E7" i="73"/>
  <c r="D7" i="73"/>
  <c r="AH6" i="73"/>
  <c r="AG6" i="73"/>
  <c r="AF6" i="73"/>
  <c r="AE6" i="73"/>
  <c r="AD6" i="73"/>
  <c r="AC6" i="73"/>
  <c r="AB6" i="73"/>
  <c r="AA6" i="73"/>
  <c r="Z6" i="73"/>
  <c r="Y6" i="73"/>
  <c r="X6" i="73"/>
  <c r="W6" i="73"/>
  <c r="V6" i="73"/>
  <c r="U6" i="73"/>
  <c r="T6" i="73"/>
  <c r="S6" i="73"/>
  <c r="R6" i="73"/>
  <c r="Q6" i="73"/>
  <c r="P6" i="73"/>
  <c r="O6" i="73"/>
  <c r="N6" i="73"/>
  <c r="M6" i="73"/>
  <c r="L6" i="73"/>
  <c r="K6" i="73"/>
  <c r="J6" i="73"/>
  <c r="I6" i="73"/>
  <c r="H6" i="73"/>
  <c r="G6" i="73"/>
  <c r="F6" i="73"/>
  <c r="E6" i="73"/>
  <c r="D6" i="73"/>
  <c r="AH9" i="78"/>
  <c r="AG9" i="78"/>
  <c r="AF9" i="78"/>
  <c r="AE9" i="78"/>
  <c r="AH8" i="78"/>
  <c r="AG8" i="78"/>
  <c r="AF8" i="78"/>
  <c r="AE8" i="78"/>
  <c r="AH7" i="78"/>
  <c r="AG7" i="78"/>
  <c r="AF7" i="78"/>
  <c r="AE7" i="78"/>
  <c r="AH6" i="78"/>
  <c r="AG6" i="78"/>
  <c r="AF6" i="78"/>
  <c r="AE6" i="78"/>
  <c r="AH5" i="78"/>
  <c r="AG5" i="78"/>
  <c r="AF5" i="78"/>
  <c r="AE5" i="78"/>
  <c r="AH4" i="78"/>
  <c r="AG4" i="78"/>
  <c r="AF4" i="78"/>
  <c r="AE4" i="78"/>
  <c r="AD9" i="78"/>
  <c r="AC9" i="78"/>
  <c r="AB9" i="78"/>
  <c r="AA9" i="78"/>
  <c r="Z9" i="78"/>
  <c r="Y9" i="78"/>
  <c r="X9" i="78"/>
  <c r="W9" i="78"/>
  <c r="V9" i="78"/>
  <c r="U9" i="78"/>
  <c r="T9" i="78"/>
  <c r="S9" i="78"/>
  <c r="R9" i="78"/>
  <c r="Q9" i="78"/>
  <c r="P9" i="78"/>
  <c r="O9" i="78"/>
  <c r="N9" i="78"/>
  <c r="M9" i="78"/>
  <c r="L9" i="78"/>
  <c r="K9" i="78"/>
  <c r="J9" i="78"/>
  <c r="I9" i="78"/>
  <c r="H9" i="78"/>
  <c r="G9" i="78"/>
  <c r="F9" i="78"/>
  <c r="E9" i="78"/>
  <c r="D9" i="78"/>
  <c r="AD8" i="78"/>
  <c r="AC8" i="78"/>
  <c r="AB8" i="78"/>
  <c r="AA8" i="78"/>
  <c r="Z8" i="78"/>
  <c r="Y8" i="78"/>
  <c r="X8" i="78"/>
  <c r="W8" i="78"/>
  <c r="V8" i="78"/>
  <c r="U8" i="78"/>
  <c r="T8" i="78"/>
  <c r="S8" i="78"/>
  <c r="R8" i="78"/>
  <c r="Q8" i="78"/>
  <c r="P8" i="78"/>
  <c r="O8" i="78"/>
  <c r="N8" i="78"/>
  <c r="M8" i="78"/>
  <c r="L8" i="78"/>
  <c r="K8" i="78"/>
  <c r="J8" i="78"/>
  <c r="I8" i="78"/>
  <c r="H8" i="78"/>
  <c r="G8" i="78"/>
  <c r="F8" i="78"/>
  <c r="E8" i="78"/>
  <c r="D8" i="78"/>
  <c r="AD7" i="78"/>
  <c r="AC7" i="78"/>
  <c r="AB7" i="78"/>
  <c r="AA7" i="78"/>
  <c r="Z7" i="78"/>
  <c r="Y7" i="78"/>
  <c r="X7" i="78"/>
  <c r="W7" i="78"/>
  <c r="V7" i="78"/>
  <c r="U7" i="78"/>
  <c r="T7" i="78"/>
  <c r="S7" i="78"/>
  <c r="R7" i="78"/>
  <c r="Q7" i="78"/>
  <c r="P7" i="78"/>
  <c r="O7" i="78"/>
  <c r="N7" i="78"/>
  <c r="M7" i="78"/>
  <c r="L7" i="78"/>
  <c r="K7" i="78"/>
  <c r="J7" i="78"/>
  <c r="I7" i="78"/>
  <c r="H7" i="78"/>
  <c r="G7" i="78"/>
  <c r="F7" i="78"/>
  <c r="E7" i="78"/>
  <c r="D7" i="78"/>
  <c r="AD6" i="78"/>
  <c r="AC6" i="78"/>
  <c r="AB6" i="78"/>
  <c r="AA6" i="78"/>
  <c r="Z6" i="78"/>
  <c r="Y6" i="78"/>
  <c r="X6" i="78"/>
  <c r="W6" i="78"/>
  <c r="V6" i="78"/>
  <c r="U6" i="78"/>
  <c r="T6" i="78"/>
  <c r="S6" i="78"/>
  <c r="R6" i="78"/>
  <c r="Q6" i="78"/>
  <c r="P6" i="78"/>
  <c r="O6" i="78"/>
  <c r="N6" i="78"/>
  <c r="M6" i="78"/>
  <c r="L6" i="78"/>
  <c r="K6" i="78"/>
  <c r="J6" i="78"/>
  <c r="I6" i="78"/>
  <c r="H6" i="78"/>
  <c r="G6" i="78"/>
  <c r="F6" i="78"/>
  <c r="E6" i="78"/>
  <c r="D6" i="78"/>
  <c r="AD5" i="78"/>
  <c r="AC5" i="78"/>
  <c r="AB5" i="78"/>
  <c r="AA5" i="78"/>
  <c r="Z5" i="78"/>
  <c r="Y5" i="78"/>
  <c r="X5" i="78"/>
  <c r="W5" i="78"/>
  <c r="V5" i="78"/>
  <c r="U5" i="78"/>
  <c r="T5" i="78"/>
  <c r="S5" i="78"/>
  <c r="R5" i="78"/>
  <c r="Q5" i="78"/>
  <c r="P5" i="78"/>
  <c r="O5" i="78"/>
  <c r="N5" i="78"/>
  <c r="M5" i="78"/>
  <c r="L5" i="78"/>
  <c r="K5" i="78"/>
  <c r="J5" i="78"/>
  <c r="I5" i="78"/>
  <c r="H5" i="78"/>
  <c r="G5" i="78"/>
  <c r="F5" i="78"/>
  <c r="E5" i="78"/>
  <c r="D5" i="78"/>
  <c r="AD4" i="78"/>
  <c r="AC4" i="78"/>
  <c r="AB4" i="78"/>
  <c r="AA4" i="78"/>
  <c r="Z4" i="78"/>
  <c r="Y4" i="78"/>
  <c r="X4" i="78"/>
  <c r="W4" i="78"/>
  <c r="V4" i="78"/>
  <c r="U4" i="78"/>
  <c r="T4" i="78"/>
  <c r="S4" i="78"/>
  <c r="R4" i="78"/>
  <c r="Q4" i="78"/>
  <c r="P4" i="78"/>
  <c r="O4" i="78"/>
  <c r="N4" i="78"/>
  <c r="M4" i="78"/>
  <c r="L4" i="78"/>
  <c r="K4" i="78"/>
  <c r="J4" i="78"/>
  <c r="I4" i="78"/>
  <c r="H4" i="78"/>
  <c r="G4" i="78"/>
  <c r="F4" i="78"/>
  <c r="E4" i="78"/>
  <c r="D4" i="78"/>
  <c r="C5" i="74" l="1"/>
  <c r="C4" i="74"/>
  <c r="C3" i="74" l="1"/>
  <c r="C7" i="73" l="1"/>
  <c r="C9" i="78"/>
  <c r="C8" i="78"/>
  <c r="C7" i="78"/>
  <c r="C6" i="78"/>
  <c r="C5" i="78"/>
  <c r="C4" i="78"/>
  <c r="C6" i="73" l="1"/>
  <c r="M42" i="22" l="1"/>
  <c r="L42" i="22"/>
  <c r="M41" i="22"/>
  <c r="L40" i="22"/>
  <c r="M39" i="22"/>
  <c r="L39" i="22"/>
  <c r="K39" i="22"/>
  <c r="M38" i="22"/>
  <c r="L38" i="22"/>
  <c r="K38" i="22"/>
  <c r="M37" i="22"/>
  <c r="L37" i="22"/>
  <c r="K37" i="22"/>
  <c r="M36" i="22"/>
  <c r="L36" i="22"/>
  <c r="K36" i="22"/>
  <c r="M35" i="22"/>
  <c r="L35" i="22"/>
  <c r="K35" i="22"/>
  <c r="M34" i="22"/>
  <c r="L34" i="22"/>
  <c r="K34" i="22"/>
  <c r="M33" i="22"/>
  <c r="L33" i="22"/>
  <c r="K33" i="22"/>
  <c r="M32" i="22"/>
  <c r="L32" i="22"/>
  <c r="K32" i="22"/>
  <c r="M31" i="22"/>
  <c r="L31" i="22"/>
  <c r="K31" i="22"/>
  <c r="M30" i="22"/>
  <c r="L30" i="22"/>
  <c r="K30" i="22"/>
  <c r="M29" i="22"/>
  <c r="L29" i="22"/>
  <c r="K29" i="22"/>
  <c r="M28" i="22"/>
  <c r="L28" i="22"/>
  <c r="K28" i="22"/>
  <c r="M27" i="22"/>
  <c r="M26" i="22"/>
  <c r="L26" i="22"/>
  <c r="K26" i="22"/>
  <c r="M25" i="22"/>
  <c r="L25" i="22"/>
  <c r="K25" i="22"/>
  <c r="M24" i="22"/>
  <c r="L24" i="22"/>
  <c r="K24" i="22"/>
  <c r="M23" i="22"/>
  <c r="L23" i="22"/>
  <c r="K23" i="22"/>
  <c r="M22" i="22"/>
  <c r="L22" i="22"/>
  <c r="K22" i="22"/>
  <c r="M21" i="22"/>
  <c r="L21" i="22"/>
  <c r="K21" i="22"/>
  <c r="M20" i="22"/>
  <c r="L20" i="22"/>
  <c r="K20" i="22"/>
  <c r="M19" i="22"/>
  <c r="L19" i="22"/>
  <c r="K19" i="22"/>
  <c r="M18" i="22"/>
  <c r="L18" i="22"/>
  <c r="M17" i="22"/>
  <c r="L17" i="22"/>
  <c r="K17" i="22"/>
  <c r="M16" i="22"/>
  <c r="L16" i="22"/>
  <c r="M15" i="22"/>
  <c r="L15" i="22"/>
  <c r="K15" i="22"/>
  <c r="M14" i="22"/>
  <c r="L14" i="22"/>
  <c r="K14" i="22"/>
  <c r="M13" i="22"/>
  <c r="L13" i="22"/>
  <c r="K13" i="22"/>
  <c r="M12" i="22"/>
  <c r="L12" i="22"/>
  <c r="K12" i="22"/>
  <c r="I11" i="22"/>
  <c r="G11" i="22"/>
  <c r="F11" i="22"/>
  <c r="D11" i="22"/>
  <c r="C11" i="22"/>
  <c r="B11" i="22"/>
  <c r="K11" i="22" s="1"/>
  <c r="AI13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M11" i="22"/>
  <c r="L11" i="22" l="1"/>
</calcChain>
</file>

<file path=xl/sharedStrings.xml><?xml version="1.0" encoding="utf-8"?>
<sst xmlns="http://schemas.openxmlformats.org/spreadsheetml/2006/main" count="11515" uniqueCount="411">
  <si>
    <t>PR Harvested production (1000 t)</t>
  </si>
  <si>
    <t>C1750 Tomatoes</t>
  </si>
  <si>
    <t>C1830 Carrots</t>
  </si>
  <si>
    <t>C1851 Onions</t>
  </si>
  <si>
    <t>C2090 Apples (including cider apples)</t>
  </si>
  <si>
    <t>C2180 Peaches</t>
  </si>
  <si>
    <t>C2300 Citrus fruit</t>
  </si>
  <si>
    <t>BE Belgium</t>
  </si>
  <si>
    <t>CZ Czech Republic</t>
  </si>
  <si>
    <t>DK Denmark</t>
  </si>
  <si>
    <t>DE Germany</t>
  </si>
  <si>
    <t>EE Estonia</t>
  </si>
  <si>
    <t>EL Greece</t>
  </si>
  <si>
    <t>ES Spain</t>
  </si>
  <si>
    <t>FR France</t>
  </si>
  <si>
    <t>IE Ireland</t>
  </si>
  <si>
    <t>IT Italy</t>
  </si>
  <si>
    <t>CY Cyprus</t>
  </si>
  <si>
    <t>LV Latvia</t>
  </si>
  <si>
    <t>LT Lithuania</t>
  </si>
  <si>
    <t>LU Luxembourg</t>
  </si>
  <si>
    <t>HU Hungary</t>
  </si>
  <si>
    <t>MT Malta</t>
  </si>
  <si>
    <t>NL Netherlands</t>
  </si>
  <si>
    <t>AT Austria</t>
  </si>
  <si>
    <t>PL Poland</t>
  </si>
  <si>
    <t>PT Portugal</t>
  </si>
  <si>
    <t>SI Slovenia</t>
  </si>
  <si>
    <t>SK Slovakia</t>
  </si>
  <si>
    <t>FI Finland</t>
  </si>
  <si>
    <t>SE Sweden</t>
  </si>
  <si>
    <t>UK United Kingdom</t>
  </si>
  <si>
    <t>BG Bulgaria</t>
  </si>
  <si>
    <t>RO Romania</t>
  </si>
  <si>
    <t>IS Iceland</t>
  </si>
  <si>
    <t>HR Croatia</t>
  </si>
  <si>
    <t>MK FYROM</t>
  </si>
  <si>
    <t>BA Bosnia Herzegovina</t>
  </si>
  <si>
    <t>ME Montenegro</t>
  </si>
  <si>
    <t>RS Serbia</t>
  </si>
  <si>
    <t>TR Turkey</t>
  </si>
  <si>
    <t>AL Albania</t>
  </si>
  <si>
    <t>XK Kosovo</t>
  </si>
  <si>
    <t>EU28</t>
  </si>
  <si>
    <t>e</t>
  </si>
  <si>
    <t>not reported yet</t>
  </si>
  <si>
    <t>Deadline for data delivery 30th September 2014</t>
  </si>
  <si>
    <t>(2012)</t>
  </si>
  <si>
    <t>m</t>
  </si>
  <si>
    <t>some data are 'early estimates'</t>
  </si>
  <si>
    <t>I think it is safer to flag the 2013 values with 'e'</t>
  </si>
  <si>
    <t>EU-28</t>
  </si>
  <si>
    <t>Total</t>
  </si>
  <si>
    <t>Barley</t>
  </si>
  <si>
    <t>Others</t>
  </si>
  <si>
    <t>:</t>
  </si>
  <si>
    <t>Special value:</t>
  </si>
  <si>
    <t>United Kingdom</t>
  </si>
  <si>
    <t>Sweden</t>
  </si>
  <si>
    <t>Finland</t>
  </si>
  <si>
    <t>Slovakia</t>
  </si>
  <si>
    <t>Slovenia</t>
  </si>
  <si>
    <t>Romania</t>
  </si>
  <si>
    <t>Portugal</t>
  </si>
  <si>
    <t>Poland</t>
  </si>
  <si>
    <t>Austria</t>
  </si>
  <si>
    <t>Netherlands</t>
  </si>
  <si>
    <t>Malta</t>
  </si>
  <si>
    <t>Hungary</t>
  </si>
  <si>
    <t>Luxembourg</t>
  </si>
  <si>
    <t>Lithuania</t>
  </si>
  <si>
    <t>Latvia</t>
  </si>
  <si>
    <t>Cyprus</t>
  </si>
  <si>
    <t>Italy</t>
  </si>
  <si>
    <t>Croatia</t>
  </si>
  <si>
    <t>France</t>
  </si>
  <si>
    <t>Spain</t>
  </si>
  <si>
    <t>Greece</t>
  </si>
  <si>
    <t>Ireland</t>
  </si>
  <si>
    <t>Estonia</t>
  </si>
  <si>
    <t>Germany (until 1990 former territory of the FRG)</t>
  </si>
  <si>
    <t>Denmark</t>
  </si>
  <si>
    <t>Czech Republic</t>
  </si>
  <si>
    <t>Bulgaria</t>
  </si>
  <si>
    <t>Belgium</t>
  </si>
  <si>
    <t>2013</t>
  </si>
  <si>
    <t>2012</t>
  </si>
  <si>
    <t>2011</t>
  </si>
  <si>
    <t>2010</t>
  </si>
  <si>
    <t>GEO/TIME</t>
  </si>
  <si>
    <t>STRUCPRO</t>
  </si>
  <si>
    <t>Grain maize and corn-cob-mix</t>
  </si>
  <si>
    <t>Common wheat and spelt</t>
  </si>
  <si>
    <t>Eurostat</t>
  </si>
  <si>
    <t>Source of data</t>
  </si>
  <si>
    <t>Extracted on</t>
  </si>
  <si>
    <t>Last update</t>
  </si>
  <si>
    <t>TIME</t>
  </si>
  <si>
    <t>Sunflower seed</t>
  </si>
  <si>
    <t>Tomatoes</t>
  </si>
  <si>
    <t>Carrots</t>
  </si>
  <si>
    <t>Onions</t>
  </si>
  <si>
    <t>Apples</t>
  </si>
  <si>
    <t>Peaches</t>
  </si>
  <si>
    <t>Milk collection (all milks) and dairy products obtained - annual data [apro_mk_pobta]</t>
  </si>
  <si>
    <t>PRODMILK</t>
  </si>
  <si>
    <t>MILKITEM</t>
  </si>
  <si>
    <t>Milk collected fron other animals</t>
  </si>
  <si>
    <t>Ewes' collection milk</t>
  </si>
  <si>
    <t>Goats' collection milk</t>
  </si>
  <si>
    <t>Buffalos' collection milk</t>
  </si>
  <si>
    <t>European Union (28 countries)</t>
  </si>
  <si>
    <t>Switzerland</t>
  </si>
  <si>
    <t>Montenegro</t>
  </si>
  <si>
    <t>Turkey</t>
  </si>
  <si>
    <t>(in hectares)</t>
  </si>
  <si>
    <t>Pears</t>
  </si>
  <si>
    <t>Apricots</t>
  </si>
  <si>
    <t>Oranges</t>
  </si>
  <si>
    <t>Lemons</t>
  </si>
  <si>
    <t>Small citrus fruits</t>
  </si>
  <si>
    <t>Table 4.11: Areas under fruit trees by fruit type, 2012</t>
  </si>
  <si>
    <t>This is still the old version of the table !!!</t>
  </si>
  <si>
    <t>We send a corrected excel file last time.</t>
  </si>
  <si>
    <t xml:space="preserve">REPLY: The data in the previous version of the table was the same as in the Excel files "RF Orchards_2012_140728x.xlsx" &amp; "Orchards.xlsx". Is there another file with updated values? </t>
  </si>
  <si>
    <t>The data in this version of the table were taken from the Eurostat database (date of extraction 4/12; total equals the sum of the columns).</t>
  </si>
  <si>
    <t>Germany</t>
  </si>
  <si>
    <t>Bosnia and Herzegovina</t>
  </si>
  <si>
    <t>Total           (incl. rice)</t>
  </si>
  <si>
    <t>2014</t>
  </si>
  <si>
    <t>Norway</t>
  </si>
  <si>
    <t>Iceland</t>
  </si>
  <si>
    <t>Albania</t>
  </si>
  <si>
    <t>Serbia</t>
  </si>
  <si>
    <t>CROPS</t>
  </si>
  <si>
    <t>Cereals for the production of grain (including seed)</t>
  </si>
  <si>
    <t>2015</t>
  </si>
  <si>
    <t>2016</t>
  </si>
  <si>
    <t>Rape and turnip rape seeds</t>
  </si>
  <si>
    <t>Oats</t>
  </si>
  <si>
    <t xml:space="preserve"> </t>
  </si>
  <si>
    <t>Common wheat 
and spelt</t>
  </si>
  <si>
    <t>Grain maize 
and corn-cob-mix</t>
  </si>
  <si>
    <t>Soya</t>
  </si>
  <si>
    <t>Note: 'Rye and maslin' includes mixture of rye with other winter sown cereals. 'Others' includes rice, triticale and sorghum.</t>
  </si>
  <si>
    <t>Rye and winter cereal mixtures (maslin)</t>
  </si>
  <si>
    <t>Sugar beet (excluding seed)</t>
  </si>
  <si>
    <t>Conversion from thousand tonnes to million tonnes</t>
  </si>
  <si>
    <t>Sugar beet</t>
  </si>
  <si>
    <t>Potatoes (including seed potatoes)</t>
  </si>
  <si>
    <t>Bookmark:</t>
  </si>
  <si>
    <t>Crop production in national humidity [apro_cpnh1]</t>
  </si>
  <si>
    <t>2017</t>
  </si>
  <si>
    <t>Czechia</t>
  </si>
  <si>
    <t>Wheat and spelt</t>
  </si>
  <si>
    <t>Oats and summer cereal mixtures</t>
  </si>
  <si>
    <t>Grain maize</t>
  </si>
  <si>
    <t>Potatoes (including seed)</t>
  </si>
  <si>
    <t>Rape and turnip rape seed</t>
  </si>
  <si>
    <t>Sunflower</t>
  </si>
  <si>
    <t>Million tonnes</t>
  </si>
  <si>
    <t>Horizontal stacked column chart</t>
  </si>
  <si>
    <t>Bookmark</t>
  </si>
  <si>
    <t>Grapes for wines</t>
  </si>
  <si>
    <t>Olives for oil</t>
  </si>
  <si>
    <t>Increase in mill tonnes</t>
  </si>
  <si>
    <t>2018</t>
  </si>
  <si>
    <t/>
  </si>
  <si>
    <t>n</t>
  </si>
  <si>
    <t>d</t>
  </si>
  <si>
    <t>u</t>
  </si>
  <si>
    <t>p</t>
  </si>
  <si>
    <t>Available flags:</t>
  </si>
  <si>
    <t>b</t>
  </si>
  <si>
    <t>break in time series</t>
  </si>
  <si>
    <t>not available</t>
  </si>
  <si>
    <t>c</t>
  </si>
  <si>
    <t>confidential</t>
  </si>
  <si>
    <t>estimated</t>
  </si>
  <si>
    <t>not significant</t>
  </si>
  <si>
    <t>provisional</t>
  </si>
  <si>
    <t>s</t>
  </si>
  <si>
    <t>Eurostat estimate</t>
  </si>
  <si>
    <t>low reliability</t>
  </si>
  <si>
    <t>z</t>
  </si>
  <si>
    <t>not applicable</t>
  </si>
  <si>
    <t>Durum wheat</t>
  </si>
  <si>
    <t>Note: 'Total cereals' includes cereals for the production of grain (including seed). 'Others' includes rice, spring cereal mixtures, triticale, sorghum and buckwheat, millet, canary seed, etc.)</t>
  </si>
  <si>
    <t>Triticale</t>
  </si>
  <si>
    <t>Sorghum</t>
  </si>
  <si>
    <t>Other cereals n.e.c. (buckwheat, millet, canary seed, etc.)</t>
  </si>
  <si>
    <t>Rice</t>
  </si>
  <si>
    <t>North Macedonia</t>
  </si>
  <si>
    <t>MS</t>
  </si>
  <si>
    <t>CWS</t>
  </si>
  <si>
    <t>Sum</t>
  </si>
  <si>
    <t>Index, 2015=100</t>
  </si>
  <si>
    <t>Cereals (including seeds)</t>
  </si>
  <si>
    <t>Percentage change on previous period</t>
  </si>
  <si>
    <t>Potatoes (including seeds)</t>
  </si>
  <si>
    <t>2019</t>
  </si>
  <si>
    <t>European Union - 27 countries (from 2020)</t>
  </si>
  <si>
    <t>Sorted</t>
  </si>
  <si>
    <t>Olives</t>
  </si>
  <si>
    <t>Rye</t>
  </si>
  <si>
    <t>European Union (27 countries)</t>
  </si>
  <si>
    <t>Others,</t>
  </si>
  <si>
    <t>Grain maize and 
corn-cob-mix,</t>
  </si>
  <si>
    <t>Barley,</t>
  </si>
  <si>
    <t>Durum wheat,</t>
  </si>
  <si>
    <t>Oats,</t>
  </si>
  <si>
    <t>Rye and winter cereal mixtures (maslin),</t>
  </si>
  <si>
    <t>CW</t>
  </si>
  <si>
    <t>Ba</t>
  </si>
  <si>
    <t>GM</t>
  </si>
  <si>
    <t xml:space="preserve">Common wheat 
and spelt, </t>
  </si>
  <si>
    <t>Rye and maslin</t>
  </si>
  <si>
    <t>2015Q1</t>
  </si>
  <si>
    <t>2016Q1</t>
  </si>
  <si>
    <t>2017Q1</t>
  </si>
  <si>
    <t>2018Q1</t>
  </si>
  <si>
    <t>2019Q1</t>
  </si>
  <si>
    <t>2020Q1</t>
  </si>
  <si>
    <t>Percentage change compared to same period in previous year</t>
  </si>
  <si>
    <t>Harvested production in EU standard humidity (1000 t)</t>
  </si>
  <si>
    <t>Oilseeds</t>
  </si>
  <si>
    <t>2020</t>
  </si>
  <si>
    <t>Figure 1: Production of main cereals</t>
  </si>
  <si>
    <t>Figure 3: Production of cereals by main producing Member States</t>
  </si>
  <si>
    <t>Figure 5: Production of sugar beet by main producing EU Member States</t>
  </si>
  <si>
    <t>Figure 6: Production of potatoes and sugar beet</t>
  </si>
  <si>
    <t>Figure 8: Production of rape and turnip rape seed, sunflower seeds and soya</t>
  </si>
  <si>
    <t>Figure 11: Production of selected vegetables</t>
  </si>
  <si>
    <t>Figure 10: Production of selected fruit</t>
  </si>
  <si>
    <t>Figure 12: Production of grapes for wine</t>
  </si>
  <si>
    <t>Figure 13: Production of olives for olive oil</t>
  </si>
  <si>
    <t>Other</t>
  </si>
  <si>
    <t>Harvested production (mio t)</t>
  </si>
  <si>
    <t>2021</t>
  </si>
  <si>
    <t>2021Q1</t>
  </si>
  <si>
    <t>Q2</t>
  </si>
  <si>
    <t>Q3</t>
  </si>
  <si>
    <t>Q4</t>
  </si>
  <si>
    <t xml:space="preserve">Dataset: </t>
  </si>
  <si>
    <t xml:space="preserve">Last updated: </t>
  </si>
  <si>
    <t>Time frequency</t>
  </si>
  <si>
    <t>Annual</t>
  </si>
  <si>
    <t>Structure of production</t>
  </si>
  <si>
    <t>CROPS (Labels)</t>
  </si>
  <si>
    <t>GEO (Labels)</t>
  </si>
  <si>
    <t>Special value</t>
  </si>
  <si>
    <t>definition differs (see metadata)</t>
  </si>
  <si>
    <t>Time</t>
  </si>
  <si>
    <t>Quarterly</t>
  </si>
  <si>
    <t>Price adjustment</t>
  </si>
  <si>
    <t>Nominal index</t>
  </si>
  <si>
    <t>Unit of measure</t>
  </si>
  <si>
    <t>Geopolitical entity (reporting)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</si>
  <si>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</si>
  <si>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</si>
  <si>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</si>
  <si>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</si>
  <si>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</si>
  <si>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</si>
  <si>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</si>
  <si>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</si>
  <si>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</si>
  <si>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</si>
  <si>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</si>
  <si>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</si>
  <si>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</si>
  <si>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</si>
  <si>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</si>
  <si>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</si>
  <si>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</si>
  <si>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</si>
  <si>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</si>
  <si>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</si>
  <si>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</si>
  <si>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</si>
  <si>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</si>
  <si>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</si>
  <si>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</si>
  <si>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</si>
  <si>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</si>
  <si>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</si>
  <si>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PRODUCT (Labels)</t>
  </si>
  <si>
    <t>Crops</t>
  </si>
  <si>
    <t>Linseed (oilflax)</t>
  </si>
  <si>
    <t>Cotton seed</t>
  </si>
  <si>
    <t>Other oilseed crops n.e.c.</t>
  </si>
  <si>
    <t>Figure 2: Production of cereals</t>
  </si>
  <si>
    <t>Other EU</t>
  </si>
  <si>
    <t>EU</t>
  </si>
  <si>
    <t>Türkiye</t>
  </si>
  <si>
    <t>Source: Eurostat (online data code: apro_cpsh1)</t>
  </si>
  <si>
    <t>Figure 4: Developments of output price indices for cereals</t>
  </si>
  <si>
    <t>2022</t>
  </si>
  <si>
    <r>
      <t xml:space="preserve">Source: </t>
    </r>
    <r>
      <rPr>
        <sz val="10"/>
        <rFont val="Arial"/>
        <family val="2"/>
      </rPr>
      <t>Eurostat (online data code: apro_cpsh1)</t>
    </r>
  </si>
  <si>
    <t>2022-Q1</t>
  </si>
  <si>
    <t>2022-Q2</t>
  </si>
  <si>
    <t>2022-Q3</t>
  </si>
  <si>
    <t>2022-Q4</t>
  </si>
  <si>
    <t>2022Q1</t>
  </si>
  <si>
    <t>(2015 = 100, EU, 2015-2022)</t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</si>
  <si>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Eurostat (online data code: apro_cpsh1)</t>
    </r>
  </si>
  <si>
    <r>
      <t xml:space="preserve">Source: </t>
    </r>
    <r>
      <rPr>
        <sz val="10"/>
        <color theme="1"/>
        <rFont val="Arial"/>
        <family val="2"/>
      </rPr>
      <t>Eurostat (online data code: apro_cpsh1)</t>
    </r>
  </si>
  <si>
    <r>
      <t>Source:</t>
    </r>
    <r>
      <rPr>
        <sz val="10"/>
        <color theme="1"/>
        <rFont val="Arial"/>
        <family val="2"/>
      </rPr>
      <t xml:space="preserve"> Eurostat (online data code: apri_pi15_outq)</t>
    </r>
  </si>
  <si>
    <r>
      <t>Source:</t>
    </r>
    <r>
      <rPr>
        <sz val="10"/>
        <color theme="1"/>
        <rFont val="Arial"/>
        <family val="2"/>
      </rPr>
      <t xml:space="preserve"> Eurostat (online data code: apro_cpsh1)</t>
    </r>
  </si>
  <si>
    <r>
      <t>Source:</t>
    </r>
    <r>
      <rPr>
        <sz val="10"/>
        <color theme="1"/>
        <rFont val="Arial"/>
        <family val="2"/>
      </rPr>
      <t xml:space="preserve"> Eurostat (online data codes: apri_pi15_outq)</t>
    </r>
  </si>
  <si>
    <r>
      <t>Source:</t>
    </r>
    <r>
      <rPr>
        <sz val="10"/>
        <color theme="1"/>
        <rFont val="Arial"/>
        <family val="2"/>
      </rPr>
      <t xml:space="preserve"> Eurostat (online data code: orch_total)</t>
    </r>
  </si>
  <si>
    <t>https://ec.europa.eu/eurostat/databrowser/bookmark/3c530076-d192-442c-bced-be6b289e52d3?lang=en</t>
  </si>
  <si>
    <t>Crop production in EU standard humidity [apro_cpsh1__custom_12974300]</t>
  </si>
  <si>
    <t>12/09/2024 23:00</t>
  </si>
  <si>
    <t>2023</t>
  </si>
  <si>
    <t>(million tonnes, EU, 2013-2023)</t>
  </si>
  <si>
    <t>https://ec.europa.eu/eurostat/databrowser/bookmark/657761e6-0e07-477b-aa23-b94f75e0f3cc?lang=en</t>
  </si>
  <si>
    <t>https://ec.europa.eu/eurostat/databrowser/bookmark/65021eed-9a1d-4058-a52f-2c004b202fb0?lang=en</t>
  </si>
  <si>
    <t>Crop production in EU standard humidity [apro_cpsh1__custom_12981192]</t>
  </si>
  <si>
    <t>(% of EU totals, 2023)</t>
  </si>
  <si>
    <t>https://ec.europa.eu/eurostat/databrowser/bookmark/48e61b3d-ab63-4c73-9544-b2458118e678?lang=en</t>
  </si>
  <si>
    <t>Data extracted on 23/09/2024 17:00:40 from [ESTAT]</t>
  </si>
  <si>
    <t>Price indices of agricultural products, output (2015 = 100) - quarterly data [apri_pi15_outq__custom_12982654]</t>
  </si>
  <si>
    <t>20/12/2023 11:00</t>
  </si>
  <si>
    <t>2023-Q1</t>
  </si>
  <si>
    <t>2023-Q2</t>
  </si>
  <si>
    <t>2023-Q3</t>
  </si>
  <si>
    <t>Rye and winter cereal mixtures (meslin)</t>
  </si>
  <si>
    <t>2023Q1</t>
  </si>
  <si>
    <t>(2015 = 100, EU, 2015-2023)</t>
  </si>
  <si>
    <t>https://ec.europa.eu/eurostat/databrowser/bookmark/7df8c7d5-5bdf-4723-9895-fcc552bb3da7?lang=en</t>
  </si>
  <si>
    <t>Crop production in EU standard humidity [apro_cpsh1__custom_12982877]</t>
  </si>
  <si>
    <t>(million tonnes, 2013-2023)</t>
  </si>
  <si>
    <t>https://ec.europa.eu/eurostat/databrowser/bookmark/c3900963-cca8-49fe-ac13-fcf22294bced?lang=en</t>
  </si>
  <si>
    <t>Crop production in EU standard humidity [apro_cpsh1__custom_12997291]</t>
  </si>
  <si>
    <t>Kosovo*</t>
  </si>
  <si>
    <t>(million tonnes, 2023)</t>
  </si>
  <si>
    <t>https://ec.europa.eu/eurostat/databrowser/bookmark/a55bb1f0-c0b3-4ae6-88d5-b1652b98b5e6?lang=en</t>
  </si>
  <si>
    <t>Data extracted on 24/09/2024 14:54:03 from [ESTAT]</t>
  </si>
  <si>
    <t>Price indices of agricultural products, output (2015 = 100) - quarterly data [apri_pi15_outq__custom_12997599]</t>
  </si>
  <si>
    <t>Data extracted on 24/09/2024 14:55:10 from [ESTAT]</t>
  </si>
  <si>
    <t>Price indices of agricultural products, output (2015 = 100) - quarterly data [apri_pi15_outq__custom_12997639]</t>
  </si>
  <si>
    <t>https://ec.europa.eu/eurostat/databrowser/bookmark/45c88378-3133-4ecb-9f38-a870d831ad84?lang=en</t>
  </si>
  <si>
    <t>Data extracted on 24/09/2024 15:11:13 from [ESTAT]</t>
  </si>
  <si>
    <t>Crop production in EU standard humidity [apro_cpsh1__custom_12998013]</t>
  </si>
  <si>
    <t>https://ec.europa.eu/eurostat/databrowser/bookmark/4f5b531e-0eb3-46ae-8eae-97f348bbd8f0?lang=en</t>
  </si>
  <si>
    <t>https://ec.europa.eu/eurostat/databrowser/bookmark/4f3f74b3-ecb0-4728-9982-fa6ada0d423c?lang=en</t>
  </si>
  <si>
    <t>Data extracted on 24/09/2024 15:49:33 from [ESTAT]</t>
  </si>
  <si>
    <t>Price indices of agricultural products, output (2015 = 100) - quarterly data [apri_pi15_outq__custom_12998922]</t>
  </si>
  <si>
    <t>Data extracted on 24/09/2024 15:50:21 from [ESTAT]</t>
  </si>
  <si>
    <t>Price indices of agricultural products, output (2015 = 100) - quarterly data [apri_pi15_outq__custom_12998952]</t>
  </si>
  <si>
    <t>Oilseeds and oleaginous fruits (including seeds)</t>
  </si>
  <si>
    <t>https://ec.europa.eu/eurostat/databrowser/bookmark/31931daa-5ebc-43e1-a592-1e1535a63e27?lang=en</t>
  </si>
  <si>
    <t>Crop production in EU standard humidity [apro_cpsh1__custom_12999252]</t>
  </si>
  <si>
    <t xml:space="preserve">(million tonnes, 2023) </t>
  </si>
  <si>
    <t>https://ec.europa.eu/eurostat/databrowser/bookmark/d6fdca5d-1a96-4814-bec8-bed5ada83346?lang=en</t>
  </si>
  <si>
    <t>Crop production in EU standard humidity [apro_cpsh1__custom_12999437]</t>
  </si>
  <si>
    <t>https://ec.europa.eu/eurostat/databrowser/bookmark/5d6e64e8-0f6d-446f-9263-c3a3b0a6a13b?lang=en</t>
  </si>
  <si>
    <t>Crop production in EU standard humidity [apro_cpsh1__custom_12999636]</t>
  </si>
  <si>
    <t>(% of EU total, 2023)</t>
  </si>
  <si>
    <t>https://ec.europa.eu/eurostat/databrowser/bookmark/5435c4e4-7599-4b30-8496-cf178b2a4af6?lang=en</t>
  </si>
  <si>
    <t>Crop production in EU standard humidity [apro_cpsh1__custom_12999851]</t>
  </si>
  <si>
    <t>Data extracted on 25/10/2024 09:56:19 from [ESTAT]</t>
  </si>
  <si>
    <t>24/10/2024 23:00</t>
  </si>
  <si>
    <t>% change</t>
  </si>
  <si>
    <t>(%, EU, 2023)</t>
  </si>
  <si>
    <t>https://ec.europa.eu/eurostat/databrowser/bookmark/79113890-ad50-4bdf-840d-e1700cf2ad86?lang=en</t>
  </si>
  <si>
    <t>Data extracted on 25/10/2024 14:16:15 from [ESTAT]</t>
  </si>
  <si>
    <t>Crop production in EU standard humidity [apro_cpsh1__custom_13472917]</t>
  </si>
  <si>
    <t>https://ec.europa.eu/eurostat/databrowser/bookmark/4e1945b1-42ce-4779-91be-530aa5f68ccc?lang=en</t>
  </si>
  <si>
    <t>Data extracted on 25/10/2024 14:25:39 from [ESTAT]</t>
  </si>
  <si>
    <t>Crop production in EU standard humidity [apro_cpsh1__custom_13473118]</t>
  </si>
  <si>
    <t>Area (cultivation/harvested/production) (1000 ha)</t>
  </si>
  <si>
    <t>Data extracted on 28/10/2024 12:46:37 from [ESTAT]</t>
  </si>
  <si>
    <t>25/10/2024 23:00</t>
  </si>
  <si>
    <t>Note: price indices based on 2020=100 are now available through to Q3 2024.  To show a longer series, the base year 2015=100 has been used here through to Q3 2023.</t>
  </si>
  <si>
    <t>Data extracted on 28/10/2024 14:28:55 from [ESTAT]</t>
  </si>
  <si>
    <t>Data extracted on 28/10/2024 14:42:56 from [ESTAT]</t>
  </si>
  <si>
    <t>https://ec.europa.eu/eurostat/databrowser/bookmark/542bc78f-8ccc-4c3f-b1e0-4bb0e376600f?lang=en</t>
  </si>
  <si>
    <t>Data extracted on 28/10/2024 14:47:50 from [ESTAT]</t>
  </si>
  <si>
    <t>Crop production in EU standard humidity [apro_cpsh1__custom_13503358]</t>
  </si>
  <si>
    <t>Note: Provisional data: Cyprus. Norway: not available.</t>
  </si>
  <si>
    <t>Data extracted on 29/10/2024 10:25:25 from [ESTAT]</t>
  </si>
  <si>
    <t>Crop production in EU standard humidity [apro_cpsh1__custom_13515865]</t>
  </si>
  <si>
    <t>Linseed (oil flax)</t>
  </si>
  <si>
    <t>https://ec.europa.eu/eurostat/databrowser/bookmark/87cec33d-65fa-4709-abcb-3b071aea92bd?lang=en</t>
  </si>
  <si>
    <t>Data extracted on 29/10/2024 10:35:10 from [ESTAT]</t>
  </si>
  <si>
    <t>Crop production in EU standard humidity [apro_cpsh1__custom_13516118]</t>
  </si>
  <si>
    <t>Data extracted on 29/10/2024 11:12:27 from [ESTAT]</t>
  </si>
  <si>
    <t>Note: Cyprus, provisional data. Finland, Latvia, Malta, Estonia and Luxembourg: production under 10 000 tonnes.</t>
  </si>
  <si>
    <t>https://ec.europa.eu/eurostat/databrowser/bookmark/14aa0651-e8d1-42d0-93a1-6232586a3e80?lang=en</t>
  </si>
  <si>
    <t>Data extracted on 29/10/2024 11:58:11 from [ESTAT]</t>
  </si>
  <si>
    <t>Crop production in EU standard humidity [apro_cpsh1__custom_13519062]</t>
  </si>
  <si>
    <t>Stone fruits</t>
  </si>
  <si>
    <t>Citrus fruits</t>
  </si>
  <si>
    <t>Data extracted on 29/10/2024 14:39:23 from [ESTAT]</t>
  </si>
  <si>
    <t>Note: Portugal and Cyprus, provisional data. Slovenia, Latvia, Cyprus, Malta, Estonia and Luxembourg: production under 22 000 tonnes.</t>
  </si>
  <si>
    <t>Data extracted on 29/10/2024 15:17:43 from [ESTAT]</t>
  </si>
  <si>
    <t>Data extracted on 29/10/2024 15:28:02 from [ESTAT]</t>
  </si>
  <si>
    <t>Figure 7: Developments of output price indices for potatoes and sugar beet</t>
  </si>
  <si>
    <t>Figure 9: Developments of output price indices for oilseeds</t>
  </si>
  <si>
    <t>https://ec.europa.eu/eurostat/databrowser/bookmark/adbf06e7-0dcd-4534-bb76-28883f98cd1c?lang=en</t>
  </si>
  <si>
    <t>Data extracted on 20/11/2024 10:56:50 from [ESTAT]</t>
  </si>
  <si>
    <t>Price indices of agricultural products, output (2020 = 100) - annual data [apri_pi20_outa__custom_13843166]</t>
  </si>
  <si>
    <t>06/09/2024 23:00</t>
  </si>
  <si>
    <t>https://ec.europa.eu/eurostat/databrowser/bookmark/fbe5b9de-3012-40ba-bcc6-58d510e59df4?lang=en</t>
  </si>
  <si>
    <t>Data extracted on 20/11/2024 11:01:06 from [ESTAT]</t>
  </si>
  <si>
    <t>Price indices of agricultural products, output (2020 = 100) - annual data [apri_pi20_outa__custom_13843271]</t>
  </si>
  <si>
    <t>https://ec.europa.eu/eurostat/databrowser/bookmark/eeb90e2f-296f-46f7-9760-e969fee7f0a1?lang=en</t>
  </si>
  <si>
    <t>Data extracted on 20/11/2024 11:03:20 from [ESTAT]</t>
  </si>
  <si>
    <t>Price indices of agricultural products, output (2020 = 100) - annual data [apri_pi20_outa__custom_13843351]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</si>
</sst>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€_-;\-* #,##0.00\ _€_-;_-* &quot;-&quot;??\ _€_-;_-@_-"/>
    <numFmt numFmtId="165" formatCode="0.0"/>
    <numFmt numFmtId="166" formatCode="#,##0.0"/>
    <numFmt numFmtId="167" formatCode="#,##0.0_i"/>
    <numFmt numFmtId="168" formatCode="dd\.mm\.yy"/>
    <numFmt numFmtId="169" formatCode="0.0%"/>
    <numFmt numFmtId="170" formatCode="###\ ##0.0"/>
    <numFmt numFmtId="171" formatCode="0.000"/>
    <numFmt numFmtId="172" formatCode="#,##0.##########"/>
    <numFmt numFmtId="173" formatCode="#,##0.000"/>
    <numFmt numFmtId="174" formatCode="#,##0.##"/>
    <numFmt numFmtId="175" formatCode="#,##0.#"/>
    <numFmt numFmtId="177" formatCode="#,##0.###"/>
  </numFmts>
  <fonts count="3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1"/>
      <name val="Calibri"/>
      <family val="2"/>
      <charset val="161"/>
      <scheme val="minor"/>
    </font>
    <font>
      <sz val="10"/>
      <name val="Arial"/>
      <family val="2"/>
    </font>
    <font>
      <sz val="8"/>
      <color theme="1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  <font>
      <b/>
      <sz val="10"/>
      <color rgb="FFC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</font>
    <font>
      <b/>
      <sz val="9"/>
      <name val="Arial"/>
    </font>
    <font>
      <b/>
      <sz val="9"/>
      <color indexed="9"/>
      <name val="Arial"/>
    </font>
    <font>
      <sz val="9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/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/>
      <bottom/>
      <diagonal/>
    </border>
  </borders>
  <cellStyleXfs count="30">
    <xf numFmtId="0" fontId="0" fillId="0" borderId="0"/>
    <xf numFmtId="0" fontId="5" fillId="2" borderId="0" applyNumberFormat="0" applyBorder="0" applyAlignment="0" applyProtection="0"/>
    <xf numFmtId="0" fontId="4" fillId="3" borderId="1" applyNumberFormat="0" applyFont="0" applyAlignment="0" applyProtection="0"/>
    <xf numFmtId="167" fontId="6" fillId="0" borderId="0" applyFill="0" applyBorder="0" applyProtection="0">
      <alignment horizontal="right"/>
    </xf>
    <xf numFmtId="0" fontId="8" fillId="0" borderId="0"/>
    <xf numFmtId="0" fontId="9" fillId="0" borderId="0"/>
    <xf numFmtId="164" fontId="9" fillId="0" borderId="0" applyFont="0" applyFill="0" applyBorder="0" applyAlignment="0" applyProtection="0"/>
    <xf numFmtId="0" fontId="3" fillId="0" borderId="0"/>
    <xf numFmtId="0" fontId="10" fillId="0" borderId="0"/>
    <xf numFmtId="0" fontId="7" fillId="0" borderId="0" applyNumberFormat="0" applyFill="0" applyBorder="0" applyProtection="0">
      <alignment vertical="center"/>
    </xf>
    <xf numFmtId="0" fontId="11" fillId="0" borderId="0"/>
    <xf numFmtId="167" fontId="7" fillId="0" borderId="0" applyFill="0" applyBorder="0" applyProtection="0">
      <alignment horizontal="right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" fillId="0" borderId="0"/>
    <xf numFmtId="0" fontId="13" fillId="0" borderId="0"/>
    <xf numFmtId="9" fontId="4" fillId="0" borderId="0" applyFont="0" applyFill="0" applyBorder="0" applyAlignment="0" applyProtection="0"/>
    <xf numFmtId="0" fontId="8" fillId="0" borderId="0"/>
    <xf numFmtId="0" fontId="8" fillId="0" borderId="0"/>
    <xf numFmtId="0" fontId="14" fillId="2" borderId="0" applyNumberFormat="0" applyBorder="0" applyAlignment="0" applyProtection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5" fillId="0" borderId="0"/>
    <xf numFmtId="0" fontId="16" fillId="0" borderId="0" applyNumberFormat="0" applyFill="0" applyBorder="0" applyAlignment="0" applyProtection="0"/>
  </cellStyleXfs>
  <cellXfs count="371">
    <xf numFmtId="0" fontId="0" fillId="0" borderId="0" xfId="0"/>
    <xf numFmtId="0" fontId="0" fillId="19" borderId="0" xfId="0" applyFill="1"/>
    <xf numFmtId="0" fontId="0" fillId="0" borderId="0" xfId="0" applyFont="1"/>
    <xf numFmtId="0" fontId="17" fillId="0" borderId="0" xfId="0" applyFont="1"/>
    <xf numFmtId="0" fontId="18" fillId="5" borderId="3" xfId="0" applyFont="1" applyFill="1" applyBorder="1"/>
    <xf numFmtId="0" fontId="18" fillId="5" borderId="4" xfId="0" applyFont="1" applyFill="1" applyBorder="1"/>
    <xf numFmtId="0" fontId="18" fillId="5" borderId="5" xfId="0" applyFont="1" applyFill="1" applyBorder="1"/>
    <xf numFmtId="0" fontId="18" fillId="0" borderId="6" xfId="0" applyFont="1" applyBorder="1"/>
    <xf numFmtId="0" fontId="18" fillId="0" borderId="7" xfId="0" applyFont="1" applyBorder="1"/>
    <xf numFmtId="0" fontId="18" fillId="0" borderId="8" xfId="0" applyFont="1" applyBorder="1"/>
    <xf numFmtId="165" fontId="0" fillId="0" borderId="0" xfId="0" applyNumberFormat="1" applyFont="1"/>
    <xf numFmtId="165" fontId="5" fillId="2" borderId="0" xfId="1" applyNumberFormat="1" applyFont="1"/>
    <xf numFmtId="0" fontId="18" fillId="0" borderId="0" xfId="0" applyFont="1"/>
    <xf numFmtId="165" fontId="0" fillId="0" borderId="9" xfId="0" applyNumberFormat="1" applyFont="1" applyBorder="1"/>
    <xf numFmtId="0" fontId="18" fillId="3" borderId="1" xfId="2" applyFont="1"/>
    <xf numFmtId="165" fontId="0" fillId="8" borderId="2" xfId="0" applyNumberFormat="1" applyFont="1" applyFill="1" applyBorder="1"/>
    <xf numFmtId="165" fontId="0" fillId="6" borderId="0" xfId="0" applyNumberFormat="1" applyFont="1" applyFill="1" applyBorder="1"/>
    <xf numFmtId="165" fontId="0" fillId="10" borderId="0" xfId="0" applyNumberFormat="1" applyFont="1" applyFill="1" applyBorder="1"/>
    <xf numFmtId="165" fontId="0" fillId="0" borderId="10" xfId="0" applyNumberFormat="1" applyFont="1" applyBorder="1"/>
    <xf numFmtId="0" fontId="0" fillId="3" borderId="1" xfId="2" applyFont="1"/>
    <xf numFmtId="165" fontId="0" fillId="0" borderId="0" xfId="0" applyNumberFormat="1" applyFont="1" applyAlignment="1">
      <alignment horizontal="right"/>
    </xf>
    <xf numFmtId="165" fontId="0" fillId="8" borderId="0" xfId="0" applyNumberFormat="1" applyFont="1" applyFill="1" applyBorder="1"/>
    <xf numFmtId="165" fontId="0" fillId="0" borderId="2" xfId="0" applyNumberFormat="1" applyFont="1" applyBorder="1"/>
    <xf numFmtId="165" fontId="0" fillId="4" borderId="0" xfId="0" applyNumberFormat="1" applyFont="1" applyFill="1" applyBorder="1"/>
    <xf numFmtId="165" fontId="0" fillId="0" borderId="0" xfId="0" quotePrefix="1" applyNumberFormat="1" applyFont="1"/>
    <xf numFmtId="165" fontId="0" fillId="9" borderId="2" xfId="0" applyNumberFormat="1" applyFont="1" applyFill="1" applyBorder="1"/>
    <xf numFmtId="165" fontId="0" fillId="0" borderId="0" xfId="0" applyNumberFormat="1" applyFont="1" applyBorder="1"/>
    <xf numFmtId="165" fontId="10" fillId="4" borderId="10" xfId="0" applyNumberFormat="1" applyFont="1" applyFill="1" applyBorder="1"/>
    <xf numFmtId="165" fontId="0" fillId="4" borderId="10" xfId="0" applyNumberFormat="1" applyFont="1" applyFill="1" applyBorder="1"/>
    <xf numFmtId="165" fontId="0" fillId="3" borderId="0" xfId="2" applyNumberFormat="1" applyFont="1" applyBorder="1"/>
    <xf numFmtId="165" fontId="0" fillId="4" borderId="10" xfId="2" applyNumberFormat="1" applyFont="1" applyFill="1" applyBorder="1"/>
    <xf numFmtId="165" fontId="0" fillId="3" borderId="0" xfId="2" applyNumberFormat="1" applyFont="1" applyBorder="1" applyAlignment="1">
      <alignment horizontal="center"/>
    </xf>
    <xf numFmtId="165" fontId="0" fillId="3" borderId="10" xfId="2" applyNumberFormat="1" applyFont="1" applyBorder="1"/>
    <xf numFmtId="165" fontId="0" fillId="8" borderId="0" xfId="0" applyNumberFormat="1" applyFont="1" applyFill="1"/>
    <xf numFmtId="165" fontId="0" fillId="6" borderId="2" xfId="0" applyNumberFormat="1" applyFont="1" applyFill="1" applyBorder="1"/>
    <xf numFmtId="165" fontId="0" fillId="0" borderId="0" xfId="0" applyNumberFormat="1" applyFont="1" applyAlignment="1">
      <alignment horizontal="center"/>
    </xf>
    <xf numFmtId="165" fontId="0" fillId="7" borderId="0" xfId="0" applyNumberFormat="1" applyFont="1" applyFill="1" applyBorder="1"/>
    <xf numFmtId="165" fontId="0" fillId="3" borderId="0" xfId="2" applyNumberFormat="1" applyFont="1" applyBorder="1" applyAlignment="1">
      <alignment horizontal="right"/>
    </xf>
    <xf numFmtId="165" fontId="10" fillId="3" borderId="0" xfId="2" applyNumberFormat="1" applyFont="1" applyBorder="1" applyAlignment="1">
      <alignment horizontal="right"/>
    </xf>
    <xf numFmtId="165" fontId="0" fillId="0" borderId="11" xfId="0" applyNumberFormat="1" applyFont="1" applyBorder="1"/>
    <xf numFmtId="165" fontId="0" fillId="4" borderId="11" xfId="2" applyNumberFormat="1" applyFont="1" applyFill="1" applyBorder="1"/>
    <xf numFmtId="0" fontId="10" fillId="0" borderId="0" xfId="4" applyFont="1"/>
    <xf numFmtId="0" fontId="4" fillId="0" borderId="0" xfId="0" applyFont="1"/>
    <xf numFmtId="0" fontId="18" fillId="0" borderId="0" xfId="5" applyFont="1"/>
    <xf numFmtId="0" fontId="10" fillId="13" borderId="0" xfId="4" applyFont="1" applyFill="1"/>
    <xf numFmtId="0" fontId="10" fillId="9" borderId="19" xfId="4" applyNumberFormat="1" applyFont="1" applyFill="1" applyBorder="1" applyAlignment="1"/>
    <xf numFmtId="0" fontId="10" fillId="9" borderId="19" xfId="16" applyNumberFormat="1" applyFont="1" applyFill="1" applyBorder="1" applyAlignment="1">
      <alignment wrapText="1"/>
    </xf>
    <xf numFmtId="0" fontId="10" fillId="9" borderId="19" xfId="4" applyNumberFormat="1" applyFont="1" applyFill="1" applyBorder="1" applyAlignment="1">
      <alignment wrapText="1"/>
    </xf>
    <xf numFmtId="0" fontId="10" fillId="9" borderId="0" xfId="4" applyFont="1" applyFill="1"/>
    <xf numFmtId="0" fontId="4" fillId="9" borderId="0" xfId="0" applyFont="1" applyFill="1"/>
    <xf numFmtId="0" fontId="1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65" fontId="10" fillId="0" borderId="0" xfId="4" applyNumberFormat="1" applyFont="1"/>
    <xf numFmtId="0" fontId="10" fillId="0" borderId="0" xfId="0" applyNumberFormat="1" applyFont="1" applyFill="1" applyBorder="1" applyAlignment="1"/>
    <xf numFmtId="165" fontId="10" fillId="0" borderId="0" xfId="4" applyNumberFormat="1" applyFont="1" applyFill="1" applyBorder="1"/>
    <xf numFmtId="0" fontId="19" fillId="0" borderId="0" xfId="0" applyFont="1" applyAlignment="1"/>
    <xf numFmtId="0" fontId="18" fillId="0" borderId="0" xfId="0" applyFont="1" applyAlignment="1">
      <alignment horizontal="left"/>
    </xf>
    <xf numFmtId="165" fontId="0" fillId="0" borderId="0" xfId="0" applyNumberFormat="1" applyFont="1" applyAlignment="1"/>
    <xf numFmtId="9" fontId="0" fillId="0" borderId="0" xfId="17" applyFont="1"/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10" fillId="0" borderId="0" xfId="0" applyFont="1"/>
    <xf numFmtId="0" fontId="10" fillId="9" borderId="0" xfId="0" applyFont="1" applyFill="1"/>
    <xf numFmtId="0" fontId="19" fillId="9" borderId="26" xfId="0" applyFont="1" applyFill="1" applyBorder="1" applyAlignment="1">
      <alignment horizontal="left" wrapText="1"/>
    </xf>
    <xf numFmtId="0" fontId="19" fillId="9" borderId="26" xfId="0" applyFont="1" applyFill="1" applyBorder="1" applyAlignment="1">
      <alignment horizontal="left"/>
    </xf>
    <xf numFmtId="0" fontId="19" fillId="9" borderId="0" xfId="0" applyFont="1" applyFill="1" applyAlignment="1">
      <alignment horizontal="left"/>
    </xf>
    <xf numFmtId="3" fontId="10" fillId="9" borderId="0" xfId="0" applyNumberFormat="1" applyFont="1" applyFill="1"/>
    <xf numFmtId="165" fontId="10" fillId="0" borderId="0" xfId="0" applyNumberFormat="1" applyFont="1"/>
    <xf numFmtId="0" fontId="19" fillId="9" borderId="0" xfId="0" applyFont="1" applyFill="1" applyAlignment="1">
      <alignment horizontal="left" wrapText="1"/>
    </xf>
    <xf numFmtId="0" fontId="19" fillId="9" borderId="31" xfId="0" applyFont="1" applyFill="1" applyBorder="1" applyAlignment="1">
      <alignment horizontal="left"/>
    </xf>
    <xf numFmtId="3" fontId="10" fillId="9" borderId="31" xfId="0" applyNumberFormat="1" applyFont="1" applyFill="1" applyBorder="1"/>
    <xf numFmtId="3" fontId="10" fillId="0" borderId="0" xfId="0" applyNumberFormat="1" applyFont="1"/>
    <xf numFmtId="0" fontId="19" fillId="0" borderId="0" xfId="4" applyFont="1" applyAlignment="1"/>
    <xf numFmtId="0" fontId="10" fillId="0" borderId="0" xfId="4" applyNumberFormat="1" applyFont="1" applyFill="1" applyBorder="1" applyAlignment="1"/>
    <xf numFmtId="0" fontId="10" fillId="0" borderId="0" xfId="4" applyFont="1" applyFill="1" applyBorder="1"/>
    <xf numFmtId="168" fontId="10" fillId="0" borderId="0" xfId="0" applyNumberFormat="1" applyFont="1" applyFill="1" applyBorder="1" applyAlignment="1"/>
    <xf numFmtId="0" fontId="4" fillId="0" borderId="0" xfId="0" applyFont="1" applyFill="1" applyBorder="1"/>
    <xf numFmtId="169" fontId="10" fillId="0" borderId="0" xfId="17" applyNumberFormat="1" applyFont="1"/>
    <xf numFmtId="169" fontId="10" fillId="0" borderId="0" xfId="17" applyNumberFormat="1" applyFont="1" applyFill="1" applyBorder="1"/>
    <xf numFmtId="0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/>
    <xf numFmtId="3" fontId="10" fillId="0" borderId="0" xfId="4" applyNumberFormat="1" applyFont="1" applyFill="1" applyBorder="1"/>
    <xf numFmtId="0" fontId="10" fillId="0" borderId="0" xfId="0" applyNumberFormat="1" applyFont="1" applyFill="1" applyBorder="1" applyAlignment="1">
      <alignment horizontal="center" vertical="center"/>
    </xf>
    <xf numFmtId="0" fontId="0" fillId="9" borderId="0" xfId="0" applyFont="1" applyFill="1"/>
    <xf numFmtId="0" fontId="0" fillId="0" borderId="0" xfId="0" applyFont="1" applyFill="1" applyBorder="1"/>
    <xf numFmtId="0" fontId="10" fillId="9" borderId="19" xfId="0" applyNumberFormat="1" applyFont="1" applyFill="1" applyBorder="1" applyAlignment="1"/>
    <xf numFmtId="166" fontId="10" fillId="9" borderId="19" xfId="0" applyNumberFormat="1" applyFont="1" applyFill="1" applyBorder="1" applyAlignment="1"/>
    <xf numFmtId="0" fontId="10" fillId="9" borderId="0" xfId="4" applyFont="1" applyFill="1" applyBorder="1"/>
    <xf numFmtId="0" fontId="10" fillId="9" borderId="0" xfId="0" applyNumberFormat="1" applyFont="1" applyFill="1" applyBorder="1" applyAlignment="1">
      <alignment horizontal="center"/>
    </xf>
    <xf numFmtId="166" fontId="10" fillId="9" borderId="0" xfId="0" applyNumberFormat="1" applyFont="1" applyFill="1" applyBorder="1" applyAlignment="1"/>
    <xf numFmtId="166" fontId="10" fillId="0" borderId="0" xfId="0" applyNumberFormat="1" applyFont="1" applyFill="1" applyBorder="1" applyAlignment="1"/>
    <xf numFmtId="0" fontId="19" fillId="9" borderId="0" xfId="4" applyFont="1" applyFill="1" applyBorder="1"/>
    <xf numFmtId="0" fontId="10" fillId="9" borderId="0" xfId="0" applyNumberFormat="1" applyFont="1" applyFill="1" applyBorder="1" applyAlignment="1"/>
    <xf numFmtId="169" fontId="0" fillId="0" borderId="0" xfId="17" applyNumberFormat="1" applyFont="1"/>
    <xf numFmtId="166" fontId="0" fillId="0" borderId="0" xfId="0" applyNumberFormat="1" applyFont="1"/>
    <xf numFmtId="166" fontId="0" fillId="9" borderId="0" xfId="0" applyNumberFormat="1" applyFont="1" applyFill="1"/>
    <xf numFmtId="3" fontId="10" fillId="9" borderId="19" xfId="0" applyNumberFormat="1" applyFont="1" applyFill="1" applyBorder="1" applyAlignment="1"/>
    <xf numFmtId="3" fontId="0" fillId="9" borderId="0" xfId="0" applyNumberFormat="1" applyFont="1" applyFill="1"/>
    <xf numFmtId="4" fontId="0" fillId="0" borderId="0" xfId="0" applyNumberFormat="1" applyFont="1"/>
    <xf numFmtId="0" fontId="4" fillId="13" borderId="0" xfId="15" applyFont="1" applyFill="1"/>
    <xf numFmtId="0" fontId="18" fillId="13" borderId="0" xfId="15" applyFont="1" applyFill="1"/>
    <xf numFmtId="0" fontId="4" fillId="0" borderId="0" xfId="15" applyFont="1" applyBorder="1" applyAlignment="1">
      <alignment vertical="top"/>
    </xf>
    <xf numFmtId="0" fontId="18" fillId="0" borderId="0" xfId="15" applyFont="1" applyBorder="1" applyAlignment="1">
      <alignment vertical="top"/>
    </xf>
    <xf numFmtId="0" fontId="22" fillId="0" borderId="0" xfId="15" applyFont="1" applyBorder="1" applyAlignment="1">
      <alignment vertical="top"/>
    </xf>
    <xf numFmtId="4" fontId="10" fillId="0" borderId="0" xfId="19" applyNumberFormat="1" applyFont="1" applyFill="1" applyBorder="1" applyAlignment="1"/>
    <xf numFmtId="0" fontId="4" fillId="0" borderId="0" xfId="15" applyFont="1" applyFill="1" applyBorder="1"/>
    <xf numFmtId="0" fontId="10" fillId="0" borderId="0" xfId="15" applyNumberFormat="1" applyFont="1" applyFill="1" applyBorder="1" applyAlignment="1"/>
    <xf numFmtId="170" fontId="10" fillId="0" borderId="0" xfId="20" applyNumberFormat="1" applyFont="1" applyFill="1" applyBorder="1" applyAlignment="1">
      <alignment horizontal="right" vertical="center" indent="3"/>
    </xf>
    <xf numFmtId="0" fontId="18" fillId="0" borderId="0" xfId="15" applyFont="1" applyFill="1" applyBorder="1" applyAlignment="1">
      <alignment vertical="center"/>
    </xf>
    <xf numFmtId="165" fontId="10" fillId="0" borderId="0" xfId="15" applyNumberFormat="1" applyFont="1" applyFill="1" applyBorder="1" applyAlignment="1"/>
    <xf numFmtId="166" fontId="10" fillId="0" borderId="0" xfId="19" applyNumberFormat="1" applyFont="1" applyFill="1" applyBorder="1" applyAlignment="1"/>
    <xf numFmtId="0" fontId="19" fillId="0" borderId="0" xfId="15" applyNumberFormat="1" applyFont="1" applyFill="1" applyBorder="1" applyAlignment="1"/>
    <xf numFmtId="171" fontId="4" fillId="0" borderId="0" xfId="15" applyNumberFormat="1" applyFont="1" applyFill="1" applyBorder="1"/>
    <xf numFmtId="170" fontId="23" fillId="0" borderId="0" xfId="20" applyNumberFormat="1" applyFont="1" applyFill="1" applyBorder="1" applyAlignment="1">
      <alignment horizontal="right" vertical="center" indent="3"/>
    </xf>
    <xf numFmtId="2" fontId="10" fillId="0" borderId="0" xfId="15" applyNumberFormat="1" applyFont="1" applyFill="1" applyBorder="1" applyAlignment="1"/>
    <xf numFmtId="0" fontId="19" fillId="0" borderId="0" xfId="15" applyNumberFormat="1" applyFont="1" applyFill="1" applyBorder="1" applyAlignment="1">
      <alignment wrapText="1"/>
    </xf>
    <xf numFmtId="0" fontId="4" fillId="0" borderId="0" xfId="15" applyFont="1"/>
    <xf numFmtId="0" fontId="20" fillId="0" borderId="0" xfId="0" applyFont="1" applyAlignment="1"/>
    <xf numFmtId="170" fontId="4" fillId="13" borderId="0" xfId="15" applyNumberFormat="1" applyFont="1" applyFill="1"/>
    <xf numFmtId="165" fontId="4" fillId="13" borderId="0" xfId="15" applyNumberFormat="1" applyFont="1" applyFill="1"/>
    <xf numFmtId="0" fontId="4" fillId="13" borderId="0" xfId="15" applyFont="1" applyFill="1" applyBorder="1"/>
    <xf numFmtId="0" fontId="0" fillId="9" borderId="0" xfId="15" applyFont="1" applyFill="1"/>
    <xf numFmtId="4" fontId="10" fillId="9" borderId="0" xfId="0" applyNumberFormat="1" applyFont="1" applyFill="1" applyBorder="1" applyAlignment="1"/>
    <xf numFmtId="0" fontId="0" fillId="0" borderId="0" xfId="15" applyFont="1" applyFill="1" applyBorder="1"/>
    <xf numFmtId="0" fontId="0" fillId="0" borderId="0" xfId="15" applyFont="1"/>
    <xf numFmtId="4" fontId="10" fillId="0" borderId="0" xfId="0" applyNumberFormat="1" applyFont="1" applyFill="1" applyBorder="1" applyAlignment="1"/>
    <xf numFmtId="0" fontId="0" fillId="0" borderId="0" xfId="0" applyFont="1" applyFill="1"/>
    <xf numFmtId="0" fontId="10" fillId="9" borderId="0" xfId="4" applyNumberFormat="1" applyFont="1" applyFill="1" applyBorder="1" applyAlignment="1"/>
    <xf numFmtId="0" fontId="19" fillId="0" borderId="0" xfId="4" applyFont="1"/>
    <xf numFmtId="0" fontId="0" fillId="9" borderId="0" xfId="0" applyFont="1" applyFill="1" applyBorder="1"/>
    <xf numFmtId="4" fontId="10" fillId="9" borderId="19" xfId="0" applyNumberFormat="1" applyFont="1" applyFill="1" applyBorder="1" applyAlignment="1"/>
    <xf numFmtId="165" fontId="0" fillId="9" borderId="0" xfId="0" applyNumberFormat="1" applyFont="1" applyFill="1"/>
    <xf numFmtId="0" fontId="0" fillId="9" borderId="19" xfId="0" applyFont="1" applyFill="1" applyBorder="1"/>
    <xf numFmtId="4" fontId="0" fillId="9" borderId="0" xfId="0" applyNumberFormat="1" applyFont="1" applyFill="1" applyBorder="1"/>
    <xf numFmtId="165" fontId="0" fillId="0" borderId="0" xfId="0" applyNumberFormat="1" applyFont="1" applyFill="1" applyBorder="1"/>
    <xf numFmtId="173" fontId="0" fillId="9" borderId="0" xfId="0" applyNumberFormat="1" applyFont="1" applyFill="1"/>
    <xf numFmtId="0" fontId="21" fillId="0" borderId="0" xfId="0" applyFont="1" applyAlignment="1">
      <alignment wrapText="1"/>
    </xf>
    <xf numFmtId="165" fontId="21" fillId="0" borderId="0" xfId="17" applyNumberFormat="1" applyFont="1"/>
    <xf numFmtId="165" fontId="0" fillId="0" borderId="0" xfId="17" applyNumberFormat="1" applyFont="1"/>
    <xf numFmtId="0" fontId="0" fillId="0" borderId="0" xfId="17" applyNumberFormat="1" applyFont="1"/>
    <xf numFmtId="0" fontId="19" fillId="0" borderId="0" xfId="27" applyFont="1" applyFill="1" applyBorder="1" applyAlignment="1">
      <alignment vertical="top"/>
    </xf>
    <xf numFmtId="0" fontId="0" fillId="0" borderId="0" xfId="27" applyFont="1" applyFill="1" applyBorder="1" applyAlignment="1"/>
    <xf numFmtId="0" fontId="0" fillId="0" borderId="0" xfId="0" applyFont="1" applyFill="1" applyBorder="1" applyAlignment="1"/>
    <xf numFmtId="168" fontId="10" fillId="9" borderId="0" xfId="0" applyNumberFormat="1" applyFont="1" applyFill="1" applyBorder="1" applyAlignment="1"/>
    <xf numFmtId="0" fontId="10" fillId="9" borderId="34" xfId="0" applyNumberFormat="1" applyFont="1" applyFill="1" applyBorder="1" applyAlignment="1"/>
    <xf numFmtId="4" fontId="10" fillId="9" borderId="34" xfId="0" applyNumberFormat="1" applyFont="1" applyFill="1" applyBorder="1" applyAlignment="1"/>
    <xf numFmtId="4" fontId="10" fillId="0" borderId="34" xfId="0" applyNumberFormat="1" applyFont="1" applyFill="1" applyBorder="1" applyAlignment="1"/>
    <xf numFmtId="0" fontId="10" fillId="0" borderId="34" xfId="0" applyNumberFormat="1" applyFont="1" applyFill="1" applyBorder="1" applyAlignment="1"/>
    <xf numFmtId="4" fontId="10" fillId="0" borderId="0" xfId="4" applyNumberFormat="1" applyFont="1"/>
    <xf numFmtId="0" fontId="19" fillId="13" borderId="0" xfId="8" applyFont="1" applyFill="1" applyBorder="1" applyAlignment="1">
      <alignment horizontal="left" vertical="center"/>
    </xf>
    <xf numFmtId="169" fontId="4" fillId="0" borderId="0" xfId="17" applyNumberFormat="1" applyFont="1" applyFill="1" applyBorder="1"/>
    <xf numFmtId="4" fontId="24" fillId="0" borderId="0" xfId="4" applyNumberFormat="1" applyFont="1"/>
    <xf numFmtId="167" fontId="4" fillId="0" borderId="0" xfId="3" applyFont="1" applyFill="1" applyBorder="1" applyAlignment="1">
      <alignment horizontal="right" vertical="center" indent="1"/>
    </xf>
    <xf numFmtId="166" fontId="10" fillId="0" borderId="0" xfId="4" applyNumberFormat="1" applyFont="1"/>
    <xf numFmtId="0" fontId="23" fillId="0" borderId="0" xfId="4" applyFont="1"/>
    <xf numFmtId="0" fontId="10" fillId="0" borderId="0" xfId="0" applyFont="1" applyFill="1" applyBorder="1"/>
    <xf numFmtId="0" fontId="19" fillId="9" borderId="0" xfId="4" applyFont="1" applyFill="1"/>
    <xf numFmtId="0" fontId="4" fillId="9" borderId="0" xfId="0" applyFont="1" applyFill="1" applyBorder="1"/>
    <xf numFmtId="165" fontId="4" fillId="9" borderId="0" xfId="0" applyNumberFormat="1" applyFont="1" applyFill="1" applyBorder="1"/>
    <xf numFmtId="165" fontId="10" fillId="9" borderId="0" xfId="0" applyNumberFormat="1" applyFont="1" applyFill="1" applyBorder="1" applyAlignment="1"/>
    <xf numFmtId="0" fontId="10" fillId="9" borderId="33" xfId="0" applyNumberFormat="1" applyFont="1" applyFill="1" applyBorder="1" applyAlignment="1"/>
    <xf numFmtId="3" fontId="10" fillId="9" borderId="0" xfId="0" applyNumberFormat="1" applyFont="1" applyFill="1" applyBorder="1" applyAlignment="1"/>
    <xf numFmtId="0" fontId="10" fillId="9" borderId="19" xfId="4" applyFont="1" applyFill="1" applyBorder="1"/>
    <xf numFmtId="172" fontId="10" fillId="9" borderId="19" xfId="0" applyNumberFormat="1" applyFont="1" applyFill="1" applyBorder="1" applyAlignment="1">
      <alignment horizontal="right" vertical="center" shrinkToFit="1"/>
    </xf>
    <xf numFmtId="166" fontId="10" fillId="9" borderId="0" xfId="4" applyNumberFormat="1" applyFont="1" applyFill="1"/>
    <xf numFmtId="0" fontId="10" fillId="0" borderId="0" xfId="5" applyNumberFormat="1" applyFont="1" applyFill="1" applyBorder="1" applyAlignment="1"/>
    <xf numFmtId="0" fontId="4" fillId="0" borderId="0" xfId="5" applyFont="1"/>
    <xf numFmtId="0" fontId="10" fillId="12" borderId="19" xfId="5" applyNumberFormat="1" applyFont="1" applyFill="1" applyBorder="1" applyAlignment="1"/>
    <xf numFmtId="4" fontId="10" fillId="0" borderId="19" xfId="5" applyNumberFormat="1" applyFont="1" applyFill="1" applyBorder="1" applyAlignment="1"/>
    <xf numFmtId="3" fontId="10" fillId="0" borderId="19" xfId="5" applyNumberFormat="1" applyFont="1" applyFill="1" applyBorder="1" applyAlignment="1"/>
    <xf numFmtId="4" fontId="4" fillId="0" borderId="0" xfId="5" applyNumberFormat="1" applyFont="1"/>
    <xf numFmtId="3" fontId="4" fillId="0" borderId="0" xfId="5" applyNumberFormat="1" applyFont="1"/>
    <xf numFmtId="0" fontId="10" fillId="0" borderId="19" xfId="5" applyNumberFormat="1" applyFont="1" applyFill="1" applyBorder="1" applyAlignment="1"/>
    <xf numFmtId="0" fontId="4" fillId="0" borderId="0" xfId="7" applyFont="1"/>
    <xf numFmtId="0" fontId="18" fillId="0" borderId="0" xfId="7" applyFont="1"/>
    <xf numFmtId="0" fontId="19" fillId="0" borderId="0" xfId="7" applyNumberFormat="1" applyFont="1" applyFill="1" applyBorder="1" applyAlignment="1">
      <alignment horizontal="left"/>
    </xf>
    <xf numFmtId="0" fontId="4" fillId="0" borderId="0" xfId="7" applyFont="1" applyAlignment="1">
      <alignment horizontal="left"/>
    </xf>
    <xf numFmtId="0" fontId="19" fillId="0" borderId="0" xfId="8" applyFont="1" applyBorder="1"/>
    <xf numFmtId="0" fontId="10" fillId="0" borderId="0" xfId="8" applyFont="1" applyBorder="1"/>
    <xf numFmtId="0" fontId="19" fillId="11" borderId="25" xfId="8" applyFont="1" applyFill="1" applyBorder="1" applyAlignment="1"/>
    <xf numFmtId="3" fontId="10" fillId="11" borderId="29" xfId="8" applyNumberFormat="1" applyFont="1" applyFill="1" applyBorder="1" applyAlignment="1">
      <alignment horizontal="right" indent="1"/>
    </xf>
    <xf numFmtId="3" fontId="10" fillId="11" borderId="26" xfId="8" applyNumberFormat="1" applyFont="1" applyFill="1" applyBorder="1" applyAlignment="1">
      <alignment horizontal="right" indent="1"/>
    </xf>
    <xf numFmtId="3" fontId="4" fillId="0" borderId="0" xfId="7" applyNumberFormat="1" applyFont="1"/>
    <xf numFmtId="0" fontId="19" fillId="14" borderId="22" xfId="8" applyFont="1" applyFill="1" applyBorder="1" applyAlignment="1"/>
    <xf numFmtId="3" fontId="10" fillId="0" borderId="28" xfId="3" applyNumberFormat="1" applyFont="1" applyFill="1" applyBorder="1" applyAlignment="1">
      <alignment horizontal="right" vertical="top" indent="1"/>
    </xf>
    <xf numFmtId="3" fontId="4" fillId="0" borderId="28" xfId="3" applyNumberFormat="1" applyFont="1" applyFill="1" applyBorder="1" applyAlignment="1">
      <alignment horizontal="right" vertical="top" indent="1"/>
    </xf>
    <xf numFmtId="3" fontId="4" fillId="0" borderId="24" xfId="3" applyNumberFormat="1" applyFont="1" applyFill="1" applyBorder="1" applyAlignment="1">
      <alignment horizontal="right" vertical="top" indent="1"/>
    </xf>
    <xf numFmtId="1" fontId="4" fillId="0" borderId="0" xfId="7" applyNumberFormat="1" applyFont="1"/>
    <xf numFmtId="3" fontId="4" fillId="0" borderId="0" xfId="7" applyNumberFormat="1" applyFont="1" applyFill="1"/>
    <xf numFmtId="0" fontId="4" fillId="0" borderId="0" xfId="7" applyFont="1" applyFill="1"/>
    <xf numFmtId="0" fontId="19" fillId="14" borderId="20" xfId="8" applyFont="1" applyFill="1" applyBorder="1" applyAlignment="1"/>
    <xf numFmtId="3" fontId="10" fillId="0" borderId="16" xfId="3" applyNumberFormat="1" applyFont="1" applyFill="1" applyBorder="1" applyAlignment="1">
      <alignment horizontal="right" vertical="top" indent="1"/>
    </xf>
    <xf numFmtId="3" fontId="4" fillId="0" borderId="16" xfId="3" applyNumberFormat="1" applyFont="1" applyFill="1" applyBorder="1" applyAlignment="1">
      <alignment horizontal="right" vertical="top" indent="1"/>
    </xf>
    <xf numFmtId="3" fontId="4" fillId="0" borderId="15" xfId="3" applyNumberFormat="1" applyFont="1" applyFill="1" applyBorder="1" applyAlignment="1">
      <alignment horizontal="right" vertical="top" indent="1"/>
    </xf>
    <xf numFmtId="1" fontId="4" fillId="0" borderId="0" xfId="7" applyNumberFormat="1" applyFont="1" applyFill="1"/>
    <xf numFmtId="0" fontId="19" fillId="14" borderId="23" xfId="8" applyFont="1" applyFill="1" applyBorder="1" applyAlignment="1"/>
    <xf numFmtId="3" fontId="10" fillId="0" borderId="18" xfId="3" applyNumberFormat="1" applyFont="1" applyFill="1" applyBorder="1" applyAlignment="1">
      <alignment horizontal="right" vertical="top" indent="1"/>
    </xf>
    <xf numFmtId="3" fontId="4" fillId="0" borderId="18" xfId="3" applyNumberFormat="1" applyFont="1" applyFill="1" applyBorder="1" applyAlignment="1">
      <alignment horizontal="right" vertical="top" indent="1"/>
    </xf>
    <xf numFmtId="3" fontId="4" fillId="0" borderId="17" xfId="3" applyNumberFormat="1" applyFont="1" applyFill="1" applyBorder="1" applyAlignment="1">
      <alignment horizontal="right" vertical="top" indent="1"/>
    </xf>
    <xf numFmtId="3" fontId="4" fillId="0" borderId="31" xfId="3" applyNumberFormat="1" applyFont="1" applyFill="1" applyBorder="1" applyAlignment="1">
      <alignment horizontal="right" vertical="top" indent="1"/>
    </xf>
    <xf numFmtId="0" fontId="20" fillId="0" borderId="0" xfId="7" applyFont="1"/>
    <xf numFmtId="0" fontId="19" fillId="0" borderId="0" xfId="8" applyFont="1" applyAlignment="1">
      <alignment horizontal="left"/>
    </xf>
    <xf numFmtId="0" fontId="10" fillId="0" borderId="0" xfId="8" applyFont="1"/>
    <xf numFmtId="0" fontId="25" fillId="0" borderId="0" xfId="8" applyFont="1"/>
    <xf numFmtId="0" fontId="10" fillId="0" borderId="0" xfId="7" applyFont="1"/>
    <xf numFmtId="3" fontId="10" fillId="0" borderId="0" xfId="7" applyNumberFormat="1" applyFont="1"/>
    <xf numFmtId="0" fontId="10" fillId="0" borderId="0" xfId="7" applyNumberFormat="1" applyFont="1" applyFill="1" applyBorder="1" applyAlignment="1"/>
    <xf numFmtId="165" fontId="4" fillId="0" borderId="0" xfId="7" applyNumberFormat="1" applyFont="1" applyFill="1"/>
    <xf numFmtId="165" fontId="4" fillId="0" borderId="0" xfId="7" applyNumberFormat="1" applyFont="1"/>
    <xf numFmtId="0" fontId="4" fillId="0" borderId="0" xfId="7" applyFont="1" applyFill="1" applyBorder="1"/>
    <xf numFmtId="0" fontId="10" fillId="0" borderId="0" xfId="4" applyFont="1" applyAlignment="1">
      <alignment horizontal="left"/>
    </xf>
    <xf numFmtId="0" fontId="10" fillId="0" borderId="0" xfId="4" applyFont="1" applyAlignment="1"/>
    <xf numFmtId="0" fontId="10" fillId="13" borderId="0" xfId="15" applyNumberFormat="1" applyFont="1" applyFill="1" applyBorder="1" applyAlignment="1"/>
    <xf numFmtId="0" fontId="18" fillId="0" borderId="0" xfId="7" applyFont="1" applyAlignment="1">
      <alignment horizontal="left"/>
    </xf>
    <xf numFmtId="0" fontId="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18" borderId="35" xfId="0" applyFont="1" applyFill="1" applyBorder="1" applyAlignment="1">
      <alignment horizontal="left" vertical="center"/>
    </xf>
    <xf numFmtId="0" fontId="26" fillId="20" borderId="35" xfId="0" applyFont="1" applyFill="1" applyBorder="1" applyAlignment="1">
      <alignment horizontal="left" vertical="center"/>
    </xf>
    <xf numFmtId="3" fontId="7" fillId="21" borderId="0" xfId="0" applyNumberFormat="1" applyFont="1" applyFill="1" applyAlignment="1">
      <alignment horizontal="right" vertical="center" shrinkToFit="1"/>
    </xf>
    <xf numFmtId="172" fontId="7" fillId="21" borderId="0" xfId="0" applyNumberFormat="1" applyFont="1" applyFill="1" applyAlignment="1">
      <alignment horizontal="right" vertical="center" shrinkToFit="1"/>
    </xf>
    <xf numFmtId="4" fontId="7" fillId="21" borderId="0" xfId="0" applyNumberFormat="1" applyFont="1" applyFill="1" applyAlignment="1">
      <alignment horizontal="right" vertical="center" shrinkToFit="1"/>
    </xf>
    <xf numFmtId="3" fontId="7" fillId="0" borderId="0" xfId="0" applyNumberFormat="1" applyFont="1" applyAlignment="1">
      <alignment horizontal="right" vertical="center" shrinkToFit="1"/>
    </xf>
    <xf numFmtId="172" fontId="7" fillId="0" borderId="0" xfId="0" applyNumberFormat="1" applyFont="1" applyAlignment="1">
      <alignment horizontal="right" vertical="center" shrinkToFit="1"/>
    </xf>
    <xf numFmtId="4" fontId="7" fillId="0" borderId="0" xfId="0" applyNumberFormat="1" applyFont="1" applyAlignment="1">
      <alignment horizontal="right" vertical="center" shrinkToFit="1"/>
    </xf>
    <xf numFmtId="166" fontId="10" fillId="9" borderId="19" xfId="16" applyNumberFormat="1" applyFont="1" applyFill="1" applyBorder="1" applyAlignment="1"/>
    <xf numFmtId="165" fontId="10" fillId="9" borderId="0" xfId="4" applyNumberFormat="1" applyFont="1" applyFill="1"/>
    <xf numFmtId="0" fontId="10" fillId="9" borderId="0" xfId="4" applyFont="1" applyFill="1" applyAlignment="1">
      <alignment horizontal="right"/>
    </xf>
    <xf numFmtId="0" fontId="18" fillId="9" borderId="32" xfId="0" applyFont="1" applyFill="1" applyBorder="1" applyAlignment="1">
      <alignment horizontal="right" wrapText="1"/>
    </xf>
    <xf numFmtId="165" fontId="18" fillId="9" borderId="13" xfId="0" applyNumberFormat="1" applyFont="1" applyFill="1" applyBorder="1" applyAlignment="1">
      <alignment horizontal="right" wrapText="1"/>
    </xf>
    <xf numFmtId="165" fontId="18" fillId="9" borderId="12" xfId="0" applyNumberFormat="1" applyFont="1" applyFill="1" applyBorder="1" applyAlignment="1">
      <alignment horizontal="right" wrapText="1"/>
    </xf>
    <xf numFmtId="0" fontId="0" fillId="9" borderId="0" xfId="0" applyFont="1" applyFill="1" applyAlignment="1">
      <alignment horizontal="left"/>
    </xf>
    <xf numFmtId="0" fontId="19" fillId="9" borderId="36" xfId="0" applyFont="1" applyFill="1" applyBorder="1" applyAlignment="1">
      <alignment horizontal="left" vertical="center"/>
    </xf>
    <xf numFmtId="0" fontId="19" fillId="9" borderId="36" xfId="4" applyFont="1" applyFill="1" applyBorder="1"/>
    <xf numFmtId="0" fontId="10" fillId="0" borderId="0" xfId="4" applyFont="1" applyFill="1"/>
    <xf numFmtId="0" fontId="19" fillId="0" borderId="0" xfId="4" applyFont="1" applyAlignment="1">
      <alignment horizontal="left"/>
    </xf>
    <xf numFmtId="3" fontId="7" fillId="4" borderId="0" xfId="0" applyNumberFormat="1" applyFont="1" applyFill="1" applyAlignment="1">
      <alignment horizontal="right" vertical="center" shrinkToFit="1"/>
    </xf>
    <xf numFmtId="0" fontId="16" fillId="0" borderId="0" xfId="29"/>
    <xf numFmtId="0" fontId="10" fillId="9" borderId="19" xfId="0" applyFont="1" applyFill="1" applyBorder="1"/>
    <xf numFmtId="0" fontId="10" fillId="12" borderId="19" xfId="0" applyFont="1" applyFill="1" applyBorder="1"/>
    <xf numFmtId="4" fontId="10" fillId="0" borderId="19" xfId="0" applyNumberFormat="1" applyFont="1" applyBorder="1"/>
    <xf numFmtId="4" fontId="10" fillId="9" borderId="19" xfId="0" applyNumberFormat="1" applyFont="1" applyFill="1" applyBorder="1"/>
    <xf numFmtId="0" fontId="0" fillId="0" borderId="0" xfId="0" applyAlignment="1">
      <alignment wrapText="1"/>
    </xf>
    <xf numFmtId="4" fontId="10" fillId="0" borderId="0" xfId="0" applyNumberFormat="1" applyFont="1"/>
    <xf numFmtId="166" fontId="10" fillId="0" borderId="0" xfId="0" applyNumberFormat="1" applyFont="1"/>
    <xf numFmtId="165" fontId="0" fillId="0" borderId="0" xfId="0" applyNumberFormat="1"/>
    <xf numFmtId="4" fontId="0" fillId="0" borderId="0" xfId="0" applyNumberFormat="1"/>
    <xf numFmtId="166" fontId="0" fillId="0" borderId="0" xfId="0" applyNumberFormat="1"/>
    <xf numFmtId="168" fontId="10" fillId="0" borderId="0" xfId="4" applyNumberFormat="1" applyFont="1" applyAlignment="1">
      <alignment horizontal="left" vertical="top"/>
    </xf>
    <xf numFmtId="0" fontId="19" fillId="0" borderId="0" xfId="4" applyFont="1" applyAlignment="1">
      <alignment horizontal="center" vertical="center"/>
    </xf>
    <xf numFmtId="4" fontId="10" fillId="9" borderId="0" xfId="0" applyNumberFormat="1" applyFont="1" applyFill="1"/>
    <xf numFmtId="165" fontId="10" fillId="9" borderId="0" xfId="0" applyNumberFormat="1" applyFont="1" applyFill="1"/>
    <xf numFmtId="3" fontId="10" fillId="9" borderId="19" xfId="0" applyNumberFormat="1" applyFont="1" applyFill="1" applyBorder="1"/>
    <xf numFmtId="0" fontId="10" fillId="9" borderId="33" xfId="0" applyFont="1" applyFill="1" applyBorder="1"/>
    <xf numFmtId="3" fontId="10" fillId="9" borderId="2" xfId="0" applyNumberFormat="1" applyFont="1" applyFill="1" applyBorder="1"/>
    <xf numFmtId="0" fontId="27" fillId="17" borderId="35" xfId="0" applyFont="1" applyFill="1" applyBorder="1" applyAlignment="1">
      <alignment horizontal="left" vertical="center"/>
    </xf>
    <xf numFmtId="0" fontId="27" fillId="17" borderId="35" xfId="0" applyFont="1" applyFill="1" applyBorder="1" applyAlignment="1">
      <alignment horizontal="right" vertical="center"/>
    </xf>
    <xf numFmtId="0" fontId="27" fillId="17" borderId="35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18" borderId="35" xfId="0" applyFont="1" applyFill="1" applyBorder="1" applyAlignment="1">
      <alignment horizontal="left" vertical="center"/>
    </xf>
    <xf numFmtId="0" fontId="29" fillId="20" borderId="35" xfId="0" applyFont="1" applyFill="1" applyBorder="1" applyAlignment="1">
      <alignment horizontal="left" vertical="center"/>
    </xf>
    <xf numFmtId="172" fontId="28" fillId="21" borderId="0" xfId="0" applyNumberFormat="1" applyFont="1" applyFill="1" applyAlignment="1">
      <alignment horizontal="right" vertical="center" shrinkToFit="1"/>
    </xf>
    <xf numFmtId="172" fontId="28" fillId="0" borderId="0" xfId="0" applyNumberFormat="1" applyFont="1" applyAlignment="1">
      <alignment horizontal="right" vertical="center" shrinkToFit="1"/>
    </xf>
    <xf numFmtId="4" fontId="28" fillId="0" borderId="0" xfId="0" applyNumberFormat="1" applyFont="1" applyAlignment="1">
      <alignment horizontal="right" vertical="center" shrinkToFit="1"/>
    </xf>
    <xf numFmtId="4" fontId="28" fillId="21" borderId="0" xfId="0" applyNumberFormat="1" applyFont="1" applyFill="1" applyAlignment="1">
      <alignment horizontal="right" vertical="center" shrinkToFit="1"/>
    </xf>
    <xf numFmtId="166" fontId="10" fillId="4" borderId="19" xfId="16" applyNumberFormat="1" applyFont="1" applyFill="1" applyBorder="1" applyAlignment="1"/>
    <xf numFmtId="0" fontId="30" fillId="17" borderId="35" xfId="0" applyFont="1" applyFill="1" applyBorder="1" applyAlignment="1">
      <alignment horizontal="right" vertical="center"/>
    </xf>
    <xf numFmtId="165" fontId="18" fillId="0" borderId="12" xfId="0" applyNumberFormat="1" applyFont="1" applyFill="1" applyBorder="1" applyAlignment="1">
      <alignment horizontal="right" wrapText="1"/>
    </xf>
    <xf numFmtId="0" fontId="30" fillId="17" borderId="35" xfId="0" applyFont="1" applyFill="1" applyBorder="1" applyAlignment="1">
      <alignment horizontal="left" vertical="center"/>
    </xf>
    <xf numFmtId="4" fontId="21" fillId="9" borderId="19" xfId="0" applyNumberFormat="1" applyFont="1" applyFill="1" applyBorder="1"/>
    <xf numFmtId="0" fontId="19" fillId="9" borderId="0" xfId="0" applyFont="1" applyFill="1" applyBorder="1" applyAlignment="1">
      <alignment horizontal="left" vertical="center"/>
    </xf>
    <xf numFmtId="3" fontId="10" fillId="9" borderId="2" xfId="0" applyNumberFormat="1" applyFont="1" applyFill="1" applyBorder="1" applyAlignment="1"/>
    <xf numFmtId="0" fontId="27" fillId="17" borderId="35" xfId="0" applyFont="1" applyFill="1" applyBorder="1" applyAlignment="1">
      <alignment horizontal="left" vertical="center"/>
    </xf>
    <xf numFmtId="0" fontId="27" fillId="17" borderId="35" xfId="0" applyFont="1" applyFill="1" applyBorder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17" borderId="35" xfId="0" applyFont="1" applyFill="1" applyBorder="1" applyAlignment="1">
      <alignment horizontal="right" vertical="center"/>
    </xf>
    <xf numFmtId="0" fontId="32" fillId="18" borderId="35" xfId="0" applyFont="1" applyFill="1" applyBorder="1" applyAlignment="1">
      <alignment horizontal="left" vertical="center"/>
    </xf>
    <xf numFmtId="0" fontId="32" fillId="20" borderId="35" xfId="0" applyFont="1" applyFill="1" applyBorder="1" applyAlignment="1">
      <alignment horizontal="left" vertical="center"/>
    </xf>
    <xf numFmtId="172" fontId="31" fillId="21" borderId="0" xfId="0" applyNumberFormat="1" applyFont="1" applyFill="1" applyAlignment="1">
      <alignment horizontal="right" vertical="center" shrinkToFit="1"/>
    </xf>
    <xf numFmtId="3" fontId="31" fillId="21" borderId="0" xfId="0" applyNumberFormat="1" applyFont="1" applyFill="1" applyAlignment="1">
      <alignment horizontal="right" vertical="center" shrinkToFit="1"/>
    </xf>
    <xf numFmtId="172" fontId="31" fillId="0" borderId="0" xfId="0" applyNumberFormat="1" applyFont="1" applyAlignment="1">
      <alignment horizontal="right" vertical="center" shrinkToFit="1"/>
    </xf>
    <xf numFmtId="3" fontId="31" fillId="0" borderId="0" xfId="0" applyNumberFormat="1" applyFont="1" applyAlignment="1">
      <alignment horizontal="right" vertical="center" shrinkToFit="1"/>
    </xf>
    <xf numFmtId="4" fontId="31" fillId="0" borderId="0" xfId="0" applyNumberFormat="1" applyFont="1" applyAlignment="1">
      <alignment horizontal="right" vertical="center" shrinkToFit="1"/>
    </xf>
    <xf numFmtId="4" fontId="31" fillId="21" borderId="0" xfId="0" applyNumberFormat="1" applyFont="1" applyFill="1" applyAlignment="1">
      <alignment horizontal="right" vertical="center" shrinkToFit="1"/>
    </xf>
    <xf numFmtId="4" fontId="31" fillId="4" borderId="0" xfId="0" applyNumberFormat="1" applyFont="1" applyFill="1" applyAlignment="1">
      <alignment horizontal="right" vertical="center" shrinkToFit="1"/>
    </xf>
    <xf numFmtId="2" fontId="6" fillId="4" borderId="0" xfId="0" applyNumberFormat="1" applyFont="1" applyFill="1"/>
    <xf numFmtId="166" fontId="31" fillId="21" borderId="0" xfId="0" applyNumberFormat="1" applyFont="1" applyFill="1" applyAlignment="1">
      <alignment horizontal="right" vertical="center" shrinkToFit="1"/>
    </xf>
    <xf numFmtId="4" fontId="6" fillId="4" borderId="0" xfId="0" applyNumberFormat="1" applyFont="1" applyFill="1"/>
    <xf numFmtId="0" fontId="33" fillId="17" borderId="35" xfId="0" applyFont="1" applyFill="1" applyBorder="1" applyAlignment="1">
      <alignment horizontal="right" vertical="center"/>
    </xf>
    <xf numFmtId="0" fontId="33" fillId="17" borderId="35" xfId="0" applyFont="1" applyFill="1" applyBorder="1" applyAlignment="1">
      <alignment horizontal="left" vertical="center"/>
    </xf>
    <xf numFmtId="0" fontId="33" fillId="17" borderId="35" xfId="0" applyFont="1" applyFill="1" applyBorder="1" applyAlignment="1">
      <alignment horizontal="right" vertical="center"/>
    </xf>
    <xf numFmtId="0" fontId="27" fillId="17" borderId="35" xfId="0" applyFont="1" applyFill="1" applyBorder="1" applyAlignment="1">
      <alignment horizontal="left" vertical="center"/>
    </xf>
    <xf numFmtId="0" fontId="27" fillId="17" borderId="35" xfId="0" applyFont="1" applyFill="1" applyBorder="1" applyAlignment="1">
      <alignment horizontal="right" vertical="center"/>
    </xf>
    <xf numFmtId="0" fontId="33" fillId="17" borderId="35" xfId="0" applyFont="1" applyFill="1" applyBorder="1" applyAlignment="1">
      <alignment horizontal="right" vertical="center"/>
    </xf>
    <xf numFmtId="0" fontId="10" fillId="0" borderId="0" xfId="4" applyFont="1" applyAlignment="1"/>
    <xf numFmtId="0" fontId="27" fillId="17" borderId="35" xfId="0" applyFont="1" applyFill="1" applyBorder="1" applyAlignment="1">
      <alignment horizontal="center" vertical="center"/>
    </xf>
    <xf numFmtId="0" fontId="27" fillId="17" borderId="35" xfId="0" applyFont="1" applyFill="1" applyBorder="1" applyAlignment="1">
      <alignment horizontal="left" vertical="center"/>
    </xf>
    <xf numFmtId="0" fontId="27" fillId="17" borderId="35" xfId="0" applyFont="1" applyFill="1" applyBorder="1" applyAlignment="1">
      <alignment horizontal="right" vertical="center"/>
    </xf>
    <xf numFmtId="3" fontId="31" fillId="4" borderId="0" xfId="0" applyNumberFormat="1" applyFont="1" applyFill="1" applyAlignment="1">
      <alignment horizontal="right" vertical="center" shrinkToFit="1"/>
    </xf>
    <xf numFmtId="175" fontId="7" fillId="4" borderId="0" xfId="0" applyNumberFormat="1" applyFont="1" applyFill="1" applyAlignment="1">
      <alignment horizontal="right" vertical="center" shrinkToFit="1"/>
    </xf>
    <xf numFmtId="174" fontId="31" fillId="4" borderId="0" xfId="0" applyNumberFormat="1" applyFont="1" applyFill="1" applyAlignment="1">
      <alignment horizontal="right" vertical="center" shrinkToFit="1"/>
    </xf>
    <xf numFmtId="172" fontId="7" fillId="22" borderId="0" xfId="0" applyNumberFormat="1" applyFont="1" applyFill="1" applyAlignment="1">
      <alignment horizontal="right" vertical="center" shrinkToFit="1"/>
    </xf>
    <xf numFmtId="166" fontId="10" fillId="9" borderId="34" xfId="0" applyNumberFormat="1" applyFont="1" applyFill="1" applyBorder="1" applyAlignment="1"/>
    <xf numFmtId="166" fontId="10" fillId="0" borderId="0" xfId="0" applyNumberFormat="1" applyFont="1" applyAlignment="1">
      <alignment horizontal="right" vertical="center" shrinkToFit="1"/>
    </xf>
    <xf numFmtId="174" fontId="7" fillId="4" borderId="0" xfId="0" applyNumberFormat="1" applyFont="1" applyFill="1" applyAlignment="1">
      <alignment horizontal="right" vertical="center" shrinkToFit="1"/>
    </xf>
    <xf numFmtId="0" fontId="10" fillId="0" borderId="0" xfId="15" applyFont="1"/>
    <xf numFmtId="4" fontId="7" fillId="4" borderId="0" xfId="0" applyNumberFormat="1" applyFont="1" applyFill="1" applyAlignment="1">
      <alignment horizontal="right" vertical="center" shrinkToFit="1"/>
    </xf>
    <xf numFmtId="0" fontId="27" fillId="17" borderId="37" xfId="0" applyFont="1" applyFill="1" applyBorder="1" applyAlignment="1">
      <alignment horizontal="left" vertical="center"/>
    </xf>
    <xf numFmtId="166" fontId="34" fillId="0" borderId="0" xfId="0" applyNumberFormat="1" applyFont="1" applyAlignment="1">
      <alignment horizontal="right" vertical="center" shrinkToFit="1"/>
    </xf>
    <xf numFmtId="175" fontId="34" fillId="0" borderId="0" xfId="0" applyNumberFormat="1" applyFont="1" applyAlignment="1">
      <alignment horizontal="right" vertical="center" shrinkToFit="1"/>
    </xf>
    <xf numFmtId="177" fontId="7" fillId="4" borderId="0" xfId="0" applyNumberFormat="1" applyFont="1" applyFill="1" applyAlignment="1">
      <alignment horizontal="right" vertical="center" shrinkToFit="1"/>
    </xf>
    <xf numFmtId="0" fontId="33" fillId="17" borderId="35" xfId="0" applyFont="1" applyFill="1" applyBorder="1" applyAlignment="1">
      <alignment horizontal="right" vertical="center"/>
    </xf>
    <xf numFmtId="165" fontId="0" fillId="0" borderId="0" xfId="15" applyNumberFormat="1" applyFont="1" applyFill="1" applyBorder="1"/>
    <xf numFmtId="0" fontId="26" fillId="0" borderId="0" xfId="0" applyFont="1" applyFill="1" applyBorder="1" applyAlignment="1">
      <alignment horizontal="left" vertical="center"/>
    </xf>
    <xf numFmtId="172" fontId="7" fillId="0" borderId="0" xfId="0" applyNumberFormat="1" applyFont="1" applyFill="1" applyBorder="1" applyAlignment="1">
      <alignment horizontal="right" vertical="center" shrinkToFit="1"/>
    </xf>
    <xf numFmtId="4" fontId="7" fillId="0" borderId="0" xfId="0" applyNumberFormat="1" applyFont="1" applyFill="1" applyBorder="1" applyAlignment="1">
      <alignment horizontal="right" vertical="center" shrinkToFit="1"/>
    </xf>
    <xf numFmtId="166" fontId="6" fillId="0" borderId="0" xfId="15" applyNumberFormat="1" applyFont="1" applyFill="1" applyBorder="1"/>
    <xf numFmtId="2" fontId="10" fillId="0" borderId="0" xfId="4" applyNumberFormat="1" applyFont="1" applyFill="1" applyBorder="1"/>
    <xf numFmtId="4" fontId="10" fillId="0" borderId="0" xfId="4" applyNumberFormat="1" applyFont="1" applyFill="1" applyBorder="1"/>
    <xf numFmtId="165" fontId="10" fillId="0" borderId="0" xfId="4" applyNumberFormat="1" applyFont="1" applyFill="1"/>
    <xf numFmtId="4" fontId="10" fillId="0" borderId="0" xfId="0" applyNumberFormat="1" applyFont="1" applyFill="1" applyBorder="1"/>
    <xf numFmtId="166" fontId="10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right" vertical="center" shrinkToFit="1"/>
    </xf>
    <xf numFmtId="2" fontId="7" fillId="0" borderId="0" xfId="4" applyNumberFormat="1" applyFont="1" applyFill="1" applyBorder="1"/>
    <xf numFmtId="0" fontId="19" fillId="0" borderId="0" xfId="0" applyFont="1" applyFill="1" applyBorder="1" applyAlignment="1">
      <alignment horizontal="left" vertical="center"/>
    </xf>
    <xf numFmtId="172" fontId="10" fillId="0" borderId="0" xfId="0" applyNumberFormat="1" applyFont="1" applyFill="1" applyBorder="1" applyAlignment="1">
      <alignment horizontal="right" vertical="center" shrinkToFit="1"/>
    </xf>
    <xf numFmtId="172" fontId="10" fillId="0" borderId="0" xfId="4" applyNumberFormat="1" applyFont="1" applyFill="1" applyBorder="1"/>
    <xf numFmtId="0" fontId="33" fillId="17" borderId="35" xfId="0" applyFont="1" applyFill="1" applyBorder="1" applyAlignment="1">
      <alignment horizontal="right" vertical="center"/>
    </xf>
    <xf numFmtId="0" fontId="19" fillId="0" borderId="0" xfId="4" applyFont="1" applyAlignment="1">
      <alignment horizontal="left"/>
    </xf>
    <xf numFmtId="0" fontId="10" fillId="0" borderId="0" xfId="4" applyFont="1" applyAlignment="1">
      <alignment horizontal="left"/>
    </xf>
    <xf numFmtId="0" fontId="4" fillId="0" borderId="0" xfId="0" applyFont="1" applyAlignment="1">
      <alignment vertical="top" wrapText="1"/>
    </xf>
    <xf numFmtId="165" fontId="4" fillId="0" borderId="0" xfId="0" applyNumberFormat="1" applyFont="1" applyAlignment="1">
      <alignment horizontal="left"/>
    </xf>
    <xf numFmtId="0" fontId="10" fillId="0" borderId="0" xfId="0" applyFont="1" applyAlignment="1">
      <alignment vertical="top" wrapText="1"/>
    </xf>
    <xf numFmtId="0" fontId="33" fillId="17" borderId="35" xfId="0" applyFont="1" applyFill="1" applyBorder="1" applyAlignment="1">
      <alignment horizontal="left" vertical="center"/>
    </xf>
    <xf numFmtId="0" fontId="33" fillId="17" borderId="35" xfId="0" applyFont="1" applyFill="1" applyBorder="1" applyAlignment="1">
      <alignment horizontal="right" vertical="center"/>
    </xf>
    <xf numFmtId="0" fontId="19" fillId="0" borderId="0" xfId="0" applyFont="1" applyAlignment="1">
      <alignment horizontal="left"/>
    </xf>
    <xf numFmtId="165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0" fontId="20" fillId="0" borderId="0" xfId="0" applyFont="1"/>
    <xf numFmtId="0" fontId="19" fillId="0" borderId="0" xfId="4" applyFont="1" applyAlignment="1">
      <alignment vertical="top" wrapText="1"/>
    </xf>
    <xf numFmtId="0" fontId="19" fillId="0" borderId="0" xfId="4" applyFont="1" applyAlignment="1">
      <alignment vertical="top"/>
    </xf>
    <xf numFmtId="0" fontId="10" fillId="0" borderId="0" xfId="4" applyFont="1" applyAlignment="1"/>
    <xf numFmtId="0" fontId="23" fillId="13" borderId="0" xfId="15" applyNumberFormat="1" applyFont="1" applyFill="1" applyBorder="1" applyAlignment="1">
      <alignment horizontal="left" wrapText="1"/>
    </xf>
    <xf numFmtId="0" fontId="20" fillId="0" borderId="0" xfId="0" applyFont="1" applyAlignment="1">
      <alignment horizontal="left"/>
    </xf>
    <xf numFmtId="0" fontId="10" fillId="13" borderId="0" xfId="15" applyNumberFormat="1" applyFont="1" applyFill="1" applyBorder="1" applyAlignment="1"/>
    <xf numFmtId="0" fontId="27" fillId="17" borderId="35" xfId="0" applyFont="1" applyFill="1" applyBorder="1" applyAlignment="1">
      <alignment horizontal="center" vertical="center"/>
    </xf>
    <xf numFmtId="0" fontId="27" fillId="17" borderId="35" xfId="0" applyFont="1" applyFill="1" applyBorder="1" applyAlignment="1">
      <alignment horizontal="left" vertical="center"/>
    </xf>
    <xf numFmtId="0" fontId="33" fillId="17" borderId="35" xfId="0" applyFont="1" applyFill="1" applyBorder="1" applyAlignment="1">
      <alignment horizontal="center" vertical="center"/>
    </xf>
    <xf numFmtId="0" fontId="10" fillId="13" borderId="0" xfId="15" applyNumberFormat="1" applyFont="1" applyFill="1" applyBorder="1" applyAlignment="1">
      <alignment horizontal="left" wrapText="1"/>
    </xf>
    <xf numFmtId="0" fontId="27" fillId="0" borderId="35" xfId="0" applyFont="1" applyFill="1" applyBorder="1" applyAlignment="1">
      <alignment horizontal="left" vertical="center"/>
    </xf>
    <xf numFmtId="0" fontId="23" fillId="0" borderId="0" xfId="4" applyFont="1" applyAlignment="1">
      <alignment horizontal="left"/>
    </xf>
    <xf numFmtId="0" fontId="4" fillId="0" borderId="0" xfId="5" applyFont="1" applyAlignment="1">
      <alignment horizontal="center" wrapText="1"/>
    </xf>
    <xf numFmtId="0" fontId="4" fillId="0" borderId="27" xfId="5" applyFont="1" applyBorder="1" applyAlignment="1">
      <alignment horizontal="center"/>
    </xf>
    <xf numFmtId="0" fontId="19" fillId="9" borderId="12" xfId="8" applyFont="1" applyFill="1" applyBorder="1" applyAlignment="1">
      <alignment horizontal="center" vertical="center"/>
    </xf>
    <xf numFmtId="0" fontId="19" fillId="9" borderId="0" xfId="8" applyFont="1" applyFill="1" applyBorder="1" applyAlignment="1">
      <alignment horizontal="center" vertical="center"/>
    </xf>
    <xf numFmtId="0" fontId="18" fillId="0" borderId="0" xfId="7" applyFont="1" applyAlignment="1">
      <alignment horizontal="left"/>
    </xf>
    <xf numFmtId="0" fontId="19" fillId="9" borderId="21" xfId="8" applyFont="1" applyFill="1" applyBorder="1" applyAlignment="1">
      <alignment horizontal="center"/>
    </xf>
    <xf numFmtId="0" fontId="19" fillId="9" borderId="30" xfId="8" applyFont="1" applyFill="1" applyBorder="1" applyAlignment="1">
      <alignment horizontal="center"/>
    </xf>
    <xf numFmtId="0" fontId="19" fillId="9" borderId="13" xfId="8" applyFont="1" applyFill="1" applyBorder="1" applyAlignment="1">
      <alignment horizontal="center" vertical="center" wrapText="1"/>
    </xf>
    <xf numFmtId="0" fontId="19" fillId="9" borderId="14" xfId="8" applyFont="1" applyFill="1" applyBorder="1" applyAlignment="1">
      <alignment horizontal="center" vertical="center" wrapText="1"/>
    </xf>
    <xf numFmtId="0" fontId="19" fillId="9" borderId="13" xfId="8" applyFont="1" applyFill="1" applyBorder="1" applyAlignment="1">
      <alignment horizontal="center" vertical="center"/>
    </xf>
    <xf numFmtId="0" fontId="19" fillId="9" borderId="14" xfId="8" applyFont="1" applyFill="1" applyBorder="1" applyAlignment="1">
      <alignment horizontal="center" vertical="center"/>
    </xf>
    <xf numFmtId="0" fontId="19" fillId="9" borderId="12" xfId="8" applyFont="1" applyFill="1" applyBorder="1" applyAlignment="1">
      <alignment horizontal="center" wrapText="1"/>
    </xf>
    <xf numFmtId="0" fontId="19" fillId="9" borderId="0" xfId="8" applyFont="1" applyFill="1" applyBorder="1" applyAlignment="1">
      <alignment horizontal="center" wrapText="1"/>
    </xf>
    <xf numFmtId="0" fontId="10" fillId="0" borderId="0" xfId="8" applyFont="1" applyAlignment="1">
      <alignment horizontal="left" wrapText="1"/>
    </xf>
    <xf numFmtId="0" fontId="18" fillId="16" borderId="0" xfId="7" applyFont="1" applyFill="1" applyAlignment="1">
      <alignment wrapText="1"/>
    </xf>
    <xf numFmtId="0" fontId="4" fillId="0" borderId="0" xfId="0" applyFont="1" applyAlignment="1">
      <alignment wrapText="1"/>
    </xf>
    <xf numFmtId="0" fontId="4" fillId="15" borderId="0" xfId="7" applyFont="1" applyFill="1" applyAlignment="1">
      <alignment wrapText="1"/>
    </xf>
    <xf numFmtId="0" fontId="4" fillId="15" borderId="0" xfId="0" applyFont="1" applyFill="1" applyAlignment="1">
      <alignment wrapText="1"/>
    </xf>
  </cellXfs>
  <cellStyles count="30">
    <cellStyle name="Comma 2" xfId="6" xr:uid="{00000000-0005-0000-0000-000000000000}"/>
    <cellStyle name="Good" xfId="1" builtinId="26"/>
    <cellStyle name="Good 2" xfId="20" xr:uid="{00000000-0005-0000-0000-000002000000}"/>
    <cellStyle name="Hyperlink" xfId="29" builtinId="8"/>
    <cellStyle name="Hyperlink 2" xfId="12" xr:uid="{00000000-0005-0000-0000-000004000000}"/>
    <cellStyle name="Hyperlink 2 2" xfId="13" xr:uid="{00000000-0005-0000-0000-000005000000}"/>
    <cellStyle name="Normal" xfId="0" builtinId="0"/>
    <cellStyle name="Normal 10" xfId="21" xr:uid="{00000000-0005-0000-0000-000007000000}"/>
    <cellStyle name="Normal 11" xfId="27" xr:uid="{00000000-0005-0000-0000-000008000000}"/>
    <cellStyle name="Normal 12" xfId="28" xr:uid="{00000000-0005-0000-0000-000009000000}"/>
    <cellStyle name="Normal 2" xfId="4" xr:uid="{00000000-0005-0000-0000-00000A000000}"/>
    <cellStyle name="Normal 2 2" xfId="8" xr:uid="{00000000-0005-0000-0000-00000B000000}"/>
    <cellStyle name="Normal 2 3" xfId="9" xr:uid="{00000000-0005-0000-0000-00000C000000}"/>
    <cellStyle name="Normal 3" xfId="5" xr:uid="{00000000-0005-0000-0000-00000D000000}"/>
    <cellStyle name="Normal 3 2" xfId="14" xr:uid="{00000000-0005-0000-0000-00000E000000}"/>
    <cellStyle name="Normal 4" xfId="7" xr:uid="{00000000-0005-0000-0000-00000F000000}"/>
    <cellStyle name="Normal 4 2" xfId="15" xr:uid="{00000000-0005-0000-0000-000010000000}"/>
    <cellStyle name="Normal 5" xfId="10" xr:uid="{00000000-0005-0000-0000-000011000000}"/>
    <cellStyle name="Normal 5 2" xfId="22" xr:uid="{00000000-0005-0000-0000-000012000000}"/>
    <cellStyle name="Normal 6" xfId="16" xr:uid="{00000000-0005-0000-0000-000013000000}"/>
    <cellStyle name="Normal 6 2" xfId="18" xr:uid="{00000000-0005-0000-0000-000014000000}"/>
    <cellStyle name="Normal 7" xfId="23" xr:uid="{00000000-0005-0000-0000-000015000000}"/>
    <cellStyle name="Normal 8" xfId="19" xr:uid="{00000000-0005-0000-0000-000016000000}"/>
    <cellStyle name="Normal 8 2" xfId="24" xr:uid="{00000000-0005-0000-0000-000017000000}"/>
    <cellStyle name="Normal 9" xfId="25" xr:uid="{00000000-0005-0000-0000-000018000000}"/>
    <cellStyle name="Normal 9 2" xfId="26" xr:uid="{00000000-0005-0000-0000-000019000000}"/>
    <cellStyle name="Note" xfId="2" builtinId="10"/>
    <cellStyle name="NumberCellStyle" xfId="3" xr:uid="{00000000-0005-0000-0000-00001B000000}"/>
    <cellStyle name="NumberCellStyle 2" xfId="11" xr:uid="{00000000-0005-0000-0000-00001C000000}"/>
    <cellStyle name="Percent" xfId="17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39994506668294322"/>
      </font>
    </dxf>
  </dxfs>
  <tableStyles count="0" defaultTableStyle="TableStyleMedium2" defaultPivotStyle="PivotStyleLight16"/>
  <colors>
    <mruColors>
      <color rgb="FFE3C0A5"/>
      <color rgb="FFD9C0A3"/>
      <color rgb="FFDACEBC"/>
      <color rgb="FFDAC1AE"/>
      <color rgb="FFE2C59A"/>
      <color rgb="FFE4D1B2"/>
      <color rgb="FFDCEBCD"/>
      <color rgb="FFD9E9C9"/>
      <color rgb="FFF3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Production of main cereals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 tonnes, EU, 2013-2023)</a:t>
            </a:r>
          </a:p>
        </c:rich>
      </c:tx>
      <c:layout>
        <c:manualLayout>
          <c:xMode val="edge"/>
          <c:yMode val="edge"/>
          <c:x val="5.3333333333333332E-3"/>
          <c:y val="8.18533664613887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976377952755907E-2"/>
          <c:y val="0.1379536980642001"/>
          <c:w val="0.92795706036745407"/>
          <c:h val="0.58604448440435553"/>
        </c:manualLayout>
      </c:layout>
      <c:areaChart>
        <c:grouping val="stacked"/>
        <c:varyColors val="0"/>
        <c:ser>
          <c:idx val="0"/>
          <c:order val="0"/>
          <c:tx>
            <c:strRef>
              <c:f>'Data 1'!$B$7</c:f>
              <c:strCache>
                <c:ptCount val="1"/>
                <c:pt idx="0">
                  <c:v>Common wheat and spelt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cat>
            <c:numRef>
              <c:f>'Data 1'!$F$6:$P$6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'Data 1'!$F$7:$P$7</c:f>
              <c:numCache>
                <c:formatCode>#,##0.0</c:formatCode>
                <c:ptCount val="11"/>
                <c:pt idx="0">
                  <c:v>124.15507000000001</c:v>
                </c:pt>
                <c:pt idx="1">
                  <c:v>132.70478</c:v>
                </c:pt>
                <c:pt idx="2">
                  <c:v>135.755</c:v>
                </c:pt>
                <c:pt idx="3">
                  <c:v>120.49724000000001</c:v>
                </c:pt>
                <c:pt idx="4">
                  <c:v>127.935</c:v>
                </c:pt>
                <c:pt idx="5">
                  <c:v>115.59158000000001</c:v>
                </c:pt>
                <c:pt idx="6">
                  <c:v>131.83602999999999</c:v>
                </c:pt>
                <c:pt idx="7">
                  <c:v>118.86761</c:v>
                </c:pt>
                <c:pt idx="8">
                  <c:v>129.88427000000001</c:v>
                </c:pt>
                <c:pt idx="9">
                  <c:v>126.64047000000001</c:v>
                </c:pt>
                <c:pt idx="10">
                  <c:v>125.879447771353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83-4401-BF23-908540CB6747}"/>
            </c:ext>
          </c:extLst>
        </c:ser>
        <c:ser>
          <c:idx val="2"/>
          <c:order val="1"/>
          <c:tx>
            <c:strRef>
              <c:f>'Data 1'!$B$8</c:f>
              <c:strCache>
                <c:ptCount val="1"/>
                <c:pt idx="0">
                  <c:v>Grain maize and corn-cob-mix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cat>
            <c:numRef>
              <c:f>'Data 1'!$F$6:$P$6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'Data 1'!$F$8:$P$8</c:f>
              <c:numCache>
                <c:formatCode>#,##0.0</c:formatCode>
                <c:ptCount val="11"/>
                <c:pt idx="0">
                  <c:v>66.596620000000001</c:v>
                </c:pt>
                <c:pt idx="1">
                  <c:v>77.312149999999988</c:v>
                </c:pt>
                <c:pt idx="2">
                  <c:v>58.420470000000002</c:v>
                </c:pt>
                <c:pt idx="3">
                  <c:v>62.717010000000002</c:v>
                </c:pt>
                <c:pt idx="4">
                  <c:v>64.682209999999998</c:v>
                </c:pt>
                <c:pt idx="5">
                  <c:v>69.004809999999992</c:v>
                </c:pt>
                <c:pt idx="6">
                  <c:v>70.099289999999996</c:v>
                </c:pt>
                <c:pt idx="7">
                  <c:v>67.305300000000003</c:v>
                </c:pt>
                <c:pt idx="8">
                  <c:v>73.015219999999999</c:v>
                </c:pt>
                <c:pt idx="9">
                  <c:v>52.970669999999998</c:v>
                </c:pt>
                <c:pt idx="10">
                  <c:v>61.035299364558099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3-4401-BF23-908540CB6747}"/>
            </c:ext>
          </c:extLst>
        </c:ser>
        <c:ser>
          <c:idx val="1"/>
          <c:order val="2"/>
          <c:tx>
            <c:strRef>
              <c:f>'Data 1'!$B$9</c:f>
              <c:strCache>
                <c:ptCount val="1"/>
                <c:pt idx="0">
                  <c:v>Barley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cat>
            <c:numRef>
              <c:f>'Data 1'!$F$6:$P$6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'Data 1'!$F$9:$P$9</c:f>
              <c:numCache>
                <c:formatCode>#,##0.0</c:formatCode>
                <c:ptCount val="11"/>
                <c:pt idx="0">
                  <c:v>53.037699999999994</c:v>
                </c:pt>
                <c:pt idx="1">
                  <c:v>53.890620000000006</c:v>
                </c:pt>
                <c:pt idx="2">
                  <c:v>54.67042</c:v>
                </c:pt>
                <c:pt idx="3">
                  <c:v>53.519779999999997</c:v>
                </c:pt>
                <c:pt idx="4">
                  <c:v>51.628230000000002</c:v>
                </c:pt>
                <c:pt idx="5">
                  <c:v>50.149800000000006</c:v>
                </c:pt>
                <c:pt idx="6">
                  <c:v>55.588550000000005</c:v>
                </c:pt>
                <c:pt idx="7">
                  <c:v>54.670540000000003</c:v>
                </c:pt>
                <c:pt idx="8">
                  <c:v>52.090780000000002</c:v>
                </c:pt>
                <c:pt idx="9">
                  <c:v>51.990010000000005</c:v>
                </c:pt>
                <c:pt idx="10">
                  <c:v>47.381735162517202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83-4401-BF23-908540CB6747}"/>
            </c:ext>
          </c:extLst>
        </c:ser>
        <c:ser>
          <c:idx val="4"/>
          <c:order val="3"/>
          <c:tx>
            <c:strRef>
              <c:f>'Data 1'!$B$11</c:f>
              <c:strCache>
                <c:ptCount val="1"/>
                <c:pt idx="0">
                  <c:v>Rye and maslin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2"/>
              </a:solidFill>
            </a:ln>
            <a:effectLst/>
          </c:spPr>
          <c:cat>
            <c:numRef>
              <c:f>'Data 1'!$F$6:$P$6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'Data 1'!$F$11:$P$11</c:f>
              <c:numCache>
                <c:formatCode>#,##0.0</c:formatCode>
                <c:ptCount val="11"/>
                <c:pt idx="0">
                  <c:v>10.708299999999999</c:v>
                </c:pt>
                <c:pt idx="1">
                  <c:v>9.2905899999999999</c:v>
                </c:pt>
                <c:pt idx="2">
                  <c:v>8.137220000000001</c:v>
                </c:pt>
                <c:pt idx="3">
                  <c:v>7.6389300000000002</c:v>
                </c:pt>
                <c:pt idx="4">
                  <c:v>7.6126499999999995</c:v>
                </c:pt>
                <c:pt idx="5">
                  <c:v>6.4997299999999996</c:v>
                </c:pt>
                <c:pt idx="6">
                  <c:v>8.6654999999999998</c:v>
                </c:pt>
                <c:pt idx="7">
                  <c:v>9.4921900000000008</c:v>
                </c:pt>
                <c:pt idx="8">
                  <c:v>8.4462099999999989</c:v>
                </c:pt>
                <c:pt idx="9">
                  <c:v>7.7978900000000007</c:v>
                </c:pt>
                <c:pt idx="10">
                  <c:v>7.7710104581041497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83-4401-BF23-908540CB6747}"/>
            </c:ext>
          </c:extLst>
        </c:ser>
        <c:ser>
          <c:idx val="3"/>
          <c:order val="4"/>
          <c:tx>
            <c:strRef>
              <c:f>'Data 1'!$B$10</c:f>
              <c:strCache>
                <c:ptCount val="1"/>
                <c:pt idx="0">
                  <c:v>Oats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bg1"/>
              </a:solidFill>
            </a:ln>
            <a:effectLst/>
          </c:spPr>
          <c:cat>
            <c:numRef>
              <c:f>'Data 1'!$F$6:$P$6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'Data 1'!$F$10:$P$10</c:f>
              <c:numCache>
                <c:formatCode>#,##0.0</c:formatCode>
                <c:ptCount val="11"/>
                <c:pt idx="0">
                  <c:v>7.46814</c:v>
                </c:pt>
                <c:pt idx="1">
                  <c:v>6.9632100000000001</c:v>
                </c:pt>
                <c:pt idx="2">
                  <c:v>6.8071400000000004</c:v>
                </c:pt>
                <c:pt idx="3">
                  <c:v>7.3523300000000003</c:v>
                </c:pt>
                <c:pt idx="4">
                  <c:v>7.3304600000000004</c:v>
                </c:pt>
                <c:pt idx="5">
                  <c:v>6.9358999999999993</c:v>
                </c:pt>
                <c:pt idx="6">
                  <c:v>6.9649200000000002</c:v>
                </c:pt>
                <c:pt idx="7">
                  <c:v>8.5254899999999996</c:v>
                </c:pt>
                <c:pt idx="8">
                  <c:v>7.5005299999999995</c:v>
                </c:pt>
                <c:pt idx="9">
                  <c:v>7.4592099999999997</c:v>
                </c:pt>
                <c:pt idx="10">
                  <c:v>5.8738042611441799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83-4401-BF23-908540CB6747}"/>
            </c:ext>
          </c:extLst>
        </c:ser>
        <c:ser>
          <c:idx val="5"/>
          <c:order val="5"/>
          <c:tx>
            <c:strRef>
              <c:f>'Data 1'!$B$12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bg1"/>
              </a:solidFill>
            </a:ln>
            <a:effectLst/>
          </c:spPr>
          <c:cat>
            <c:numRef>
              <c:f>'Data 1'!$F$6:$P$6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'Data 1'!$F$12:$P$12</c:f>
              <c:numCache>
                <c:formatCode>#,##0.0</c:formatCode>
                <c:ptCount val="11"/>
                <c:pt idx="0">
                  <c:v>26.22476000000006</c:v>
                </c:pt>
                <c:pt idx="1">
                  <c:v>27.785399999999981</c:v>
                </c:pt>
                <c:pt idx="2">
                  <c:v>27.926189999999963</c:v>
                </c:pt>
                <c:pt idx="3">
                  <c:v>28.375749999999982</c:v>
                </c:pt>
                <c:pt idx="4">
                  <c:v>28.07107000000002</c:v>
                </c:pt>
                <c:pt idx="5">
                  <c:v>25.857170000000025</c:v>
                </c:pt>
                <c:pt idx="6">
                  <c:v>26.209889999999973</c:v>
                </c:pt>
                <c:pt idx="7">
                  <c:v>26.809839999999951</c:v>
                </c:pt>
                <c:pt idx="8">
                  <c:v>26.717859999999973</c:v>
                </c:pt>
                <c:pt idx="9">
                  <c:v>23.985890000000012</c:v>
                </c:pt>
                <c:pt idx="10">
                  <c:v>23.682401649278376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83-4401-BF23-908540CB6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098816"/>
        <c:axId val="184100352"/>
      </c:areaChart>
      <c:catAx>
        <c:axId val="18409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84100352"/>
        <c:crosses val="autoZero"/>
        <c:auto val="1"/>
        <c:lblAlgn val="ctr"/>
        <c:lblOffset val="100"/>
        <c:tickMarkSkip val="1"/>
        <c:noMultiLvlLbl val="0"/>
      </c:catAx>
      <c:valAx>
        <c:axId val="184100352"/>
        <c:scaling>
          <c:orientation val="minMax"/>
          <c:max val="3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4098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3343871148621862"/>
          <c:w val="0.9"/>
          <c:h val="3.944494394333427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ln>
                  <a:noFill/>
                </a:ln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Production of cereals</a:t>
            </a:r>
          </a:p>
          <a:p>
            <a:pPr algn="l">
              <a:defRPr sz="1800"/>
            </a:pPr>
            <a:r>
              <a:rPr lang="en-US" sz="1600" b="0"/>
              <a:t>(%, EU, 2023)</a:t>
            </a:r>
          </a:p>
        </c:rich>
      </c:tx>
      <c:layout>
        <c:manualLayout>
          <c:xMode val="edge"/>
          <c:yMode val="edge"/>
          <c:x val="5.3333333333333332E-3"/>
          <c:y val="7.12113328070049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ln>
                <a:noFill/>
              </a:ln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928661417322831"/>
          <c:y val="0.15016914093339553"/>
          <c:w val="0.47602540682414696"/>
          <c:h val="0.63559506881145478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94DF-4C33-A78F-71A484227FA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DF-4C33-A78F-71A484227FA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4DF-4C33-A78F-71A484227FA0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DF-4C33-A78F-71A484227FA0}"/>
              </c:ext>
            </c:extLst>
          </c:dPt>
          <c:dPt>
            <c:idx val="4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4DF-4C33-A78F-71A484227FA0}"/>
              </c:ext>
            </c:extLst>
          </c:dPt>
          <c:dPt>
            <c:idx val="5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4DF-4C33-A78F-71A484227FA0}"/>
              </c:ext>
            </c:extLst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D8C-4026-AA00-0DE1B0F75EF5}"/>
              </c:ext>
            </c:extLst>
          </c:dPt>
          <c:dLbls>
            <c:dLbl>
              <c:idx val="0"/>
              <c:layout>
                <c:manualLayout>
                  <c:x val="0.18214296488800949"/>
                  <c:y val="3.10606867231455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DF-4C33-A78F-71A484227FA0}"/>
                </c:ext>
              </c:extLst>
            </c:dLbl>
            <c:dLbl>
              <c:idx val="1"/>
              <c:layout>
                <c:manualLayout>
                  <c:x val="-0.15795512301922657"/>
                  <c:y val="0.130119621920969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13004115226339"/>
                      <c:h val="0.191260651417243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4DF-4C33-A78F-71A484227FA0}"/>
                </c:ext>
              </c:extLst>
            </c:dLbl>
            <c:dLbl>
              <c:idx val="2"/>
              <c:layout>
                <c:manualLayout>
                  <c:x val="-0.16743338117218107"/>
                  <c:y val="2.2053577878591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DF-4C33-A78F-71A484227FA0}"/>
                </c:ext>
              </c:extLst>
            </c:dLbl>
            <c:dLbl>
              <c:idx val="3"/>
              <c:layout>
                <c:manualLayout>
                  <c:x val="-0.19558561679790029"/>
                  <c:y val="-5.78119673168018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DF-4C33-A78F-71A484227FA0}"/>
                </c:ext>
              </c:extLst>
            </c:dLbl>
            <c:dLbl>
              <c:idx val="4"/>
              <c:layout>
                <c:manualLayout>
                  <c:x val="-0.12541942257217847"/>
                  <c:y val="-0.105820601270365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DF-4C33-A78F-71A484227FA0}"/>
                </c:ext>
              </c:extLst>
            </c:dLbl>
            <c:dLbl>
              <c:idx val="5"/>
              <c:layout>
                <c:manualLayout>
                  <c:x val="-7.4777112860892392E-2"/>
                  <c:y val="-0.121386725758989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DF-4C33-A78F-71A484227FA0}"/>
                </c:ext>
              </c:extLst>
            </c:dLbl>
            <c:dLbl>
              <c:idx val="6"/>
              <c:layout>
                <c:manualLayout>
                  <c:x val="2.2930078740157383E-2"/>
                  <c:y val="-0.128394033051029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8C-4026-AA00-0DE1B0F75EF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ln>
                      <a:noFill/>
                    </a:ln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2'!$D$7:$J$7</c:f>
              <c:strCache>
                <c:ptCount val="7"/>
                <c:pt idx="0">
                  <c:v>Common wheat 
and spelt, </c:v>
                </c:pt>
                <c:pt idx="1">
                  <c:v>Grain maize and 
corn-cob-mix,</c:v>
                </c:pt>
                <c:pt idx="2">
                  <c:v>Barley,</c:v>
                </c:pt>
                <c:pt idx="3">
                  <c:v>Rye and winter cereal mixtures (maslin),</c:v>
                </c:pt>
                <c:pt idx="4">
                  <c:v>Durum wheat,</c:v>
                </c:pt>
                <c:pt idx="5">
                  <c:v>Oats,</c:v>
                </c:pt>
                <c:pt idx="6">
                  <c:v>Others,</c:v>
                </c:pt>
              </c:strCache>
            </c:strRef>
          </c:cat>
          <c:val>
            <c:numRef>
              <c:f>'Data 2'!$D$9:$J$9</c:f>
              <c:numCache>
                <c:formatCode>#,##0</c:formatCode>
                <c:ptCount val="7"/>
                <c:pt idx="0">
                  <c:v>125879.44777135301</c:v>
                </c:pt>
                <c:pt idx="1">
                  <c:v>61035.299364558101</c:v>
                </c:pt>
                <c:pt idx="2">
                  <c:v>47381.735162517201</c:v>
                </c:pt>
                <c:pt idx="3">
                  <c:v>7771.0104581041496</c:v>
                </c:pt>
                <c:pt idx="4">
                  <c:v>7641.5730228209304</c:v>
                </c:pt>
                <c:pt idx="5">
                  <c:v>5873.8042611441797</c:v>
                </c:pt>
                <c:pt idx="6">
                  <c:v>16040.72862645745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DF-4C33-A78F-71A484227F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>
          <a:ln>
            <a:noFill/>
          </a:ln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Production of cereals by main producing Member States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EU totals, 2023)</a:t>
            </a:r>
          </a:p>
        </c:rich>
      </c:tx>
      <c:layout>
        <c:manualLayout>
          <c:xMode val="edge"/>
          <c:yMode val="edge"/>
          <c:x val="5.3333333333333332E-3"/>
          <c:y val="8.46827140409774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29081364829403E-2"/>
          <c:y val="0.15466214180920615"/>
          <c:w val="0.91397091863517055"/>
          <c:h val="0.66020727594545825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'Data 3'!$B$5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07-4A47-B3BE-E1799F56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07-4A47-B3BE-E1799F56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07-4A47-B3BE-E1799F56624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07-4A47-B3BE-E1799F56624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B07-4A47-B3BE-E1799F56624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AF42128-2716-4FF4-BD4D-C799687F4B1C}" type="SERIESNAME">
                      <a:rPr lang="en-US">
                        <a:solidFill>
                          <a:schemeClr val="bg1"/>
                        </a:solidFill>
                      </a:rPr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B07-4A47-B3BE-E1799F566246}"/>
                </c:ext>
              </c:extLst>
            </c:dLbl>
            <c:dLbl>
              <c:idx val="1"/>
              <c:layout>
                <c:manualLayout>
                  <c:x val="-1.3971358714634998E-3"/>
                  <c:y val="-0.1222883258216216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Poland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B07-4A47-B3BE-E1799F566246}"/>
                </c:ext>
              </c:extLst>
            </c:dLbl>
            <c:dLbl>
              <c:idx val="2"/>
              <c:layout>
                <c:manualLayout>
                  <c:x val="0"/>
                  <c:y val="-4.150326797385773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France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B07-4A47-B3BE-E1799F566246}"/>
                </c:ext>
              </c:extLst>
            </c:dLbl>
            <c:dLbl>
              <c:idx val="3"/>
              <c:layout>
                <c:manualLayout>
                  <c:x val="-0.36515224105544264"/>
                  <c:y val="-0.1499589304150537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Romania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B07-4A47-B3BE-E1799F566246}"/>
                </c:ext>
              </c:extLst>
            </c:dLbl>
            <c:dLbl>
              <c:idx val="4"/>
              <c:layout>
                <c:manualLayout>
                  <c:x val="-0.18414813648293962"/>
                  <c:y val="-0.29976730590446898"/>
                </c:manualLayout>
              </c:layout>
              <c:tx>
                <c:rich>
                  <a:bodyPr/>
                  <a:lstStyle/>
                  <a:p>
                    <a:pPr>
                      <a:defRPr sz="1000" baseline="0">
                        <a:solidFill>
                          <a:schemeClr val="bg1"/>
                        </a:solidFill>
                      </a:defRPr>
                    </a:pPr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Poland</a:t>
                    </a:r>
                  </a:p>
                </c:rich>
              </c:tx>
              <c:spPr>
                <a:ln>
                  <a:noFill/>
                </a:ln>
              </c:sp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2B07-4A47-B3BE-E1799F566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('Data 3'!$B$4,'Data 3'!$D$4,'Data 3'!$F$4,'Data 3'!$H$4,'Data 3'!$J$4)</c:f>
              <c:strCache>
                <c:ptCount val="5"/>
                <c:pt idx="0">
                  <c:v>Common wheat 
and spelt</c:v>
                </c:pt>
                <c:pt idx="1">
                  <c:v>Grain maize 
and corn-cob-mix</c:v>
                </c:pt>
                <c:pt idx="2">
                  <c:v>Barley</c:v>
                </c:pt>
                <c:pt idx="3">
                  <c:v>Rye and winter cereal mixtures (maslin)</c:v>
                </c:pt>
                <c:pt idx="4">
                  <c:v>Oats</c:v>
                </c:pt>
              </c:strCache>
            </c:strRef>
          </c:cat>
          <c:val>
            <c:numRef>
              <c:f>('Data 3'!$C$5,'Data 3'!$E$5,'Data 3'!$G$5,'Data 3'!$I$5,'Data 3'!$K$5)</c:f>
              <c:numCache>
                <c:formatCode>#,##0</c:formatCode>
                <c:ptCount val="5"/>
                <c:pt idx="0">
                  <c:v>34709.32</c:v>
                </c:pt>
                <c:pt idx="1">
                  <c:v>12834.6</c:v>
                </c:pt>
                <c:pt idx="2">
                  <c:v>12143.49</c:v>
                </c:pt>
                <c:pt idx="3">
                  <c:v>3124.2</c:v>
                </c:pt>
                <c:pt idx="4">
                  <c:v>1503.44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07-4A47-B3BE-E1799F566246}"/>
            </c:ext>
          </c:extLst>
        </c:ser>
        <c:ser>
          <c:idx val="1"/>
          <c:order val="1"/>
          <c:tx>
            <c:strRef>
              <c:f>'Data 3'!$B$6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F1B-4FD3-BA36-1CE7395A820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B07-4A47-B3BE-E1799F56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B07-4A47-B3BE-E1799F56624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B07-4A47-B3BE-E1799F56624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07-4A47-B3BE-E1799F56624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469A4B7-A527-4F69-8BBE-797F19AE96D2}" type="SERIESNAME">
                      <a:rPr lang="en-US">
                        <a:solidFill>
                          <a:schemeClr val="bg1"/>
                        </a:solidFill>
                      </a:rPr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F1B-4FD3-BA36-1CE7395A8202}"/>
                </c:ext>
              </c:extLst>
            </c:dLbl>
            <c:dLbl>
              <c:idx val="1"/>
              <c:layout>
                <c:manualLayout>
                  <c:x val="-1.3971358714634998E-3"/>
                  <c:y val="0.12293139005131701"/>
                </c:manualLayout>
              </c:layout>
              <c:tx>
                <c:rich>
                  <a:bodyPr/>
                  <a:lstStyle/>
                  <a:p>
                    <a:pPr>
                      <a:defRPr sz="1000" baseline="0"/>
                    </a:pPr>
                    <a:r>
                      <a:rPr lang="en-US" sz="1000" baseline="0">
                        <a:solidFill>
                          <a:schemeClr val="bg1"/>
                        </a:solidFill>
                      </a:rPr>
                      <a:t>France</a:t>
                    </a:r>
                  </a:p>
                  <a:p>
                    <a:pPr>
                      <a:defRPr sz="1000" baseline="0"/>
                    </a:pPr>
                    <a:endParaRPr lang="en-US" sz="1000" baseline="0"/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2B07-4A47-B3BE-E1799F56624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Germany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2B07-4A47-B3BE-E1799F566246}"/>
                </c:ext>
              </c:extLst>
            </c:dLbl>
            <c:dLbl>
              <c:idx val="3"/>
              <c:layout>
                <c:manualLayout>
                  <c:x val="0.18164199475065618"/>
                  <c:y val="0.30273820222265452"/>
                </c:manualLayout>
              </c:layout>
              <c:tx>
                <c:rich>
                  <a:bodyPr/>
                  <a:lstStyle/>
                  <a:p>
                    <a:pPr>
                      <a:defRPr sz="1000" baseline="0"/>
                    </a:pPr>
                    <a:r>
                      <a:rPr lang="en-US" sz="1000" baseline="0"/>
                      <a:t>Poland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2B07-4A47-B3BE-E1799F566246}"/>
                </c:ext>
              </c:extLst>
            </c:dLbl>
            <c:dLbl>
              <c:idx val="4"/>
              <c:layout>
                <c:manualLayout>
                  <c:x val="-0.18353485564304461"/>
                  <c:y val="6.4246341348352096E-2"/>
                </c:manualLayout>
              </c:layout>
              <c:tx>
                <c:rich>
                  <a:bodyPr/>
                  <a:lstStyle/>
                  <a:p>
                    <a:pPr>
                      <a:defRPr sz="1000" baseline="0"/>
                    </a:pPr>
                    <a:r>
                      <a:rPr lang="en-US" sz="1000" baseline="0">
                        <a:solidFill>
                          <a:schemeClr val="bg1"/>
                        </a:solidFill>
                      </a:rPr>
                      <a:t>Germany</a:t>
                    </a:r>
                  </a:p>
                  <a:p>
                    <a:pPr>
                      <a:defRPr sz="1000" baseline="0"/>
                    </a:pPr>
                    <a:endParaRPr lang="en-US" sz="10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998530183727017E-2"/>
                      <c:h val="8.005583724782512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1-2B07-4A47-B3BE-E1799F566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('Data 3'!$B$4,'Data 3'!$D$4,'Data 3'!$F$4,'Data 3'!$H$4,'Data 3'!$J$4)</c:f>
              <c:strCache>
                <c:ptCount val="5"/>
                <c:pt idx="0">
                  <c:v>Common wheat 
and spelt</c:v>
                </c:pt>
                <c:pt idx="1">
                  <c:v>Grain maize 
and corn-cob-mix</c:v>
                </c:pt>
                <c:pt idx="2">
                  <c:v>Barley</c:v>
                </c:pt>
                <c:pt idx="3">
                  <c:v>Rye and winter cereal mixtures (maslin)</c:v>
                </c:pt>
                <c:pt idx="4">
                  <c:v>Oats</c:v>
                </c:pt>
              </c:strCache>
            </c:strRef>
          </c:cat>
          <c:val>
            <c:numRef>
              <c:f>('Data 3'!$C$6,'Data 3'!$E$7,'Data 3'!$G$6,'Data 3'!$I$6,'Data 3'!$K$6)</c:f>
              <c:numCache>
                <c:formatCode>#,##0</c:formatCode>
                <c:ptCount val="5"/>
                <c:pt idx="0">
                  <c:v>21297.9</c:v>
                </c:pt>
                <c:pt idx="1">
                  <c:v>8744</c:v>
                </c:pt>
                <c:pt idx="2">
                  <c:v>10999.9</c:v>
                </c:pt>
                <c:pt idx="3">
                  <c:v>2707.48</c:v>
                </c:pt>
                <c:pt idx="4">
                  <c:v>1019.72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B07-4A47-B3BE-E1799F566246}"/>
            </c:ext>
          </c:extLst>
        </c:ser>
        <c:ser>
          <c:idx val="3"/>
          <c:order val="2"/>
          <c:tx>
            <c:strRef>
              <c:f>'Data 3'!$B$7</c:f>
              <c:strCache>
                <c:ptCount val="1"/>
                <c:pt idx="0">
                  <c:v>Poland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2B07-4A47-B3BE-E1799F56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2B07-4A47-B3BE-E1799F56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2B07-4A47-B3BE-E1799F56624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2B07-4A47-B3BE-E1799F56624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2B07-4A47-B3BE-E1799F566246}"/>
              </c:ext>
            </c:extLst>
          </c:dPt>
          <c:dLbls>
            <c:dLbl>
              <c:idx val="0"/>
              <c:layout>
                <c:manualLayout>
                  <c:x val="1.3806299212598425E-3"/>
                  <c:y val="-1.301964318563461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aseline="0"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8.2811108412274306E-2"/>
                      <c:h val="8.56999169874543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2B07-4A47-B3BE-E1799F56624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07-4A47-B3BE-E1799F566246}"/>
                </c:ext>
              </c:extLst>
            </c:dLbl>
            <c:dLbl>
              <c:idx val="2"/>
              <c:layout>
                <c:manualLayout>
                  <c:x val="-2.6131687242798352E-3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000" baseline="0"/>
                    </a:pPr>
                    <a:r>
                      <a:rPr lang="en-US" sz="1000" baseline="0"/>
                      <a:t>Spain</a:t>
                    </a:r>
                  </a:p>
                </c:rich>
              </c:tx>
              <c:spPr>
                <a:noFill/>
                <a:ln>
                  <a:noFill/>
                </a:ln>
              </c:sp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18-2B07-4A47-B3BE-E1799F56624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07-4A47-B3BE-E1799F566246}"/>
                </c:ext>
              </c:extLst>
            </c:dLbl>
            <c:dLbl>
              <c:idx val="4"/>
              <c:layout>
                <c:manualLayout>
                  <c:x val="-0.18202876229713338"/>
                  <c:y val="-0.20776145060577828"/>
                </c:manualLayout>
              </c:layout>
              <c:tx>
                <c:rich>
                  <a:bodyPr/>
                  <a:lstStyle/>
                  <a:p>
                    <a:pPr>
                      <a:defRPr sz="1000" baseline="0"/>
                    </a:pPr>
                    <a:r>
                      <a:rPr lang="en-US" sz="1000" baseline="0">
                        <a:solidFill>
                          <a:schemeClr val="bg1"/>
                        </a:solidFill>
                      </a:rPr>
                      <a:t>Denmark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1C-2B07-4A47-B3BE-E1799F566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('Data 3'!$B$4,'Data 3'!$D$4,'Data 3'!$F$4,'Data 3'!$H$4,'Data 3'!$J$4)</c:f>
              <c:strCache>
                <c:ptCount val="5"/>
                <c:pt idx="0">
                  <c:v>Common wheat 
and spelt</c:v>
                </c:pt>
                <c:pt idx="1">
                  <c:v>Grain maize 
and corn-cob-mix</c:v>
                </c:pt>
                <c:pt idx="2">
                  <c:v>Barley</c:v>
                </c:pt>
                <c:pt idx="3">
                  <c:v>Rye and winter cereal mixtures (maslin)</c:v>
                </c:pt>
                <c:pt idx="4">
                  <c:v>Oats</c:v>
                </c:pt>
              </c:strCache>
            </c:strRef>
          </c:cat>
          <c:val>
            <c:numRef>
              <c:f>('Data 3'!$C$7,'Data 3'!$E$6,'Data 3'!$G$7,'Data 3'!$I$7,'Data 3'!$K$7)</c:f>
              <c:numCache>
                <c:formatCode>#,##0</c:formatCode>
                <c:ptCount val="5"/>
                <c:pt idx="0">
                  <c:v>12932.39</c:v>
                </c:pt>
                <c:pt idx="1">
                  <c:v>8981.89</c:v>
                </c:pt>
                <c:pt idx="2">
                  <c:v>3757.57</c:v>
                </c:pt>
                <c:pt idx="3">
                  <c:v>601.13</c:v>
                </c:pt>
                <c:pt idx="4">
                  <c:v>464.14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B07-4A47-B3BE-E1799F566246}"/>
            </c:ext>
          </c:extLst>
        </c:ser>
        <c:ser>
          <c:idx val="5"/>
          <c:order val="3"/>
          <c:tx>
            <c:strRef>
              <c:f>'Data 3'!$B$8</c:f>
              <c:strCache>
                <c:ptCount val="1"/>
                <c:pt idx="0">
                  <c:v>Romania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rgbClr val="32AFAF">
                  <a:lumMod val="40000"/>
                  <a:lumOff val="60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5D9F-4C90-B46F-18A91CAABB5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5D9F-4C90-B46F-18A91CAABB5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5D9F-4C90-B46F-18A91CAABB5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5D9F-4C90-B46F-18A91CAABB5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C-5D9F-4C90-B46F-18A91CAABB57}"/>
              </c:ext>
            </c:extLst>
          </c:dPt>
          <c:cat>
            <c:strRef>
              <c:f>('Data 3'!$B$4,'Data 3'!$D$4,'Data 3'!$F$4,'Data 3'!$H$4,'Data 3'!$J$4)</c:f>
              <c:strCache>
                <c:ptCount val="5"/>
                <c:pt idx="0">
                  <c:v>Common wheat 
and spelt</c:v>
                </c:pt>
                <c:pt idx="1">
                  <c:v>Grain maize 
and corn-cob-mix</c:v>
                </c:pt>
                <c:pt idx="2">
                  <c:v>Barley</c:v>
                </c:pt>
                <c:pt idx="3">
                  <c:v>Rye and winter cereal mixtures (maslin)</c:v>
                </c:pt>
                <c:pt idx="4">
                  <c:v>Oats</c:v>
                </c:pt>
              </c:strCache>
            </c:strRef>
          </c:cat>
          <c:val>
            <c:numRef>
              <c:f>('Data 3'!$C$8,'Data 3'!$E$8,'Data 3'!$G$8,'Data 3'!$I$8,'Data 3'!$K$8)</c:f>
              <c:numCache>
                <c:formatCode>#,##0</c:formatCode>
                <c:ptCount val="5"/>
                <c:pt idx="0">
                  <c:v>9602.34</c:v>
                </c:pt>
                <c:pt idx="1">
                  <c:v>6242.41</c:v>
                </c:pt>
                <c:pt idx="2">
                  <c:v>2850.87</c:v>
                </c:pt>
                <c:pt idx="3">
                  <c:v>188.51</c:v>
                </c:pt>
                <c:pt idx="4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D9F-4C90-B46F-18A91CAABB57}"/>
            </c:ext>
          </c:extLst>
        </c:ser>
        <c:ser>
          <c:idx val="4"/>
          <c:order val="4"/>
          <c:tx>
            <c:strRef>
              <c:f>'Data 3'!$B$9</c:f>
              <c:strCache>
                <c:ptCount val="1"/>
                <c:pt idx="0">
                  <c:v>Bulgaria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2B07-4A47-B3BE-E1799F56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2B07-4A47-B3BE-E1799F56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2B07-4A47-B3BE-E1799F56624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2B07-4A47-B3BE-E1799F56624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2B07-4A47-B3BE-E1799F566246}"/>
              </c:ext>
            </c:extLst>
          </c:dPt>
          <c:dLbls>
            <c:dLbl>
              <c:idx val="0"/>
              <c:layout>
                <c:manualLayout>
                  <c:x val="1.0692913385824328E-4"/>
                  <c:y val="4.8184380940188086E-2"/>
                </c:manualLayout>
              </c:layout>
              <c:tx>
                <c:rich>
                  <a:bodyPr/>
                  <a:lstStyle/>
                  <a:p>
                    <a:pPr>
                      <a:defRPr sz="1000" baseline="0"/>
                    </a:pPr>
                    <a:r>
                      <a:rPr lang="en-US" sz="1000" baseline="0">
                        <a:solidFill>
                          <a:schemeClr val="bg1"/>
                        </a:solidFill>
                      </a:rPr>
                      <a:t>Romania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339711934156361E-2"/>
                      <c:h val="3.401209150326797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F-2B07-4A47-B3BE-E1799F566246}"/>
                </c:ext>
              </c:extLst>
            </c:dLbl>
            <c:dLbl>
              <c:idx val="1"/>
              <c:layout>
                <c:manualLayout>
                  <c:x val="-1.0349806518683941E-3"/>
                  <c:y val="6.126143997848607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Hungary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2B07-4A47-B3BE-E1799F56624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B07-4A47-B3BE-E1799F566246}"/>
                </c:ext>
              </c:extLst>
            </c:dLbl>
            <c:dLbl>
              <c:idx val="3"/>
              <c:layout>
                <c:manualLayout>
                  <c:x val="0.18292182914788463"/>
                  <c:y val="0.3459227300895421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Finland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5-2B07-4A47-B3BE-E1799F566246}"/>
                </c:ext>
              </c:extLst>
            </c:dLbl>
            <c:dLbl>
              <c:idx val="4"/>
              <c:layout>
                <c:manualLayout>
                  <c:x val="-0.18331478736307116"/>
                  <c:y val="-0.14370978116370511"/>
                </c:manualLayout>
              </c:layout>
              <c:tx>
                <c:rich>
                  <a:bodyPr/>
                  <a:lstStyle/>
                  <a:p>
                    <a:pPr>
                      <a:defRPr sz="1000" baseline="0"/>
                    </a:pPr>
                    <a:r>
                      <a:rPr lang="en-US" sz="1000" baseline="0">
                        <a:solidFill>
                          <a:schemeClr val="bg1"/>
                        </a:solidFill>
                      </a:rPr>
                      <a:t>Austria</a:t>
                    </a:r>
                  </a:p>
                </c:rich>
              </c:tx>
              <c:spPr>
                <a:noFill/>
                <a:ln>
                  <a:noFill/>
                </a:ln>
              </c:spPr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7-2B07-4A47-B3BE-E1799F566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('Data 3'!$B$4,'Data 3'!$D$4,'Data 3'!$F$4,'Data 3'!$H$4,'Data 3'!$J$4)</c:f>
              <c:strCache>
                <c:ptCount val="5"/>
                <c:pt idx="0">
                  <c:v>Common wheat 
and spelt</c:v>
                </c:pt>
                <c:pt idx="1">
                  <c:v>Grain maize 
and corn-cob-mix</c:v>
                </c:pt>
                <c:pt idx="2">
                  <c:v>Barley</c:v>
                </c:pt>
                <c:pt idx="3">
                  <c:v>Rye and winter cereal mixtures (maslin)</c:v>
                </c:pt>
                <c:pt idx="4">
                  <c:v>Oats</c:v>
                </c:pt>
              </c:strCache>
            </c:strRef>
          </c:cat>
          <c:val>
            <c:numRef>
              <c:f>('Data 3'!$C$9,'Data 3'!$E$9,'Data 3'!$G$8,'Data 3'!$I$9,'Data 3'!$K$9)</c:f>
              <c:numCache>
                <c:formatCode>#,##0</c:formatCode>
                <c:ptCount val="5"/>
                <c:pt idx="0">
                  <c:v>6776.54</c:v>
                </c:pt>
                <c:pt idx="1">
                  <c:v>5348.7</c:v>
                </c:pt>
                <c:pt idx="2">
                  <c:v>2850.87</c:v>
                </c:pt>
                <c:pt idx="3">
                  <c:v>168.31</c:v>
                </c:pt>
                <c:pt idx="4">
                  <c:v>411.5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2B07-4A47-B3BE-E1799F566246}"/>
            </c:ext>
          </c:extLst>
        </c:ser>
        <c:ser>
          <c:idx val="0"/>
          <c:order val="5"/>
          <c:tx>
            <c:strRef>
              <c:f>'Data 3'!$B$10</c:f>
              <c:strCache>
                <c:ptCount val="1"/>
                <c:pt idx="0">
                  <c:v>Other EU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('Data 3'!$B$4,'Data 3'!$D$4,'Data 3'!$F$4,'Data 3'!$H$4,'Data 3'!$J$4)</c:f>
              <c:strCache>
                <c:ptCount val="5"/>
                <c:pt idx="0">
                  <c:v>Common wheat 
and spelt</c:v>
                </c:pt>
                <c:pt idx="1">
                  <c:v>Grain maize 
and corn-cob-mix</c:v>
                </c:pt>
                <c:pt idx="2">
                  <c:v>Barley</c:v>
                </c:pt>
                <c:pt idx="3">
                  <c:v>Rye and winter cereal mixtures (maslin)</c:v>
                </c:pt>
                <c:pt idx="4">
                  <c:v>Oats</c:v>
                </c:pt>
              </c:strCache>
            </c:strRef>
          </c:cat>
          <c:val>
            <c:numRef>
              <c:f>('Data 3'!$C$10,'Data 3'!$E$10,'Data 3'!$G$10,'Data 3'!$I$10,'Data 3'!$K$10)</c:f>
              <c:numCache>
                <c:formatCode>#,##0</c:formatCode>
                <c:ptCount val="5"/>
                <c:pt idx="0">
                  <c:v>40560.957771353016</c:v>
                </c:pt>
                <c:pt idx="1">
                  <c:v>18883.69936455811</c:v>
                </c:pt>
                <c:pt idx="2">
                  <c:v>15088.305162517205</c:v>
                </c:pt>
                <c:pt idx="3">
                  <c:v>981.3804581041486</c:v>
                </c:pt>
                <c:pt idx="4">
                  <c:v>2023.00426114418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B07-4A47-B3BE-E1799F566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185826688"/>
        <c:axId val="185836672"/>
      </c:barChart>
      <c:catAx>
        <c:axId val="18582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5836672"/>
        <c:crosses val="autoZero"/>
        <c:auto val="1"/>
        <c:lblAlgn val="ctr"/>
        <c:lblOffset val="100"/>
        <c:tickMarkSkip val="1"/>
        <c:noMultiLvlLbl val="0"/>
      </c:catAx>
      <c:valAx>
        <c:axId val="185836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58266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Developments of output price indices for cereals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(2015 = 100, EU, 2015-2023)</a:t>
            </a:r>
          </a:p>
        </c:rich>
      </c:tx>
      <c:layout>
        <c:manualLayout>
          <c:xMode val="edge"/>
          <c:yMode val="edge"/>
          <c:x val="5.3333333333333332E-3"/>
          <c:y val="8.3460605279967615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331304430115216"/>
          <c:w val="0.97066666666666668"/>
          <c:h val="0.62803514020067341"/>
        </c:manualLayout>
      </c:layout>
      <c:lineChart>
        <c:grouping val="standard"/>
        <c:varyColors val="0"/>
        <c:ser>
          <c:idx val="4"/>
          <c:order val="0"/>
          <c:tx>
            <c:strRef>
              <c:f>'Data 4'!$B$8</c:f>
              <c:strCache>
                <c:ptCount val="1"/>
                <c:pt idx="0">
                  <c:v>Oats and summer cereal mixtures</c:v>
                </c:pt>
              </c:strCache>
            </c:strRef>
          </c:tx>
          <c:spPr>
            <a:ln w="28575" cap="rnd" cmpd="sng" algn="ctr">
              <a:solidFill>
                <a:srgbClr val="33A03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33A033"/>
              </a:solidFill>
              <a:ln w="28575">
                <a:solidFill>
                  <a:srgbClr val="33A033"/>
                </a:solidFill>
                <a:prstDash val="solid"/>
              </a:ln>
            </c:spPr>
          </c:marker>
          <c:cat>
            <c:strRef>
              <c:f>'Data 4'!$C$3:$AK$3</c:f>
              <c:strCache>
                <c:ptCount val="35"/>
                <c:pt idx="0">
                  <c:v>2015Q1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2016Q1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2017Q1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2018Q1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2019Q1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2020Q1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2021Q1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2022Q1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2023Q1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4'!$C$8:$AK$8</c:f>
              <c:numCache>
                <c:formatCode>#,##0.0</c:formatCode>
                <c:ptCount val="35"/>
                <c:pt idx="0">
                  <c:v>99.75</c:v>
                </c:pt>
                <c:pt idx="1">
                  <c:v>99.81</c:v>
                </c:pt>
                <c:pt idx="2">
                  <c:v>98.71</c:v>
                </c:pt>
                <c:pt idx="3">
                  <c:v>102.16</c:v>
                </c:pt>
                <c:pt idx="4">
                  <c:v>106.39</c:v>
                </c:pt>
                <c:pt idx="5">
                  <c:v>102.68</c:v>
                </c:pt>
                <c:pt idx="6">
                  <c:v>94.04</c:v>
                </c:pt>
                <c:pt idx="7">
                  <c:v>95.78</c:v>
                </c:pt>
                <c:pt idx="8">
                  <c:v>98.77</c:v>
                </c:pt>
                <c:pt idx="9">
                  <c:v>98.31</c:v>
                </c:pt>
                <c:pt idx="10">
                  <c:v>90.5</c:v>
                </c:pt>
                <c:pt idx="11">
                  <c:v>93.93</c:v>
                </c:pt>
                <c:pt idx="12">
                  <c:v>98.9</c:v>
                </c:pt>
                <c:pt idx="13">
                  <c:v>101.7</c:v>
                </c:pt>
                <c:pt idx="14">
                  <c:v>113.48</c:v>
                </c:pt>
                <c:pt idx="15">
                  <c:v>126.3</c:v>
                </c:pt>
                <c:pt idx="16">
                  <c:v>129.36000000000001</c:v>
                </c:pt>
                <c:pt idx="17">
                  <c:v>129.25</c:v>
                </c:pt>
                <c:pt idx="18">
                  <c:v>104.84</c:v>
                </c:pt>
                <c:pt idx="19">
                  <c:v>103.89</c:v>
                </c:pt>
                <c:pt idx="20">
                  <c:v>108.6</c:v>
                </c:pt>
                <c:pt idx="21">
                  <c:v>112.79</c:v>
                </c:pt>
                <c:pt idx="22">
                  <c:v>102.73</c:v>
                </c:pt>
                <c:pt idx="23">
                  <c:v>108.79</c:v>
                </c:pt>
                <c:pt idx="24">
                  <c:v>114.13</c:v>
                </c:pt>
                <c:pt idx="25">
                  <c:v>116.89</c:v>
                </c:pt>
                <c:pt idx="26">
                  <c:v>121.15</c:v>
                </c:pt>
                <c:pt idx="27">
                  <c:v>144.69</c:v>
                </c:pt>
                <c:pt idx="28">
                  <c:v>171.04</c:v>
                </c:pt>
                <c:pt idx="29">
                  <c:v>207.82</c:v>
                </c:pt>
                <c:pt idx="30">
                  <c:v>201.93</c:v>
                </c:pt>
                <c:pt idx="31">
                  <c:v>196.35</c:v>
                </c:pt>
                <c:pt idx="32">
                  <c:v>192.72</c:v>
                </c:pt>
                <c:pt idx="33">
                  <c:v>169.97</c:v>
                </c:pt>
                <c:pt idx="34">
                  <c:v>163.53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2B-4D0E-A437-7157471EE043}"/>
            </c:ext>
          </c:extLst>
        </c:ser>
        <c:ser>
          <c:idx val="5"/>
          <c:order val="1"/>
          <c:tx>
            <c:strRef>
              <c:f>'Data 4'!$B$9</c:f>
              <c:strCache>
                <c:ptCount val="1"/>
                <c:pt idx="0">
                  <c:v>Grain maize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'Data 4'!$C$3:$AK$3</c:f>
              <c:strCache>
                <c:ptCount val="35"/>
                <c:pt idx="0">
                  <c:v>2015Q1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2016Q1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2017Q1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2018Q1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2019Q1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2020Q1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2021Q1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2022Q1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2023Q1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4'!$C$9:$AK$9</c:f>
              <c:numCache>
                <c:formatCode>#,##0.0</c:formatCode>
                <c:ptCount val="35"/>
                <c:pt idx="0">
                  <c:v>94.95</c:v>
                </c:pt>
                <c:pt idx="1">
                  <c:v>96.26</c:v>
                </c:pt>
                <c:pt idx="2">
                  <c:v>104.13</c:v>
                </c:pt>
                <c:pt idx="3">
                  <c:v>101.95</c:v>
                </c:pt>
                <c:pt idx="4">
                  <c:v>102.23</c:v>
                </c:pt>
                <c:pt idx="5">
                  <c:v>107.24</c:v>
                </c:pt>
                <c:pt idx="6">
                  <c:v>104.55</c:v>
                </c:pt>
                <c:pt idx="7">
                  <c:v>95.94</c:v>
                </c:pt>
                <c:pt idx="8">
                  <c:v>104.68</c:v>
                </c:pt>
                <c:pt idx="9">
                  <c:v>107.09</c:v>
                </c:pt>
                <c:pt idx="10">
                  <c:v>102.79</c:v>
                </c:pt>
                <c:pt idx="11">
                  <c:v>99.34</c:v>
                </c:pt>
                <c:pt idx="12">
                  <c:v>103.49</c:v>
                </c:pt>
                <c:pt idx="13">
                  <c:v>108.71</c:v>
                </c:pt>
                <c:pt idx="14">
                  <c:v>109.29</c:v>
                </c:pt>
                <c:pt idx="15">
                  <c:v>104.21</c:v>
                </c:pt>
                <c:pt idx="16">
                  <c:v>109.74</c:v>
                </c:pt>
                <c:pt idx="17">
                  <c:v>108.41</c:v>
                </c:pt>
                <c:pt idx="18">
                  <c:v>105.49</c:v>
                </c:pt>
                <c:pt idx="19">
                  <c:v>99.2</c:v>
                </c:pt>
                <c:pt idx="20">
                  <c:v>107.29</c:v>
                </c:pt>
                <c:pt idx="21">
                  <c:v>110.74</c:v>
                </c:pt>
                <c:pt idx="22">
                  <c:v>112.18</c:v>
                </c:pt>
                <c:pt idx="23">
                  <c:v>112.48</c:v>
                </c:pt>
                <c:pt idx="24">
                  <c:v>134.66</c:v>
                </c:pt>
                <c:pt idx="25">
                  <c:v>149.78</c:v>
                </c:pt>
                <c:pt idx="26">
                  <c:v>148.24</c:v>
                </c:pt>
                <c:pt idx="27">
                  <c:v>158.51</c:v>
                </c:pt>
                <c:pt idx="28">
                  <c:v>186.59</c:v>
                </c:pt>
                <c:pt idx="29">
                  <c:v>221.66</c:v>
                </c:pt>
                <c:pt idx="30">
                  <c:v>216.9</c:v>
                </c:pt>
                <c:pt idx="31">
                  <c:v>218.36</c:v>
                </c:pt>
                <c:pt idx="32">
                  <c:v>198.1</c:v>
                </c:pt>
                <c:pt idx="33">
                  <c:v>170.96</c:v>
                </c:pt>
                <c:pt idx="34">
                  <c:v>152.57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2B-4D0E-A437-7157471EE043}"/>
            </c:ext>
          </c:extLst>
        </c:ser>
        <c:ser>
          <c:idx val="2"/>
          <c:order val="2"/>
          <c:tx>
            <c:strRef>
              <c:f>'Data 4'!$B$6</c:f>
              <c:strCache>
                <c:ptCount val="1"/>
                <c:pt idx="0">
                  <c:v>Rye and maslin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</c:spPr>
          </c:marker>
          <c:cat>
            <c:strRef>
              <c:f>'Data 4'!$C$3:$AK$3</c:f>
              <c:strCache>
                <c:ptCount val="35"/>
                <c:pt idx="0">
                  <c:v>2015Q1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2016Q1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2017Q1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2018Q1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2019Q1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2020Q1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2021Q1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2022Q1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2023Q1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4'!$C$6:$AK$6</c:f>
              <c:numCache>
                <c:formatCode>#,##0.0</c:formatCode>
                <c:ptCount val="35"/>
                <c:pt idx="0">
                  <c:v>102.18</c:v>
                </c:pt>
                <c:pt idx="1">
                  <c:v>99.61</c:v>
                </c:pt>
                <c:pt idx="2">
                  <c:v>99</c:v>
                </c:pt>
                <c:pt idx="3">
                  <c:v>100.95</c:v>
                </c:pt>
                <c:pt idx="4">
                  <c:v>98.05</c:v>
                </c:pt>
                <c:pt idx="5">
                  <c:v>98.19</c:v>
                </c:pt>
                <c:pt idx="6">
                  <c:v>93.45</c:v>
                </c:pt>
                <c:pt idx="7">
                  <c:v>97.53</c:v>
                </c:pt>
                <c:pt idx="8">
                  <c:v>103.11</c:v>
                </c:pt>
                <c:pt idx="9">
                  <c:v>107.8</c:v>
                </c:pt>
                <c:pt idx="10">
                  <c:v>104.17</c:v>
                </c:pt>
                <c:pt idx="11">
                  <c:v>105.16</c:v>
                </c:pt>
                <c:pt idx="12">
                  <c:v>106.14</c:v>
                </c:pt>
                <c:pt idx="13">
                  <c:v>107.93</c:v>
                </c:pt>
                <c:pt idx="14">
                  <c:v>123.63</c:v>
                </c:pt>
                <c:pt idx="15">
                  <c:v>129.21</c:v>
                </c:pt>
                <c:pt idx="16">
                  <c:v>131.69</c:v>
                </c:pt>
                <c:pt idx="17">
                  <c:v>126.04</c:v>
                </c:pt>
                <c:pt idx="18">
                  <c:v>106.75</c:v>
                </c:pt>
                <c:pt idx="19">
                  <c:v>107.93</c:v>
                </c:pt>
                <c:pt idx="20">
                  <c:v>109.44</c:v>
                </c:pt>
                <c:pt idx="21">
                  <c:v>110.27</c:v>
                </c:pt>
                <c:pt idx="22">
                  <c:v>103.15</c:v>
                </c:pt>
                <c:pt idx="23">
                  <c:v>111.03</c:v>
                </c:pt>
                <c:pt idx="24">
                  <c:v>123.92</c:v>
                </c:pt>
                <c:pt idx="25">
                  <c:v>134.5</c:v>
                </c:pt>
                <c:pt idx="26">
                  <c:v>133.24</c:v>
                </c:pt>
                <c:pt idx="27">
                  <c:v>163.99</c:v>
                </c:pt>
                <c:pt idx="28">
                  <c:v>190.28</c:v>
                </c:pt>
                <c:pt idx="29">
                  <c:v>244.67</c:v>
                </c:pt>
                <c:pt idx="30">
                  <c:v>211.42</c:v>
                </c:pt>
                <c:pt idx="31">
                  <c:v>213.56</c:v>
                </c:pt>
                <c:pt idx="32">
                  <c:v>186.3</c:v>
                </c:pt>
                <c:pt idx="33">
                  <c:v>152.01</c:v>
                </c:pt>
                <c:pt idx="34">
                  <c:v>138.32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2B-4D0E-A437-7157471EE043}"/>
            </c:ext>
          </c:extLst>
        </c:ser>
        <c:ser>
          <c:idx val="3"/>
          <c:order val="3"/>
          <c:tx>
            <c:strRef>
              <c:f>'Data 4'!$B$7</c:f>
              <c:strCache>
                <c:ptCount val="1"/>
                <c:pt idx="0">
                  <c:v>Barley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08486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strRef>
              <c:f>'Data 4'!$C$3:$AK$3</c:f>
              <c:strCache>
                <c:ptCount val="35"/>
                <c:pt idx="0">
                  <c:v>2015Q1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2016Q1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2017Q1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2018Q1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2019Q1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2020Q1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2021Q1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2022Q1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2023Q1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4'!$C$7:$AK$7</c:f>
              <c:numCache>
                <c:formatCode>#,##0.0</c:formatCode>
                <c:ptCount val="35"/>
                <c:pt idx="0">
                  <c:v>101.97</c:v>
                </c:pt>
                <c:pt idx="1">
                  <c:v>99.82</c:v>
                </c:pt>
                <c:pt idx="2">
                  <c:v>99.83</c:v>
                </c:pt>
                <c:pt idx="3">
                  <c:v>98.64</c:v>
                </c:pt>
                <c:pt idx="4">
                  <c:v>92.43</c:v>
                </c:pt>
                <c:pt idx="5">
                  <c:v>89.66</c:v>
                </c:pt>
                <c:pt idx="6">
                  <c:v>87.47</c:v>
                </c:pt>
                <c:pt idx="7">
                  <c:v>90.05</c:v>
                </c:pt>
                <c:pt idx="8">
                  <c:v>93.68</c:v>
                </c:pt>
                <c:pt idx="9">
                  <c:v>92.97</c:v>
                </c:pt>
                <c:pt idx="10">
                  <c:v>94.36</c:v>
                </c:pt>
                <c:pt idx="11">
                  <c:v>97.56</c:v>
                </c:pt>
                <c:pt idx="12">
                  <c:v>98.98</c:v>
                </c:pt>
                <c:pt idx="13">
                  <c:v>101.38</c:v>
                </c:pt>
                <c:pt idx="14">
                  <c:v>111.08</c:v>
                </c:pt>
                <c:pt idx="15">
                  <c:v>120.25</c:v>
                </c:pt>
                <c:pt idx="16">
                  <c:v>114.97</c:v>
                </c:pt>
                <c:pt idx="17">
                  <c:v>107.75</c:v>
                </c:pt>
                <c:pt idx="18">
                  <c:v>100.09</c:v>
                </c:pt>
                <c:pt idx="19">
                  <c:v>99.46</c:v>
                </c:pt>
                <c:pt idx="20">
                  <c:v>100.36</c:v>
                </c:pt>
                <c:pt idx="21">
                  <c:v>98.77</c:v>
                </c:pt>
                <c:pt idx="22">
                  <c:v>97.22</c:v>
                </c:pt>
                <c:pt idx="23">
                  <c:v>108.85</c:v>
                </c:pt>
                <c:pt idx="24">
                  <c:v>117.98</c:v>
                </c:pt>
                <c:pt idx="25">
                  <c:v>120.25</c:v>
                </c:pt>
                <c:pt idx="26">
                  <c:v>125.89</c:v>
                </c:pt>
                <c:pt idx="27">
                  <c:v>153.63</c:v>
                </c:pt>
                <c:pt idx="28">
                  <c:v>172.9</c:v>
                </c:pt>
                <c:pt idx="29">
                  <c:v>209.49</c:v>
                </c:pt>
                <c:pt idx="30">
                  <c:v>192.69</c:v>
                </c:pt>
                <c:pt idx="31">
                  <c:v>189.27</c:v>
                </c:pt>
                <c:pt idx="32">
                  <c:v>170.17</c:v>
                </c:pt>
                <c:pt idx="33">
                  <c:v>143.78</c:v>
                </c:pt>
                <c:pt idx="34">
                  <c:v>138.13999999999999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2B-4D0E-A437-7157471EE043}"/>
            </c:ext>
          </c:extLst>
        </c:ser>
        <c:ser>
          <c:idx val="0"/>
          <c:order val="4"/>
          <c:tx>
            <c:strRef>
              <c:f>'Data 4'!$B$4</c:f>
              <c:strCache>
                <c:ptCount val="1"/>
                <c:pt idx="0">
                  <c:v>Cereals (including seeds)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tar"/>
            <c:size val="5"/>
            <c:spPr>
              <a:noFill/>
              <a:ln w="28575">
                <a:solidFill>
                  <a:srgbClr val="B09120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33A033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strRef>
              <c:f>'Data 4'!$C$3:$AK$3</c:f>
              <c:strCache>
                <c:ptCount val="35"/>
                <c:pt idx="0">
                  <c:v>2015Q1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2016Q1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2017Q1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2018Q1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2019Q1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2020Q1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2021Q1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2022Q1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2023Q1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4'!$C$4:$AK$4</c:f>
              <c:numCache>
                <c:formatCode>#,##0.0</c:formatCode>
                <c:ptCount val="35"/>
                <c:pt idx="0">
                  <c:v>103.09</c:v>
                </c:pt>
                <c:pt idx="1">
                  <c:v>99.09</c:v>
                </c:pt>
                <c:pt idx="2">
                  <c:v>99.46</c:v>
                </c:pt>
                <c:pt idx="3">
                  <c:v>99.11</c:v>
                </c:pt>
                <c:pt idx="4">
                  <c:v>93.44</c:v>
                </c:pt>
                <c:pt idx="5">
                  <c:v>92.2</c:v>
                </c:pt>
                <c:pt idx="6">
                  <c:v>88.9</c:v>
                </c:pt>
                <c:pt idx="7">
                  <c:v>92.09</c:v>
                </c:pt>
                <c:pt idx="8">
                  <c:v>96.33</c:v>
                </c:pt>
                <c:pt idx="9">
                  <c:v>95.91</c:v>
                </c:pt>
                <c:pt idx="10">
                  <c:v>94.13</c:v>
                </c:pt>
                <c:pt idx="11">
                  <c:v>95.27</c:v>
                </c:pt>
                <c:pt idx="12">
                  <c:v>95.43</c:v>
                </c:pt>
                <c:pt idx="13">
                  <c:v>98.65</c:v>
                </c:pt>
                <c:pt idx="14">
                  <c:v>107.44</c:v>
                </c:pt>
                <c:pt idx="15">
                  <c:v>108.87</c:v>
                </c:pt>
                <c:pt idx="16">
                  <c:v>111.01</c:v>
                </c:pt>
                <c:pt idx="17">
                  <c:v>106.06</c:v>
                </c:pt>
                <c:pt idx="18">
                  <c:v>98.77</c:v>
                </c:pt>
                <c:pt idx="19">
                  <c:v>99.88</c:v>
                </c:pt>
                <c:pt idx="20">
                  <c:v>105.27</c:v>
                </c:pt>
                <c:pt idx="21">
                  <c:v>106.87</c:v>
                </c:pt>
                <c:pt idx="22">
                  <c:v>102.25</c:v>
                </c:pt>
                <c:pt idx="23">
                  <c:v>111.85</c:v>
                </c:pt>
                <c:pt idx="24">
                  <c:v>125.11</c:v>
                </c:pt>
                <c:pt idx="25">
                  <c:v>129.22</c:v>
                </c:pt>
                <c:pt idx="26">
                  <c:v>131.94</c:v>
                </c:pt>
                <c:pt idx="27">
                  <c:v>157.4</c:v>
                </c:pt>
                <c:pt idx="28">
                  <c:v>177.45</c:v>
                </c:pt>
                <c:pt idx="29">
                  <c:v>216.74</c:v>
                </c:pt>
                <c:pt idx="30">
                  <c:v>201.03</c:v>
                </c:pt>
                <c:pt idx="31">
                  <c:v>201.43</c:v>
                </c:pt>
                <c:pt idx="32">
                  <c:v>177.13</c:v>
                </c:pt>
                <c:pt idx="33">
                  <c:v>148.26</c:v>
                </c:pt>
                <c:pt idx="34">
                  <c:v>137.51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2B-4D0E-A437-7157471EE043}"/>
            </c:ext>
          </c:extLst>
        </c:ser>
        <c:ser>
          <c:idx val="1"/>
          <c:order val="5"/>
          <c:tx>
            <c:strRef>
              <c:f>'Data 4'!$B$5</c:f>
              <c:strCache>
                <c:ptCount val="1"/>
                <c:pt idx="0">
                  <c:v>Wheat and spelt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ot"/>
            <c:size val="5"/>
            <c:spPr>
              <a:solidFill>
                <a:srgbClr val="388AE2"/>
              </a:solidFill>
              <a:ln w="28575">
                <a:solidFill>
                  <a:srgbClr val="388AE2"/>
                </a:solidFill>
                <a:prstDash val="solid"/>
              </a:ln>
            </c:spPr>
          </c:marker>
          <c:cat>
            <c:strRef>
              <c:f>'Data 4'!$C$3:$AK$3</c:f>
              <c:strCache>
                <c:ptCount val="35"/>
                <c:pt idx="0">
                  <c:v>2015Q1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2016Q1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2017Q1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2018Q1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2019Q1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2020Q1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2021Q1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2022Q1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2023Q1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4'!$C$5:$AK$5</c:f>
              <c:numCache>
                <c:formatCode>#,##0.0</c:formatCode>
                <c:ptCount val="35"/>
                <c:pt idx="0">
                  <c:v>107.04</c:v>
                </c:pt>
                <c:pt idx="1">
                  <c:v>99.82</c:v>
                </c:pt>
                <c:pt idx="2">
                  <c:v>98.49</c:v>
                </c:pt>
                <c:pt idx="3">
                  <c:v>97.05</c:v>
                </c:pt>
                <c:pt idx="4">
                  <c:v>89.22</c:v>
                </c:pt>
                <c:pt idx="5">
                  <c:v>86.33</c:v>
                </c:pt>
                <c:pt idx="6">
                  <c:v>85.82</c:v>
                </c:pt>
                <c:pt idx="7">
                  <c:v>89.59</c:v>
                </c:pt>
                <c:pt idx="8">
                  <c:v>94.1</c:v>
                </c:pt>
                <c:pt idx="9">
                  <c:v>92.29</c:v>
                </c:pt>
                <c:pt idx="10">
                  <c:v>92.24</c:v>
                </c:pt>
                <c:pt idx="11">
                  <c:v>91.4</c:v>
                </c:pt>
                <c:pt idx="12">
                  <c:v>90.93</c:v>
                </c:pt>
                <c:pt idx="13">
                  <c:v>93.97</c:v>
                </c:pt>
                <c:pt idx="14">
                  <c:v>105.04</c:v>
                </c:pt>
                <c:pt idx="15">
                  <c:v>109.38</c:v>
                </c:pt>
                <c:pt idx="16">
                  <c:v>110.41</c:v>
                </c:pt>
                <c:pt idx="17">
                  <c:v>103.9</c:v>
                </c:pt>
                <c:pt idx="18">
                  <c:v>96.35</c:v>
                </c:pt>
                <c:pt idx="19">
                  <c:v>99.93</c:v>
                </c:pt>
                <c:pt idx="20">
                  <c:v>105.71</c:v>
                </c:pt>
                <c:pt idx="21">
                  <c:v>107.57</c:v>
                </c:pt>
                <c:pt idx="22">
                  <c:v>102.11</c:v>
                </c:pt>
                <c:pt idx="23">
                  <c:v>113.42</c:v>
                </c:pt>
                <c:pt idx="24">
                  <c:v>124.88</c:v>
                </c:pt>
                <c:pt idx="25">
                  <c:v>124.01</c:v>
                </c:pt>
                <c:pt idx="26">
                  <c:v>131.37</c:v>
                </c:pt>
                <c:pt idx="27">
                  <c:v>159.66999999999999</c:v>
                </c:pt>
                <c:pt idx="28">
                  <c:v>177.41</c:v>
                </c:pt>
                <c:pt idx="29">
                  <c:v>217.54</c:v>
                </c:pt>
                <c:pt idx="30">
                  <c:v>200.39</c:v>
                </c:pt>
                <c:pt idx="31">
                  <c:v>193.41</c:v>
                </c:pt>
                <c:pt idx="32">
                  <c:v>168.7</c:v>
                </c:pt>
                <c:pt idx="33">
                  <c:v>138.84</c:v>
                </c:pt>
                <c:pt idx="34">
                  <c:v>133.88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B-4D0E-A437-7157471EE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38592"/>
        <c:axId val="187440128"/>
      </c:lineChart>
      <c:catAx>
        <c:axId val="18743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87440128"/>
        <c:crossesAt val="100"/>
        <c:auto val="1"/>
        <c:lblAlgn val="ctr"/>
        <c:lblOffset val="100"/>
        <c:tickMarkSkip val="1"/>
        <c:noMultiLvlLbl val="0"/>
      </c:catAx>
      <c:valAx>
        <c:axId val="187440128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7438592"/>
        <c:crosses val="autoZero"/>
        <c:crossBetween val="between"/>
        <c:minorUnit val="1"/>
      </c:valAx>
    </c:plotArea>
    <c:legend>
      <c:legendPos val="b"/>
      <c:layout>
        <c:manualLayout>
          <c:xMode val="edge"/>
          <c:yMode val="edge"/>
          <c:x val="4.2448293963254592E-2"/>
          <c:y val="0.7742998509538167"/>
          <c:w val="0.93643664041994745"/>
          <c:h val="7.7309164368761812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Production of sugar beet by main producing EU Member States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 tonnes, 2013-2023)</a:t>
            </a:r>
          </a:p>
        </c:rich>
      </c:tx>
      <c:layout>
        <c:manualLayout>
          <c:xMode val="edge"/>
          <c:yMode val="edge"/>
          <c:x val="5.3333333333333332E-3"/>
          <c:y val="8.51313133750677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469081364829395E-2"/>
          <c:y val="0.14436896581542055"/>
          <c:w val="0.92019758530183726"/>
          <c:h val="0.60794549987163271"/>
        </c:manualLayout>
      </c:layout>
      <c:areaChart>
        <c:grouping val="stacked"/>
        <c:varyColors val="0"/>
        <c:ser>
          <c:idx val="0"/>
          <c:order val="0"/>
          <c:tx>
            <c:strRef>
              <c:f>'Data 5'!$C$12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cat>
            <c:numRef>
              <c:f>'Data 5'!$D$10:$N$10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'Data 5'!$D$12:$N$12</c:f>
              <c:numCache>
                <c:formatCode>#,##0.0</c:formatCode>
                <c:ptCount val="11"/>
                <c:pt idx="0">
                  <c:v>22.828700000000001</c:v>
                </c:pt>
                <c:pt idx="1">
                  <c:v>29.748099999999997</c:v>
                </c:pt>
                <c:pt idx="2">
                  <c:v>22.571999999999999</c:v>
                </c:pt>
                <c:pt idx="3">
                  <c:v>25.497199999999999</c:v>
                </c:pt>
                <c:pt idx="4">
                  <c:v>34.059899999999999</c:v>
                </c:pt>
                <c:pt idx="5">
                  <c:v>26.191400000000002</c:v>
                </c:pt>
                <c:pt idx="6">
                  <c:v>29.728300000000001</c:v>
                </c:pt>
                <c:pt idx="7">
                  <c:v>28.618099999999998</c:v>
                </c:pt>
                <c:pt idx="8">
                  <c:v>31.945400000000003</c:v>
                </c:pt>
                <c:pt idx="9">
                  <c:v>28.201400000000003</c:v>
                </c:pt>
                <c:pt idx="10">
                  <c:v>31.558199999999999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2-4168-84BC-A9375AFDFEF2}"/>
            </c:ext>
          </c:extLst>
        </c:ser>
        <c:ser>
          <c:idx val="1"/>
          <c:order val="1"/>
          <c:tx>
            <c:strRef>
              <c:f>'Data 5'!$C$11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cat>
            <c:numRef>
              <c:f>'Data 5'!$D$10:$N$10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'Data 5'!$D$11:$N$11</c:f>
              <c:numCache>
                <c:formatCode>#,##0.0</c:formatCode>
                <c:ptCount val="11"/>
                <c:pt idx="0">
                  <c:v>33.630540000000003</c:v>
                </c:pt>
                <c:pt idx="1">
                  <c:v>37.844569999999997</c:v>
                </c:pt>
                <c:pt idx="2">
                  <c:v>33.504109999999997</c:v>
                </c:pt>
                <c:pt idx="3">
                  <c:v>34.573879999999996</c:v>
                </c:pt>
                <c:pt idx="4">
                  <c:v>46.300139999999999</c:v>
                </c:pt>
                <c:pt idx="5">
                  <c:v>39.914029999999997</c:v>
                </c:pt>
                <c:pt idx="6">
                  <c:v>38.024389999999997</c:v>
                </c:pt>
                <c:pt idx="7">
                  <c:v>26.163360000000001</c:v>
                </c:pt>
                <c:pt idx="8">
                  <c:v>34.365389999999998</c:v>
                </c:pt>
                <c:pt idx="9">
                  <c:v>31.496749999999999</c:v>
                </c:pt>
                <c:pt idx="10">
                  <c:v>30.580680000000001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2-4168-84BC-A9375AFDFEF2}"/>
            </c:ext>
          </c:extLst>
        </c:ser>
        <c:ser>
          <c:idx val="2"/>
          <c:order val="2"/>
          <c:tx>
            <c:strRef>
              <c:f>'Data 5'!$C$13</c:f>
              <c:strCache>
                <c:ptCount val="1"/>
                <c:pt idx="0">
                  <c:v>Poland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cat>
            <c:numRef>
              <c:f>'Data 5'!$D$10:$N$10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'Data 5'!$D$13:$N$13</c:f>
              <c:numCache>
                <c:formatCode>#,##0.0</c:formatCode>
                <c:ptCount val="11"/>
                <c:pt idx="0">
                  <c:v>11.234200000000001</c:v>
                </c:pt>
                <c:pt idx="1">
                  <c:v>13.48888</c:v>
                </c:pt>
                <c:pt idx="2">
                  <c:v>9.3644999999999996</c:v>
                </c:pt>
                <c:pt idx="3">
                  <c:v>13.5238</c:v>
                </c:pt>
                <c:pt idx="4">
                  <c:v>15.732950000000001</c:v>
                </c:pt>
                <c:pt idx="5">
                  <c:v>14.302910000000001</c:v>
                </c:pt>
                <c:pt idx="6">
                  <c:v>13.83662</c:v>
                </c:pt>
                <c:pt idx="7">
                  <c:v>14.947209999999998</c:v>
                </c:pt>
                <c:pt idx="8">
                  <c:v>15.273849999999999</c:v>
                </c:pt>
                <c:pt idx="9">
                  <c:v>14.154120000000001</c:v>
                </c:pt>
                <c:pt idx="10">
                  <c:v>16.940819999999999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52-4168-84BC-A9375AFDFEF2}"/>
            </c:ext>
          </c:extLst>
        </c:ser>
        <c:ser>
          <c:idx val="3"/>
          <c:order val="3"/>
          <c:tx>
            <c:strRef>
              <c:f>'Data 5'!$C$14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cat>
            <c:numRef>
              <c:f>'Data 5'!$D$10:$N$10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'Data 5'!$D$14:$N$14</c:f>
              <c:numCache>
                <c:formatCode>#,##0.0</c:formatCode>
                <c:ptCount val="11"/>
                <c:pt idx="0">
                  <c:v>5.7270000000000003</c:v>
                </c:pt>
                <c:pt idx="1">
                  <c:v>6.8220000000000001</c:v>
                </c:pt>
                <c:pt idx="2">
                  <c:v>4.8682600000000003</c:v>
                </c:pt>
                <c:pt idx="3">
                  <c:v>5.5022000000000002</c:v>
                </c:pt>
                <c:pt idx="4">
                  <c:v>7.9592700000000001</c:v>
                </c:pt>
                <c:pt idx="5">
                  <c:v>6.50631</c:v>
                </c:pt>
                <c:pt idx="6">
                  <c:v>6.6447099999999999</c:v>
                </c:pt>
                <c:pt idx="7">
                  <c:v>6.6913599999999995</c:v>
                </c:pt>
                <c:pt idx="8">
                  <c:v>6.5559599999999998</c:v>
                </c:pt>
                <c:pt idx="9">
                  <c:v>7.2566000000000006</c:v>
                </c:pt>
                <c:pt idx="10">
                  <c:v>6.9425100000000004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52-4168-84BC-A9375AFDFEF2}"/>
            </c:ext>
          </c:extLst>
        </c:ser>
        <c:ser>
          <c:idx val="4"/>
          <c:order val="4"/>
          <c:tx>
            <c:strRef>
              <c:f>'Data 5'!$C$15</c:f>
              <c:strCache>
                <c:ptCount val="1"/>
                <c:pt idx="0">
                  <c:v>Other EU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1"/>
              </a:solidFill>
            </a:ln>
            <a:effectLst/>
          </c:spPr>
          <c:cat>
            <c:numRef>
              <c:f>'Data 5'!$D$10:$N$10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'Data 5'!$D$15:$N$15</c:f>
              <c:numCache>
                <c:formatCode>#,##0.0</c:formatCode>
                <c:ptCount val="11"/>
                <c:pt idx="0">
                  <c:v>27.009659999999997</c:v>
                </c:pt>
                <c:pt idx="1">
                  <c:v>33.620800000000017</c:v>
                </c:pt>
                <c:pt idx="2">
                  <c:v>25.345939999999999</c:v>
                </c:pt>
                <c:pt idx="3">
                  <c:v>27.550730000000001</c:v>
                </c:pt>
                <c:pt idx="4">
                  <c:v>30.149469999999994</c:v>
                </c:pt>
                <c:pt idx="5">
                  <c:v>25.018029999999996</c:v>
                </c:pt>
                <c:pt idx="6">
                  <c:v>24.89361000000001</c:v>
                </c:pt>
                <c:pt idx="7">
                  <c:v>24.409170000000003</c:v>
                </c:pt>
                <c:pt idx="8">
                  <c:v>25.176810000000017</c:v>
                </c:pt>
                <c:pt idx="9">
                  <c:v>22.342439999999982</c:v>
                </c:pt>
                <c:pt idx="10">
                  <c:v>24.23109011199999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52-4168-84BC-A9375AFDF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360384"/>
        <c:axId val="187361920"/>
      </c:areaChart>
      <c:catAx>
        <c:axId val="18736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87361920"/>
        <c:crosses val="autoZero"/>
        <c:auto val="1"/>
        <c:lblAlgn val="ctr"/>
        <c:lblOffset val="100"/>
        <c:tickMarkSkip val="1"/>
        <c:noMultiLvlLbl val="0"/>
      </c:catAx>
      <c:valAx>
        <c:axId val="187361920"/>
        <c:scaling>
          <c:orientation val="minMax"/>
          <c:max val="14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7360384"/>
        <c:crosses val="autoZero"/>
        <c:crossBetween val="midCat"/>
        <c:majorUnit val="20"/>
        <c:min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27523626166886"/>
          <c:y val="0.86765767559338869"/>
          <c:w val="0.61209527916091055"/>
          <c:h val="4.102457881785451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Production of potatoes and sugar beet</a:t>
            </a:r>
          </a:p>
          <a:p>
            <a:pPr algn="l">
              <a:defRPr sz="1800" b="1"/>
            </a:pPr>
            <a:r>
              <a:rPr lang="en-US" sz="1600" b="0"/>
              <a:t>(million tonnes, 2023)</a:t>
            </a:r>
          </a:p>
        </c:rich>
      </c:tx>
      <c:layout>
        <c:manualLayout>
          <c:xMode val="edge"/>
          <c:yMode val="edge"/>
          <c:x val="5.3333333333333332E-3"/>
          <c:y val="8.390870425901969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9.9085813179009774E-2"/>
          <c:w val="0.99333333333333329"/>
          <c:h val="0.761600760121016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6'!$C$5</c:f>
              <c:strCache>
                <c:ptCount val="1"/>
                <c:pt idx="0">
                  <c:v>Potatoes (including seed potatoes)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 6'!$B$6:$B$35</c:f>
              <c:strCache>
                <c:ptCount val="30"/>
                <c:pt idx="0">
                  <c:v>Germany</c:v>
                </c:pt>
                <c:pt idx="1">
                  <c:v>France</c:v>
                </c:pt>
                <c:pt idx="2">
                  <c:v>Poland</c:v>
                </c:pt>
                <c:pt idx="3">
                  <c:v>Netherlands</c:v>
                </c:pt>
                <c:pt idx="4">
                  <c:v>Belgium</c:v>
                </c:pt>
                <c:pt idx="5">
                  <c:v>Denmark</c:v>
                </c:pt>
                <c:pt idx="6">
                  <c:v>Spain</c:v>
                </c:pt>
                <c:pt idx="7">
                  <c:v>Czechia</c:v>
                </c:pt>
                <c:pt idx="8">
                  <c:v>Austria</c:v>
                </c:pt>
                <c:pt idx="9">
                  <c:v>Italy</c:v>
                </c:pt>
                <c:pt idx="10">
                  <c:v>Sweden</c:v>
                </c:pt>
                <c:pt idx="11">
                  <c:v>Romania</c:v>
                </c:pt>
                <c:pt idx="12">
                  <c:v>Slovakia</c:v>
                </c:pt>
                <c:pt idx="13">
                  <c:v>Lithuania</c:v>
                </c:pt>
                <c:pt idx="14">
                  <c:v>Hungary</c:v>
                </c:pt>
                <c:pt idx="15">
                  <c:v>Finland</c:v>
                </c:pt>
                <c:pt idx="16">
                  <c:v>Croatia</c:v>
                </c:pt>
                <c:pt idx="17">
                  <c:v>Portugal</c:v>
                </c:pt>
                <c:pt idx="18">
                  <c:v>Ireland</c:v>
                </c:pt>
                <c:pt idx="19">
                  <c:v>Greece</c:v>
                </c:pt>
                <c:pt idx="20">
                  <c:v>Latvia</c:v>
                </c:pt>
                <c:pt idx="21">
                  <c:v>Bulgaria</c:v>
                </c:pt>
                <c:pt idx="22">
                  <c:v>Cyprus</c:v>
                </c:pt>
                <c:pt idx="23">
                  <c:v>Estonia</c:v>
                </c:pt>
                <c:pt idx="24">
                  <c:v>Slovenia</c:v>
                </c:pt>
                <c:pt idx="25">
                  <c:v>Luxembourg</c:v>
                </c:pt>
                <c:pt idx="26">
                  <c:v>Malta</c:v>
                </c:pt>
                <c:pt idx="28">
                  <c:v>Switzerland</c:v>
                </c:pt>
                <c:pt idx="29">
                  <c:v>Iceland</c:v>
                </c:pt>
              </c:strCache>
            </c:strRef>
          </c:cat>
          <c:val>
            <c:numRef>
              <c:f>'Data 6'!$C$6:$C$35</c:f>
              <c:numCache>
                <c:formatCode>#,##0.00</c:formatCode>
                <c:ptCount val="30"/>
                <c:pt idx="0">
                  <c:v>11.607299999999999</c:v>
                </c:pt>
                <c:pt idx="1">
                  <c:v>8.6064899999999991</c:v>
                </c:pt>
                <c:pt idx="2">
                  <c:v>5.5900299999999996</c:v>
                </c:pt>
                <c:pt idx="3">
                  <c:v>6.4918900000000006</c:v>
                </c:pt>
                <c:pt idx="4">
                  <c:v>4.0219300000000002</c:v>
                </c:pt>
                <c:pt idx="5">
                  <c:v>2.7571999999999997</c:v>
                </c:pt>
                <c:pt idx="6">
                  <c:v>1.9218499999999998</c:v>
                </c:pt>
                <c:pt idx="7">
                  <c:v>0.57377</c:v>
                </c:pt>
                <c:pt idx="8">
                  <c:v>0.59404000000000001</c:v>
                </c:pt>
                <c:pt idx="9">
                  <c:v>1.26545</c:v>
                </c:pt>
                <c:pt idx="10">
                  <c:v>0.81</c:v>
                </c:pt>
                <c:pt idx="11">
                  <c:v>1.18347</c:v>
                </c:pt>
                <c:pt idx="12">
                  <c:v>0.13578999999999999</c:v>
                </c:pt>
                <c:pt idx="13">
                  <c:v>0.26732999999999996</c:v>
                </c:pt>
                <c:pt idx="14">
                  <c:v>0.20995</c:v>
                </c:pt>
                <c:pt idx="15">
                  <c:v>0.49810000000000004</c:v>
                </c:pt>
                <c:pt idx="16">
                  <c:v>0.12628</c:v>
                </c:pt>
                <c:pt idx="17">
                  <c:v>0.32507999999999998</c:v>
                </c:pt>
                <c:pt idx="18">
                  <c:v>0.32219999999999999</c:v>
                </c:pt>
                <c:pt idx="19">
                  <c:v>0.30913999999999997</c:v>
                </c:pt>
                <c:pt idx="20">
                  <c:v>0.14749999999999999</c:v>
                </c:pt>
                <c:pt idx="21">
                  <c:v>0.11924</c:v>
                </c:pt>
                <c:pt idx="22">
                  <c:v>0.09</c:v>
                </c:pt>
                <c:pt idx="23">
                  <c:v>7.9299999999999995E-2</c:v>
                </c:pt>
                <c:pt idx="24">
                  <c:v>6.8580000000000002E-2</c:v>
                </c:pt>
                <c:pt idx="25">
                  <c:v>1.2840000000000001E-2</c:v>
                </c:pt>
                <c:pt idx="26">
                  <c:v>5.4999999999999997E-3</c:v>
                </c:pt>
                <c:pt idx="28">
                  <c:v>0.36038999999999999</c:v>
                </c:pt>
                <c:pt idx="29">
                  <c:v>7.3000000000000001E-3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3C-46EC-B23D-6451598EC973}"/>
            </c:ext>
          </c:extLst>
        </c:ser>
        <c:ser>
          <c:idx val="1"/>
          <c:order val="1"/>
          <c:tx>
            <c:strRef>
              <c:f>'Data 6'!$D$5</c:f>
              <c:strCache>
                <c:ptCount val="1"/>
                <c:pt idx="0">
                  <c:v>Sugar beet (excluding seed)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 6'!$B$6:$B$35</c:f>
              <c:strCache>
                <c:ptCount val="30"/>
                <c:pt idx="0">
                  <c:v>Germany</c:v>
                </c:pt>
                <c:pt idx="1">
                  <c:v>France</c:v>
                </c:pt>
                <c:pt idx="2">
                  <c:v>Poland</c:v>
                </c:pt>
                <c:pt idx="3">
                  <c:v>Netherlands</c:v>
                </c:pt>
                <c:pt idx="4">
                  <c:v>Belgium</c:v>
                </c:pt>
                <c:pt idx="5">
                  <c:v>Denmark</c:v>
                </c:pt>
                <c:pt idx="6">
                  <c:v>Spain</c:v>
                </c:pt>
                <c:pt idx="7">
                  <c:v>Czechia</c:v>
                </c:pt>
                <c:pt idx="8">
                  <c:v>Austria</c:v>
                </c:pt>
                <c:pt idx="9">
                  <c:v>Italy</c:v>
                </c:pt>
                <c:pt idx="10">
                  <c:v>Sweden</c:v>
                </c:pt>
                <c:pt idx="11">
                  <c:v>Romania</c:v>
                </c:pt>
                <c:pt idx="12">
                  <c:v>Slovakia</c:v>
                </c:pt>
                <c:pt idx="13">
                  <c:v>Lithuania</c:v>
                </c:pt>
                <c:pt idx="14">
                  <c:v>Hungary</c:v>
                </c:pt>
                <c:pt idx="15">
                  <c:v>Finland</c:v>
                </c:pt>
                <c:pt idx="16">
                  <c:v>Croatia</c:v>
                </c:pt>
                <c:pt idx="17">
                  <c:v>Portugal</c:v>
                </c:pt>
                <c:pt idx="18">
                  <c:v>Ireland</c:v>
                </c:pt>
                <c:pt idx="19">
                  <c:v>Greece</c:v>
                </c:pt>
                <c:pt idx="20">
                  <c:v>Latvia</c:v>
                </c:pt>
                <c:pt idx="21">
                  <c:v>Bulgaria</c:v>
                </c:pt>
                <c:pt idx="22">
                  <c:v>Cyprus</c:v>
                </c:pt>
                <c:pt idx="23">
                  <c:v>Estonia</c:v>
                </c:pt>
                <c:pt idx="24">
                  <c:v>Slovenia</c:v>
                </c:pt>
                <c:pt idx="25">
                  <c:v>Luxembourg</c:v>
                </c:pt>
                <c:pt idx="26">
                  <c:v>Malta</c:v>
                </c:pt>
                <c:pt idx="28">
                  <c:v>Switzerland</c:v>
                </c:pt>
                <c:pt idx="29">
                  <c:v>Iceland</c:v>
                </c:pt>
              </c:strCache>
            </c:strRef>
          </c:cat>
          <c:val>
            <c:numRef>
              <c:f>'Data 6'!$D$6:$D$35</c:f>
              <c:numCache>
                <c:formatCode>#,##0.00</c:formatCode>
                <c:ptCount val="30"/>
                <c:pt idx="0">
                  <c:v>31.558199999999999</c:v>
                </c:pt>
                <c:pt idx="1">
                  <c:v>30.580680000000001</c:v>
                </c:pt>
                <c:pt idx="2">
                  <c:v>16.940819999999999</c:v>
                </c:pt>
                <c:pt idx="3">
                  <c:v>6.9425100000000004</c:v>
                </c:pt>
                <c:pt idx="4">
                  <c:v>4.7504499999999998</c:v>
                </c:pt>
                <c:pt idx="5">
                  <c:v>2.2805999999999997</c:v>
                </c:pt>
                <c:pt idx="6">
                  <c:v>2.89025</c:v>
                </c:pt>
                <c:pt idx="7">
                  <c:v>3.8338700000000001</c:v>
                </c:pt>
                <c:pt idx="8">
                  <c:v>2.6756899999999999</c:v>
                </c:pt>
                <c:pt idx="9">
                  <c:v>1.3985399999999999</c:v>
                </c:pt>
                <c:pt idx="10">
                  <c:v>1.7435999999999998</c:v>
                </c:pt>
                <c:pt idx="11">
                  <c:v>0.40367000000000003</c:v>
                </c:pt>
                <c:pt idx="12">
                  <c:v>1.4077299999999999</c:v>
                </c:pt>
                <c:pt idx="13">
                  <c:v>1.04121</c:v>
                </c:pt>
                <c:pt idx="14">
                  <c:v>0.87597000000000003</c:v>
                </c:pt>
                <c:pt idx="15">
                  <c:v>0.4209</c:v>
                </c:pt>
                <c:pt idx="16">
                  <c:v>0.49991000000000002</c:v>
                </c:pt>
                <c:pt idx="17">
                  <c:v>0</c:v>
                </c:pt>
                <c:pt idx="18">
                  <c:v>0</c:v>
                </c:pt>
                <c:pt idx="19">
                  <c:v>1.1799999999999998E-3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6.9699999999999996E-3</c:v>
                </c:pt>
                <c:pt idx="25">
                  <c:v>5.5000000000000003E-4</c:v>
                </c:pt>
                <c:pt idx="26">
                  <c:v>0</c:v>
                </c:pt>
                <c:pt idx="28">
                  <c:v>1.3777699999999999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3C-46EC-B23D-6451598EC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87426688"/>
        <c:axId val="187428224"/>
      </c:barChart>
      <c:catAx>
        <c:axId val="18742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428224"/>
        <c:crosses val="autoZero"/>
        <c:auto val="1"/>
        <c:lblAlgn val="ctr"/>
        <c:lblOffset val="100"/>
        <c:tickMarkSkip val="1"/>
        <c:noMultiLvlLbl val="0"/>
      </c:catAx>
      <c:valAx>
        <c:axId val="187428224"/>
        <c:scaling>
          <c:orientation val="minMax"/>
          <c:max val="50"/>
          <c:min val="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426688"/>
        <c:crosses val="max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315622047244091"/>
          <c:y val="0.87834892859040237"/>
          <c:w val="0.61368755905511807"/>
          <c:h val="3.404578916933247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Developments of output price indices for potatoes and sugar beet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(2015 = 100, EU, 2015-2023)</a:t>
            </a:r>
          </a:p>
        </c:rich>
      </c:tx>
      <c:layout>
        <c:manualLayout>
          <c:xMode val="edge"/>
          <c:yMode val="edge"/>
          <c:x val="5.3333333333333332E-3"/>
          <c:y val="8.3424572116519158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325980530215706"/>
          <c:w val="0.97066666666666668"/>
          <c:h val="0.66526941456478073"/>
        </c:manualLayout>
      </c:layout>
      <c:lineChart>
        <c:grouping val="standard"/>
        <c:varyColors val="0"/>
        <c:ser>
          <c:idx val="1"/>
          <c:order val="0"/>
          <c:tx>
            <c:strRef>
              <c:f>'Data 7'!$B$7</c:f>
              <c:strCache>
                <c:ptCount val="1"/>
                <c:pt idx="0">
                  <c:v>Potatoes (including seed)</c:v>
                </c:pt>
              </c:strCache>
            </c:strRef>
          </c:tx>
          <c:spPr>
            <a:ln w="28575" cap="rnd" cmpd="sng" algn="ctr">
              <a:solidFill>
                <a:srgbClr val="33A03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33A033"/>
              </a:solidFill>
              <a:ln w="28575">
                <a:solidFill>
                  <a:srgbClr val="33A033"/>
                </a:solidFill>
                <a:prstDash val="solid"/>
              </a:ln>
            </c:spPr>
          </c:marker>
          <c:cat>
            <c:strRef>
              <c:f>'Data 7'!$C$5:$AK$5</c:f>
              <c:strCache>
                <c:ptCount val="35"/>
                <c:pt idx="0">
                  <c:v>2015Q1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2016Q1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2017Q1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2018Q1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2019Q1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2020Q1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2021Q1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2022Q1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2023Q1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7'!$C$7:$AK$7</c:f>
              <c:numCache>
                <c:formatCode>#,##0.0</c:formatCode>
                <c:ptCount val="35"/>
                <c:pt idx="0">
                  <c:v>74.87</c:v>
                </c:pt>
                <c:pt idx="1">
                  <c:v>90.9</c:v>
                </c:pt>
                <c:pt idx="2">
                  <c:v>107.91</c:v>
                </c:pt>
                <c:pt idx="3">
                  <c:v>118.42</c:v>
                </c:pt>
                <c:pt idx="4">
                  <c:v>124.05</c:v>
                </c:pt>
                <c:pt idx="5">
                  <c:v>142.4</c:v>
                </c:pt>
                <c:pt idx="6">
                  <c:v>134.84</c:v>
                </c:pt>
                <c:pt idx="7">
                  <c:v>135.46</c:v>
                </c:pt>
                <c:pt idx="8">
                  <c:v>143.58000000000001</c:v>
                </c:pt>
                <c:pt idx="9">
                  <c:v>146.99</c:v>
                </c:pt>
                <c:pt idx="10">
                  <c:v>118.64</c:v>
                </c:pt>
                <c:pt idx="11">
                  <c:v>87.6</c:v>
                </c:pt>
                <c:pt idx="12">
                  <c:v>94.61</c:v>
                </c:pt>
                <c:pt idx="13">
                  <c:v>114.44</c:v>
                </c:pt>
                <c:pt idx="14">
                  <c:v>143.06</c:v>
                </c:pt>
                <c:pt idx="15">
                  <c:v>161.01</c:v>
                </c:pt>
                <c:pt idx="16">
                  <c:v>179.97</c:v>
                </c:pt>
                <c:pt idx="17">
                  <c:v>180.78</c:v>
                </c:pt>
                <c:pt idx="18">
                  <c:v>167.75</c:v>
                </c:pt>
                <c:pt idx="19">
                  <c:v>143.22</c:v>
                </c:pt>
                <c:pt idx="20">
                  <c:v>152.02000000000001</c:v>
                </c:pt>
                <c:pt idx="21">
                  <c:v>155.19999999999999</c:v>
                </c:pt>
                <c:pt idx="22">
                  <c:v>120.13</c:v>
                </c:pt>
                <c:pt idx="23">
                  <c:v>105.85</c:v>
                </c:pt>
                <c:pt idx="24">
                  <c:v>116.49</c:v>
                </c:pt>
                <c:pt idx="25">
                  <c:v>144.9</c:v>
                </c:pt>
                <c:pt idx="26">
                  <c:v>140.01</c:v>
                </c:pt>
                <c:pt idx="27">
                  <c:v>137.76</c:v>
                </c:pt>
                <c:pt idx="28">
                  <c:v>153.71</c:v>
                </c:pt>
                <c:pt idx="29">
                  <c:v>171.39</c:v>
                </c:pt>
                <c:pt idx="30">
                  <c:v>180.82</c:v>
                </c:pt>
                <c:pt idx="31">
                  <c:v>191.33</c:v>
                </c:pt>
                <c:pt idx="32">
                  <c:v>202.07</c:v>
                </c:pt>
                <c:pt idx="33">
                  <c:v>231.01</c:v>
                </c:pt>
                <c:pt idx="34">
                  <c:v>234.67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44-4674-A4C6-0CE13DBB6E48}"/>
            </c:ext>
          </c:extLst>
        </c:ser>
        <c:ser>
          <c:idx val="0"/>
          <c:order val="1"/>
          <c:tx>
            <c:strRef>
              <c:f>'Data 7'!$B$6</c:f>
              <c:strCache>
                <c:ptCount val="1"/>
                <c:pt idx="0">
                  <c:v>Sugar beet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olid"/>
              </a:ln>
            </c:spPr>
          </c:marker>
          <c:cat>
            <c:strRef>
              <c:f>'Data 7'!$C$5:$AK$5</c:f>
              <c:strCache>
                <c:ptCount val="35"/>
                <c:pt idx="0">
                  <c:v>2015Q1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2016Q1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2017Q1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2018Q1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2019Q1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2020Q1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2021Q1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2022Q1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2023Q1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7'!$C$6:$AK$6</c:f>
              <c:numCache>
                <c:formatCode>#,##0.0</c:formatCode>
                <c:ptCount val="35"/>
                <c:pt idx="0">
                  <c:v>100.06</c:v>
                </c:pt>
                <c:pt idx="1">
                  <c:v>99.19</c:v>
                </c:pt>
                <c:pt idx="2">
                  <c:v>100.37</c:v>
                </c:pt>
                <c:pt idx="3">
                  <c:v>100.02</c:v>
                </c:pt>
                <c:pt idx="4">
                  <c:v>95.41</c:v>
                </c:pt>
                <c:pt idx="5">
                  <c:v>101.66</c:v>
                </c:pt>
                <c:pt idx="6">
                  <c:v>101.87</c:v>
                </c:pt>
                <c:pt idx="7">
                  <c:v>101.13</c:v>
                </c:pt>
                <c:pt idx="8">
                  <c:v>96.13</c:v>
                </c:pt>
                <c:pt idx="9">
                  <c:v>103.1</c:v>
                </c:pt>
                <c:pt idx="10">
                  <c:v>98.88</c:v>
                </c:pt>
                <c:pt idx="11">
                  <c:v>92.17</c:v>
                </c:pt>
                <c:pt idx="12">
                  <c:v>102.7</c:v>
                </c:pt>
                <c:pt idx="13">
                  <c:v>108.21</c:v>
                </c:pt>
                <c:pt idx="14">
                  <c:v>98.52</c:v>
                </c:pt>
                <c:pt idx="15">
                  <c:v>89.48</c:v>
                </c:pt>
                <c:pt idx="16">
                  <c:v>87.49</c:v>
                </c:pt>
                <c:pt idx="17">
                  <c:v>88.74</c:v>
                </c:pt>
                <c:pt idx="18">
                  <c:v>87.01</c:v>
                </c:pt>
                <c:pt idx="19">
                  <c:v>86.29</c:v>
                </c:pt>
                <c:pt idx="20">
                  <c:v>86.13</c:v>
                </c:pt>
                <c:pt idx="21">
                  <c:v>88.84</c:v>
                </c:pt>
                <c:pt idx="22">
                  <c:v>87.83</c:v>
                </c:pt>
                <c:pt idx="23">
                  <c:v>85.59</c:v>
                </c:pt>
                <c:pt idx="24">
                  <c:v>93.91</c:v>
                </c:pt>
                <c:pt idx="25">
                  <c:v>99.48</c:v>
                </c:pt>
                <c:pt idx="26">
                  <c:v>96.63</c:v>
                </c:pt>
                <c:pt idx="27">
                  <c:v>94.67</c:v>
                </c:pt>
                <c:pt idx="28">
                  <c:v>104.09</c:v>
                </c:pt>
                <c:pt idx="29">
                  <c:v>113.3</c:v>
                </c:pt>
                <c:pt idx="30">
                  <c:v>114.04</c:v>
                </c:pt>
                <c:pt idx="31">
                  <c:v>139.13999999999999</c:v>
                </c:pt>
                <c:pt idx="32">
                  <c:v>153.16999999999999</c:v>
                </c:pt>
                <c:pt idx="33">
                  <c:v>169.39</c:v>
                </c:pt>
                <c:pt idx="34">
                  <c:v>164.12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44-4674-A4C6-0CE13DBB6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56384"/>
        <c:axId val="187857920"/>
      </c:lineChart>
      <c:catAx>
        <c:axId val="187856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87857920"/>
        <c:crossesAt val="100"/>
        <c:auto val="1"/>
        <c:lblAlgn val="ctr"/>
        <c:lblOffset val="100"/>
        <c:tickMarkSkip val="1"/>
        <c:noMultiLvlLbl val="0"/>
      </c:catAx>
      <c:valAx>
        <c:axId val="18785792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7856384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0.29516325459317588"/>
          <c:y val="0.81147097719898054"/>
          <c:w val="0.40967338582677171"/>
          <c:h val="4.0202104237032202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Production of rape and turnip rape seed, sunflower seeds and soya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 tonnes, EU, 2013-2023)</a:t>
            </a:r>
          </a:p>
        </c:rich>
      </c:tx>
      <c:layout>
        <c:manualLayout>
          <c:xMode val="edge"/>
          <c:yMode val="edge"/>
          <c:x val="5.3333333333333332E-3"/>
          <c:y val="7.856555382993155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235695538057746E-2"/>
          <c:y val="0.13546325374601489"/>
          <c:w val="0.92909763779527554"/>
          <c:h val="0.59087730194752863"/>
        </c:manualLayout>
      </c:layout>
      <c:lineChart>
        <c:grouping val="standard"/>
        <c:varyColors val="0"/>
        <c:ser>
          <c:idx val="0"/>
          <c:order val="0"/>
          <c:tx>
            <c:strRef>
              <c:f>'Data 8'!$B$6</c:f>
              <c:strCache>
                <c:ptCount val="1"/>
                <c:pt idx="0">
                  <c:v>Rape and turnip rape seeds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effectLst/>
            </c:spPr>
          </c:marker>
          <c:cat>
            <c:numRef>
              <c:f>'Data 8'!$C$5:$M$5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'Data 8'!$C$6:$M$6</c:f>
              <c:numCache>
                <c:formatCode>#,##0.00</c:formatCode>
                <c:ptCount val="11"/>
                <c:pt idx="0">
                  <c:v>18.741150000000001</c:v>
                </c:pt>
                <c:pt idx="1">
                  <c:v>21.681570000000001</c:v>
                </c:pt>
                <c:pt idx="2">
                  <c:v>19.189220000000002</c:v>
                </c:pt>
                <c:pt idx="3">
                  <c:v>18.244240000000001</c:v>
                </c:pt>
                <c:pt idx="4">
                  <c:v>19.74661</c:v>
                </c:pt>
                <c:pt idx="5">
                  <c:v>17.91657</c:v>
                </c:pt>
                <c:pt idx="6">
                  <c:v>15.288879999999999</c:v>
                </c:pt>
                <c:pt idx="7">
                  <c:v>16.56324</c:v>
                </c:pt>
                <c:pt idx="8">
                  <c:v>16.946680000000001</c:v>
                </c:pt>
                <c:pt idx="9">
                  <c:v>19.417169999999999</c:v>
                </c:pt>
                <c:pt idx="10">
                  <c:v>19.585222266771403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58-43C4-89BA-8A42DB72105F}"/>
            </c:ext>
          </c:extLst>
        </c:ser>
        <c:ser>
          <c:idx val="1"/>
          <c:order val="1"/>
          <c:tx>
            <c:strRef>
              <c:f>'Data 8'!$B$7</c:f>
              <c:strCache>
                <c:ptCount val="1"/>
                <c:pt idx="0">
                  <c:v>Sunflower seed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>
                <a:solidFill>
                  <a:schemeClr val="accent3">
                    <a:alpha val="90000"/>
                  </a:schemeClr>
                </a:solidFill>
              </a:ln>
              <a:effectLst/>
            </c:spPr>
          </c:marker>
          <c:cat>
            <c:numRef>
              <c:f>'Data 8'!$C$5:$M$5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'Data 8'!$C$7:$M$7</c:f>
              <c:numCache>
                <c:formatCode>#,##0.00</c:formatCode>
                <c:ptCount val="11"/>
                <c:pt idx="0">
                  <c:v>9.2805</c:v>
                </c:pt>
                <c:pt idx="1">
                  <c:v>9.31203</c:v>
                </c:pt>
                <c:pt idx="2">
                  <c:v>7.9082600000000003</c:v>
                </c:pt>
                <c:pt idx="3">
                  <c:v>8.7593999999999994</c:v>
                </c:pt>
                <c:pt idx="4">
                  <c:v>10.44243</c:v>
                </c:pt>
                <c:pt idx="5">
                  <c:v>10.003030000000001</c:v>
                </c:pt>
                <c:pt idx="6">
                  <c:v>10.27896</c:v>
                </c:pt>
                <c:pt idx="7">
                  <c:v>9.0269500000000011</c:v>
                </c:pt>
                <c:pt idx="8">
                  <c:v>10.389040000000001</c:v>
                </c:pt>
                <c:pt idx="9">
                  <c:v>9.3346100000000014</c:v>
                </c:pt>
                <c:pt idx="10">
                  <c:v>9.82925199357142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58-43C4-89BA-8A42DB72105F}"/>
            </c:ext>
          </c:extLst>
        </c:ser>
        <c:ser>
          <c:idx val="2"/>
          <c:order val="2"/>
          <c:tx>
            <c:strRef>
              <c:f>'Data 8'!$B$8</c:f>
              <c:strCache>
                <c:ptCount val="1"/>
                <c:pt idx="0">
                  <c:v>Soya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</c:marker>
          <c:dPt>
            <c:idx val="5"/>
            <c:bubble3D val="0"/>
            <c:spPr>
              <a:ln w="28575" cap="rnd" cmpd="sng" algn="ctr">
                <a:solidFill>
                  <a:schemeClr val="accent2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0-DED5-43B4-825D-002072A0E2BD}"/>
              </c:ext>
            </c:extLst>
          </c:dPt>
          <c:cat>
            <c:numRef>
              <c:f>'Data 8'!$C$5:$M$5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'Data 8'!$C$8:$M$8</c:f>
              <c:numCache>
                <c:formatCode>#,##0.00</c:formatCode>
                <c:ptCount val="11"/>
                <c:pt idx="0">
                  <c:v>1.2979400000000001</c:v>
                </c:pt>
                <c:pt idx="1">
                  <c:v>1.9311099999999999</c:v>
                </c:pt>
                <c:pt idx="2">
                  <c:v>2.4431500000000002</c:v>
                </c:pt>
                <c:pt idx="3">
                  <c:v>2.54277</c:v>
                </c:pt>
                <c:pt idx="4">
                  <c:v>2.7429999999999999</c:v>
                </c:pt>
                <c:pt idx="5">
                  <c:v>2.9121100000000002</c:v>
                </c:pt>
                <c:pt idx="6">
                  <c:v>2.8132600000000001</c:v>
                </c:pt>
                <c:pt idx="7">
                  <c:v>2.6818400000000002</c:v>
                </c:pt>
                <c:pt idx="8">
                  <c:v>2.7129000000000003</c:v>
                </c:pt>
                <c:pt idx="9">
                  <c:v>2.5063</c:v>
                </c:pt>
                <c:pt idx="10">
                  <c:v>2.8622271363116201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58-43C4-89BA-8A42DB721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34976"/>
        <c:axId val="187944960"/>
      </c:lineChart>
      <c:catAx>
        <c:axId val="187934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87944960"/>
        <c:crosses val="autoZero"/>
        <c:auto val="1"/>
        <c:lblAlgn val="ctr"/>
        <c:lblOffset val="100"/>
        <c:tickMarkSkip val="1"/>
        <c:noMultiLvlLbl val="0"/>
      </c:catAx>
      <c:valAx>
        <c:axId val="187944960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793497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2258309711286089"/>
          <c:y val="0.8778645882469025"/>
          <c:w val="0.55483370078740157"/>
          <c:h val="3.786055480272158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Developments of output price indices for oilseeds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(2015 = 100, EU, 2015-2023)</a:t>
            </a:r>
          </a:p>
        </c:rich>
      </c:tx>
      <c:layout>
        <c:manualLayout>
          <c:xMode val="edge"/>
          <c:yMode val="edge"/>
          <c:x val="5.3333333333333332E-3"/>
          <c:y val="8.298142457543893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260505481021103"/>
          <c:w val="0.97066666666666668"/>
          <c:h val="0.66704748824375371"/>
        </c:manualLayout>
      </c:layout>
      <c:lineChart>
        <c:grouping val="standard"/>
        <c:varyColors val="0"/>
        <c:ser>
          <c:idx val="0"/>
          <c:order val="0"/>
          <c:tx>
            <c:strRef>
              <c:f>'Data 9'!$B$3</c:f>
              <c:strCache>
                <c:ptCount val="1"/>
                <c:pt idx="0">
                  <c:v>Rape and turnip rape seed</c:v>
                </c:pt>
              </c:strCache>
            </c:strRef>
          </c:tx>
          <c:spPr>
            <a:ln w="28575" cap="rnd" cmpd="sng" algn="ctr">
              <a:solidFill>
                <a:srgbClr val="33A03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33A033"/>
              </a:solidFill>
              <a:ln w="28575">
                <a:solidFill>
                  <a:srgbClr val="33A033"/>
                </a:solidFill>
                <a:prstDash val="solid"/>
              </a:ln>
            </c:spPr>
          </c:marker>
          <c:cat>
            <c:strRef>
              <c:f>'Data 9'!$C$2:$AK$2</c:f>
              <c:strCache>
                <c:ptCount val="35"/>
                <c:pt idx="0">
                  <c:v>2015Q1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2016Q1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2017Q1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2018Q1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2019Q1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2020Q1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2021Q1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2022Q1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2023Q1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9'!$C$3:$AK$3</c:f>
              <c:numCache>
                <c:formatCode>#,##0.0</c:formatCode>
                <c:ptCount val="35"/>
                <c:pt idx="0">
                  <c:v>96.09</c:v>
                </c:pt>
                <c:pt idx="1">
                  <c:v>100.9</c:v>
                </c:pt>
                <c:pt idx="2">
                  <c:v>100.39</c:v>
                </c:pt>
                <c:pt idx="3">
                  <c:v>101.55</c:v>
                </c:pt>
                <c:pt idx="4">
                  <c:v>97.54</c:v>
                </c:pt>
                <c:pt idx="5">
                  <c:v>99.82</c:v>
                </c:pt>
                <c:pt idx="6">
                  <c:v>100.78</c:v>
                </c:pt>
                <c:pt idx="7">
                  <c:v>105.45</c:v>
                </c:pt>
                <c:pt idx="8">
                  <c:v>110.96</c:v>
                </c:pt>
                <c:pt idx="9">
                  <c:v>102.86</c:v>
                </c:pt>
                <c:pt idx="10">
                  <c:v>100.49</c:v>
                </c:pt>
                <c:pt idx="11">
                  <c:v>99.38</c:v>
                </c:pt>
                <c:pt idx="12">
                  <c:v>93.81</c:v>
                </c:pt>
                <c:pt idx="13">
                  <c:v>92.58</c:v>
                </c:pt>
                <c:pt idx="14">
                  <c:v>99.96</c:v>
                </c:pt>
                <c:pt idx="15">
                  <c:v>99.37</c:v>
                </c:pt>
                <c:pt idx="16">
                  <c:v>98.31</c:v>
                </c:pt>
                <c:pt idx="17">
                  <c:v>96.84</c:v>
                </c:pt>
                <c:pt idx="18">
                  <c:v>101.5</c:v>
                </c:pt>
                <c:pt idx="19">
                  <c:v>104.16</c:v>
                </c:pt>
                <c:pt idx="20">
                  <c:v>103.76</c:v>
                </c:pt>
                <c:pt idx="21">
                  <c:v>99.18</c:v>
                </c:pt>
                <c:pt idx="22">
                  <c:v>104.52</c:v>
                </c:pt>
                <c:pt idx="23">
                  <c:v>108.51</c:v>
                </c:pt>
                <c:pt idx="24">
                  <c:v>122.16</c:v>
                </c:pt>
                <c:pt idx="25">
                  <c:v>136.32</c:v>
                </c:pt>
                <c:pt idx="26">
                  <c:v>146.03</c:v>
                </c:pt>
                <c:pt idx="27">
                  <c:v>170.26</c:v>
                </c:pt>
                <c:pt idx="28">
                  <c:v>198.47</c:v>
                </c:pt>
                <c:pt idx="29">
                  <c:v>221.79</c:v>
                </c:pt>
                <c:pt idx="30">
                  <c:v>184.22</c:v>
                </c:pt>
                <c:pt idx="31">
                  <c:v>166.94</c:v>
                </c:pt>
                <c:pt idx="32">
                  <c:v>145.97999999999999</c:v>
                </c:pt>
                <c:pt idx="33">
                  <c:v>118.07</c:v>
                </c:pt>
                <c:pt idx="34">
                  <c:v>124.08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14-4968-A39C-808DE46E368F}"/>
            </c:ext>
          </c:extLst>
        </c:ser>
        <c:ser>
          <c:idx val="1"/>
          <c:order val="1"/>
          <c:tx>
            <c:strRef>
              <c:f>'Data 9'!$B$4</c:f>
              <c:strCache>
                <c:ptCount val="1"/>
                <c:pt idx="0">
                  <c:v>Sunflower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'Data 9'!$C$2:$AK$2</c:f>
              <c:strCache>
                <c:ptCount val="35"/>
                <c:pt idx="0">
                  <c:v>2015Q1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2016Q1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2017Q1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2018Q1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2019Q1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2020Q1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2021Q1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2022Q1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2023Q1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9'!$C$4:$AK$4</c:f>
              <c:numCache>
                <c:formatCode>#,##0.0</c:formatCode>
                <c:ptCount val="35"/>
                <c:pt idx="0">
                  <c:v>96.48</c:v>
                </c:pt>
                <c:pt idx="1">
                  <c:v>102.52</c:v>
                </c:pt>
                <c:pt idx="2">
                  <c:v>98.5</c:v>
                </c:pt>
                <c:pt idx="3">
                  <c:v>101.75</c:v>
                </c:pt>
                <c:pt idx="4">
                  <c:v>104.73</c:v>
                </c:pt>
                <c:pt idx="5">
                  <c:v>103.1</c:v>
                </c:pt>
                <c:pt idx="6">
                  <c:v>96.08</c:v>
                </c:pt>
                <c:pt idx="7">
                  <c:v>95.54</c:v>
                </c:pt>
                <c:pt idx="8">
                  <c:v>98.46</c:v>
                </c:pt>
                <c:pt idx="9">
                  <c:v>96.44</c:v>
                </c:pt>
                <c:pt idx="10">
                  <c:v>90.23</c:v>
                </c:pt>
                <c:pt idx="11">
                  <c:v>87.74</c:v>
                </c:pt>
                <c:pt idx="12">
                  <c:v>86.59</c:v>
                </c:pt>
                <c:pt idx="13">
                  <c:v>90.32</c:v>
                </c:pt>
                <c:pt idx="14">
                  <c:v>85.13</c:v>
                </c:pt>
                <c:pt idx="15">
                  <c:v>83.12</c:v>
                </c:pt>
                <c:pt idx="16">
                  <c:v>85.71</c:v>
                </c:pt>
                <c:pt idx="17">
                  <c:v>89.38</c:v>
                </c:pt>
                <c:pt idx="18">
                  <c:v>88.45</c:v>
                </c:pt>
                <c:pt idx="19">
                  <c:v>88.81</c:v>
                </c:pt>
                <c:pt idx="20">
                  <c:v>95.75</c:v>
                </c:pt>
                <c:pt idx="21">
                  <c:v>97.18</c:v>
                </c:pt>
                <c:pt idx="22">
                  <c:v>97.16</c:v>
                </c:pt>
                <c:pt idx="23">
                  <c:v>110.2</c:v>
                </c:pt>
                <c:pt idx="24">
                  <c:v>134.38999999999999</c:v>
                </c:pt>
                <c:pt idx="25">
                  <c:v>132.66</c:v>
                </c:pt>
                <c:pt idx="26">
                  <c:v>135.36000000000001</c:v>
                </c:pt>
                <c:pt idx="27">
                  <c:v>152.68</c:v>
                </c:pt>
                <c:pt idx="28">
                  <c:v>186.68</c:v>
                </c:pt>
                <c:pt idx="29">
                  <c:v>219.17</c:v>
                </c:pt>
                <c:pt idx="30">
                  <c:v>187.23</c:v>
                </c:pt>
                <c:pt idx="31">
                  <c:v>184.31</c:v>
                </c:pt>
                <c:pt idx="32">
                  <c:v>154.88</c:v>
                </c:pt>
                <c:pt idx="33">
                  <c:v>131.1</c:v>
                </c:pt>
                <c:pt idx="34">
                  <c:v>115.8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14-4968-A39C-808DE46E368F}"/>
            </c:ext>
          </c:extLst>
        </c:ser>
        <c:ser>
          <c:idx val="2"/>
          <c:order val="2"/>
          <c:tx>
            <c:strRef>
              <c:f>'Data 9'!$B$5</c:f>
              <c:strCache>
                <c:ptCount val="1"/>
                <c:pt idx="0">
                  <c:v>Soya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</c:spPr>
          </c:marker>
          <c:cat>
            <c:strRef>
              <c:f>'Data 9'!$C$2:$AK$2</c:f>
              <c:strCache>
                <c:ptCount val="35"/>
                <c:pt idx="0">
                  <c:v>2015Q1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2016Q1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2017Q1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2018Q1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2019Q1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2020Q1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2021Q1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2022Q1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2023Q1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9'!$C$5:$AK$5</c:f>
              <c:numCache>
                <c:formatCode>#,##0.0</c:formatCode>
                <c:ptCount val="35"/>
                <c:pt idx="0">
                  <c:v>103.67</c:v>
                </c:pt>
                <c:pt idx="1">
                  <c:v>104.85</c:v>
                </c:pt>
                <c:pt idx="2">
                  <c:v>99.01</c:v>
                </c:pt>
                <c:pt idx="3">
                  <c:v>98.08</c:v>
                </c:pt>
                <c:pt idx="4">
                  <c:v>98.38</c:v>
                </c:pt>
                <c:pt idx="5">
                  <c:v>108.75</c:v>
                </c:pt>
                <c:pt idx="6">
                  <c:v>101.28</c:v>
                </c:pt>
                <c:pt idx="7">
                  <c:v>98.61</c:v>
                </c:pt>
                <c:pt idx="8">
                  <c:v>109.74</c:v>
                </c:pt>
                <c:pt idx="9">
                  <c:v>109.29</c:v>
                </c:pt>
                <c:pt idx="10">
                  <c:v>104.85</c:v>
                </c:pt>
                <c:pt idx="11">
                  <c:v>108.97</c:v>
                </c:pt>
                <c:pt idx="12">
                  <c:v>102.39</c:v>
                </c:pt>
                <c:pt idx="13">
                  <c:v>103.78</c:v>
                </c:pt>
                <c:pt idx="14">
                  <c:v>94.41</c:v>
                </c:pt>
                <c:pt idx="15">
                  <c:v>94.11</c:v>
                </c:pt>
                <c:pt idx="16">
                  <c:v>95.27</c:v>
                </c:pt>
                <c:pt idx="17">
                  <c:v>93.8</c:v>
                </c:pt>
                <c:pt idx="18">
                  <c:v>92.14</c:v>
                </c:pt>
                <c:pt idx="19">
                  <c:v>92.09</c:v>
                </c:pt>
                <c:pt idx="20">
                  <c:v>99.4</c:v>
                </c:pt>
                <c:pt idx="21">
                  <c:v>103.24</c:v>
                </c:pt>
                <c:pt idx="22">
                  <c:v>102.39</c:v>
                </c:pt>
                <c:pt idx="23">
                  <c:v>110.68</c:v>
                </c:pt>
                <c:pt idx="24">
                  <c:v>138.75</c:v>
                </c:pt>
                <c:pt idx="25">
                  <c:v>162.41</c:v>
                </c:pt>
                <c:pt idx="26">
                  <c:v>152.71</c:v>
                </c:pt>
                <c:pt idx="27">
                  <c:v>164.86</c:v>
                </c:pt>
                <c:pt idx="28">
                  <c:v>177.46</c:v>
                </c:pt>
                <c:pt idx="29">
                  <c:v>187.33</c:v>
                </c:pt>
                <c:pt idx="30">
                  <c:v>181.99</c:v>
                </c:pt>
                <c:pt idx="31">
                  <c:v>184.16</c:v>
                </c:pt>
                <c:pt idx="32">
                  <c:v>156.99</c:v>
                </c:pt>
                <c:pt idx="33">
                  <c:v>137.35</c:v>
                </c:pt>
                <c:pt idx="34">
                  <c:v>133.88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14-4968-A39C-808DE46E3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08064"/>
        <c:axId val="187609856"/>
      </c:lineChart>
      <c:catAx>
        <c:axId val="18760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87609856"/>
        <c:crossesAt val="100"/>
        <c:auto val="1"/>
        <c:lblAlgn val="ctr"/>
        <c:lblOffset val="100"/>
        <c:tickMarkSkip val="1"/>
        <c:noMultiLvlLbl val="0"/>
      </c:catAx>
      <c:valAx>
        <c:axId val="1876098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7608064"/>
        <c:crossesAt val="1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0.25247527559055116"/>
          <c:y val="0.81247243481221054"/>
          <c:w val="0.49504944881889762"/>
          <c:h val="3.9988552483790858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Production of selected fruit</a:t>
            </a:r>
          </a:p>
          <a:p>
            <a:pPr algn="l">
              <a:defRPr sz="1800" b="1"/>
            </a:pPr>
            <a:r>
              <a:rPr lang="en-US" sz="1600" b="0"/>
              <a:t>(million tonnes, 2023) </a:t>
            </a:r>
          </a:p>
        </c:rich>
      </c:tx>
      <c:layout>
        <c:manualLayout>
          <c:xMode val="edge"/>
          <c:yMode val="edge"/>
          <c:x val="5.3333333333333332E-3"/>
          <c:y val="9.1726751730830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05606299212599"/>
          <c:y val="0.10645646419662329"/>
          <c:w val="0.86948724409448819"/>
          <c:h val="0.703725834298952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10'!$C$11</c:f>
              <c:strCache>
                <c:ptCount val="1"/>
                <c:pt idx="0">
                  <c:v>Apples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 10'!$B$15:$B$38</c:f>
              <c:strCache>
                <c:ptCount val="24"/>
                <c:pt idx="0">
                  <c:v>Italy</c:v>
                </c:pt>
                <c:pt idx="1">
                  <c:v>Spain</c:v>
                </c:pt>
                <c:pt idx="2">
                  <c:v>Poland</c:v>
                </c:pt>
                <c:pt idx="3">
                  <c:v>France</c:v>
                </c:pt>
                <c:pt idx="4">
                  <c:v>Greece</c:v>
                </c:pt>
                <c:pt idx="5">
                  <c:v>Germany</c:v>
                </c:pt>
                <c:pt idx="6">
                  <c:v>Portugal</c:v>
                </c:pt>
                <c:pt idx="7">
                  <c:v>Romania</c:v>
                </c:pt>
                <c:pt idx="8">
                  <c:v>Hungary</c:v>
                </c:pt>
                <c:pt idx="9">
                  <c:v>Belgium</c:v>
                </c:pt>
                <c:pt idx="10">
                  <c:v>Netherlands</c:v>
                </c:pt>
                <c:pt idx="11">
                  <c:v>Austria</c:v>
                </c:pt>
                <c:pt idx="12">
                  <c:v>Czechia</c:v>
                </c:pt>
                <c:pt idx="13">
                  <c:v>Croatia</c:v>
                </c:pt>
                <c:pt idx="14">
                  <c:v>Bulgaria</c:v>
                </c:pt>
                <c:pt idx="15">
                  <c:v>Lithuania</c:v>
                </c:pt>
                <c:pt idx="16">
                  <c:v>Sweden</c:v>
                </c:pt>
                <c:pt idx="17">
                  <c:v>Slovenia</c:v>
                </c:pt>
                <c:pt idx="18">
                  <c:v>Slovakia</c:v>
                </c:pt>
                <c:pt idx="19">
                  <c:v>Denmark</c:v>
                </c:pt>
                <c:pt idx="20">
                  <c:v>Ireland</c:v>
                </c:pt>
                <c:pt idx="21">
                  <c:v>Cyprus</c:v>
                </c:pt>
                <c:pt idx="23">
                  <c:v>Switzerland</c:v>
                </c:pt>
              </c:strCache>
            </c:strRef>
          </c:cat>
          <c:val>
            <c:numRef>
              <c:f>'Data 10'!$C$15:$C$38</c:f>
              <c:numCache>
                <c:formatCode>#,##0.00</c:formatCode>
                <c:ptCount val="24"/>
                <c:pt idx="0">
                  <c:v>22.677499999999998</c:v>
                </c:pt>
                <c:pt idx="1">
                  <c:v>5.2767999999999997</c:v>
                </c:pt>
                <c:pt idx="2">
                  <c:v>38.927</c:v>
                </c:pt>
                <c:pt idx="3">
                  <c:v>18.944400000000002</c:v>
                </c:pt>
                <c:pt idx="4">
                  <c:v>2.4271000000000003</c:v>
                </c:pt>
                <c:pt idx="5">
                  <c:v>9.4121000000000006</c:v>
                </c:pt>
                <c:pt idx="6">
                  <c:v>2.9223000000000003</c:v>
                </c:pt>
                <c:pt idx="7">
                  <c:v>5.3414000000000001</c:v>
                </c:pt>
                <c:pt idx="8">
                  <c:v>4.8630000000000004</c:v>
                </c:pt>
                <c:pt idx="9">
                  <c:v>2.0301</c:v>
                </c:pt>
                <c:pt idx="10">
                  <c:v>1.98</c:v>
                </c:pt>
                <c:pt idx="11">
                  <c:v>1.9191</c:v>
                </c:pt>
                <c:pt idx="12">
                  <c:v>1.0102</c:v>
                </c:pt>
                <c:pt idx="13">
                  <c:v>0.61529999999999996</c:v>
                </c:pt>
                <c:pt idx="14">
                  <c:v>0.3493</c:v>
                </c:pt>
                <c:pt idx="15">
                  <c:v>0.38420000000000004</c:v>
                </c:pt>
                <c:pt idx="16">
                  <c:v>0.32170000000000004</c:v>
                </c:pt>
                <c:pt idx="17">
                  <c:v>0.30599999999999999</c:v>
                </c:pt>
                <c:pt idx="18">
                  <c:v>0.26400000000000001</c:v>
                </c:pt>
                <c:pt idx="19">
                  <c:v>0.2445</c:v>
                </c:pt>
                <c:pt idx="20">
                  <c:v>0.21989999999999998</c:v>
                </c:pt>
                <c:pt idx="21">
                  <c:v>2.8999999999999998E-2</c:v>
                </c:pt>
                <c:pt idx="23">
                  <c:v>1.2387000000000001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4-459E-A6FE-C4B0DA445509}"/>
            </c:ext>
          </c:extLst>
        </c:ser>
        <c:ser>
          <c:idx val="1"/>
          <c:order val="1"/>
          <c:tx>
            <c:strRef>
              <c:f>'Data 10'!$D$11</c:f>
              <c:strCache>
                <c:ptCount val="1"/>
                <c:pt idx="0">
                  <c:v>Peaches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 10'!$B$15:$B$38</c:f>
              <c:strCache>
                <c:ptCount val="24"/>
                <c:pt idx="0">
                  <c:v>Italy</c:v>
                </c:pt>
                <c:pt idx="1">
                  <c:v>Spain</c:v>
                </c:pt>
                <c:pt idx="2">
                  <c:v>Poland</c:v>
                </c:pt>
                <c:pt idx="3">
                  <c:v>France</c:v>
                </c:pt>
                <c:pt idx="4">
                  <c:v>Greece</c:v>
                </c:pt>
                <c:pt idx="5">
                  <c:v>Germany</c:v>
                </c:pt>
                <c:pt idx="6">
                  <c:v>Portugal</c:v>
                </c:pt>
                <c:pt idx="7">
                  <c:v>Romania</c:v>
                </c:pt>
                <c:pt idx="8">
                  <c:v>Hungary</c:v>
                </c:pt>
                <c:pt idx="9">
                  <c:v>Belgium</c:v>
                </c:pt>
                <c:pt idx="10">
                  <c:v>Netherlands</c:v>
                </c:pt>
                <c:pt idx="11">
                  <c:v>Austria</c:v>
                </c:pt>
                <c:pt idx="12">
                  <c:v>Czechia</c:v>
                </c:pt>
                <c:pt idx="13">
                  <c:v>Croatia</c:v>
                </c:pt>
                <c:pt idx="14">
                  <c:v>Bulgaria</c:v>
                </c:pt>
                <c:pt idx="15">
                  <c:v>Lithuania</c:v>
                </c:pt>
                <c:pt idx="16">
                  <c:v>Sweden</c:v>
                </c:pt>
                <c:pt idx="17">
                  <c:v>Slovenia</c:v>
                </c:pt>
                <c:pt idx="18">
                  <c:v>Slovakia</c:v>
                </c:pt>
                <c:pt idx="19">
                  <c:v>Denmark</c:v>
                </c:pt>
                <c:pt idx="20">
                  <c:v>Ireland</c:v>
                </c:pt>
                <c:pt idx="21">
                  <c:v>Cyprus</c:v>
                </c:pt>
                <c:pt idx="23">
                  <c:v>Switzerland</c:v>
                </c:pt>
              </c:strCache>
            </c:strRef>
          </c:cat>
          <c:val>
            <c:numRef>
              <c:f>'Data 10'!$D$15:$D$38</c:f>
              <c:numCache>
                <c:formatCode>#,##0.00</c:formatCode>
                <c:ptCount val="24"/>
                <c:pt idx="0">
                  <c:v>7.2427000000000001</c:v>
                </c:pt>
                <c:pt idx="1">
                  <c:v>8.4312000000000005</c:v>
                </c:pt>
                <c:pt idx="2">
                  <c:v>0.05</c:v>
                </c:pt>
                <c:pt idx="3">
                  <c:v>1.0767</c:v>
                </c:pt>
                <c:pt idx="4">
                  <c:v>4.5389999999999997</c:v>
                </c:pt>
                <c:pt idx="5">
                  <c:v>0</c:v>
                </c:pt>
                <c:pt idx="6">
                  <c:v>0.26280000000000003</c:v>
                </c:pt>
                <c:pt idx="7">
                  <c:v>0.1139</c:v>
                </c:pt>
                <c:pt idx="8">
                  <c:v>0.13339999999999999</c:v>
                </c:pt>
                <c:pt idx="9">
                  <c:v>0</c:v>
                </c:pt>
                <c:pt idx="10">
                  <c:v>0</c:v>
                </c:pt>
                <c:pt idx="11">
                  <c:v>1.21E-2</c:v>
                </c:pt>
                <c:pt idx="12">
                  <c:v>1.9E-3</c:v>
                </c:pt>
                <c:pt idx="13">
                  <c:v>1.5700000000000002E-2</c:v>
                </c:pt>
                <c:pt idx="14">
                  <c:v>0.10439999999999999</c:v>
                </c:pt>
                <c:pt idx="15">
                  <c:v>0</c:v>
                </c:pt>
                <c:pt idx="16">
                  <c:v>0</c:v>
                </c:pt>
                <c:pt idx="17">
                  <c:v>1.0200000000000001E-2</c:v>
                </c:pt>
                <c:pt idx="18">
                  <c:v>8.8000000000000005E-3</c:v>
                </c:pt>
                <c:pt idx="19">
                  <c:v>0</c:v>
                </c:pt>
                <c:pt idx="20">
                  <c:v>0</c:v>
                </c:pt>
                <c:pt idx="21">
                  <c:v>1.5600000000000001E-2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4-459E-A6FE-C4B0DA445509}"/>
            </c:ext>
          </c:extLst>
        </c:ser>
        <c:ser>
          <c:idx val="2"/>
          <c:order val="2"/>
          <c:tx>
            <c:strRef>
              <c:f>'Data 10'!$E$11</c:f>
              <c:strCache>
                <c:ptCount val="1"/>
                <c:pt idx="0">
                  <c:v>Oranges</c:v>
                </c:pt>
              </c:strCache>
            </c:strRef>
          </c:tx>
          <c:spPr>
            <a:solidFill>
              <a:srgbClr val="C05F03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 10'!$B$15:$B$38</c:f>
              <c:strCache>
                <c:ptCount val="24"/>
                <c:pt idx="0">
                  <c:v>Italy</c:v>
                </c:pt>
                <c:pt idx="1">
                  <c:v>Spain</c:v>
                </c:pt>
                <c:pt idx="2">
                  <c:v>Poland</c:v>
                </c:pt>
                <c:pt idx="3">
                  <c:v>France</c:v>
                </c:pt>
                <c:pt idx="4">
                  <c:v>Greece</c:v>
                </c:pt>
                <c:pt idx="5">
                  <c:v>Germany</c:v>
                </c:pt>
                <c:pt idx="6">
                  <c:v>Portugal</c:v>
                </c:pt>
                <c:pt idx="7">
                  <c:v>Romania</c:v>
                </c:pt>
                <c:pt idx="8">
                  <c:v>Hungary</c:v>
                </c:pt>
                <c:pt idx="9">
                  <c:v>Belgium</c:v>
                </c:pt>
                <c:pt idx="10">
                  <c:v>Netherlands</c:v>
                </c:pt>
                <c:pt idx="11">
                  <c:v>Austria</c:v>
                </c:pt>
                <c:pt idx="12">
                  <c:v>Czechia</c:v>
                </c:pt>
                <c:pt idx="13">
                  <c:v>Croatia</c:v>
                </c:pt>
                <c:pt idx="14">
                  <c:v>Bulgaria</c:v>
                </c:pt>
                <c:pt idx="15">
                  <c:v>Lithuania</c:v>
                </c:pt>
                <c:pt idx="16">
                  <c:v>Sweden</c:v>
                </c:pt>
                <c:pt idx="17">
                  <c:v>Slovenia</c:v>
                </c:pt>
                <c:pt idx="18">
                  <c:v>Slovakia</c:v>
                </c:pt>
                <c:pt idx="19">
                  <c:v>Denmark</c:v>
                </c:pt>
                <c:pt idx="20">
                  <c:v>Ireland</c:v>
                </c:pt>
                <c:pt idx="21">
                  <c:v>Cyprus</c:v>
                </c:pt>
                <c:pt idx="23">
                  <c:v>Switzerland</c:v>
                </c:pt>
              </c:strCache>
            </c:strRef>
          </c:cat>
          <c:val>
            <c:numRef>
              <c:f>'Data 10'!$E$15:$E$38</c:f>
              <c:numCache>
                <c:formatCode>#,##0.00</c:formatCode>
                <c:ptCount val="24"/>
                <c:pt idx="0">
                  <c:v>18.3597</c:v>
                </c:pt>
                <c:pt idx="1">
                  <c:v>27.1496</c:v>
                </c:pt>
                <c:pt idx="2">
                  <c:v>0</c:v>
                </c:pt>
                <c:pt idx="3">
                  <c:v>8.9800000000000005E-2</c:v>
                </c:pt>
                <c:pt idx="4">
                  <c:v>8.6587999999999994</c:v>
                </c:pt>
                <c:pt idx="5">
                  <c:v>0</c:v>
                </c:pt>
                <c:pt idx="6">
                  <c:v>2.7870999999999997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3.0999999999999999E-3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0.15620000000000001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4-459E-A6FE-C4B0DA445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87794944"/>
        <c:axId val="187796480"/>
      </c:barChart>
      <c:catAx>
        <c:axId val="1877949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796480"/>
        <c:crosses val="autoZero"/>
        <c:auto val="1"/>
        <c:lblAlgn val="ctr"/>
        <c:lblOffset val="100"/>
        <c:tickMarkSkip val="1"/>
        <c:noMultiLvlLbl val="0"/>
      </c:catAx>
      <c:valAx>
        <c:axId val="187796480"/>
        <c:scaling>
          <c:orientation val="minMax"/>
          <c:max val="5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79494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110582677165355"/>
          <c:y val="0.87119719630427361"/>
          <c:w val="0.27778834645669293"/>
          <c:h val="3.65783377000998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Production of selected vegetables</a:t>
            </a:r>
          </a:p>
          <a:p>
            <a:pPr algn="l">
              <a:defRPr sz="1800" b="1"/>
            </a:pPr>
            <a:r>
              <a:rPr lang="en-US" sz="1600" b="0"/>
              <a:t>(million tonnes, 2023) </a:t>
            </a:r>
          </a:p>
        </c:rich>
      </c:tx>
      <c:layout>
        <c:manualLayout>
          <c:xMode val="edge"/>
          <c:yMode val="edge"/>
          <c:x val="5.3333333333333332E-3"/>
          <c:y val="9.1726751730830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38278215223097"/>
          <c:y val="0.10645646419662329"/>
          <c:w val="0.87434393700787405"/>
          <c:h val="0.688401285301142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11'!$C$63</c:f>
              <c:strCache>
                <c:ptCount val="1"/>
                <c:pt idx="0">
                  <c:v>Tomatoes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 11'!$B$64:$B$84</c:f>
              <c:strCache>
                <c:ptCount val="21"/>
                <c:pt idx="0">
                  <c:v>Italy</c:v>
                </c:pt>
                <c:pt idx="1">
                  <c:v>Spain</c:v>
                </c:pt>
                <c:pt idx="2">
                  <c:v>Netherlands</c:v>
                </c:pt>
                <c:pt idx="3">
                  <c:v>Poland</c:v>
                </c:pt>
                <c:pt idx="4">
                  <c:v>Portugal</c:v>
                </c:pt>
                <c:pt idx="5">
                  <c:v>France</c:v>
                </c:pt>
                <c:pt idx="6">
                  <c:v>Germany</c:v>
                </c:pt>
                <c:pt idx="7">
                  <c:v>Greece</c:v>
                </c:pt>
                <c:pt idx="8">
                  <c:v>Belgium</c:v>
                </c:pt>
                <c:pt idx="9">
                  <c:v>Romania</c:v>
                </c:pt>
                <c:pt idx="10">
                  <c:v>Austria</c:v>
                </c:pt>
                <c:pt idx="11">
                  <c:v>Hungary</c:v>
                </c:pt>
                <c:pt idx="12">
                  <c:v>Sweden</c:v>
                </c:pt>
                <c:pt idx="13">
                  <c:v>Bulgaria</c:v>
                </c:pt>
                <c:pt idx="14">
                  <c:v>Denmark</c:v>
                </c:pt>
                <c:pt idx="15">
                  <c:v>Finland</c:v>
                </c:pt>
                <c:pt idx="16">
                  <c:v>Czechia</c:v>
                </c:pt>
                <c:pt idx="17">
                  <c:v>Ireland</c:v>
                </c:pt>
                <c:pt idx="18">
                  <c:v>Slovakia</c:v>
                </c:pt>
                <c:pt idx="19">
                  <c:v>Lithuania</c:v>
                </c:pt>
                <c:pt idx="20">
                  <c:v>Croatia</c:v>
                </c:pt>
              </c:strCache>
            </c:strRef>
          </c:cat>
          <c:val>
            <c:numRef>
              <c:f>'Data 11'!$C$64:$C$84</c:f>
              <c:numCache>
                <c:formatCode>#,##0.00</c:formatCode>
                <c:ptCount val="21"/>
                <c:pt idx="0">
                  <c:v>6.0160499999999999</c:v>
                </c:pt>
                <c:pt idx="1">
                  <c:v>3.9684599999999999</c:v>
                </c:pt>
                <c:pt idx="2">
                  <c:v>0.72599999999999998</c:v>
                </c:pt>
                <c:pt idx="3">
                  <c:v>0.8832000000000001</c:v>
                </c:pt>
                <c:pt idx="4">
                  <c:v>1.8125499999999999</c:v>
                </c:pt>
                <c:pt idx="5">
                  <c:v>0.65619000000000005</c:v>
                </c:pt>
                <c:pt idx="6">
                  <c:v>0.10106</c:v>
                </c:pt>
                <c:pt idx="7">
                  <c:v>0.75314999999999999</c:v>
                </c:pt>
                <c:pt idx="8">
                  <c:v>0.28970000000000001</c:v>
                </c:pt>
                <c:pt idx="9">
                  <c:v>0.27151999999999998</c:v>
                </c:pt>
                <c:pt idx="10">
                  <c:v>5.6950000000000001E-2</c:v>
                </c:pt>
                <c:pt idx="11">
                  <c:v>0.17738999999999999</c:v>
                </c:pt>
                <c:pt idx="12">
                  <c:v>1.7479999999999999E-2</c:v>
                </c:pt>
                <c:pt idx="13">
                  <c:v>0.11565</c:v>
                </c:pt>
                <c:pt idx="14">
                  <c:v>1.1390000000000001E-2</c:v>
                </c:pt>
                <c:pt idx="15">
                  <c:v>3.0850000000000002E-2</c:v>
                </c:pt>
                <c:pt idx="16">
                  <c:v>2.0300000000000002E-2</c:v>
                </c:pt>
                <c:pt idx="17">
                  <c:v>3.5099999999999997E-3</c:v>
                </c:pt>
                <c:pt idx="18">
                  <c:v>1.9480000000000001E-2</c:v>
                </c:pt>
                <c:pt idx="19">
                  <c:v>8.1400000000000014E-3</c:v>
                </c:pt>
                <c:pt idx="20">
                  <c:v>2.24E-2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9-4721-ABCF-5EF5A1C4960E}"/>
            </c:ext>
          </c:extLst>
        </c:ser>
        <c:ser>
          <c:idx val="1"/>
          <c:order val="1"/>
          <c:tx>
            <c:strRef>
              <c:f>'Data 11'!$D$63</c:f>
              <c:strCache>
                <c:ptCount val="1"/>
                <c:pt idx="0">
                  <c:v>Carrots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 11'!$B$64:$B$84</c:f>
              <c:strCache>
                <c:ptCount val="21"/>
                <c:pt idx="0">
                  <c:v>Italy</c:v>
                </c:pt>
                <c:pt idx="1">
                  <c:v>Spain</c:v>
                </c:pt>
                <c:pt idx="2">
                  <c:v>Netherlands</c:v>
                </c:pt>
                <c:pt idx="3">
                  <c:v>Poland</c:v>
                </c:pt>
                <c:pt idx="4">
                  <c:v>Portugal</c:v>
                </c:pt>
                <c:pt idx="5">
                  <c:v>France</c:v>
                </c:pt>
                <c:pt idx="6">
                  <c:v>Germany</c:v>
                </c:pt>
                <c:pt idx="7">
                  <c:v>Greece</c:v>
                </c:pt>
                <c:pt idx="8">
                  <c:v>Belgium</c:v>
                </c:pt>
                <c:pt idx="9">
                  <c:v>Romania</c:v>
                </c:pt>
                <c:pt idx="10">
                  <c:v>Austria</c:v>
                </c:pt>
                <c:pt idx="11">
                  <c:v>Hungary</c:v>
                </c:pt>
                <c:pt idx="12">
                  <c:v>Sweden</c:v>
                </c:pt>
                <c:pt idx="13">
                  <c:v>Bulgaria</c:v>
                </c:pt>
                <c:pt idx="14">
                  <c:v>Denmark</c:v>
                </c:pt>
                <c:pt idx="15">
                  <c:v>Finland</c:v>
                </c:pt>
                <c:pt idx="16">
                  <c:v>Czechia</c:v>
                </c:pt>
                <c:pt idx="17">
                  <c:v>Ireland</c:v>
                </c:pt>
                <c:pt idx="18">
                  <c:v>Slovakia</c:v>
                </c:pt>
                <c:pt idx="19">
                  <c:v>Lithuania</c:v>
                </c:pt>
                <c:pt idx="20">
                  <c:v>Croatia</c:v>
                </c:pt>
              </c:strCache>
            </c:strRef>
          </c:cat>
          <c:val>
            <c:numRef>
              <c:f>'Data 11'!$D$64:$D$84</c:f>
              <c:numCache>
                <c:formatCode>#,##0.00</c:formatCode>
                <c:ptCount val="21"/>
                <c:pt idx="0">
                  <c:v>0.43541000000000002</c:v>
                </c:pt>
                <c:pt idx="1">
                  <c:v>0.38806000000000002</c:v>
                </c:pt>
                <c:pt idx="2">
                  <c:v>0.48594999999999999</c:v>
                </c:pt>
                <c:pt idx="3">
                  <c:v>0.57740000000000002</c:v>
                </c:pt>
                <c:pt idx="4">
                  <c:v>0.12554000000000001</c:v>
                </c:pt>
                <c:pt idx="5">
                  <c:v>0.62963000000000002</c:v>
                </c:pt>
                <c:pt idx="6">
                  <c:v>0.79674999999999996</c:v>
                </c:pt>
                <c:pt idx="7">
                  <c:v>1.7010000000000001E-2</c:v>
                </c:pt>
                <c:pt idx="8">
                  <c:v>0.22500000000000001</c:v>
                </c:pt>
                <c:pt idx="9">
                  <c:v>8.1979999999999997E-2</c:v>
                </c:pt>
                <c:pt idx="10">
                  <c:v>0.12104000000000001</c:v>
                </c:pt>
                <c:pt idx="11">
                  <c:v>7.2349999999999998E-2</c:v>
                </c:pt>
                <c:pt idx="12">
                  <c:v>0.10823999999999999</c:v>
                </c:pt>
                <c:pt idx="13">
                  <c:v>9.7100000000000016E-3</c:v>
                </c:pt>
                <c:pt idx="14">
                  <c:v>7.5850000000000001E-2</c:v>
                </c:pt>
                <c:pt idx="15">
                  <c:v>6.4310000000000006E-2</c:v>
                </c:pt>
                <c:pt idx="16">
                  <c:v>3.2560000000000006E-2</c:v>
                </c:pt>
                <c:pt idx="17">
                  <c:v>6.0859999999999997E-2</c:v>
                </c:pt>
                <c:pt idx="18">
                  <c:v>1.908E-2</c:v>
                </c:pt>
                <c:pt idx="19">
                  <c:v>2.1360000000000001E-2</c:v>
                </c:pt>
                <c:pt idx="20">
                  <c:v>7.7999999999999996E-3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9-4721-ABCF-5EF5A1C4960E}"/>
            </c:ext>
          </c:extLst>
        </c:ser>
        <c:ser>
          <c:idx val="2"/>
          <c:order val="2"/>
          <c:tx>
            <c:strRef>
              <c:f>'Data 11'!$E$63</c:f>
              <c:strCache>
                <c:ptCount val="1"/>
                <c:pt idx="0">
                  <c:v>Onions</c:v>
                </c:pt>
              </c:strCache>
            </c:strRef>
          </c:tx>
          <c:spPr>
            <a:solidFill>
              <a:srgbClr val="C05F03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 11'!$B$64:$B$84</c:f>
              <c:strCache>
                <c:ptCount val="21"/>
                <c:pt idx="0">
                  <c:v>Italy</c:v>
                </c:pt>
                <c:pt idx="1">
                  <c:v>Spain</c:v>
                </c:pt>
                <c:pt idx="2">
                  <c:v>Netherlands</c:v>
                </c:pt>
                <c:pt idx="3">
                  <c:v>Poland</c:v>
                </c:pt>
                <c:pt idx="4">
                  <c:v>Portugal</c:v>
                </c:pt>
                <c:pt idx="5">
                  <c:v>France</c:v>
                </c:pt>
                <c:pt idx="6">
                  <c:v>Germany</c:v>
                </c:pt>
                <c:pt idx="7">
                  <c:v>Greece</c:v>
                </c:pt>
                <c:pt idx="8">
                  <c:v>Belgium</c:v>
                </c:pt>
                <c:pt idx="9">
                  <c:v>Romania</c:v>
                </c:pt>
                <c:pt idx="10">
                  <c:v>Austria</c:v>
                </c:pt>
                <c:pt idx="11">
                  <c:v>Hungary</c:v>
                </c:pt>
                <c:pt idx="12">
                  <c:v>Sweden</c:v>
                </c:pt>
                <c:pt idx="13">
                  <c:v>Bulgaria</c:v>
                </c:pt>
                <c:pt idx="14">
                  <c:v>Denmark</c:v>
                </c:pt>
                <c:pt idx="15">
                  <c:v>Finland</c:v>
                </c:pt>
                <c:pt idx="16">
                  <c:v>Czechia</c:v>
                </c:pt>
                <c:pt idx="17">
                  <c:v>Ireland</c:v>
                </c:pt>
                <c:pt idx="18">
                  <c:v>Slovakia</c:v>
                </c:pt>
                <c:pt idx="19">
                  <c:v>Lithuania</c:v>
                </c:pt>
                <c:pt idx="20">
                  <c:v>Croatia</c:v>
                </c:pt>
              </c:strCache>
            </c:strRef>
          </c:cat>
          <c:val>
            <c:numRef>
              <c:f>'Data 11'!$E$64:$E$84</c:f>
              <c:numCache>
                <c:formatCode>#,##0.00</c:formatCode>
                <c:ptCount val="21"/>
                <c:pt idx="0">
                  <c:v>0.37617</c:v>
                </c:pt>
                <c:pt idx="1">
                  <c:v>1.2053499999999999</c:v>
                </c:pt>
                <c:pt idx="2">
                  <c:v>1.6052999999999999</c:v>
                </c:pt>
                <c:pt idx="3">
                  <c:v>0.63370000000000004</c:v>
                </c:pt>
                <c:pt idx="4">
                  <c:v>5.6919999999999998E-2</c:v>
                </c:pt>
                <c:pt idx="5">
                  <c:v>0.68585000000000007</c:v>
                </c:pt>
                <c:pt idx="6">
                  <c:v>0.7595599999999999</c:v>
                </c:pt>
                <c:pt idx="7">
                  <c:v>0.10904999999999999</c:v>
                </c:pt>
                <c:pt idx="8">
                  <c:v>0.17205999999999999</c:v>
                </c:pt>
                <c:pt idx="9">
                  <c:v>0.14276</c:v>
                </c:pt>
                <c:pt idx="10">
                  <c:v>0.15953000000000001</c:v>
                </c:pt>
                <c:pt idx="11">
                  <c:v>5.8220000000000001E-2</c:v>
                </c:pt>
                <c:pt idx="12">
                  <c:v>7.1510000000000004E-2</c:v>
                </c:pt>
                <c:pt idx="13">
                  <c:v>3.8960000000000002E-2</c:v>
                </c:pt>
                <c:pt idx="14">
                  <c:v>5.7169999999999999E-2</c:v>
                </c:pt>
                <c:pt idx="15">
                  <c:v>3.1699999999999999E-2</c:v>
                </c:pt>
                <c:pt idx="16">
                  <c:v>5.8520000000000003E-2</c:v>
                </c:pt>
                <c:pt idx="17">
                  <c:v>8.199999999999999E-3</c:v>
                </c:pt>
                <c:pt idx="18">
                  <c:v>3.3939999999999998E-2</c:v>
                </c:pt>
                <c:pt idx="19">
                  <c:v>2.537E-2</c:v>
                </c:pt>
                <c:pt idx="20">
                  <c:v>1.609E-2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F9-4721-ABCF-5EF5A1C49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88369152"/>
        <c:axId val="188375040"/>
      </c:barChart>
      <c:catAx>
        <c:axId val="188369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375040"/>
        <c:crosses val="autoZero"/>
        <c:auto val="1"/>
        <c:lblAlgn val="ctr"/>
        <c:lblOffset val="100"/>
        <c:tickMarkSkip val="1"/>
        <c:noMultiLvlLbl val="0"/>
      </c:catAx>
      <c:valAx>
        <c:axId val="188375040"/>
        <c:scaling>
          <c:orientation val="minMax"/>
          <c:max val="7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369152"/>
        <c:crosses val="max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847790026246723"/>
          <c:y val="0.86929957662162449"/>
          <c:w val="0.28304409448818896"/>
          <c:h val="3.65783377000998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Production of grapes for wine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EU total, 2023)</a:t>
            </a:r>
          </a:p>
        </c:rich>
      </c:tx>
      <c:layout>
        <c:manualLayout>
          <c:xMode val="edge"/>
          <c:yMode val="edge"/>
          <c:x val="5.3333333333333332E-3"/>
          <c:y val="7.419714092709911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506415595154736"/>
          <c:y val="0.21985001910474877"/>
          <c:w val="0.46987181102362202"/>
          <c:h val="0.65368396837858067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F383-4BAC-A84F-277268CDB6B2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383-4BAC-A84F-277268CDB6B2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F383-4BAC-A84F-277268CDB6B2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383-4BAC-A84F-277268CDB6B2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F383-4BAC-A84F-277268CDB6B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383-4BAC-A84F-277268CDB6B2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D132-4ECA-9A18-F13126864F7A}"/>
              </c:ext>
            </c:extLst>
          </c:dPt>
          <c:dLbls>
            <c:dLbl>
              <c:idx val="0"/>
              <c:layout>
                <c:manualLayout>
                  <c:x val="9.7647454068241477E-2"/>
                  <c:y val="-6.36570573092582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83-4BAC-A84F-277268CDB6B2}"/>
                </c:ext>
              </c:extLst>
            </c:dLbl>
            <c:dLbl>
              <c:idx val="1"/>
              <c:layout>
                <c:manualLayout>
                  <c:x val="8.0347506561679688E-2"/>
                  <c:y val="0.105433553027951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83-4BAC-A84F-277268CDB6B2}"/>
                </c:ext>
              </c:extLst>
            </c:dLbl>
            <c:dLbl>
              <c:idx val="2"/>
              <c:layout>
                <c:manualLayout>
                  <c:x val="-0.10164073490813647"/>
                  <c:y val="8.4012195789896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83-4BAC-A84F-277268CDB6B2}"/>
                </c:ext>
              </c:extLst>
            </c:dLbl>
            <c:dLbl>
              <c:idx val="3"/>
              <c:layout>
                <c:manualLayout>
                  <c:x val="-0.10551128608923885"/>
                  <c:y val="-5.05763058441202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83-4BAC-A84F-277268CDB6B2}"/>
                </c:ext>
              </c:extLst>
            </c:dLbl>
            <c:dLbl>
              <c:idx val="4"/>
              <c:layout>
                <c:manualLayout>
                  <c:x val="-8.4782257217847823E-2"/>
                  <c:y val="-8.50043634637503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83-4BAC-A84F-277268CDB6B2}"/>
                </c:ext>
              </c:extLst>
            </c:dLbl>
            <c:dLbl>
              <c:idx val="5"/>
              <c:layout>
                <c:manualLayout>
                  <c:x val="-5.8514015748031493E-2"/>
                  <c:y val="-0.10785810527084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83-4BAC-A84F-277268CDB6B2}"/>
                </c:ext>
              </c:extLst>
            </c:dLbl>
            <c:dLbl>
              <c:idx val="6"/>
              <c:layout>
                <c:manualLayout>
                  <c:x val="-5.7881859037491427E-3"/>
                  <c:y val="-0.122000632154269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32-4ECA-9A18-F13126864F7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12'!$M$18:$M$24</c:f>
              <c:strCache>
                <c:ptCount val="7"/>
                <c:pt idx="0">
                  <c:v>France</c:v>
                </c:pt>
                <c:pt idx="1">
                  <c:v>Italy</c:v>
                </c:pt>
                <c:pt idx="2">
                  <c:v>Spain</c:v>
                </c:pt>
                <c:pt idx="3">
                  <c:v>Germany</c:v>
                </c:pt>
                <c:pt idx="4">
                  <c:v>Portugal</c:v>
                </c:pt>
                <c:pt idx="5">
                  <c:v>Romania</c:v>
                </c:pt>
                <c:pt idx="6">
                  <c:v>Other EU</c:v>
                </c:pt>
              </c:strCache>
            </c:strRef>
          </c:cat>
          <c:val>
            <c:numRef>
              <c:f>'Data 12'!$N$18:$N$24</c:f>
              <c:numCache>
                <c:formatCode>#,##0</c:formatCode>
                <c:ptCount val="7"/>
                <c:pt idx="0">
                  <c:v>6163.49</c:v>
                </c:pt>
                <c:pt idx="1">
                  <c:v>5845.21</c:v>
                </c:pt>
                <c:pt idx="2">
                  <c:v>4474.37</c:v>
                </c:pt>
                <c:pt idx="3">
                  <c:v>1174.05</c:v>
                </c:pt>
                <c:pt idx="4">
                  <c:v>983.01</c:v>
                </c:pt>
                <c:pt idx="5">
                  <c:v>761.38</c:v>
                </c:pt>
                <c:pt idx="6">
                  <c:v>1511.1105390000012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23-444E-BE6E-5AE205836E6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 </a:t>
            </a:r>
          </a:p>
        </c:rich>
      </c:tx>
      <c:layout>
        <c:manualLayout>
          <c:xMode val="edge"/>
          <c:yMode val="edge"/>
          <c:x val="5.345092536914545E-3"/>
          <c:y val="6.0742043745148485E-3"/>
        </c:manualLayout>
      </c:layout>
      <c:overlay val="0"/>
    </c:title>
    <c:autoTitleDeleted val="0"/>
    <c:plotArea>
      <c:layout>
        <c:manualLayout>
          <c:xMode val="edge"/>
          <c:yMode val="edge"/>
          <c:x val="5.345092536914545E-3"/>
          <c:y val="6.0742043745148485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12'!$A$2</c:f>
              <c:strCache>
                <c:ptCount val="1"/>
              </c:strCache>
            </c:strRef>
          </c:tx>
          <c:invertIfNegative val="0"/>
          <c:cat>
            <c:numRef>
              <c:f>'Figure 12'!$B$1</c:f>
              <c:numCache>
                <c:formatCode>General</c:formatCode>
                <c:ptCount val="1"/>
              </c:numCache>
            </c:numRef>
          </c:cat>
          <c:val>
            <c:numRef>
              <c:f>'Figure 12'!$B$2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7-46D0-9977-C92DE0C8A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353263"/>
        <c:axId val="1360352783"/>
      </c:barChart>
      <c:catAx>
        <c:axId val="13603532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0352783"/>
        <c:crosses val="autoZero"/>
        <c:auto val="1"/>
        <c:lblAlgn val="ctr"/>
        <c:lblOffset val="100"/>
        <c:noMultiLvlLbl val="0"/>
      </c:catAx>
      <c:valAx>
        <c:axId val="136035278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603532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Production of olives for olive oil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EU total, 2023)</a:t>
            </a:r>
          </a:p>
        </c:rich>
      </c:tx>
      <c:layout>
        <c:manualLayout>
          <c:xMode val="edge"/>
          <c:yMode val="edge"/>
          <c:x val="5.3333333333333332E-3"/>
          <c:y val="7.26047956610916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940230971128608"/>
          <c:y val="0.18984296068636114"/>
          <c:w val="0.44189858267716536"/>
          <c:h val="0.60157418059128032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643D-474B-A804-2D2C06333F46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43D-474B-A804-2D2C06333F46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643D-474B-A804-2D2C06333F46}"/>
              </c:ext>
            </c:extLst>
          </c:dPt>
          <c:dPt>
            <c:idx val="3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43D-474B-A804-2D2C06333F46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7B4-409A-8ED0-92B30147BE00}"/>
              </c:ext>
            </c:extLst>
          </c:dPt>
          <c:dLbls>
            <c:dLbl>
              <c:idx val="0"/>
              <c:layout>
                <c:manualLayout>
                  <c:x val="0.104"/>
                  <c:y val="3.38857157639446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3D-474B-A804-2D2C06333F46}"/>
                </c:ext>
              </c:extLst>
            </c:dLbl>
            <c:dLbl>
              <c:idx val="1"/>
              <c:layout>
                <c:manualLayout>
                  <c:x val="-0.1"/>
                  <c:y val="5.0522647336640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3D-474B-A804-2D2C06333F46}"/>
                </c:ext>
              </c:extLst>
            </c:dLbl>
            <c:dLbl>
              <c:idx val="2"/>
              <c:layout>
                <c:manualLayout>
                  <c:x val="-9.8506141732283461E-2"/>
                  <c:y val="-6.55195394797866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3D-474B-A804-2D2C06333F46}"/>
                </c:ext>
              </c:extLst>
            </c:dLbl>
            <c:dLbl>
              <c:idx val="3"/>
              <c:layout>
                <c:manualLayout>
                  <c:x val="-5.6851863517060418E-2"/>
                  <c:y val="-0.108704243078569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3D-474B-A804-2D2C06333F46}"/>
                </c:ext>
              </c:extLst>
            </c:dLbl>
            <c:dLbl>
              <c:idx val="4"/>
              <c:layout>
                <c:manualLayout>
                  <c:x val="2.6131233595800035E-3"/>
                  <c:y val="-0.137484898416886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B4-409A-8ED0-92B30147BE0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13'!$M$21:$M$25</c:f>
              <c:strCache>
                <c:ptCount val="5"/>
                <c:pt idx="0">
                  <c:v>Spain</c:v>
                </c:pt>
                <c:pt idx="1">
                  <c:v>Italy</c:v>
                </c:pt>
                <c:pt idx="2">
                  <c:v>Portugal</c:v>
                </c:pt>
                <c:pt idx="3">
                  <c:v>Greece</c:v>
                </c:pt>
                <c:pt idx="4">
                  <c:v>Other EU</c:v>
                </c:pt>
              </c:strCache>
            </c:strRef>
          </c:cat>
          <c:val>
            <c:numRef>
              <c:f>'Data 13'!$N$21:$N$25</c:f>
              <c:numCache>
                <c:formatCode>#,##0</c:formatCode>
                <c:ptCount val="5"/>
                <c:pt idx="0">
                  <c:v>4643.3500000000004</c:v>
                </c:pt>
                <c:pt idx="1">
                  <c:v>2312.44</c:v>
                </c:pt>
                <c:pt idx="2">
                  <c:v>1176.0899999999999</c:v>
                </c:pt>
                <c:pt idx="3">
                  <c:v>1039.18</c:v>
                </c:pt>
                <c:pt idx="4">
                  <c:v>80.948961999998573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4-409A-8ED0-92B30147BE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628647</xdr:colOff>
      <xdr:row>9</xdr:row>
      <xdr:rowOff>123825</xdr:rowOff>
    </xdr:from>
    <xdr:to>
      <xdr:col>14</xdr:col>
      <xdr:colOff>114297</xdr:colOff>
      <xdr:row>51</xdr:row>
      <xdr:rowOff>100695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0.89335</cdr:y>
    </cdr:from>
    <cdr:ext cx="7994650" cy="661911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544308"/>
          <a:ext cx="799465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'Rye and maslin' includes mixture of rye with other winter sown cereals. 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         </a:t>
          </a:r>
          <a:r>
            <a:rPr lang="en-GB" sz="1200" baseline="0">
              <a:latin typeface="Arial" panose="020B0604020202020204" pitchFamily="34" charset="0"/>
            </a:rPr>
            <a:t> </a:t>
          </a:r>
          <a:r>
            <a:rPr lang="en-GB" sz="1200">
              <a:latin typeface="Arial" panose="020B0604020202020204" pitchFamily="34" charset="0"/>
            </a:rPr>
            <a:t>'Others' includes rice, triticale and sorghum.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apro_cpsh1)</a:t>
          </a:r>
        </a:p>
      </cdr:txBody>
    </cdr:sp>
  </cdr:absSizeAnchor>
  <cdr:absSizeAnchor xmlns:cdr="http://schemas.openxmlformats.org/drawingml/2006/chartDrawing">
    <cdr:from>
      <cdr:x>0.83933</cdr:x>
      <cdr:y>0.93266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E6A3FF78-44F3-5846-A71F-CD6A10AB9A9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88304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101599</xdr:colOff>
      <xdr:row>9</xdr:row>
      <xdr:rowOff>111125</xdr:rowOff>
    </xdr:from>
    <xdr:to>
      <xdr:col>13</xdr:col>
      <xdr:colOff>619759</xdr:colOff>
      <xdr:row>52</xdr:row>
      <xdr:rowOff>51541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711199" y="1558925"/>
          <a:ext cx="9281160" cy="6893666"/>
          <a:chOff x="4417863" y="-313026"/>
          <a:chExt cx="13222057" cy="11299745"/>
        </a:xfrm>
      </xdr:grpSpPr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aphicFramePr>
            <a:graphicFrameLocks/>
          </xdr:cNvGraphicFramePr>
        </xdr:nvGraphicFramePr>
        <xdr:xfrm>
          <a:off x="4417863" y="-313026"/>
          <a:ext cx="13222057" cy="1129974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2" name="TextBox 19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 txBox="1"/>
        </xdr:nvSpPr>
        <xdr:spPr>
          <a:xfrm>
            <a:off x="10210888" y="4073431"/>
            <a:ext cx="1956864" cy="1822577"/>
          </a:xfrm>
          <a:prstGeom prst="rect">
            <a:avLst/>
          </a:prstGeom>
          <a:solidFill>
            <a:sysClr val="window" lastClr="FFFFFF">
              <a:alpha val="0"/>
            </a:sysClr>
          </a:solidFill>
          <a:ln w="9525" cmpd="sng">
            <a:noFill/>
          </a:ln>
          <a:effectLst/>
        </xdr:spPr>
        <xdr:txBody>
          <a:bodyPr wrap="square" rtlCol="0" anchor="ctr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EU: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271.6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million tonnes</a:t>
            </a:r>
          </a:p>
        </xdr:txBody>
      </xdr:sp>
    </xdr:grpSp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0.88751</cdr:y>
    </cdr:from>
    <cdr:ext cx="7995000" cy="77544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C496F2F-7D36-D3E8-D113-9FCA1180B4E5}"/>
            </a:ext>
          </a:extLst>
        </cdr:cNvPr>
        <cdr:cNvSpPr txBox="1"/>
      </cdr:nvSpPr>
      <cdr:spPr>
        <a:xfrm xmlns:a="http://schemas.openxmlformats.org/drawingml/2006/main">
          <a:off x="0" y="6118225"/>
          <a:ext cx="7995000" cy="775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'Total cereals' includes cereals for the production of grain (including seed). 'Others' includes rice, spring cereal mixtures, triticale, sorghum and buckwheat, millet, canary seed, etc.)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apro_cpsh1)</a:t>
          </a:r>
        </a:p>
      </cdr:txBody>
    </cdr:sp>
  </cdr:absSizeAnchor>
  <cdr:absSizeAnchor xmlns:cdr="http://schemas.openxmlformats.org/drawingml/2006/chartDrawing">
    <cdr:from>
      <cdr:x>0.83936</cdr:x>
      <cdr:y>0.9295</cdr:y>
    </cdr:from>
    <cdr:ext cx="1530099" cy="502921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284E8B5-62DE-5907-B392-1EC788C449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630775"/>
          <a:ext cx="1530099" cy="502921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7</xdr:row>
      <xdr:rowOff>85725</xdr:rowOff>
    </xdr:from>
    <xdr:to>
      <xdr:col>15</xdr:col>
      <xdr:colOff>393699</xdr:colOff>
      <xdr:row>48</xdr:row>
      <xdr:rowOff>13988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577215</xdr:colOff>
      <xdr:row>16</xdr:row>
      <xdr:rowOff>106680</xdr:rowOff>
    </xdr:from>
    <xdr:to>
      <xdr:col>12</xdr:col>
      <xdr:colOff>30480</xdr:colOff>
      <xdr:row>17</xdr:row>
      <xdr:rowOff>129540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635C18E-6216-85D3-674C-B8D5FABDB73E}"/>
            </a:ext>
          </a:extLst>
        </xdr:cNvPr>
        <xdr:cNvSpPr txBox="1"/>
      </xdr:nvSpPr>
      <xdr:spPr>
        <a:xfrm>
          <a:off x="7107555" y="2788920"/>
          <a:ext cx="71818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France</a:t>
          </a:r>
        </a:p>
      </xdr:txBody>
    </xdr:sp>
    <xdr:clientData/>
  </xdr:twoCellAnchor>
  <xdr:twoCellAnchor>
    <xdr:from>
      <xdr:col>5</xdr:col>
      <xdr:colOff>323850</xdr:colOff>
      <xdr:row>22</xdr:row>
      <xdr:rowOff>95250</xdr:rowOff>
    </xdr:from>
    <xdr:to>
      <xdr:col>6</xdr:col>
      <xdr:colOff>419100</xdr:colOff>
      <xdr:row>24</xdr:row>
      <xdr:rowOff>19050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8674642-7A48-C9C6-E974-9C085B66349F}"/>
            </a:ext>
          </a:extLst>
        </xdr:cNvPr>
        <xdr:cNvSpPr txBox="1"/>
      </xdr:nvSpPr>
      <xdr:spPr>
        <a:xfrm>
          <a:off x="3533775" y="3657600"/>
          <a:ext cx="7239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Italy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0.49344</cdr:x>
      <cdr:y>0.36705</cdr:y>
    </cdr:from>
    <cdr:to>
      <cdr:x>0.58785</cdr:x>
      <cdr:y>0.40437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485350" y="2434979"/>
          <a:ext cx="858189" cy="247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Denmark</a:t>
          </a:r>
        </a:p>
      </cdr:txBody>
    </cdr:sp>
  </cdr:relSizeAnchor>
  <cdr:relSizeAnchor xmlns:cdr="http://schemas.openxmlformats.org/drawingml/2006/chartDrawing">
    <cdr:from>
      <cdr:x>0.86078</cdr:x>
      <cdr:y>0.43653</cdr:y>
    </cdr:from>
    <cdr:to>
      <cdr:x>0.95524</cdr:x>
      <cdr:y>0.47095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7824512" y="2895848"/>
          <a:ext cx="858643" cy="228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Germany</a:t>
          </a:r>
        </a:p>
      </cdr:txBody>
    </cdr:sp>
  </cdr:relSizeAnchor>
  <cdr:relSizeAnchor xmlns:cdr="http://schemas.openxmlformats.org/drawingml/2006/chartDrawing">
    <cdr:from>
      <cdr:x>0.50118</cdr:x>
      <cdr:y>0.40582</cdr:y>
    </cdr:from>
    <cdr:to>
      <cdr:x>0.57838</cdr:x>
      <cdr:y>0.45454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555719" y="2692150"/>
          <a:ext cx="701750" cy="323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 baseline="0">
              <a:latin typeface="Arial" panose="020B0604020202020204" pitchFamily="34" charset="0"/>
              <a:cs typeface="Arial" panose="020B0604020202020204" pitchFamily="34" charset="0"/>
            </a:rPr>
            <a:t>Poland</a:t>
          </a:r>
        </a:p>
      </cdr:txBody>
    </cdr:sp>
  </cdr:relSizeAnchor>
  <cdr:relSizeAnchor xmlns:cdr="http://schemas.openxmlformats.org/drawingml/2006/chartDrawing">
    <cdr:from>
      <cdr:x>0.87382</cdr:x>
      <cdr:y>0.49271</cdr:y>
    </cdr:from>
    <cdr:to>
      <cdr:x>0.93923</cdr:x>
      <cdr:y>0.537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943026" y="3268540"/>
          <a:ext cx="594579" cy="293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>
              <a:latin typeface="Arial" panose="020B0604020202020204" pitchFamily="34" charset="0"/>
              <a:cs typeface="Arial" panose="020B0604020202020204" pitchFamily="34" charset="0"/>
            </a:rPr>
            <a:t>Spain</a:t>
          </a:r>
        </a:p>
      </cdr:txBody>
    </cdr:sp>
  </cdr:relSizeAnchor>
  <cdr:relSizeAnchor xmlns:cdr="http://schemas.openxmlformats.org/drawingml/2006/chartDrawing">
    <cdr:from>
      <cdr:x>0.86133</cdr:x>
      <cdr:y>0.38623</cdr:y>
    </cdr:from>
    <cdr:to>
      <cdr:x>0.94831</cdr:x>
      <cdr:y>0.425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7829511" y="2562225"/>
          <a:ext cx="790651" cy="257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Sweden</a:t>
          </a:r>
        </a:p>
      </cdr:txBody>
    </cdr:sp>
  </cdr:relSizeAnchor>
  <cdr:relSizeAnchor xmlns:cdr="http://schemas.openxmlformats.org/drawingml/2006/chartDrawing">
    <cdr:from>
      <cdr:x>0.13383</cdr:x>
      <cdr:y>0.36822</cdr:y>
    </cdr:from>
    <cdr:to>
      <cdr:x>0.21271</cdr:x>
      <cdr:y>0.39916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1216538" y="2442727"/>
          <a:ext cx="717021" cy="205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Bulgaria</a:t>
          </a:r>
        </a:p>
      </cdr:txBody>
    </cdr:sp>
  </cdr:relSizeAnchor>
  <cdr:absSizeAnchor xmlns:cdr="http://schemas.openxmlformats.org/drawingml/2006/chartDrawing">
    <cdr:from>
      <cdr:x>0.00533</cdr:x>
      <cdr:y>0.9551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29494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apro_cpsh1)</a:t>
          </a:r>
        </a:p>
      </cdr:txBody>
    </cdr:sp>
  </cdr:absSizeAnchor>
  <cdr:absSizeAnchor xmlns:cdr="http://schemas.openxmlformats.org/drawingml/2006/chartDrawing">
    <cdr:from>
      <cdr:x>0.83933</cdr:x>
      <cdr:y>0.93033</cdr:y>
    </cdr:from>
    <cdr:ext cx="1530358" cy="417914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37CD3123-54F2-C014-9042-D5862A9CE6F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580948"/>
          <a:ext cx="1530358" cy="417914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0.42438</cdr:x>
      <cdr:y>0.31301</cdr:y>
    </cdr:from>
    <cdr:to>
      <cdr:x>0.52497</cdr:x>
      <cdr:y>0.45085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8E6C83BC-F808-0963-0AB5-2079F5CB8903}"/>
            </a:ext>
          </a:extLst>
        </cdr:cNvPr>
        <cdr:cNvSpPr txBox="1"/>
      </cdr:nvSpPr>
      <cdr:spPr>
        <a:xfrm xmlns:a="http://schemas.openxmlformats.org/drawingml/2006/main">
          <a:off x="3857626" y="20764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8</xdr:row>
      <xdr:rowOff>90488</xdr:rowOff>
    </xdr:from>
    <xdr:to>
      <xdr:col>15</xdr:col>
      <xdr:colOff>307975</xdr:colOff>
      <xdr:row>46</xdr:row>
      <xdr:rowOff>24042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0.89125</cdr:y>
    </cdr:from>
    <cdr:ext cx="7995000" cy="661911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DE9824FC-CA4D-F4AE-FC96-3D0594C818A3}"/>
            </a:ext>
          </a:extLst>
        </cdr:cNvPr>
        <cdr:cNvSpPr txBox="1"/>
      </cdr:nvSpPr>
      <cdr:spPr>
        <a:xfrm xmlns:a="http://schemas.openxmlformats.org/drawingml/2006/main">
          <a:off x="0" y="5424793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price indices based on 2020=100 are now available through to Q3 2024.  </a:t>
          </a:r>
          <a:br>
            <a:rPr lang="en-US" sz="1200">
              <a:latin typeface="Arial" panose="020B0604020202020204" pitchFamily="34" charset="0"/>
            </a:rPr>
          </a:br>
          <a:r>
            <a:rPr lang="en-US" sz="1200">
              <a:latin typeface="Arial" panose="020B0604020202020204" pitchFamily="34" charset="0"/>
            </a:rPr>
            <a:t>         To show a longer series, the base year 2015=100 has been used here through to Q3 2023.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apri_pi15_outq)</a:t>
          </a:r>
        </a:p>
      </cdr:txBody>
    </cdr:sp>
  </cdr:absSizeAnchor>
  <cdr:absSizeAnchor xmlns:cdr="http://schemas.openxmlformats.org/drawingml/2006/chartDrawing">
    <cdr:from>
      <cdr:x>0.83936</cdr:x>
      <cdr:y>0.93089</cdr:y>
    </cdr:from>
    <cdr:ext cx="1530099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2519EF37-C41B-33CF-C5E7-E748BDFACEB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66080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107949</xdr:colOff>
      <xdr:row>9</xdr:row>
      <xdr:rowOff>6350</xdr:rowOff>
    </xdr:from>
    <xdr:to>
      <xdr:col>14</xdr:col>
      <xdr:colOff>438149</xdr:colOff>
      <xdr:row>49</xdr:row>
      <xdr:rowOff>125252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0.95486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697883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apro_cpsh1)</a:t>
          </a:r>
        </a:p>
      </cdr:txBody>
    </cdr:sp>
  </cdr:absSizeAnchor>
  <cdr:absSizeAnchor xmlns:cdr="http://schemas.openxmlformats.org/drawingml/2006/chartDrawing">
    <cdr:from>
      <cdr:x>0.83933</cdr:x>
      <cdr:y>0.92997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90595CC1-9C95-D6CE-7DC6-C44CCF15DC2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549337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212720</xdr:colOff>
      <xdr:row>6</xdr:row>
      <xdr:rowOff>47627</xdr:rowOff>
    </xdr:from>
    <xdr:to>
      <xdr:col>10</xdr:col>
      <xdr:colOff>603245</xdr:colOff>
      <xdr:row>49</xdr:row>
      <xdr:rowOff>141936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0.93257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0C07BA1-ECA4-978B-307C-ADA6BDA68B04}"/>
            </a:ext>
          </a:extLst>
        </cdr:cNvPr>
        <cdr:cNvSpPr txBox="1"/>
      </cdr:nvSpPr>
      <cdr:spPr>
        <a:xfrm xmlns:a="http://schemas.openxmlformats.org/drawingml/2006/main">
          <a:off x="0" y="6705558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Provisional data: Cyprus. Norway: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apro_cpsh1)</a:t>
          </a:r>
        </a:p>
      </cdr:txBody>
    </cdr:sp>
  </cdr:absSizeAnchor>
  <cdr:absSizeAnchor xmlns:cdr="http://schemas.openxmlformats.org/drawingml/2006/chartDrawing">
    <cdr:from>
      <cdr:x>0.83936</cdr:x>
      <cdr:y>0.93006</cdr:y>
    </cdr:from>
    <cdr:ext cx="1530099" cy="502919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D6B690B-35F0-B944-0E1D-239D08CF2A4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687514"/>
          <a:ext cx="1530099" cy="502919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53975</xdr:colOff>
      <xdr:row>7</xdr:row>
      <xdr:rowOff>119064</xdr:rowOff>
    </xdr:from>
    <xdr:to>
      <xdr:col>15</xdr:col>
      <xdr:colOff>339725</xdr:colOff>
      <xdr:row>45</xdr:row>
      <xdr:rowOff>55247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0.8913</cdr:y>
    </cdr:from>
    <cdr:ext cx="7995000" cy="661912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6412A3D5-20A0-32C2-1E14-19FF22565F35}"/>
            </a:ext>
          </a:extLst>
        </cdr:cNvPr>
        <cdr:cNvSpPr txBox="1"/>
      </cdr:nvSpPr>
      <cdr:spPr>
        <a:xfrm xmlns:a="http://schemas.openxmlformats.org/drawingml/2006/main">
          <a:off x="0" y="5427421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price indices based on 2020=100 are now available through to Q3 2024.  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To show a longer series, the base year 2015=100 has been used here through to Q3 2023.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codes: apri_pi15_outq)</a:t>
          </a:r>
        </a:p>
      </cdr:txBody>
    </cdr:sp>
  </cdr:absSizeAnchor>
  <cdr:absSizeAnchor xmlns:cdr="http://schemas.openxmlformats.org/drawingml/2006/chartDrawing">
    <cdr:from>
      <cdr:x>0.83936</cdr:x>
      <cdr:y>0.93092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C981C901-8263-F8BE-C082-A9E8B2DB97B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6870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600073</xdr:colOff>
      <xdr:row>7</xdr:row>
      <xdr:rowOff>52388</xdr:rowOff>
    </xdr:from>
    <xdr:to>
      <xdr:col>14</xdr:col>
      <xdr:colOff>476248</xdr:colOff>
      <xdr:row>49</xdr:row>
      <xdr:rowOff>117526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0.01133</cdr:x>
      <cdr:y>0.953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107950" y="616203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apro_cpsh1)</a:t>
          </a:r>
        </a:p>
      </cdr:txBody>
    </cdr:sp>
  </cdr:absSizeAnchor>
  <cdr:absSizeAnchor xmlns:cdr="http://schemas.openxmlformats.org/drawingml/2006/chartDrawing">
    <cdr:from>
      <cdr:x>0.83933</cdr:x>
      <cdr:y>0.93537</cdr:y>
    </cdr:from>
    <cdr:ext cx="1530358" cy="417914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48498C90-D518-A251-B8D0-60FF11BFA75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48024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7</xdr:row>
      <xdr:rowOff>38100</xdr:rowOff>
    </xdr:from>
    <xdr:to>
      <xdr:col>16</xdr:col>
      <xdr:colOff>457199</xdr:colOff>
      <xdr:row>45</xdr:row>
      <xdr:rowOff>6802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</cdr:x>
      <cdr:y>0.89188</cdr:y>
    </cdr:from>
    <cdr:ext cx="7995000" cy="661911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C011B36B-5A6A-2D80-AF1A-75191A2FE81F}"/>
            </a:ext>
          </a:extLst>
        </cdr:cNvPr>
        <cdr:cNvSpPr txBox="1"/>
      </cdr:nvSpPr>
      <cdr:spPr>
        <a:xfrm xmlns:a="http://schemas.openxmlformats.org/drawingml/2006/main">
          <a:off x="0" y="5459941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price indices based on 2020=100 are now available through to Q3 2024.  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To show a longer series, the base year 2015=100 has been used here through to Q3 2023.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codes: apri_pi15_outq)</a:t>
          </a:r>
        </a:p>
      </cdr:txBody>
    </cdr:sp>
  </cdr:absSizeAnchor>
  <cdr:absSizeAnchor xmlns:cdr="http://schemas.openxmlformats.org/drawingml/2006/chartDrawing">
    <cdr:from>
      <cdr:x>0.83936</cdr:x>
      <cdr:y>0.93129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ECC35D1-B7CA-7C1C-EDEE-E266AF7968F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0122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8</xdr:row>
      <xdr:rowOff>38101</xdr:rowOff>
    </xdr:from>
    <xdr:to>
      <xdr:col>12</xdr:col>
      <xdr:colOff>514350</xdr:colOff>
      <xdr:row>49</xdr:row>
      <xdr:rowOff>148921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</cdr:x>
      <cdr:y>0.92755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011F434-0D3E-7C37-D0B9-25222CEA1031}"/>
            </a:ext>
          </a:extLst>
        </cdr:cNvPr>
        <cdr:cNvSpPr txBox="1"/>
      </cdr:nvSpPr>
      <cdr:spPr>
        <a:xfrm xmlns:a="http://schemas.openxmlformats.org/drawingml/2006/main">
          <a:off x="0" y="6207719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Cyprus, provisional data. Finland, Latvia, Malta, Estonia and Luxembourg: production under 10 000 tonnes.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apro_cpsh1)</a:t>
          </a:r>
        </a:p>
      </cdr:txBody>
    </cdr:sp>
  </cdr:absSizeAnchor>
  <cdr:absSizeAnchor xmlns:cdr="http://schemas.openxmlformats.org/drawingml/2006/chartDrawing">
    <cdr:from>
      <cdr:x>0.83936</cdr:x>
      <cdr:y>0.92485</cdr:y>
    </cdr:from>
    <cdr:ext cx="1530099" cy="502920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8C6BE440-56CB-051C-6056-DB74B83C2AE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89675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8</xdr:row>
      <xdr:rowOff>66676</xdr:rowOff>
    </xdr:from>
    <xdr:to>
      <xdr:col>13</xdr:col>
      <xdr:colOff>409575</xdr:colOff>
      <xdr:row>48</xdr:row>
      <xdr:rowOff>129871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</cdr:x>
      <cdr:y>0.9011</cdr:y>
    </cdr:from>
    <cdr:ext cx="7995000" cy="66191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BD34AA8-C16B-3CF2-757E-1AFB60D7F942}"/>
            </a:ext>
          </a:extLst>
        </cdr:cNvPr>
        <cdr:cNvSpPr txBox="1"/>
      </cdr:nvSpPr>
      <cdr:spPr>
        <a:xfrm xmlns:a="http://schemas.openxmlformats.org/drawingml/2006/main">
          <a:off x="0" y="6207716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Portugal and Cyprus, provisional data. 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         Slovenia, Latvia, Cyprus, Malta, Estonia and Luxembourg: production under 22 000 tonnes.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apro_cpsh1)</a:t>
          </a:r>
        </a:p>
      </cdr:txBody>
    </cdr:sp>
  </cdr:absSizeAnchor>
  <cdr:absSizeAnchor xmlns:cdr="http://schemas.openxmlformats.org/drawingml/2006/chartDrawing">
    <cdr:from>
      <cdr:x>0.83936</cdr:x>
      <cdr:y>0.92485</cdr:y>
    </cdr:from>
    <cdr:ext cx="1530099" cy="502920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66A02DCB-A46F-CE90-505C-B1C86711B25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89675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536258</xdr:colOff>
      <xdr:row>4</xdr:row>
      <xdr:rowOff>137159</xdr:rowOff>
    </xdr:from>
    <xdr:to>
      <xdr:col>16</xdr:col>
      <xdr:colOff>200978</xdr:colOff>
      <xdr:row>53</xdr:row>
      <xdr:rowOff>35965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308610</xdr:colOff>
      <xdr:row>28</xdr:row>
      <xdr:rowOff>81915</xdr:rowOff>
    </xdr:from>
    <xdr:to>
      <xdr:col>9</xdr:col>
      <xdr:colOff>800628</xdr:colOff>
      <xdr:row>33</xdr:row>
      <xdr:rowOff>57149</xdr:rowOff>
    </xdr:to>
    <xdr:sp macro="" textlink="">
      <xdr:nvSpPr>
        <xdr:cNvPr id="17" name="TextBox 19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SpPr txBox="1"/>
      </xdr:nvSpPr>
      <xdr:spPr>
        <a:xfrm>
          <a:off x="5261610" y="4615815"/>
          <a:ext cx="1101618" cy="784859"/>
        </a:xfrm>
        <a:prstGeom prst="rect">
          <a:avLst/>
        </a:prstGeom>
        <a:solidFill>
          <a:sysClr val="window" lastClr="FFFFFF">
            <a:alpha val="0"/>
          </a:sysClr>
        </a:solidFill>
        <a:ln w="9525" cmpd="sng">
          <a:noFill/>
        </a:ln>
        <a:effectLst/>
      </xdr:spPr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EU: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20.9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tonnes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25400</xdr:colOff>
      <xdr:row>90</xdr:row>
      <xdr:rowOff>0</xdr:rowOff>
    </xdr:from>
    <xdr:to>
      <xdr:col>14</xdr:col>
      <xdr:colOff>528320</xdr:colOff>
      <xdr:row>144</xdr:row>
      <xdr:rowOff>8472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3FB5396E-3BE6-CB57-59EC-25BC07D28D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absSizeAnchor xmlns:cdr="http://schemas.openxmlformats.org/drawingml/2006/chartDrawing">
    <cdr:from>
      <cdr:x>0</cdr:x>
      <cdr:y>0.96066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71F47C4-D34C-C173-AD8A-286A9DC2C500}"/>
            </a:ext>
          </a:extLst>
        </cdr:cNvPr>
        <cdr:cNvSpPr txBox="1"/>
      </cdr:nvSpPr>
      <cdr:spPr>
        <a:xfrm xmlns:a="http://schemas.openxmlformats.org/drawingml/2006/main">
          <a:off x="0" y="65772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apro_cpsh1)</a:t>
          </a:r>
        </a:p>
      </cdr:txBody>
    </cdr:sp>
  </cdr:absSizeAnchor>
  <cdr:absSizeAnchor xmlns:cdr="http://schemas.openxmlformats.org/drawingml/2006/chartDrawing">
    <cdr:from>
      <cdr:x>0.83936</cdr:x>
      <cdr:y>0.92654</cdr:y>
    </cdr:from>
    <cdr:ext cx="1530099" cy="502920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CEE115E8-6762-3A7A-25F1-A00B3A353C5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343705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25.xml><?xml version="1.0" encoding="utf-8"?>
<c:userShapes xmlns:c="http://schemas.openxmlformats.org/drawingml/2006/chart">
  <cdr:absSizeAnchor xmlns:cdr="http://schemas.openxmlformats.org/drawingml/2006/chartDrawing">
    <cdr:from>
      <cdr:x>0.83901</cdr:x>
      <cdr:y>0.95194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5254D0A-2B59-D8D2-5E0D-B87C96F3EA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73946" y="8331796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219073</xdr:colOff>
      <xdr:row>3</xdr:row>
      <xdr:rowOff>112398</xdr:rowOff>
    </xdr:from>
    <xdr:to>
      <xdr:col>15</xdr:col>
      <xdr:colOff>508633</xdr:colOff>
      <xdr:row>45</xdr:row>
      <xdr:rowOff>68301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477383</xdr:colOff>
      <xdr:row>22</xdr:row>
      <xdr:rowOff>11430</xdr:rowOff>
    </xdr:from>
    <xdr:to>
      <xdr:col>9</xdr:col>
      <xdr:colOff>213710</xdr:colOff>
      <xdr:row>26</xdr:row>
      <xdr:rowOff>152399</xdr:rowOff>
    </xdr:to>
    <xdr:sp macro="" textlink="">
      <xdr:nvSpPr>
        <xdr:cNvPr id="5" name="TextBox 19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 txBox="1"/>
      </xdr:nvSpPr>
      <xdr:spPr>
        <a:xfrm>
          <a:off x="4820783" y="3573780"/>
          <a:ext cx="955527" cy="788669"/>
        </a:xfrm>
        <a:prstGeom prst="rect">
          <a:avLst/>
        </a:prstGeom>
        <a:solidFill>
          <a:sysClr val="window" lastClr="FFFFFF">
            <a:alpha val="0"/>
          </a:sysClr>
        </a:solidFill>
        <a:ln w="9525" cmpd="sng">
          <a:noFill/>
        </a:ln>
        <a:effectLst/>
      </xdr:spPr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EU: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9.3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tonnes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7.xml><?xml version="1.0" encoding="utf-8"?>
<c:userShapes xmlns:c="http://schemas.openxmlformats.org/drawingml/2006/chart">
  <cdr:absSizeAnchor xmlns:cdr="http://schemas.openxmlformats.org/drawingml/2006/chartDrawing">
    <cdr:from>
      <cdr:x>0</cdr:x>
      <cdr:y>0.9615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88D70D4-6C62-11EF-722E-E3C13C0FB81F}"/>
            </a:ext>
          </a:extLst>
        </cdr:cNvPr>
        <cdr:cNvSpPr txBox="1"/>
      </cdr:nvSpPr>
      <cdr:spPr>
        <a:xfrm xmlns:a="http://schemas.openxmlformats.org/drawingml/2006/main">
          <a:off x="0" y="6727414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apro_cpsh1)</a:t>
          </a:r>
        </a:p>
      </cdr:txBody>
    </cdr:sp>
  </cdr:absSizeAnchor>
  <cdr:absSizeAnchor xmlns:cdr="http://schemas.openxmlformats.org/drawingml/2006/chartDrawing">
    <cdr:from>
      <cdr:x>0.83936</cdr:x>
      <cdr:y>0.92812</cdr:y>
    </cdr:from>
    <cdr:ext cx="1530099" cy="502921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C14634B-0A1C-1616-D7B9-A541044BE29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493862"/>
          <a:ext cx="1530099" cy="502921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A033"/>
      </a:accent1>
      <a:accent2>
        <a:srgbClr val="2644A7"/>
      </a:accent2>
      <a:accent3>
        <a:srgbClr val="C05F03"/>
      </a:accent3>
      <a:accent4>
        <a:srgbClr val="208486"/>
      </a:accent4>
      <a:accent5>
        <a:srgbClr val="B09120"/>
      </a:accent5>
      <a:accent6>
        <a:srgbClr val="388AE2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ec.europa.eu/eurostat/databrowser/bookmark/65021eed-9a1d-4058-a52f-2c004b202fb0?lang=en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ec.europa.eu/eurostat/databrowser/bookmark/48e61b3d-ab63-4c73-9544-b2458118e678?lang=en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ec.europa.eu/eurostat/databrowser/bookmark/7df8c7d5-5bdf-4723-9895-fcc552bb3da7?lang=en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ec.europa.eu/eurostat/databrowser/bookmark/a55bb1f0-c0b3-4ae6-88d5-b1652b98b5e6?lang=en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56"/>
  <sheetViews>
    <sheetView showGridLines="0" zoomScaleNormal="100" workbookViewId="0">
      <selection activeCell="F77" sqref="F77"/>
    </sheetView>
  </sheetViews>
  <sheetFormatPr defaultColWidth="9.140625" defaultRowHeight="12.75" x14ac:dyDescent="0.2"/>
  <cols>
    <col min="1" max="1" width="20.7109375" style="2" bestFit="1" customWidth="1"/>
    <col min="2" max="27" width="9.140625" style="2"/>
    <col min="28" max="28" width="13.28515625" style="2" customWidth="1"/>
    <col min="29" max="33" width="9.140625" style="2"/>
    <col min="34" max="34" width="2.7109375" style="2" customWidth="1"/>
    <col min="35" max="16384" width="9.140625" style="2"/>
  </cols>
  <sheetData>
    <row r="1" spans="1:37" x14ac:dyDescent="0.2">
      <c r="B1" s="2" t="s">
        <v>0</v>
      </c>
      <c r="AB1" s="2" t="s">
        <v>0</v>
      </c>
      <c r="AF1" s="3" t="s">
        <v>46</v>
      </c>
    </row>
    <row r="2" spans="1:37" x14ac:dyDescent="0.2">
      <c r="B2" s="4" t="s">
        <v>1</v>
      </c>
      <c r="C2" s="5"/>
      <c r="D2" s="5"/>
      <c r="E2" s="6"/>
      <c r="F2" s="4" t="s">
        <v>2</v>
      </c>
      <c r="G2" s="5"/>
      <c r="H2" s="5"/>
      <c r="I2" s="6"/>
      <c r="J2" s="4" t="s">
        <v>3</v>
      </c>
      <c r="K2" s="5"/>
      <c r="L2" s="5"/>
      <c r="M2" s="6"/>
      <c r="N2" s="4" t="s">
        <v>4</v>
      </c>
      <c r="O2" s="5"/>
      <c r="P2" s="5"/>
      <c r="Q2" s="6"/>
      <c r="R2" s="4" t="s">
        <v>5</v>
      </c>
      <c r="S2" s="5"/>
      <c r="T2" s="5"/>
      <c r="U2" s="6"/>
      <c r="V2" s="4" t="s">
        <v>6</v>
      </c>
      <c r="W2" s="5"/>
      <c r="X2" s="5"/>
      <c r="Y2" s="6"/>
      <c r="AB2" s="2" t="s">
        <v>6</v>
      </c>
    </row>
    <row r="3" spans="1:37" x14ac:dyDescent="0.2">
      <c r="B3" s="7">
        <v>2010</v>
      </c>
      <c r="C3" s="8">
        <v>2011</v>
      </c>
      <c r="D3" s="8">
        <v>2012</v>
      </c>
      <c r="E3" s="9">
        <v>2013</v>
      </c>
      <c r="F3" s="7">
        <v>2010</v>
      </c>
      <c r="G3" s="8">
        <v>2011</v>
      </c>
      <c r="H3" s="8">
        <v>2012</v>
      </c>
      <c r="I3" s="9">
        <v>2013</v>
      </c>
      <c r="J3" s="7">
        <v>2010</v>
      </c>
      <c r="K3" s="8">
        <v>2011</v>
      </c>
      <c r="L3" s="8">
        <v>2012</v>
      </c>
      <c r="M3" s="9">
        <v>2013</v>
      </c>
      <c r="N3" s="7">
        <v>2010</v>
      </c>
      <c r="O3" s="8">
        <v>2011</v>
      </c>
      <c r="P3" s="8">
        <v>2012</v>
      </c>
      <c r="Q3" s="9">
        <v>2013</v>
      </c>
      <c r="R3" s="7">
        <v>2010</v>
      </c>
      <c r="S3" s="8">
        <v>2011</v>
      </c>
      <c r="T3" s="8">
        <v>2012</v>
      </c>
      <c r="U3" s="9">
        <v>2013</v>
      </c>
      <c r="V3" s="7">
        <v>2010</v>
      </c>
      <c r="W3" s="8">
        <v>2011</v>
      </c>
      <c r="X3" s="8">
        <v>2012</v>
      </c>
      <c r="Y3" s="9">
        <v>2013</v>
      </c>
    </row>
    <row r="4" spans="1:37" x14ac:dyDescent="0.2">
      <c r="A4" s="2" t="s">
        <v>43</v>
      </c>
      <c r="B4" s="10">
        <f>SUM(B5:B32)</f>
        <v>16130.572000000002</v>
      </c>
      <c r="C4" s="10">
        <f t="shared" ref="C4:U4" si="0">SUM(C5:C32)</f>
        <v>15984.725699999999</v>
      </c>
      <c r="D4" s="10">
        <f t="shared" si="0"/>
        <v>15034.053399999997</v>
      </c>
      <c r="E4" s="11">
        <f t="shared" si="0"/>
        <v>14858.9018</v>
      </c>
      <c r="F4" s="10">
        <f t="shared" si="0"/>
        <v>5110.0499999999984</v>
      </c>
      <c r="G4" s="10">
        <f t="shared" si="0"/>
        <v>5381.6522300000006</v>
      </c>
      <c r="H4" s="10">
        <f t="shared" si="0"/>
        <v>5139.1759000000011</v>
      </c>
      <c r="I4" s="11">
        <f t="shared" si="0"/>
        <v>5150.8071999999993</v>
      </c>
      <c r="J4" s="10">
        <f t="shared" si="0"/>
        <v>5395.37</v>
      </c>
      <c r="K4" s="10">
        <f t="shared" si="0"/>
        <v>6239.3729999999987</v>
      </c>
      <c r="L4" s="10">
        <f t="shared" si="0"/>
        <v>5889.9897999999994</v>
      </c>
      <c r="M4" s="11">
        <f t="shared" si="0"/>
        <v>5741.8457000000008</v>
      </c>
      <c r="N4" s="10">
        <f t="shared" si="0"/>
        <v>10494.891000000001</v>
      </c>
      <c r="O4" s="10">
        <f t="shared" si="0"/>
        <v>11492.357799999998</v>
      </c>
      <c r="P4" s="10">
        <f t="shared" si="0"/>
        <v>10797.983</v>
      </c>
      <c r="Q4" s="11">
        <f t="shared" si="0"/>
        <v>11982.247800000001</v>
      </c>
      <c r="R4" s="10">
        <f t="shared" si="0"/>
        <v>2685.0590000000002</v>
      </c>
      <c r="S4" s="10">
        <f t="shared" si="0"/>
        <v>2674.6677999999997</v>
      </c>
      <c r="T4" s="10">
        <f t="shared" si="0"/>
        <v>2519.0780000000004</v>
      </c>
      <c r="U4" s="11">
        <f t="shared" si="0"/>
        <v>2585.1679000000004</v>
      </c>
      <c r="V4" s="10">
        <v>11975.071666666667</v>
      </c>
      <c r="W4" s="10">
        <v>11126.223</v>
      </c>
      <c r="X4" s="10">
        <v>11293.926433333332</v>
      </c>
      <c r="Y4" s="11">
        <v>11172.201599999999</v>
      </c>
      <c r="AC4" s="12">
        <v>2010</v>
      </c>
      <c r="AD4" s="12">
        <v>2011</v>
      </c>
      <c r="AE4" s="12">
        <v>2012</v>
      </c>
      <c r="AF4" s="12">
        <v>2013</v>
      </c>
      <c r="AG4" s="12"/>
      <c r="AI4" s="12">
        <v>2013</v>
      </c>
    </row>
    <row r="5" spans="1:37" x14ac:dyDescent="0.2">
      <c r="A5" s="2" t="s">
        <v>7</v>
      </c>
      <c r="B5" s="10">
        <v>227.68</v>
      </c>
      <c r="C5" s="10">
        <v>218.435</v>
      </c>
      <c r="D5" s="10">
        <v>231.82499999999999</v>
      </c>
      <c r="E5" s="13">
        <v>249.8</v>
      </c>
      <c r="F5" s="10">
        <v>314.10000000000002</v>
      </c>
      <c r="G5" s="10">
        <v>317.39999999999998</v>
      </c>
      <c r="H5" s="10">
        <v>317.39999999999998</v>
      </c>
      <c r="I5" s="13">
        <v>317.39999999999998</v>
      </c>
      <c r="J5" s="10">
        <v>80.325000000000003</v>
      </c>
      <c r="K5" s="10">
        <v>74.525000000000006</v>
      </c>
      <c r="L5" s="10">
        <v>74.5</v>
      </c>
      <c r="M5" s="13">
        <v>79.03</v>
      </c>
      <c r="N5" s="10">
        <v>343.98</v>
      </c>
      <c r="O5" s="10">
        <v>228.405</v>
      </c>
      <c r="P5" s="10">
        <v>220.38</v>
      </c>
      <c r="Q5" s="13">
        <v>228.92</v>
      </c>
      <c r="R5" s="10">
        <v>0</v>
      </c>
      <c r="S5" s="10">
        <v>0</v>
      </c>
      <c r="T5" s="10">
        <v>0</v>
      </c>
      <c r="U5" s="13">
        <v>0</v>
      </c>
      <c r="V5" s="10">
        <v>0</v>
      </c>
      <c r="W5" s="10">
        <v>0</v>
      </c>
      <c r="X5" s="10">
        <v>0</v>
      </c>
      <c r="Y5" s="13">
        <v>0</v>
      </c>
      <c r="Z5" s="10"/>
      <c r="AA5" s="10"/>
      <c r="AB5" s="14" t="s">
        <v>13</v>
      </c>
      <c r="AC5" s="10">
        <v>6153.9646666666667</v>
      </c>
      <c r="AD5" s="10">
        <v>5736.1970000000001</v>
      </c>
      <c r="AE5" s="15">
        <v>6128.5540000000001</v>
      </c>
      <c r="AF5" s="16">
        <v>6597.143</v>
      </c>
      <c r="AG5" s="2" t="s">
        <v>44</v>
      </c>
      <c r="AH5" s="10"/>
      <c r="AI5" s="17">
        <v>6597.143</v>
      </c>
      <c r="AJ5" s="10"/>
      <c r="AK5" s="10"/>
    </row>
    <row r="6" spans="1:37" x14ac:dyDescent="0.2">
      <c r="A6" s="2" t="s">
        <v>8</v>
      </c>
      <c r="B6" s="10">
        <v>7.2380000000000004</v>
      </c>
      <c r="C6" s="10">
        <v>15.518000000000001</v>
      </c>
      <c r="D6" s="10">
        <v>13.317</v>
      </c>
      <c r="E6" s="18">
        <v>8.2880000000000003</v>
      </c>
      <c r="F6" s="10">
        <v>18.834</v>
      </c>
      <c r="G6" s="10">
        <v>24.39</v>
      </c>
      <c r="H6" s="10">
        <v>20.763000000000002</v>
      </c>
      <c r="I6" s="18">
        <v>23.123999999999999</v>
      </c>
      <c r="J6" s="10">
        <v>34.652999999999999</v>
      </c>
      <c r="K6" s="10">
        <v>45.631</v>
      </c>
      <c r="L6" s="10">
        <v>32.112000000000002</v>
      </c>
      <c r="M6" s="18">
        <v>32.823</v>
      </c>
      <c r="N6" s="10">
        <v>99.801000000000002</v>
      </c>
      <c r="O6" s="10">
        <v>84.593999999999994</v>
      </c>
      <c r="P6" s="10">
        <v>118.709</v>
      </c>
      <c r="Q6" s="18">
        <v>121.803</v>
      </c>
      <c r="R6" s="10">
        <v>1.802</v>
      </c>
      <c r="S6" s="10">
        <v>2.0910000000000002</v>
      </c>
      <c r="T6" s="10">
        <v>1.5609999999999999</v>
      </c>
      <c r="U6" s="18">
        <v>2.29</v>
      </c>
      <c r="V6" s="10">
        <v>0</v>
      </c>
      <c r="W6" s="10">
        <v>0</v>
      </c>
      <c r="X6" s="10">
        <v>0</v>
      </c>
      <c r="Y6" s="18">
        <v>0</v>
      </c>
      <c r="Z6" s="10"/>
      <c r="AA6" s="10"/>
      <c r="AB6" s="19" t="s">
        <v>16</v>
      </c>
      <c r="AC6" s="10">
        <v>4294.6289999999999</v>
      </c>
      <c r="AD6" s="10">
        <v>3805.5909999999999</v>
      </c>
      <c r="AE6" s="20" t="s">
        <v>48</v>
      </c>
      <c r="AF6" s="15">
        <v>3121.3533000000002</v>
      </c>
      <c r="AI6" s="17">
        <v>3121.3533000000002</v>
      </c>
      <c r="AK6" s="10"/>
    </row>
    <row r="7" spans="1:37" x14ac:dyDescent="0.2">
      <c r="A7" s="2" t="s">
        <v>9</v>
      </c>
      <c r="B7" s="10">
        <v>15</v>
      </c>
      <c r="C7" s="10">
        <v>13.24</v>
      </c>
      <c r="D7" s="10">
        <v>13.24</v>
      </c>
      <c r="E7" s="18">
        <v>12.5</v>
      </c>
      <c r="F7" s="10">
        <v>104.83</v>
      </c>
      <c r="G7" s="10">
        <v>107.24</v>
      </c>
      <c r="H7" s="10">
        <v>84.86</v>
      </c>
      <c r="I7" s="18">
        <v>96.62</v>
      </c>
      <c r="J7" s="10">
        <v>52.27</v>
      </c>
      <c r="K7" s="10">
        <v>62.94</v>
      </c>
      <c r="L7" s="10">
        <v>47.76</v>
      </c>
      <c r="M7" s="18">
        <v>48.36</v>
      </c>
      <c r="N7" s="10">
        <v>24.19</v>
      </c>
      <c r="O7" s="10">
        <v>26.51</v>
      </c>
      <c r="P7" s="10">
        <v>18.73</v>
      </c>
      <c r="Q7" s="18">
        <v>31.18</v>
      </c>
      <c r="R7" s="10">
        <v>0</v>
      </c>
      <c r="S7" s="10">
        <v>0</v>
      </c>
      <c r="T7" s="10">
        <v>0</v>
      </c>
      <c r="U7" s="18">
        <v>0</v>
      </c>
      <c r="V7" s="10">
        <v>0</v>
      </c>
      <c r="W7" s="10">
        <v>0</v>
      </c>
      <c r="X7" s="10">
        <v>0</v>
      </c>
      <c r="Y7" s="18">
        <v>0</v>
      </c>
      <c r="Z7" s="10"/>
      <c r="AA7" s="10"/>
      <c r="AB7" s="19" t="s">
        <v>12</v>
      </c>
      <c r="AC7" s="10">
        <v>1074.3800000000001</v>
      </c>
      <c r="AD7" s="10">
        <v>1101.6969999999999</v>
      </c>
      <c r="AE7" s="21">
        <v>951.31</v>
      </c>
      <c r="AF7" s="22" t="s">
        <v>45</v>
      </c>
      <c r="AH7" s="10"/>
      <c r="AI7" s="23">
        <v>951.31</v>
      </c>
      <c r="AJ7" s="24" t="s">
        <v>47</v>
      </c>
      <c r="AK7" s="10"/>
    </row>
    <row r="8" spans="1:37" x14ac:dyDescent="0.2">
      <c r="A8" s="2" t="s">
        <v>10</v>
      </c>
      <c r="B8" s="10">
        <v>73.284999999999997</v>
      </c>
      <c r="C8" s="10">
        <v>76.718000000000004</v>
      </c>
      <c r="D8" s="10">
        <v>61.188000000000002</v>
      </c>
      <c r="E8" s="18">
        <v>69.257999999999996</v>
      </c>
      <c r="F8" s="10">
        <v>553.97199999999998</v>
      </c>
      <c r="G8" s="10">
        <v>533.71699999999998</v>
      </c>
      <c r="H8" s="10">
        <v>592.76099999999997</v>
      </c>
      <c r="I8" s="18">
        <v>583.58699999999999</v>
      </c>
      <c r="J8" s="10">
        <v>387.11399999999998</v>
      </c>
      <c r="K8" s="10">
        <v>505.59399999999999</v>
      </c>
      <c r="L8" s="10">
        <v>588.28099999999995</v>
      </c>
      <c r="M8" s="18">
        <v>492.839</v>
      </c>
      <c r="N8" s="10">
        <v>834.96</v>
      </c>
      <c r="O8" s="10">
        <v>898.44799999999998</v>
      </c>
      <c r="P8" s="10">
        <v>972.40499999999997</v>
      </c>
      <c r="Q8" s="18">
        <v>803.78399999999999</v>
      </c>
      <c r="R8" s="10">
        <v>0</v>
      </c>
      <c r="S8" s="10">
        <v>0</v>
      </c>
      <c r="T8" s="10">
        <v>0</v>
      </c>
      <c r="U8" s="18">
        <v>0</v>
      </c>
      <c r="V8" s="10">
        <v>0</v>
      </c>
      <c r="W8" s="10">
        <v>0</v>
      </c>
      <c r="X8" s="10">
        <v>0</v>
      </c>
      <c r="Y8" s="18">
        <v>0</v>
      </c>
      <c r="Z8" s="10"/>
      <c r="AA8" s="10"/>
      <c r="AB8" s="19" t="s">
        <v>26</v>
      </c>
      <c r="AC8" s="10">
        <v>241.05199999999999</v>
      </c>
      <c r="AD8" s="10">
        <v>260</v>
      </c>
      <c r="AE8" s="10">
        <v>258.06799999999998</v>
      </c>
      <c r="AF8" s="25">
        <v>288.85400000000004</v>
      </c>
      <c r="AH8" s="10"/>
      <c r="AI8" s="17">
        <v>288.85400000000004</v>
      </c>
      <c r="AK8" s="10"/>
    </row>
    <row r="9" spans="1:37" x14ac:dyDescent="0.2">
      <c r="A9" s="2" t="s">
        <v>11</v>
      </c>
      <c r="B9" s="10">
        <v>0</v>
      </c>
      <c r="C9" s="10">
        <v>0</v>
      </c>
      <c r="D9" s="10">
        <v>0</v>
      </c>
      <c r="E9" s="18">
        <v>1.5</v>
      </c>
      <c r="F9" s="10">
        <v>16.7</v>
      </c>
      <c r="G9" s="10">
        <v>18.8</v>
      </c>
      <c r="H9" s="10">
        <v>12.2</v>
      </c>
      <c r="I9" s="18">
        <v>14.7</v>
      </c>
      <c r="J9" s="10">
        <v>0</v>
      </c>
      <c r="K9" s="10">
        <v>0</v>
      </c>
      <c r="L9" s="10">
        <v>0</v>
      </c>
      <c r="M9" s="18">
        <v>0</v>
      </c>
      <c r="N9" s="10">
        <v>0.6</v>
      </c>
      <c r="O9" s="10">
        <v>1.9</v>
      </c>
      <c r="P9" s="10">
        <v>1</v>
      </c>
      <c r="Q9" s="18">
        <v>4.5</v>
      </c>
      <c r="R9" s="10">
        <v>0</v>
      </c>
      <c r="S9" s="10">
        <v>0</v>
      </c>
      <c r="T9" s="10">
        <v>0</v>
      </c>
      <c r="U9" s="18">
        <v>0</v>
      </c>
      <c r="V9" s="26">
        <v>0</v>
      </c>
      <c r="W9" s="26">
        <v>0</v>
      </c>
      <c r="X9" s="26">
        <v>0</v>
      </c>
      <c r="Y9" s="18">
        <v>0</v>
      </c>
      <c r="Z9" s="10"/>
      <c r="AA9" s="10"/>
      <c r="AB9" s="19" t="s">
        <v>17</v>
      </c>
      <c r="AC9" s="10">
        <v>113.262</v>
      </c>
      <c r="AD9" s="10">
        <v>128.76</v>
      </c>
      <c r="AE9" s="10">
        <v>108.37</v>
      </c>
      <c r="AF9" s="15">
        <v>121.29</v>
      </c>
      <c r="AI9" s="17">
        <v>121.29</v>
      </c>
      <c r="AK9" s="10"/>
    </row>
    <row r="10" spans="1:37" x14ac:dyDescent="0.2">
      <c r="A10" s="2" t="s">
        <v>12</v>
      </c>
      <c r="B10" s="10">
        <v>1406.232</v>
      </c>
      <c r="C10" s="10">
        <v>1169.9159999999999</v>
      </c>
      <c r="D10" s="10">
        <v>979.62</v>
      </c>
      <c r="E10" s="27">
        <v>979.62</v>
      </c>
      <c r="F10" s="10">
        <v>43.636000000000003</v>
      </c>
      <c r="G10" s="10">
        <v>54.769530000000003</v>
      </c>
      <c r="H10" s="10">
        <v>53.33</v>
      </c>
      <c r="I10" s="28">
        <v>53.33</v>
      </c>
      <c r="J10" s="10">
        <v>188.18100000000001</v>
      </c>
      <c r="K10" s="10">
        <v>243.1251</v>
      </c>
      <c r="L10" s="10">
        <v>249.61</v>
      </c>
      <c r="M10" s="28">
        <v>249.61</v>
      </c>
      <c r="N10" s="10">
        <v>207.1</v>
      </c>
      <c r="O10" s="10">
        <v>235.8</v>
      </c>
      <c r="P10" s="10">
        <v>191.03</v>
      </c>
      <c r="Q10" s="28">
        <v>191.03</v>
      </c>
      <c r="R10" s="10">
        <v>596.39</v>
      </c>
      <c r="S10" s="10">
        <v>541.70000000000005</v>
      </c>
      <c r="T10" s="10">
        <v>575.80999999999995</v>
      </c>
      <c r="U10" s="28">
        <v>575.80999999999995</v>
      </c>
      <c r="V10" s="29">
        <v>1074.3800000000001</v>
      </c>
      <c r="W10" s="29">
        <v>1101.6969999999999</v>
      </c>
      <c r="X10" s="29">
        <v>951.31</v>
      </c>
      <c r="Y10" s="30">
        <v>951.31</v>
      </c>
      <c r="Z10" s="10"/>
      <c r="AA10" s="10"/>
      <c r="AB10" s="19" t="s">
        <v>35</v>
      </c>
      <c r="AC10" s="10">
        <v>55.34</v>
      </c>
      <c r="AD10" s="10">
        <v>41.9</v>
      </c>
      <c r="AE10" s="25">
        <v>50.8</v>
      </c>
      <c r="AF10" s="10" t="s">
        <v>45</v>
      </c>
      <c r="AI10" s="17">
        <v>50.8</v>
      </c>
      <c r="AK10" s="10"/>
    </row>
    <row r="11" spans="1:37" x14ac:dyDescent="0.2">
      <c r="A11" s="2" t="s">
        <v>13</v>
      </c>
      <c r="B11" s="10">
        <v>4312.7089999999998</v>
      </c>
      <c r="C11" s="10">
        <v>3864.12</v>
      </c>
      <c r="D11" s="10">
        <v>4046.413</v>
      </c>
      <c r="E11" s="18">
        <v>3776.7950000000001</v>
      </c>
      <c r="F11" s="10">
        <v>424.31099999999998</v>
      </c>
      <c r="G11" s="10">
        <v>400.62799999999999</v>
      </c>
      <c r="H11" s="10">
        <v>370.26</v>
      </c>
      <c r="I11" s="18">
        <v>372.714</v>
      </c>
      <c r="J11" s="10">
        <v>1105.1310000000001</v>
      </c>
      <c r="K11" s="10">
        <v>1307.5309999999999</v>
      </c>
      <c r="L11" s="10">
        <v>1169.7249999999999</v>
      </c>
      <c r="M11" s="18">
        <v>1214.501</v>
      </c>
      <c r="N11" s="10">
        <v>646.26400000000001</v>
      </c>
      <c r="O11" s="10">
        <v>670.28399999999999</v>
      </c>
      <c r="P11" s="10">
        <v>481.51600000000002</v>
      </c>
      <c r="Q11" s="18">
        <v>545.98</v>
      </c>
      <c r="R11" s="10">
        <v>757.34</v>
      </c>
      <c r="S11" s="10">
        <v>802.39099999999996</v>
      </c>
      <c r="T11" s="10">
        <v>736.56899999999996</v>
      </c>
      <c r="U11" s="18">
        <v>820.13900000000001</v>
      </c>
      <c r="V11" s="31">
        <v>6153.9646666666667</v>
      </c>
      <c r="W11" s="29">
        <v>5736.1970000000001</v>
      </c>
      <c r="X11" s="29">
        <v>6128.5540000000001</v>
      </c>
      <c r="Y11" s="32">
        <v>6597.143</v>
      </c>
      <c r="Z11" s="10"/>
      <c r="AA11" s="10"/>
      <c r="AB11" s="19" t="s">
        <v>14</v>
      </c>
      <c r="AC11" s="10">
        <v>40.465000000000003</v>
      </c>
      <c r="AD11" s="10">
        <v>50.328000000000003</v>
      </c>
      <c r="AE11" s="33">
        <v>54.8</v>
      </c>
      <c r="AF11" s="34">
        <v>39.951300000000003</v>
      </c>
      <c r="AI11" s="17">
        <v>39.951300000000003</v>
      </c>
      <c r="AK11" s="10"/>
    </row>
    <row r="12" spans="1:37" x14ac:dyDescent="0.2">
      <c r="A12" s="2" t="s">
        <v>14</v>
      </c>
      <c r="B12" s="10">
        <v>808.35599999999999</v>
      </c>
      <c r="C12" s="10">
        <v>845.00469999999996</v>
      </c>
      <c r="D12" s="10">
        <v>763.47540000000004</v>
      </c>
      <c r="E12" s="18">
        <v>775.62760000000003</v>
      </c>
      <c r="F12" s="10">
        <v>541.66600000000005</v>
      </c>
      <c r="G12" s="10">
        <v>604.17669999999998</v>
      </c>
      <c r="H12" s="10">
        <v>541.16790000000003</v>
      </c>
      <c r="I12" s="18">
        <v>534.36919999999998</v>
      </c>
      <c r="J12" s="10">
        <v>351.5</v>
      </c>
      <c r="K12" s="10">
        <v>358.41289999999998</v>
      </c>
      <c r="L12" s="10">
        <v>411.61380000000003</v>
      </c>
      <c r="M12" s="18">
        <v>416.61880000000002</v>
      </c>
      <c r="N12" s="10">
        <v>1711.23</v>
      </c>
      <c r="O12" s="10">
        <v>1858.8813</v>
      </c>
      <c r="P12" s="10">
        <v>1382.9</v>
      </c>
      <c r="Q12" s="18">
        <v>2121.4405999999999</v>
      </c>
      <c r="R12" s="10">
        <v>162.001</v>
      </c>
      <c r="S12" s="10">
        <v>142.76679999999999</v>
      </c>
      <c r="T12" s="10">
        <v>140.4</v>
      </c>
      <c r="U12" s="18">
        <v>126.748</v>
      </c>
      <c r="V12" s="29">
        <v>40.465000000000003</v>
      </c>
      <c r="W12" s="29">
        <v>50.328000000000003</v>
      </c>
      <c r="X12" s="29">
        <v>54.8</v>
      </c>
      <c r="Y12" s="32">
        <v>39.951300000000003</v>
      </c>
      <c r="Z12" s="10"/>
      <c r="AA12" s="10"/>
      <c r="AB12" s="19" t="s">
        <v>22</v>
      </c>
      <c r="AC12" s="10">
        <v>1.9790000000000001</v>
      </c>
      <c r="AD12" s="35" t="s">
        <v>48</v>
      </c>
      <c r="AE12" s="21">
        <v>1.5</v>
      </c>
      <c r="AF12" s="10" t="s">
        <v>45</v>
      </c>
      <c r="AI12" s="23">
        <v>1.5</v>
      </c>
      <c r="AJ12" s="24" t="s">
        <v>47</v>
      </c>
      <c r="AK12" s="10"/>
    </row>
    <row r="13" spans="1:37" x14ac:dyDescent="0.2">
      <c r="A13" s="2" t="s">
        <v>15</v>
      </c>
      <c r="B13" s="10">
        <v>4.6630000000000003</v>
      </c>
      <c r="C13" s="10">
        <v>4.6630000000000003</v>
      </c>
      <c r="D13" s="10">
        <v>4.6630000000000003</v>
      </c>
      <c r="E13" s="18">
        <v>4.6630000000000003</v>
      </c>
      <c r="F13" s="10">
        <v>32.524999999999999</v>
      </c>
      <c r="G13" s="10">
        <v>39.03</v>
      </c>
      <c r="H13" s="10">
        <v>33.372</v>
      </c>
      <c r="I13" s="18">
        <v>37.08</v>
      </c>
      <c r="J13" s="10">
        <v>3.6469999999999998</v>
      </c>
      <c r="K13" s="10">
        <v>3.8290000000000002</v>
      </c>
      <c r="L13" s="10">
        <v>3.6469999999999998</v>
      </c>
      <c r="M13" s="18">
        <v>3.6469999999999998</v>
      </c>
      <c r="N13" s="35" t="s">
        <v>48</v>
      </c>
      <c r="O13" s="35" t="s">
        <v>48</v>
      </c>
      <c r="P13" s="35" t="s">
        <v>48</v>
      </c>
      <c r="Q13" s="18">
        <v>15.244</v>
      </c>
      <c r="R13" s="10">
        <v>0</v>
      </c>
      <c r="S13" s="10">
        <v>0</v>
      </c>
      <c r="T13" s="10">
        <v>0</v>
      </c>
      <c r="U13" s="18">
        <v>0</v>
      </c>
      <c r="V13" s="26">
        <v>0</v>
      </c>
      <c r="W13" s="26">
        <v>0</v>
      </c>
      <c r="X13" s="26">
        <v>0</v>
      </c>
      <c r="Y13" s="18">
        <v>0</v>
      </c>
      <c r="Z13" s="10"/>
      <c r="AA13" s="10"/>
      <c r="AC13" s="10"/>
      <c r="AD13" s="10"/>
      <c r="AE13" s="10"/>
      <c r="AF13" s="10"/>
      <c r="AG13" s="10"/>
      <c r="AI13" s="36">
        <f t="shared" ref="AI13" si="1">SUM(AI5:AI12)</f>
        <v>11172.2016</v>
      </c>
      <c r="AK13" s="10"/>
    </row>
    <row r="14" spans="1:37" x14ac:dyDescent="0.2">
      <c r="A14" s="2" t="s">
        <v>16</v>
      </c>
      <c r="B14" s="10">
        <v>6024.7809999999999</v>
      </c>
      <c r="C14" s="10">
        <v>5961.5280000000002</v>
      </c>
      <c r="D14" s="10">
        <v>5131.9769999999999</v>
      </c>
      <c r="E14" s="18">
        <v>5234.6252000000004</v>
      </c>
      <c r="F14" s="10">
        <v>489.17099999999999</v>
      </c>
      <c r="G14" s="10">
        <v>542.65</v>
      </c>
      <c r="H14" s="10">
        <v>482.30200000000002</v>
      </c>
      <c r="I14" s="18">
        <v>491.584</v>
      </c>
      <c r="J14" s="10">
        <v>380.85500000000002</v>
      </c>
      <c r="K14" s="10">
        <v>413.79300000000001</v>
      </c>
      <c r="L14" s="10">
        <v>337.45</v>
      </c>
      <c r="M14" s="18">
        <v>351.03089999999997</v>
      </c>
      <c r="N14" s="10">
        <v>2204.9720000000002</v>
      </c>
      <c r="O14" s="10">
        <v>2411.2020000000002</v>
      </c>
      <c r="P14" s="10">
        <v>2048.904</v>
      </c>
      <c r="Q14" s="18">
        <v>2216.9632000000001</v>
      </c>
      <c r="R14" s="10">
        <v>1017.546</v>
      </c>
      <c r="S14" s="10">
        <v>1025.904</v>
      </c>
      <c r="T14" s="10">
        <v>949.62099999999998</v>
      </c>
      <c r="U14" s="18">
        <v>917.96289999999999</v>
      </c>
      <c r="V14" s="29">
        <v>4294.6289999999999</v>
      </c>
      <c r="W14" s="29">
        <v>3805.5909999999999</v>
      </c>
      <c r="X14" s="37" t="s">
        <v>48</v>
      </c>
      <c r="Y14" s="32">
        <v>3121.3533000000002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x14ac:dyDescent="0.2">
      <c r="A15" s="2" t="s">
        <v>17</v>
      </c>
      <c r="B15" s="10">
        <v>18.315000000000001</v>
      </c>
      <c r="C15" s="10">
        <v>17.170999999999999</v>
      </c>
      <c r="D15" s="10">
        <v>15.792</v>
      </c>
      <c r="E15" s="18">
        <v>13.465999999999999</v>
      </c>
      <c r="F15" s="10">
        <v>1.909</v>
      </c>
      <c r="G15" s="10">
        <v>1.891</v>
      </c>
      <c r="H15" s="10">
        <v>1.855</v>
      </c>
      <c r="I15" s="18">
        <v>2.5910000000000002</v>
      </c>
      <c r="J15" s="10">
        <v>7.2409999999999997</v>
      </c>
      <c r="K15" s="10">
        <v>7.431</v>
      </c>
      <c r="L15" s="10">
        <v>7.23</v>
      </c>
      <c r="M15" s="18">
        <v>7.548</v>
      </c>
      <c r="N15" s="10">
        <v>6.95</v>
      </c>
      <c r="O15" s="10">
        <v>7.1210000000000004</v>
      </c>
      <c r="P15" s="10">
        <v>6.8419999999999996</v>
      </c>
      <c r="Q15" s="18">
        <v>6.98</v>
      </c>
      <c r="R15" s="10">
        <v>2.1190000000000002</v>
      </c>
      <c r="S15" s="10">
        <v>2.2120000000000002</v>
      </c>
      <c r="T15" s="10">
        <v>2.1120000000000001</v>
      </c>
      <c r="U15" s="18">
        <v>2.1659999999999999</v>
      </c>
      <c r="V15" s="29">
        <v>113.262</v>
      </c>
      <c r="W15" s="29">
        <v>128.76</v>
      </c>
      <c r="X15" s="29">
        <v>108.37</v>
      </c>
      <c r="Y15" s="32">
        <v>121.29</v>
      </c>
      <c r="Z15" s="10"/>
      <c r="AA15" s="10"/>
      <c r="AB15" s="10"/>
      <c r="AC15" s="10"/>
      <c r="AD15" s="10"/>
      <c r="AE15" s="10"/>
      <c r="AF15" s="10" t="s">
        <v>49</v>
      </c>
      <c r="AJ15" s="10"/>
      <c r="AK15" s="10"/>
    </row>
    <row r="16" spans="1:37" x14ac:dyDescent="0.2">
      <c r="A16" s="2" t="s">
        <v>18</v>
      </c>
      <c r="B16" s="10">
        <v>0</v>
      </c>
      <c r="C16" s="10">
        <v>0</v>
      </c>
      <c r="D16" s="10">
        <v>5.7</v>
      </c>
      <c r="E16" s="18">
        <v>6.4</v>
      </c>
      <c r="F16" s="10">
        <v>17.2</v>
      </c>
      <c r="G16" s="10">
        <v>19.399999999999999</v>
      </c>
      <c r="H16" s="10">
        <v>11.4</v>
      </c>
      <c r="I16" s="18">
        <v>13.9</v>
      </c>
      <c r="J16" s="10">
        <v>8.1</v>
      </c>
      <c r="K16" s="10">
        <v>10.1</v>
      </c>
      <c r="L16" s="10">
        <v>6.6</v>
      </c>
      <c r="M16" s="18">
        <v>4.5</v>
      </c>
      <c r="N16" s="10">
        <v>10.3</v>
      </c>
      <c r="O16" s="10">
        <v>7.5</v>
      </c>
      <c r="P16" s="10">
        <v>9.4</v>
      </c>
      <c r="Q16" s="18">
        <v>14.8</v>
      </c>
      <c r="R16" s="10">
        <v>0</v>
      </c>
      <c r="S16" s="10">
        <v>0</v>
      </c>
      <c r="T16" s="10">
        <v>0</v>
      </c>
      <c r="U16" s="18">
        <v>0</v>
      </c>
      <c r="V16" s="26">
        <v>0</v>
      </c>
      <c r="W16" s="26">
        <v>0</v>
      </c>
      <c r="X16" s="26">
        <v>0</v>
      </c>
      <c r="Y16" s="18">
        <v>0</v>
      </c>
      <c r="Z16" s="10"/>
      <c r="AA16" s="10"/>
      <c r="AB16" s="10"/>
      <c r="AC16" s="10"/>
      <c r="AD16" s="10"/>
      <c r="AE16" s="10"/>
      <c r="AF16" s="2" t="s">
        <v>50</v>
      </c>
      <c r="AK16" s="10"/>
    </row>
    <row r="17" spans="1:37" x14ac:dyDescent="0.2">
      <c r="A17" s="2" t="s">
        <v>19</v>
      </c>
      <c r="B17" s="10">
        <v>13.6</v>
      </c>
      <c r="C17" s="10">
        <v>14.6</v>
      </c>
      <c r="D17" s="10">
        <v>11.5</v>
      </c>
      <c r="E17" s="18">
        <v>12.2</v>
      </c>
      <c r="F17" s="10">
        <v>37.700000000000003</v>
      </c>
      <c r="G17" s="10">
        <v>64.2</v>
      </c>
      <c r="H17" s="10">
        <v>60.2</v>
      </c>
      <c r="I17" s="18">
        <v>52.2</v>
      </c>
      <c r="J17" s="10">
        <v>16.899999999999999</v>
      </c>
      <c r="K17" s="10">
        <v>21.4</v>
      </c>
      <c r="L17" s="10">
        <v>24.5</v>
      </c>
      <c r="M17" s="18">
        <v>23.2</v>
      </c>
      <c r="N17" s="10">
        <v>29.2</v>
      </c>
      <c r="O17" s="10">
        <v>43.5</v>
      </c>
      <c r="P17" s="10">
        <v>63.8</v>
      </c>
      <c r="Q17" s="18">
        <v>56.2</v>
      </c>
      <c r="R17" s="10">
        <v>0</v>
      </c>
      <c r="S17" s="10">
        <v>0</v>
      </c>
      <c r="T17" s="10">
        <v>0</v>
      </c>
      <c r="U17" s="18">
        <v>0</v>
      </c>
      <c r="V17" s="26">
        <v>0</v>
      </c>
      <c r="W17" s="26">
        <v>0</v>
      </c>
      <c r="X17" s="26">
        <v>0</v>
      </c>
      <c r="Y17" s="18">
        <v>0</v>
      </c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K17" s="10"/>
    </row>
    <row r="18" spans="1:37" x14ac:dyDescent="0.2">
      <c r="A18" s="2" t="s">
        <v>20</v>
      </c>
      <c r="B18" s="10">
        <v>7.0999999999999994E-2</v>
      </c>
      <c r="C18" s="10">
        <v>6.4000000000000001E-2</v>
      </c>
      <c r="D18" s="10">
        <v>9.6000000000000002E-2</v>
      </c>
      <c r="E18" s="18">
        <v>0.104</v>
      </c>
      <c r="F18" s="10">
        <v>0.47799999999999998</v>
      </c>
      <c r="G18" s="10">
        <v>0.23100000000000001</v>
      </c>
      <c r="H18" s="10">
        <v>0.498</v>
      </c>
      <c r="I18" s="18">
        <v>0.93500000000000005</v>
      </c>
      <c r="J18" s="10">
        <v>0.04</v>
      </c>
      <c r="K18" s="10">
        <v>7.4999999999999997E-2</v>
      </c>
      <c r="L18" s="10">
        <v>9.6000000000000002E-2</v>
      </c>
      <c r="M18" s="18">
        <v>0.13800000000000001</v>
      </c>
      <c r="N18" s="10">
        <v>2.6469999999999998</v>
      </c>
      <c r="O18" s="10">
        <v>2.13</v>
      </c>
      <c r="P18" s="10">
        <v>1.8160000000000001</v>
      </c>
      <c r="Q18" s="18">
        <v>1.9259999999999999</v>
      </c>
      <c r="R18" s="10">
        <v>0</v>
      </c>
      <c r="S18" s="10">
        <v>0</v>
      </c>
      <c r="T18" s="10">
        <v>0</v>
      </c>
      <c r="U18" s="18">
        <v>0</v>
      </c>
      <c r="V18" s="26">
        <v>0</v>
      </c>
      <c r="W18" s="26">
        <v>0</v>
      </c>
      <c r="X18" s="26">
        <v>0</v>
      </c>
      <c r="Y18" s="18">
        <v>0</v>
      </c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x14ac:dyDescent="0.2">
      <c r="A19" s="2" t="s">
        <v>21</v>
      </c>
      <c r="B19" s="10">
        <v>134.274</v>
      </c>
      <c r="C19" s="10">
        <v>165.214</v>
      </c>
      <c r="D19" s="10">
        <v>110</v>
      </c>
      <c r="E19" s="18">
        <v>138.1</v>
      </c>
      <c r="F19" s="10">
        <v>58.531999999999996</v>
      </c>
      <c r="G19" s="10">
        <v>62.110999999999997</v>
      </c>
      <c r="H19" s="10">
        <v>51.3</v>
      </c>
      <c r="I19" s="18">
        <v>63.4</v>
      </c>
      <c r="J19" s="10">
        <v>40.895000000000003</v>
      </c>
      <c r="K19" s="10">
        <v>50.448999999999998</v>
      </c>
      <c r="L19" s="10">
        <v>43.7</v>
      </c>
      <c r="M19" s="18">
        <v>62</v>
      </c>
      <c r="N19" s="10">
        <v>496.916</v>
      </c>
      <c r="O19" s="10">
        <v>234.971</v>
      </c>
      <c r="P19" s="10">
        <v>614</v>
      </c>
      <c r="Q19" s="18">
        <v>552.4</v>
      </c>
      <c r="R19" s="10">
        <v>52.911999999999999</v>
      </c>
      <c r="S19" s="10">
        <v>43.133000000000003</v>
      </c>
      <c r="T19" s="10">
        <v>17.7</v>
      </c>
      <c r="U19" s="18">
        <v>42.3</v>
      </c>
      <c r="V19" s="26">
        <v>0</v>
      </c>
      <c r="W19" s="26">
        <v>0</v>
      </c>
      <c r="X19" s="26">
        <v>0</v>
      </c>
      <c r="Y19" s="18">
        <v>0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x14ac:dyDescent="0.2">
      <c r="A20" s="2" t="s">
        <v>22</v>
      </c>
      <c r="B20" s="10">
        <v>14.571999999999999</v>
      </c>
      <c r="C20" s="10">
        <v>13.952999999999999</v>
      </c>
      <c r="D20" s="10">
        <v>11.141999999999999</v>
      </c>
      <c r="E20" s="18">
        <v>12.287000000000001</v>
      </c>
      <c r="F20" s="10">
        <v>1.365</v>
      </c>
      <c r="G20" s="10">
        <v>1.327</v>
      </c>
      <c r="H20" s="10">
        <v>0.98099999999999998</v>
      </c>
      <c r="I20" s="18">
        <v>1.3069999999999999</v>
      </c>
      <c r="J20" s="10">
        <v>9.3360000000000003</v>
      </c>
      <c r="K20" s="10">
        <v>8.7149999999999999</v>
      </c>
      <c r="L20" s="10">
        <v>7.1879999999999997</v>
      </c>
      <c r="M20" s="18">
        <v>8.2870000000000008</v>
      </c>
      <c r="N20" s="10">
        <v>0.05</v>
      </c>
      <c r="O20" s="10">
        <v>4.2000000000000003E-2</v>
      </c>
      <c r="P20" s="10">
        <v>2.7E-2</v>
      </c>
      <c r="Q20" s="18">
        <v>3.5000000000000003E-2</v>
      </c>
      <c r="R20" s="10">
        <v>0.81399999999999995</v>
      </c>
      <c r="S20" s="10">
        <v>1.4410000000000001</v>
      </c>
      <c r="T20" s="10">
        <v>0.66300000000000003</v>
      </c>
      <c r="U20" s="18">
        <v>0.54700000000000004</v>
      </c>
      <c r="V20" s="29">
        <v>1.9790000000000001</v>
      </c>
      <c r="W20" s="38" t="s">
        <v>48</v>
      </c>
      <c r="X20" s="29">
        <v>1.5</v>
      </c>
      <c r="Y20" s="30">
        <v>1.5</v>
      </c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spans="1:37" x14ac:dyDescent="0.2">
      <c r="A21" s="2" t="s">
        <v>23</v>
      </c>
      <c r="B21" s="10">
        <v>765</v>
      </c>
      <c r="C21" s="10">
        <v>815</v>
      </c>
      <c r="D21" s="10">
        <v>805</v>
      </c>
      <c r="E21" s="18">
        <v>855</v>
      </c>
      <c r="F21" s="10">
        <v>511</v>
      </c>
      <c r="G21" s="10">
        <v>482</v>
      </c>
      <c r="H21" s="10">
        <v>511</v>
      </c>
      <c r="I21" s="18">
        <v>555</v>
      </c>
      <c r="J21" s="10">
        <v>1328</v>
      </c>
      <c r="K21" s="10">
        <v>1541</v>
      </c>
      <c r="L21" s="10">
        <v>1353</v>
      </c>
      <c r="M21" s="18">
        <v>1310</v>
      </c>
      <c r="N21" s="10">
        <v>340</v>
      </c>
      <c r="O21" s="10">
        <v>418</v>
      </c>
      <c r="P21" s="10">
        <v>281</v>
      </c>
      <c r="Q21" s="18">
        <v>314</v>
      </c>
      <c r="R21" s="10">
        <v>0</v>
      </c>
      <c r="S21" s="10">
        <v>0</v>
      </c>
      <c r="T21" s="10">
        <v>0</v>
      </c>
      <c r="U21" s="18">
        <v>0</v>
      </c>
      <c r="V21" s="26">
        <v>0</v>
      </c>
      <c r="W21" s="26">
        <v>0</v>
      </c>
      <c r="X21" s="26">
        <v>0</v>
      </c>
      <c r="Y21" s="18">
        <v>0</v>
      </c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spans="1:37" x14ac:dyDescent="0.2">
      <c r="A22" s="2" t="s">
        <v>24</v>
      </c>
      <c r="B22" s="10">
        <v>44.241</v>
      </c>
      <c r="C22" s="10">
        <v>50.389000000000003</v>
      </c>
      <c r="D22" s="10">
        <v>52.031999999999996</v>
      </c>
      <c r="E22" s="18">
        <v>53.326999999999998</v>
      </c>
      <c r="F22" s="10">
        <v>85.631</v>
      </c>
      <c r="G22" s="10">
        <v>109.044</v>
      </c>
      <c r="H22" s="10">
        <v>98.272000000000006</v>
      </c>
      <c r="I22" s="18">
        <v>95.501000000000005</v>
      </c>
      <c r="J22" s="10">
        <v>154.10499999999999</v>
      </c>
      <c r="K22" s="10">
        <v>200.49700000000001</v>
      </c>
      <c r="L22" s="10">
        <v>135.38200000000001</v>
      </c>
      <c r="M22" s="18">
        <v>143.96199999999999</v>
      </c>
      <c r="N22" s="10">
        <v>270.80500000000001</v>
      </c>
      <c r="O22" s="10">
        <v>302.81</v>
      </c>
      <c r="P22" s="10">
        <v>262.108</v>
      </c>
      <c r="Q22" s="18">
        <v>234.58500000000001</v>
      </c>
      <c r="R22" s="10">
        <v>2.883</v>
      </c>
      <c r="S22" s="10">
        <v>3.3410000000000002</v>
      </c>
      <c r="T22" s="10">
        <v>2.6619999999999999</v>
      </c>
      <c r="U22" s="18">
        <v>2.8570000000000002</v>
      </c>
      <c r="V22" s="26">
        <v>0</v>
      </c>
      <c r="W22" s="26">
        <v>0</v>
      </c>
      <c r="X22" s="26">
        <v>0</v>
      </c>
      <c r="Y22" s="18">
        <v>0</v>
      </c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x14ac:dyDescent="0.2">
      <c r="A23" s="2" t="s">
        <v>25</v>
      </c>
      <c r="B23" s="10">
        <v>249.744</v>
      </c>
      <c r="C23" s="10">
        <v>712.3</v>
      </c>
      <c r="D23" s="10">
        <v>758.9</v>
      </c>
      <c r="E23" s="18">
        <v>761.5</v>
      </c>
      <c r="F23" s="10">
        <v>814.93200000000002</v>
      </c>
      <c r="G23" s="10">
        <v>887.4</v>
      </c>
      <c r="H23" s="10">
        <v>834.7</v>
      </c>
      <c r="I23" s="18">
        <v>735.1</v>
      </c>
      <c r="J23" s="10">
        <v>582.74900000000002</v>
      </c>
      <c r="K23" s="10">
        <v>677</v>
      </c>
      <c r="L23" s="10">
        <v>642.20000000000005</v>
      </c>
      <c r="M23" s="18">
        <v>538.6</v>
      </c>
      <c r="N23" s="10">
        <v>1877.9</v>
      </c>
      <c r="O23" s="10">
        <v>2493.1</v>
      </c>
      <c r="P23" s="10">
        <v>2877.3</v>
      </c>
      <c r="Q23" s="18">
        <v>3068.5</v>
      </c>
      <c r="R23" s="10">
        <v>9.3000000000000007</v>
      </c>
      <c r="S23" s="10">
        <v>8.6999999999999993</v>
      </c>
      <c r="T23" s="10">
        <v>9.1</v>
      </c>
      <c r="U23" s="18">
        <v>10</v>
      </c>
      <c r="V23" s="26">
        <v>0</v>
      </c>
      <c r="W23" s="26">
        <v>0</v>
      </c>
      <c r="X23" s="26">
        <v>0</v>
      </c>
      <c r="Y23" s="18">
        <v>0</v>
      </c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1:37" x14ac:dyDescent="0.2">
      <c r="A24" s="2" t="s">
        <v>26</v>
      </c>
      <c r="B24" s="10">
        <v>1406</v>
      </c>
      <c r="C24" s="10">
        <v>1245.364</v>
      </c>
      <c r="D24" s="10">
        <v>1392.694</v>
      </c>
      <c r="E24" s="18">
        <v>1186.8399999999999</v>
      </c>
      <c r="F24" s="35" t="s">
        <v>48</v>
      </c>
      <c r="G24" s="10">
        <v>85.058999999999997</v>
      </c>
      <c r="H24" s="10">
        <v>75.376999999999995</v>
      </c>
      <c r="I24" s="18">
        <v>77.159000000000006</v>
      </c>
      <c r="J24" s="35" t="s">
        <v>48</v>
      </c>
      <c r="K24" s="10">
        <v>38.65</v>
      </c>
      <c r="L24" s="10">
        <v>48.097999999999999</v>
      </c>
      <c r="M24" s="18">
        <v>41.335999999999999</v>
      </c>
      <c r="N24" s="10">
        <v>212.90199999999999</v>
      </c>
      <c r="O24" s="10">
        <v>247.22900000000001</v>
      </c>
      <c r="P24" s="10">
        <v>220.761</v>
      </c>
      <c r="Q24" s="18">
        <v>282.79599999999999</v>
      </c>
      <c r="R24" s="10">
        <v>33</v>
      </c>
      <c r="S24" s="10">
        <v>34.520000000000003</v>
      </c>
      <c r="T24" s="10">
        <v>30.157</v>
      </c>
      <c r="U24" s="18">
        <v>24.303000000000001</v>
      </c>
      <c r="V24" s="29">
        <v>241.05199999999999</v>
      </c>
      <c r="W24" s="29">
        <v>260</v>
      </c>
      <c r="X24" s="29">
        <v>258.06799999999998</v>
      </c>
      <c r="Y24" s="32">
        <v>288.85400000000004</v>
      </c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spans="1:37" x14ac:dyDescent="0.2">
      <c r="A25" s="2" t="s">
        <v>27</v>
      </c>
      <c r="B25" s="10">
        <v>3.77</v>
      </c>
      <c r="C25" s="10">
        <v>5.51</v>
      </c>
      <c r="D25" s="10">
        <v>7.31</v>
      </c>
      <c r="E25" s="18">
        <v>0</v>
      </c>
      <c r="F25" s="10">
        <v>2.04</v>
      </c>
      <c r="G25" s="10">
        <v>2.97</v>
      </c>
      <c r="H25" s="10">
        <v>2.71</v>
      </c>
      <c r="I25" s="18">
        <v>0</v>
      </c>
      <c r="J25" s="10">
        <v>4.67</v>
      </c>
      <c r="K25" s="10">
        <v>6.33</v>
      </c>
      <c r="L25" s="10">
        <v>5.87</v>
      </c>
      <c r="M25" s="18">
        <v>0</v>
      </c>
      <c r="N25" s="10">
        <v>77.290000000000006</v>
      </c>
      <c r="O25" s="10">
        <v>81.319999999999993</v>
      </c>
      <c r="P25" s="10">
        <v>55.34</v>
      </c>
      <c r="Q25" s="18">
        <v>69.573999999999998</v>
      </c>
      <c r="R25" s="10">
        <v>6.93</v>
      </c>
      <c r="S25" s="10">
        <v>7.63</v>
      </c>
      <c r="T25" s="10">
        <v>5.55</v>
      </c>
      <c r="U25" s="18">
        <v>0</v>
      </c>
      <c r="V25" s="26">
        <v>0</v>
      </c>
      <c r="W25" s="26">
        <v>0</v>
      </c>
      <c r="X25" s="26">
        <v>0</v>
      </c>
      <c r="Y25" s="18">
        <v>0</v>
      </c>
      <c r="Z25" s="10"/>
      <c r="AA25" s="10"/>
      <c r="AB25" s="10"/>
      <c r="AC25" s="20"/>
      <c r="AD25" s="10"/>
      <c r="AE25" s="10"/>
      <c r="AF25" s="10"/>
      <c r="AG25" s="10"/>
      <c r="AH25" s="10"/>
      <c r="AI25" s="10"/>
      <c r="AJ25" s="10"/>
      <c r="AK25" s="10"/>
    </row>
    <row r="26" spans="1:37" x14ac:dyDescent="0.2">
      <c r="A26" s="2" t="s">
        <v>28</v>
      </c>
      <c r="B26" s="10">
        <v>10.468999999999999</v>
      </c>
      <c r="C26" s="10">
        <v>19.088000000000001</v>
      </c>
      <c r="D26" s="10">
        <v>14.25</v>
      </c>
      <c r="E26" s="18">
        <v>9.73</v>
      </c>
      <c r="F26" s="10">
        <v>0</v>
      </c>
      <c r="G26" s="10">
        <v>0</v>
      </c>
      <c r="H26" s="10">
        <v>0</v>
      </c>
      <c r="I26" s="18">
        <v>6.52</v>
      </c>
      <c r="J26" s="10">
        <v>0</v>
      </c>
      <c r="K26" s="10">
        <v>0</v>
      </c>
      <c r="L26" s="10">
        <v>0</v>
      </c>
      <c r="M26" s="18">
        <v>14.93</v>
      </c>
      <c r="N26" s="10">
        <v>34.168999999999997</v>
      </c>
      <c r="O26" s="10">
        <v>31.355</v>
      </c>
      <c r="P26" s="10">
        <v>44.67</v>
      </c>
      <c r="Q26" s="18">
        <v>45.95</v>
      </c>
      <c r="R26" s="10">
        <v>1.9039999999999999</v>
      </c>
      <c r="S26" s="10">
        <v>1.75</v>
      </c>
      <c r="T26" s="10">
        <v>2.0099999999999998</v>
      </c>
      <c r="U26" s="18">
        <v>2.37</v>
      </c>
      <c r="V26" s="26">
        <v>0</v>
      </c>
      <c r="W26" s="26">
        <v>0</v>
      </c>
      <c r="X26" s="26">
        <v>0</v>
      </c>
      <c r="Y26" s="18">
        <v>0</v>
      </c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pans="1:37" x14ac:dyDescent="0.2">
      <c r="A27" s="2" t="s">
        <v>29</v>
      </c>
      <c r="B27" s="10">
        <v>39.198</v>
      </c>
      <c r="C27" s="10">
        <v>40.162999999999997</v>
      </c>
      <c r="D27" s="10">
        <v>38.347000000000001</v>
      </c>
      <c r="E27" s="18">
        <v>38.335000000000001</v>
      </c>
      <c r="F27" s="10">
        <v>67.507999999999996</v>
      </c>
      <c r="G27" s="10">
        <v>72.584999999999994</v>
      </c>
      <c r="H27" s="10">
        <v>55.564</v>
      </c>
      <c r="I27" s="18">
        <v>70.914000000000001</v>
      </c>
      <c r="J27" s="10">
        <v>19.991</v>
      </c>
      <c r="K27" s="10">
        <v>24.754000000000001</v>
      </c>
      <c r="L27" s="10">
        <v>21.466000000000001</v>
      </c>
      <c r="M27" s="18">
        <v>22.983000000000001</v>
      </c>
      <c r="N27" s="10">
        <v>4.2619999999999996</v>
      </c>
      <c r="O27" s="10">
        <v>5.2484999999999999</v>
      </c>
      <c r="P27" s="10">
        <v>4.8070000000000004</v>
      </c>
      <c r="Q27" s="18">
        <v>4.8070000000000004</v>
      </c>
      <c r="R27" s="10">
        <v>0</v>
      </c>
      <c r="S27" s="10">
        <v>0</v>
      </c>
      <c r="T27" s="10">
        <v>0</v>
      </c>
      <c r="U27" s="18">
        <v>0</v>
      </c>
      <c r="V27" s="26">
        <v>0</v>
      </c>
      <c r="W27" s="26">
        <v>0</v>
      </c>
      <c r="X27" s="26">
        <v>0</v>
      </c>
      <c r="Y27" s="18">
        <v>0</v>
      </c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spans="1:37" x14ac:dyDescent="0.2">
      <c r="A28" s="2" t="s">
        <v>30</v>
      </c>
      <c r="B28" s="10">
        <v>0</v>
      </c>
      <c r="C28" s="10">
        <v>0</v>
      </c>
      <c r="D28" s="10">
        <v>0</v>
      </c>
      <c r="E28" s="18">
        <v>15.1</v>
      </c>
      <c r="F28" s="10">
        <v>83</v>
      </c>
      <c r="G28" s="10">
        <v>104.87</v>
      </c>
      <c r="H28" s="10">
        <v>128.69999999999999</v>
      </c>
      <c r="I28" s="18">
        <v>112.8</v>
      </c>
      <c r="J28" s="10"/>
      <c r="K28" s="10">
        <v>41.622999999999998</v>
      </c>
      <c r="L28" s="10">
        <v>50.4</v>
      </c>
      <c r="M28" s="18">
        <v>49.6</v>
      </c>
      <c r="N28" s="10">
        <v>23.5</v>
      </c>
      <c r="O28" s="10">
        <v>20.684000000000001</v>
      </c>
      <c r="P28" s="10">
        <v>23.4</v>
      </c>
      <c r="Q28" s="18">
        <v>27.4</v>
      </c>
      <c r="R28" s="10">
        <v>0</v>
      </c>
      <c r="S28" s="10">
        <v>0</v>
      </c>
      <c r="T28" s="10">
        <v>0</v>
      </c>
      <c r="U28" s="18">
        <v>0</v>
      </c>
      <c r="V28" s="26">
        <v>0</v>
      </c>
      <c r="W28" s="26">
        <v>0</v>
      </c>
      <c r="X28" s="26">
        <v>0</v>
      </c>
      <c r="Y28" s="18">
        <v>0</v>
      </c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spans="1:37" x14ac:dyDescent="0.2">
      <c r="A29" s="2" t="s">
        <v>31</v>
      </c>
      <c r="B29" s="10">
        <v>0</v>
      </c>
      <c r="C29" s="10">
        <v>0</v>
      </c>
      <c r="D29" s="10">
        <v>0</v>
      </c>
      <c r="E29" s="18">
        <v>0</v>
      </c>
      <c r="F29" s="10">
        <v>748</v>
      </c>
      <c r="G29" s="10">
        <v>688</v>
      </c>
      <c r="H29" s="10">
        <v>664</v>
      </c>
      <c r="I29" s="18">
        <v>696</v>
      </c>
      <c r="J29" s="10">
        <v>365</v>
      </c>
      <c r="K29" s="10">
        <v>313</v>
      </c>
      <c r="L29" s="10">
        <v>374</v>
      </c>
      <c r="M29" s="18">
        <v>354</v>
      </c>
      <c r="N29" s="10">
        <v>358.8</v>
      </c>
      <c r="O29" s="10">
        <v>430</v>
      </c>
      <c r="P29" s="10">
        <v>375</v>
      </c>
      <c r="Q29" s="28">
        <v>375</v>
      </c>
      <c r="R29" s="10">
        <v>0</v>
      </c>
      <c r="S29" s="10">
        <v>0</v>
      </c>
      <c r="T29" s="10">
        <v>0</v>
      </c>
      <c r="U29" s="18">
        <v>0</v>
      </c>
      <c r="V29" s="26">
        <v>0</v>
      </c>
      <c r="W29" s="26">
        <v>0</v>
      </c>
      <c r="X29" s="26">
        <v>0</v>
      </c>
      <c r="Y29" s="18">
        <v>0</v>
      </c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spans="1:37" x14ac:dyDescent="0.2">
      <c r="A30" s="2" t="s">
        <v>32</v>
      </c>
      <c r="B30" s="10">
        <v>114.6</v>
      </c>
      <c r="C30" s="10">
        <v>103.1</v>
      </c>
      <c r="D30" s="10">
        <v>94</v>
      </c>
      <c r="E30" s="18">
        <v>117.9</v>
      </c>
      <c r="F30" s="10">
        <v>10.57</v>
      </c>
      <c r="G30" s="10">
        <v>12</v>
      </c>
      <c r="H30" s="10">
        <v>9.6</v>
      </c>
      <c r="I30" s="18">
        <v>5.4</v>
      </c>
      <c r="J30" s="10">
        <v>19.14</v>
      </c>
      <c r="K30" s="10">
        <v>16.8</v>
      </c>
      <c r="L30" s="10">
        <v>10.3</v>
      </c>
      <c r="M30" s="18">
        <v>12.8</v>
      </c>
      <c r="N30" s="10">
        <v>43.2</v>
      </c>
      <c r="O30" s="10">
        <v>40.4</v>
      </c>
      <c r="P30" s="10">
        <v>30.942</v>
      </c>
      <c r="Q30" s="18">
        <v>54.3</v>
      </c>
      <c r="R30" s="10">
        <v>24.4</v>
      </c>
      <c r="S30" s="10">
        <v>28.4</v>
      </c>
      <c r="T30" s="10">
        <v>25.213999999999999</v>
      </c>
      <c r="U30" s="18">
        <v>37</v>
      </c>
      <c r="V30" s="26">
        <v>0</v>
      </c>
      <c r="W30" s="26">
        <v>0</v>
      </c>
      <c r="X30" s="26">
        <v>0</v>
      </c>
      <c r="Y30" s="18">
        <v>0</v>
      </c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x14ac:dyDescent="0.2">
      <c r="A31" s="2" t="s">
        <v>33</v>
      </c>
      <c r="B31" s="10">
        <v>414.495</v>
      </c>
      <c r="C31" s="10">
        <v>590.08199999999999</v>
      </c>
      <c r="D31" s="10">
        <v>453.13400000000001</v>
      </c>
      <c r="E31" s="18">
        <v>505.19299999999998</v>
      </c>
      <c r="F31" s="10">
        <v>120.968</v>
      </c>
      <c r="G31" s="10">
        <v>138.267</v>
      </c>
      <c r="H31" s="10">
        <v>111.069</v>
      </c>
      <c r="I31" s="18">
        <v>133.60300000000001</v>
      </c>
      <c r="J31" s="10">
        <v>232.73500000000001</v>
      </c>
      <c r="K31" s="10">
        <v>243.87100000000001</v>
      </c>
      <c r="L31" s="10">
        <v>222.328</v>
      </c>
      <c r="M31" s="18">
        <v>242.65600000000001</v>
      </c>
      <c r="N31" s="10">
        <v>543.779</v>
      </c>
      <c r="O31" s="10">
        <v>611.24699999999996</v>
      </c>
      <c r="P31" s="10">
        <v>453.78300000000002</v>
      </c>
      <c r="Q31" s="18">
        <v>485.142</v>
      </c>
      <c r="R31" s="10">
        <v>10.57</v>
      </c>
      <c r="S31" s="10">
        <v>20.882000000000001</v>
      </c>
      <c r="T31" s="10">
        <v>16.433</v>
      </c>
      <c r="U31" s="18">
        <v>17.562999999999999</v>
      </c>
      <c r="V31" s="26">
        <v>0</v>
      </c>
      <c r="W31" s="26">
        <v>0</v>
      </c>
      <c r="X31" s="26">
        <v>0</v>
      </c>
      <c r="Y31" s="18">
        <v>0</v>
      </c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x14ac:dyDescent="0.2">
      <c r="A32" s="2" t="s">
        <v>35</v>
      </c>
      <c r="B32" s="10">
        <v>22.279</v>
      </c>
      <c r="C32" s="10">
        <v>23.585000000000001</v>
      </c>
      <c r="D32" s="10">
        <v>18.437999999999999</v>
      </c>
      <c r="E32" s="39">
        <v>20.742999999999999</v>
      </c>
      <c r="F32" s="10">
        <v>9.4719999999999995</v>
      </c>
      <c r="G32" s="10">
        <v>7.4960000000000004</v>
      </c>
      <c r="H32" s="10">
        <v>13.534000000000001</v>
      </c>
      <c r="I32" s="39">
        <v>3.9689999999999999</v>
      </c>
      <c r="J32" s="10">
        <v>22.792000000000002</v>
      </c>
      <c r="K32" s="10">
        <v>22.297000000000001</v>
      </c>
      <c r="L32" s="10">
        <v>22.933</v>
      </c>
      <c r="M32" s="39">
        <v>16.846</v>
      </c>
      <c r="N32" s="10">
        <v>89.123999999999995</v>
      </c>
      <c r="O32" s="10">
        <v>99.676000000000002</v>
      </c>
      <c r="P32" s="10">
        <v>37.412999999999997</v>
      </c>
      <c r="Q32" s="39">
        <v>107.008</v>
      </c>
      <c r="R32" s="10">
        <v>5.1479999999999997</v>
      </c>
      <c r="S32" s="10">
        <v>7.806</v>
      </c>
      <c r="T32" s="10">
        <v>3.516</v>
      </c>
      <c r="U32" s="39">
        <v>3.1120000000000001</v>
      </c>
      <c r="V32" s="29">
        <v>55.34</v>
      </c>
      <c r="W32" s="29">
        <v>41.9</v>
      </c>
      <c r="X32" s="29">
        <v>50.8</v>
      </c>
      <c r="Y32" s="40">
        <v>50.8</v>
      </c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spans="1:37" x14ac:dyDescent="0.2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spans="1:37" x14ac:dyDescent="0.2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spans="1:37" x14ac:dyDescent="0.2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spans="1:37" x14ac:dyDescent="0.2">
      <c r="A36" s="2" t="s">
        <v>34</v>
      </c>
      <c r="B36" s="10"/>
      <c r="C36" s="10">
        <v>1.6</v>
      </c>
      <c r="D36" s="10">
        <v>1.716</v>
      </c>
      <c r="E36" s="10">
        <v>1.56</v>
      </c>
      <c r="F36" s="10"/>
      <c r="G36" s="10">
        <v>0.8</v>
      </c>
      <c r="H36" s="10">
        <v>0.68200000000000005</v>
      </c>
      <c r="I36" s="10">
        <v>0.36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spans="1:37" x14ac:dyDescent="0.2">
      <c r="A37" s="2" t="s">
        <v>36</v>
      </c>
      <c r="B37" s="10">
        <v>167.51499999999999</v>
      </c>
      <c r="C37" s="10"/>
      <c r="D37" s="10">
        <v>145.81800000000001</v>
      </c>
      <c r="E37" s="10">
        <v>130.678</v>
      </c>
      <c r="F37" s="10">
        <v>4.032</v>
      </c>
      <c r="G37" s="10"/>
      <c r="H37" s="10">
        <v>3.6339999999999999</v>
      </c>
      <c r="I37" s="10">
        <v>2.9780000000000002</v>
      </c>
      <c r="J37" s="10">
        <v>47.432000000000002</v>
      </c>
      <c r="K37" s="10"/>
      <c r="L37" s="10">
        <v>43.731999999999999</v>
      </c>
      <c r="M37" s="10">
        <v>50.786999999999999</v>
      </c>
      <c r="N37" s="10">
        <v>121.38200000000001</v>
      </c>
      <c r="O37" s="10"/>
      <c r="P37" s="10">
        <v>127.17100000000001</v>
      </c>
      <c r="Q37" s="10">
        <v>110.884</v>
      </c>
      <c r="R37" s="10">
        <v>10.202999999999999</v>
      </c>
      <c r="S37" s="10"/>
      <c r="T37" s="10">
        <v>8.9870000000000001</v>
      </c>
      <c r="U37" s="10">
        <v>10.977</v>
      </c>
      <c r="V37" s="10"/>
      <c r="W37" s="10"/>
      <c r="X37" s="10">
        <v>8.9999999999999993E-3</v>
      </c>
      <c r="Y37" s="10">
        <v>5.0000000000000001E-3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x14ac:dyDescent="0.2">
      <c r="A38" s="2" t="s">
        <v>37</v>
      </c>
      <c r="B38" s="10">
        <v>36.631999999999998</v>
      </c>
      <c r="C38" s="10">
        <v>45.942</v>
      </c>
      <c r="D38" s="10">
        <v>44.021000000000001</v>
      </c>
      <c r="E38" s="10">
        <v>56.03</v>
      </c>
      <c r="F38" s="10">
        <v>22.858000000000001</v>
      </c>
      <c r="G38" s="10">
        <v>20.693000000000001</v>
      </c>
      <c r="H38" s="10">
        <v>13.698</v>
      </c>
      <c r="I38" s="10">
        <v>23.140999999999998</v>
      </c>
      <c r="J38" s="10">
        <v>37.155999999999999</v>
      </c>
      <c r="K38" s="10">
        <v>39.908999999999999</v>
      </c>
      <c r="L38" s="10">
        <v>32.89</v>
      </c>
      <c r="M38" s="10">
        <v>39.738999999999997</v>
      </c>
      <c r="N38" s="10">
        <v>71.659000000000006</v>
      </c>
      <c r="O38" s="10">
        <v>75.334000000000003</v>
      </c>
      <c r="P38" s="10">
        <v>50.023000000000003</v>
      </c>
      <c r="Q38" s="10">
        <v>85</v>
      </c>
      <c r="R38" s="10">
        <v>8.7070000000000007</v>
      </c>
      <c r="S38" s="10">
        <v>8.718</v>
      </c>
      <c r="T38" s="10">
        <v>7.7060000000000004</v>
      </c>
      <c r="U38" s="10">
        <v>8</v>
      </c>
      <c r="V38" s="10">
        <v>0</v>
      </c>
      <c r="W38" s="10">
        <v>0</v>
      </c>
      <c r="X38" s="10">
        <v>0</v>
      </c>
      <c r="Y38" s="10">
        <v>0</v>
      </c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2">
      <c r="A39" s="2" t="s">
        <v>38</v>
      </c>
      <c r="B39" s="10"/>
      <c r="C39" s="10"/>
      <c r="D39" s="10">
        <v>0</v>
      </c>
      <c r="E39" s="10"/>
      <c r="F39" s="10"/>
      <c r="G39" s="10"/>
      <c r="H39" s="10">
        <v>0</v>
      </c>
      <c r="I39" s="10"/>
      <c r="J39" s="10"/>
      <c r="K39" s="10"/>
      <c r="L39" s="10">
        <v>0</v>
      </c>
      <c r="M39" s="10"/>
      <c r="N39" s="10"/>
      <c r="O39" s="10"/>
      <c r="P39" s="10">
        <v>0</v>
      </c>
      <c r="Q39" s="10"/>
      <c r="R39" s="10"/>
      <c r="S39" s="10"/>
      <c r="T39" s="10">
        <v>0</v>
      </c>
      <c r="U39" s="10"/>
      <c r="V39" s="10"/>
      <c r="W39" s="10"/>
      <c r="X39" s="10">
        <v>0</v>
      </c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spans="1:37" x14ac:dyDescent="0.2">
      <c r="A40" s="2" t="s">
        <v>39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>
        <v>0</v>
      </c>
      <c r="W40" s="10">
        <v>0</v>
      </c>
      <c r="X40" s="10">
        <v>0</v>
      </c>
      <c r="Y40" s="10">
        <v>0</v>
      </c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spans="1:37" x14ac:dyDescent="0.2">
      <c r="A41" s="2" t="s">
        <v>40</v>
      </c>
      <c r="B41" s="10"/>
      <c r="C41" s="10">
        <v>11003</v>
      </c>
      <c r="D41" s="10">
        <v>11350</v>
      </c>
      <c r="E41" s="10">
        <v>11820</v>
      </c>
      <c r="F41" s="10"/>
      <c r="G41" s="10">
        <v>602</v>
      </c>
      <c r="H41" s="10">
        <v>714</v>
      </c>
      <c r="I41" s="10">
        <v>570</v>
      </c>
      <c r="J41" s="10"/>
      <c r="K41" s="10">
        <v>2295</v>
      </c>
      <c r="L41" s="10">
        <v>1819</v>
      </c>
      <c r="M41" s="10">
        <v>2058</v>
      </c>
      <c r="N41" s="10"/>
      <c r="O41" s="10">
        <v>2680</v>
      </c>
      <c r="P41" s="10">
        <v>2889</v>
      </c>
      <c r="Q41" s="10">
        <v>3128</v>
      </c>
      <c r="R41" s="10"/>
      <c r="S41" s="10">
        <v>493</v>
      </c>
      <c r="T41" s="10">
        <v>544</v>
      </c>
      <c r="U41" s="10">
        <v>564</v>
      </c>
      <c r="V41" s="10"/>
      <c r="W41" s="10">
        <v>3614</v>
      </c>
      <c r="X41" s="10">
        <v>3475</v>
      </c>
      <c r="Y41" s="10">
        <v>3681</v>
      </c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spans="1:37" x14ac:dyDescent="0.2">
      <c r="A42" s="2" t="s">
        <v>41</v>
      </c>
      <c r="B42" s="10">
        <v>199.28399999999999</v>
      </c>
      <c r="C42" s="10">
        <v>200</v>
      </c>
      <c r="D42" s="10">
        <v>205</v>
      </c>
      <c r="E42" s="10"/>
      <c r="F42" s="10">
        <v>6.3</v>
      </c>
      <c r="G42" s="10">
        <v>9.1999999999999993</v>
      </c>
      <c r="H42" s="10">
        <v>9.5</v>
      </c>
      <c r="I42" s="10"/>
      <c r="J42" s="10">
        <v>96.591999999999999</v>
      </c>
      <c r="K42" s="10">
        <v>103.04900000000001</v>
      </c>
      <c r="L42" s="10">
        <v>105.6</v>
      </c>
      <c r="M42" s="10"/>
      <c r="N42" s="10">
        <v>54.6</v>
      </c>
      <c r="O42" s="10">
        <v>64</v>
      </c>
      <c r="P42" s="10">
        <v>71.3</v>
      </c>
      <c r="Q42" s="10"/>
      <c r="R42" s="10">
        <v>11.6</v>
      </c>
      <c r="S42" s="10">
        <v>13.1</v>
      </c>
      <c r="T42" s="10">
        <v>14.6</v>
      </c>
      <c r="U42" s="10"/>
      <c r="V42" s="10">
        <v>13.324999999999999</v>
      </c>
      <c r="W42" s="10">
        <v>15.01</v>
      </c>
      <c r="X42" s="10">
        <v>19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x14ac:dyDescent="0.2">
      <c r="A43" s="2" t="s">
        <v>42</v>
      </c>
      <c r="B43" s="10">
        <v>60.3</v>
      </c>
      <c r="C43" s="10">
        <v>62.4</v>
      </c>
      <c r="D43" s="10">
        <v>13.7</v>
      </c>
      <c r="E43" s="10"/>
      <c r="F43" s="10">
        <v>0</v>
      </c>
      <c r="G43" s="10">
        <v>0</v>
      </c>
      <c r="H43" s="10">
        <v>0</v>
      </c>
      <c r="I43" s="10">
        <v>0</v>
      </c>
      <c r="J43" s="10">
        <v>13.3</v>
      </c>
      <c r="K43" s="10">
        <v>13.7</v>
      </c>
      <c r="L43" s="10">
        <v>8.6</v>
      </c>
      <c r="M43" s="10"/>
      <c r="N43" s="10">
        <v>12.5</v>
      </c>
      <c r="O43" s="10">
        <v>13.5</v>
      </c>
      <c r="P43" s="10">
        <v>8.1</v>
      </c>
      <c r="Q43" s="10"/>
      <c r="R43" s="10">
        <v>0</v>
      </c>
      <c r="S43" s="10">
        <v>0</v>
      </c>
      <c r="T43" s="10">
        <v>0</v>
      </c>
      <c r="U43" s="10">
        <v>0</v>
      </c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spans="1:37" x14ac:dyDescent="0.2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spans="1:37" x14ac:dyDescent="0.2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spans="1:37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spans="1:37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spans="1:37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spans="2:37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spans="2:37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2:37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2:37" x14ac:dyDescent="0.2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spans="2:37" x14ac:dyDescent="0.2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spans="2:37" x14ac:dyDescent="0.2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2:37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2:37" x14ac:dyDescent="0.2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J56" s="10"/>
      <c r="AK56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92D050"/>
    <pageSetUpPr fitToPage="1"/>
  </sheetPr>
  <dimension ref="B2:N276"/>
  <sheetViews>
    <sheetView showGridLines="0" tabSelected="1" zoomScaleNormal="100" workbookViewId="0"/>
  </sheetViews>
  <sheetFormatPr defaultColWidth="9.140625" defaultRowHeight="12.75" x14ac:dyDescent="0.2"/>
  <cols>
    <col min="1" max="1" width="9.140625" style="41"/>
    <col min="2" max="2" width="9.85546875" style="41" bestFit="1" customWidth="1"/>
    <col min="3" max="3" width="11.85546875" style="41" customWidth="1"/>
    <col min="4" max="4" width="10" style="41" bestFit="1" customWidth="1"/>
    <col min="5" max="5" width="11" style="41" bestFit="1" customWidth="1"/>
    <col min="6" max="8" width="10" style="41" bestFit="1" customWidth="1"/>
    <col min="9" max="10" width="10.42578125" style="41" customWidth="1"/>
    <col min="11" max="11" width="10" style="41" bestFit="1" customWidth="1"/>
    <col min="12" max="12" width="9.85546875" style="41" customWidth="1"/>
    <col min="13" max="13" width="11" style="41" customWidth="1"/>
    <col min="14" max="14" width="10.140625" style="41" customWidth="1"/>
    <col min="15" max="15" width="13.85546875" style="41" customWidth="1"/>
    <col min="16" max="16" width="9.85546875" style="41" bestFit="1" customWidth="1"/>
    <col min="17" max="18" width="12.28515625" style="41" customWidth="1"/>
    <col min="19" max="20" width="11.140625" style="41" customWidth="1"/>
    <col min="21" max="29" width="11" style="41" customWidth="1"/>
    <col min="30" max="30" width="9.140625" style="41"/>
    <col min="31" max="31" width="9.28515625" style="41" bestFit="1" customWidth="1"/>
    <col min="32" max="34" width="9.140625" style="41"/>
    <col min="35" max="43" width="12.140625" style="41" customWidth="1"/>
    <col min="44" max="16384" width="9.140625" style="41"/>
  </cols>
  <sheetData>
    <row r="2" spans="2:13" x14ac:dyDescent="0.2">
      <c r="B2" s="329" t="s">
        <v>227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</row>
    <row r="3" spans="2:13" x14ac:dyDescent="0.2">
      <c r="B3" s="330" t="s">
        <v>315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</row>
    <row r="5" spans="2:13" x14ac:dyDescent="0.2">
      <c r="B5" s="331" t="s">
        <v>144</v>
      </c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</row>
    <row r="6" spans="2:13" x14ac:dyDescent="0.2"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</row>
    <row r="7" spans="2:13" x14ac:dyDescent="0.2">
      <c r="B7" s="332" t="s">
        <v>305</v>
      </c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</row>
    <row r="27" spans="2:13" ht="12" customHeight="1" x14ac:dyDescent="0.2">
      <c r="B27" s="331"/>
      <c r="C27" s="331"/>
      <c r="D27" s="331"/>
      <c r="E27" s="331"/>
      <c r="F27" s="331"/>
      <c r="G27" s="331"/>
      <c r="H27" s="331"/>
      <c r="I27" s="331"/>
      <c r="J27" s="331"/>
      <c r="K27" s="331"/>
      <c r="L27" s="331"/>
      <c r="M27" s="331"/>
    </row>
    <row r="28" spans="2:13" ht="12" customHeight="1" x14ac:dyDescent="0.2"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</row>
    <row r="29" spans="2:13" ht="18" customHeight="1" x14ac:dyDescent="0.2">
      <c r="B29" s="332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</row>
    <row r="259" spans="9:14" x14ac:dyDescent="0.2">
      <c r="I259" s="42"/>
      <c r="J259" s="42"/>
      <c r="K259" s="42"/>
      <c r="L259" s="42"/>
      <c r="M259" s="42"/>
      <c r="N259" s="42"/>
    </row>
    <row r="260" spans="9:14" x14ac:dyDescent="0.2">
      <c r="I260" s="42"/>
      <c r="J260" s="42"/>
      <c r="K260" s="42"/>
      <c r="L260" s="42"/>
      <c r="M260" s="42"/>
      <c r="N260" s="42"/>
    </row>
    <row r="261" spans="9:14" x14ac:dyDescent="0.2">
      <c r="I261" s="42"/>
      <c r="J261" s="42"/>
      <c r="K261" s="42"/>
      <c r="L261" s="42"/>
      <c r="M261" s="42"/>
      <c r="N261" s="42"/>
    </row>
    <row r="262" spans="9:14" x14ac:dyDescent="0.2">
      <c r="I262" s="42"/>
      <c r="J262" s="42"/>
      <c r="K262" s="42"/>
      <c r="L262" s="42"/>
      <c r="M262" s="42"/>
      <c r="N262" s="42"/>
    </row>
    <row r="263" spans="9:14" x14ac:dyDescent="0.2">
      <c r="I263" s="42"/>
      <c r="J263" s="42"/>
      <c r="K263" s="42"/>
      <c r="L263" s="42"/>
      <c r="M263" s="42"/>
      <c r="N263" s="42"/>
    </row>
    <row r="264" spans="9:14" x14ac:dyDescent="0.2">
      <c r="I264" s="42"/>
      <c r="J264" s="42"/>
      <c r="K264" s="42"/>
      <c r="L264" s="42"/>
      <c r="M264" s="42"/>
      <c r="N264" s="42"/>
    </row>
    <row r="265" spans="9:14" x14ac:dyDescent="0.2">
      <c r="I265" s="42"/>
      <c r="J265" s="42"/>
      <c r="K265" s="42"/>
      <c r="L265" s="42"/>
      <c r="M265" s="42"/>
      <c r="N265" s="42"/>
    </row>
    <row r="266" spans="9:14" x14ac:dyDescent="0.2">
      <c r="I266" s="42"/>
      <c r="J266" s="42"/>
      <c r="K266" s="42"/>
      <c r="L266" s="42"/>
      <c r="M266" s="42"/>
      <c r="N266" s="42"/>
    </row>
    <row r="267" spans="9:14" x14ac:dyDescent="0.2">
      <c r="I267" s="42"/>
      <c r="J267" s="42"/>
      <c r="K267" s="42"/>
      <c r="L267" s="42"/>
      <c r="M267" s="42"/>
      <c r="N267" s="42"/>
    </row>
    <row r="268" spans="9:14" x14ac:dyDescent="0.2">
      <c r="I268" s="42"/>
      <c r="J268" s="42"/>
      <c r="K268" s="42"/>
      <c r="L268" s="42"/>
      <c r="M268" s="42"/>
      <c r="N268" s="42"/>
    </row>
    <row r="269" spans="9:14" x14ac:dyDescent="0.2">
      <c r="I269" s="42"/>
      <c r="J269" s="42"/>
      <c r="K269" s="42"/>
      <c r="L269" s="42"/>
      <c r="M269" s="42"/>
      <c r="N269" s="42"/>
    </row>
    <row r="270" spans="9:14" x14ac:dyDescent="0.2">
      <c r="N270" s="42"/>
    </row>
    <row r="271" spans="9:14" x14ac:dyDescent="0.2">
      <c r="N271" s="42"/>
    </row>
    <row r="272" spans="9:14" x14ac:dyDescent="0.2">
      <c r="N272" s="42"/>
    </row>
    <row r="273" spans="14:14" x14ac:dyDescent="0.2">
      <c r="N273" s="42"/>
    </row>
    <row r="274" spans="14:14" x14ac:dyDescent="0.2">
      <c r="N274" s="42"/>
    </row>
    <row r="275" spans="14:14" x14ac:dyDescent="0.2">
      <c r="N275" s="42"/>
    </row>
    <row r="276" spans="14:14" x14ac:dyDescent="0.2">
      <c r="N276" s="42"/>
    </row>
  </sheetData>
  <mergeCells count="8">
    <mergeCell ref="B2:M2"/>
    <mergeCell ref="B3:M3"/>
    <mergeCell ref="B27:M27"/>
    <mergeCell ref="B29:M29"/>
    <mergeCell ref="B28:M28"/>
    <mergeCell ref="B5:M5"/>
    <mergeCell ref="B6:M6"/>
    <mergeCell ref="B7:M7"/>
  </mergeCells>
  <pageMargins left="0.7" right="0.7" top="0.75" bottom="0.75" header="0.3" footer="0.3"/>
  <pageSetup paperSize="9"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</sheetPr>
  <dimension ref="A1:AI202"/>
  <sheetViews>
    <sheetView workbookViewId="0"/>
  </sheetViews>
  <sheetFormatPr defaultColWidth="8.7109375" defaultRowHeight="12.75" x14ac:dyDescent="0.2"/>
  <cols>
    <col min="1" max="2" width="8.7109375" style="42"/>
    <col min="3" max="3" width="9.42578125" style="42" bestFit="1" customWidth="1"/>
    <col min="4" max="4" width="10" style="42" bestFit="1" customWidth="1"/>
    <col min="5" max="5" width="8.7109375" style="42"/>
    <col min="6" max="6" width="10" style="42" bestFit="1" customWidth="1"/>
    <col min="7" max="7" width="8.7109375" style="42"/>
    <col min="8" max="8" width="10" style="42" bestFit="1" customWidth="1"/>
    <col min="9" max="9" width="8.7109375" style="42"/>
    <col min="10" max="10" width="10" style="42" bestFit="1" customWidth="1"/>
    <col min="11" max="11" width="8.7109375" style="42"/>
    <col min="12" max="12" width="10" style="42" bestFit="1" customWidth="1"/>
    <col min="13" max="13" width="8.7109375" style="42"/>
    <col min="14" max="14" width="10" style="42" bestFit="1" customWidth="1"/>
    <col min="15" max="15" width="8.7109375" style="42"/>
    <col min="16" max="16" width="10" style="42" bestFit="1" customWidth="1"/>
    <col min="17" max="17" width="8.7109375" style="42"/>
    <col min="18" max="18" width="10" style="42" bestFit="1" customWidth="1"/>
    <col min="19" max="19" width="8.7109375" style="42"/>
    <col min="20" max="20" width="10" style="42" bestFit="1" customWidth="1"/>
    <col min="21" max="21" width="8.7109375" style="42"/>
    <col min="22" max="22" width="10" style="42" bestFit="1" customWidth="1"/>
    <col min="23" max="23" width="8.7109375" style="42"/>
    <col min="24" max="24" width="10" style="42" bestFit="1" customWidth="1"/>
    <col min="25" max="25" width="8.7109375" style="42"/>
    <col min="26" max="26" width="11.28515625" style="42" customWidth="1"/>
    <col min="27" max="27" width="8.7109375" style="42"/>
    <col min="28" max="28" width="11.28515625" style="42" customWidth="1"/>
    <col min="29" max="29" width="8.7109375" style="42"/>
    <col min="30" max="30" width="9.85546875" style="42" bestFit="1" customWidth="1"/>
    <col min="31" max="16384" width="8.7109375" style="42"/>
  </cols>
  <sheetData>
    <row r="1" spans="1:31" s="41" customFormat="1" x14ac:dyDescent="0.2">
      <c r="B1" s="43" t="s">
        <v>150</v>
      </c>
    </row>
    <row r="2" spans="1:31" s="41" customFormat="1" x14ac:dyDescent="0.2">
      <c r="B2" s="41" t="s">
        <v>311</v>
      </c>
    </row>
    <row r="3" spans="1:31" s="41" customFormat="1" x14ac:dyDescent="0.2"/>
    <row r="4" spans="1:31" s="41" customFormat="1" x14ac:dyDescent="0.2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31" s="41" customFormat="1" x14ac:dyDescent="0.2">
      <c r="A5" s="44"/>
      <c r="B5" s="48"/>
      <c r="C5" s="48"/>
      <c r="D5" s="48"/>
      <c r="E5" s="48"/>
      <c r="F5" s="48"/>
      <c r="G5" s="48"/>
      <c r="H5" s="48"/>
      <c r="I5" s="48"/>
      <c r="J5" s="48"/>
      <c r="K5" s="49"/>
      <c r="L5" s="48"/>
      <c r="M5" s="48"/>
      <c r="N5" s="48"/>
      <c r="O5" s="48"/>
      <c r="P5" s="48"/>
      <c r="Q5" s="48"/>
      <c r="R5" s="48"/>
      <c r="S5" s="48"/>
    </row>
    <row r="6" spans="1:31" s="41" customFormat="1" x14ac:dyDescent="0.2">
      <c r="A6" s="44"/>
      <c r="B6" s="45"/>
      <c r="C6" s="45">
        <v>2010</v>
      </c>
      <c r="D6" s="45">
        <v>2011</v>
      </c>
      <c r="E6" s="45">
        <v>2012</v>
      </c>
      <c r="F6" s="45">
        <v>2013</v>
      </c>
      <c r="G6" s="45">
        <v>2014</v>
      </c>
      <c r="H6" s="45">
        <v>2015</v>
      </c>
      <c r="I6" s="45">
        <v>2016</v>
      </c>
      <c r="J6" s="45">
        <v>2017</v>
      </c>
      <c r="K6" s="45">
        <v>2018</v>
      </c>
      <c r="L6" s="45">
        <v>2019</v>
      </c>
      <c r="M6" s="45">
        <v>2020</v>
      </c>
      <c r="N6" s="45">
        <v>2021</v>
      </c>
      <c r="O6" s="45">
        <v>2022</v>
      </c>
      <c r="P6" s="45">
        <v>2023</v>
      </c>
      <c r="Q6" s="48"/>
      <c r="R6" s="48"/>
      <c r="S6" s="48"/>
    </row>
    <row r="7" spans="1:31" s="41" customFormat="1" ht="38.25" x14ac:dyDescent="0.2">
      <c r="A7" s="44"/>
      <c r="B7" s="46" t="s">
        <v>92</v>
      </c>
      <c r="C7" s="224">
        <f>+D53/1000</f>
        <v>112.43467999999999</v>
      </c>
      <c r="D7" s="224">
        <f>+F53/1000</f>
        <v>115.55696</v>
      </c>
      <c r="E7" s="224">
        <f>+H53/1000</f>
        <v>112.26428</v>
      </c>
      <c r="F7" s="224">
        <f>+J53/1000</f>
        <v>124.15507000000001</v>
      </c>
      <c r="G7" s="224">
        <f>+L53/1000</f>
        <v>132.70478</v>
      </c>
      <c r="H7" s="224">
        <f>+N53/1000</f>
        <v>135.755</v>
      </c>
      <c r="I7" s="224">
        <f>+P53/1000</f>
        <v>120.49724000000001</v>
      </c>
      <c r="J7" s="224">
        <f>+R53/1000</f>
        <v>127.935</v>
      </c>
      <c r="K7" s="224">
        <f>+T53/1000</f>
        <v>115.59158000000001</v>
      </c>
      <c r="L7" s="224">
        <f>+V53/1000</f>
        <v>131.83602999999999</v>
      </c>
      <c r="M7" s="224">
        <f>+X53/1000</f>
        <v>118.86761</v>
      </c>
      <c r="N7" s="224">
        <f>+Z53/1000</f>
        <v>129.88427000000001</v>
      </c>
      <c r="O7" s="224">
        <f>+AB53/1000</f>
        <v>126.64047000000001</v>
      </c>
      <c r="P7" s="224">
        <f>+AD53/1000</f>
        <v>125.879447771353</v>
      </c>
      <c r="Q7" s="225"/>
      <c r="R7" s="225"/>
      <c r="S7" s="164"/>
    </row>
    <row r="8" spans="1:31" s="41" customFormat="1" ht="51" x14ac:dyDescent="0.2">
      <c r="A8" s="44"/>
      <c r="B8" s="46" t="s">
        <v>91</v>
      </c>
      <c r="C8" s="224">
        <f>+D165/1000</f>
        <v>59.418949999999995</v>
      </c>
      <c r="D8" s="224">
        <f>+F165/1000</f>
        <v>70.124250000000004</v>
      </c>
      <c r="E8" s="224">
        <f>+H165/1000</f>
        <v>59.040849999999999</v>
      </c>
      <c r="F8" s="224">
        <f>+J165/1000</f>
        <v>66.596620000000001</v>
      </c>
      <c r="G8" s="224">
        <f>+L165/1000</f>
        <v>77.312149999999988</v>
      </c>
      <c r="H8" s="224">
        <f>+N165/1000</f>
        <v>58.420470000000002</v>
      </c>
      <c r="I8" s="224">
        <f>+P165/1000</f>
        <v>62.717010000000002</v>
      </c>
      <c r="J8" s="224">
        <f>+R165/1000</f>
        <v>64.682209999999998</v>
      </c>
      <c r="K8" s="224">
        <f>+T165/1000</f>
        <v>69.004809999999992</v>
      </c>
      <c r="L8" s="224">
        <f>+V165/1000</f>
        <v>70.099289999999996</v>
      </c>
      <c r="M8" s="224">
        <f>+X165/1000</f>
        <v>67.305300000000003</v>
      </c>
      <c r="N8" s="224">
        <f>+Z165/1000</f>
        <v>73.015219999999999</v>
      </c>
      <c r="O8" s="224">
        <f>+AB165/1000</f>
        <v>52.970669999999998</v>
      </c>
      <c r="P8" s="224">
        <f>+AD165/1000</f>
        <v>61.035299364558099</v>
      </c>
      <c r="Q8" s="225"/>
      <c r="R8" s="225"/>
      <c r="S8" s="164"/>
    </row>
    <row r="9" spans="1:31" s="41" customFormat="1" x14ac:dyDescent="0.2">
      <c r="A9" s="44"/>
      <c r="B9" s="46" t="s">
        <v>53</v>
      </c>
      <c r="C9" s="224">
        <f>+D109/1000</f>
        <v>47.8202</v>
      </c>
      <c r="D9" s="224">
        <f>+F109/1000</f>
        <v>46.535919999999997</v>
      </c>
      <c r="E9" s="224">
        <f>+H109/1000</f>
        <v>49.476379999999999</v>
      </c>
      <c r="F9" s="224">
        <f>+J109/1000</f>
        <v>53.037699999999994</v>
      </c>
      <c r="G9" s="224">
        <f>+L109/1000</f>
        <v>53.890620000000006</v>
      </c>
      <c r="H9" s="224">
        <f>+N109/1000</f>
        <v>54.67042</v>
      </c>
      <c r="I9" s="224">
        <f>+P109/1000</f>
        <v>53.519779999999997</v>
      </c>
      <c r="J9" s="224">
        <f>+R109/1000</f>
        <v>51.628230000000002</v>
      </c>
      <c r="K9" s="224">
        <f>+T109/1000</f>
        <v>50.149800000000006</v>
      </c>
      <c r="L9" s="224">
        <f>+V109/1000</f>
        <v>55.588550000000005</v>
      </c>
      <c r="M9" s="224">
        <f>+X109/1000</f>
        <v>54.670540000000003</v>
      </c>
      <c r="N9" s="224">
        <f>+Z109/1000</f>
        <v>52.090780000000002</v>
      </c>
      <c r="O9" s="224">
        <f>+AB109/1000</f>
        <v>51.990010000000005</v>
      </c>
      <c r="P9" s="224">
        <f>+AD109/1000</f>
        <v>47.381735162517202</v>
      </c>
      <c r="Q9" s="225"/>
      <c r="R9" s="225"/>
      <c r="S9" s="164"/>
    </row>
    <row r="10" spans="1:31" s="41" customFormat="1" x14ac:dyDescent="0.2">
      <c r="A10" s="44"/>
      <c r="B10" s="46" t="s">
        <v>139</v>
      </c>
      <c r="C10" s="224">
        <f>+D137/1000</f>
        <v>6.7539300000000004</v>
      </c>
      <c r="D10" s="224">
        <f>+F137/1000</f>
        <v>7.2688000000000006</v>
      </c>
      <c r="E10" s="224">
        <f>+H137/1000</f>
        <v>7.3043500000000003</v>
      </c>
      <c r="F10" s="224">
        <f>+J137/1000</f>
        <v>7.46814</v>
      </c>
      <c r="G10" s="224">
        <f>+L137/1000</f>
        <v>6.9632100000000001</v>
      </c>
      <c r="H10" s="224">
        <f>+N137/1000</f>
        <v>6.8071400000000004</v>
      </c>
      <c r="I10" s="224">
        <f>+P137/1000</f>
        <v>7.3523300000000003</v>
      </c>
      <c r="J10" s="224">
        <f>+R137/1000</f>
        <v>7.3304600000000004</v>
      </c>
      <c r="K10" s="224">
        <f>+T137/1000</f>
        <v>6.9358999999999993</v>
      </c>
      <c r="L10" s="224">
        <f>+V137/1000</f>
        <v>6.9649200000000002</v>
      </c>
      <c r="M10" s="224">
        <f>+X137/1000</f>
        <v>8.5254899999999996</v>
      </c>
      <c r="N10" s="224">
        <f>+Z137/1000</f>
        <v>7.5005299999999995</v>
      </c>
      <c r="O10" s="224">
        <f>+AB137/1000</f>
        <v>7.4592099999999997</v>
      </c>
      <c r="P10" s="224">
        <f>+AD137/1000</f>
        <v>5.8738042611441799</v>
      </c>
      <c r="Q10" s="225"/>
      <c r="R10" s="225"/>
      <c r="S10" s="164"/>
    </row>
    <row r="11" spans="1:31" s="41" customFormat="1" ht="25.5" x14ac:dyDescent="0.2">
      <c r="A11" s="44"/>
      <c r="B11" s="46" t="s">
        <v>216</v>
      </c>
      <c r="C11" s="224">
        <f>+D81/1000</f>
        <v>7.6596099999999998</v>
      </c>
      <c r="D11" s="224">
        <f>+F81/1000</f>
        <v>7.1023199999999997</v>
      </c>
      <c r="E11" s="224">
        <f>+H81/1000</f>
        <v>8.9849399999999999</v>
      </c>
      <c r="F11" s="265">
        <f>+(SUM(J82:J108)+H93)/1000</f>
        <v>10.708299999999999</v>
      </c>
      <c r="G11" s="224">
        <f>+L81/1000</f>
        <v>9.2905899999999999</v>
      </c>
      <c r="H11" s="224">
        <f>+N81/1000</f>
        <v>8.137220000000001</v>
      </c>
      <c r="I11" s="224">
        <f>+P81/1000</f>
        <v>7.6389300000000002</v>
      </c>
      <c r="J11" s="224">
        <f>+R81/1000</f>
        <v>7.6126499999999995</v>
      </c>
      <c r="K11" s="224">
        <f>+T81/1000</f>
        <v>6.4997299999999996</v>
      </c>
      <c r="L11" s="224">
        <f>+V81/1000</f>
        <v>8.6654999999999998</v>
      </c>
      <c r="M11" s="224">
        <f>+X81/1000</f>
        <v>9.4921900000000008</v>
      </c>
      <c r="N11" s="224">
        <f>+Z81/1000</f>
        <v>8.4462099999999989</v>
      </c>
      <c r="O11" s="224">
        <f>+AB81/1000</f>
        <v>7.7978900000000007</v>
      </c>
      <c r="P11" s="224">
        <f>+AD81/1000</f>
        <v>7.7710104581041497</v>
      </c>
      <c r="Q11" s="225"/>
      <c r="R11" s="225"/>
      <c r="S11" s="164"/>
    </row>
    <row r="12" spans="1:31" s="41" customFormat="1" x14ac:dyDescent="0.2">
      <c r="A12" s="44"/>
      <c r="B12" s="47" t="s">
        <v>54</v>
      </c>
      <c r="C12" s="224">
        <f>+(D25/1000)-SUM(C7:C11)</f>
        <v>30.038980000000038</v>
      </c>
      <c r="D12" s="224">
        <f>+(F25/1000)-SUM(D7:D11)</f>
        <v>23.718679999999949</v>
      </c>
      <c r="E12" s="224">
        <f>+(H25/1000)-SUM(E7:E11)</f>
        <v>26.785390000000035</v>
      </c>
      <c r="F12" s="224">
        <f>+(J25/1000)-SUM(F7:F11)</f>
        <v>26.22476000000006</v>
      </c>
      <c r="G12" s="224">
        <f>+(L25/1000)-SUM(G7:G11)</f>
        <v>27.785399999999981</v>
      </c>
      <c r="H12" s="224">
        <f>+(N25/1000)-SUM(H7:H11)</f>
        <v>27.926189999999963</v>
      </c>
      <c r="I12" s="224">
        <f>+(P25/1000)-SUM(I7:I11)</f>
        <v>28.375749999999982</v>
      </c>
      <c r="J12" s="224">
        <f>+(R25/1000)-SUM(J7:J11)</f>
        <v>28.07107000000002</v>
      </c>
      <c r="K12" s="224">
        <f>+(T25/1000)-SUM(K7:K11)</f>
        <v>25.857170000000025</v>
      </c>
      <c r="L12" s="224">
        <f>+(V25/1000)-SUM(L7:L11)</f>
        <v>26.209889999999973</v>
      </c>
      <c r="M12" s="224">
        <f>+(X25/1000)-SUM(M7:M11)</f>
        <v>26.809839999999951</v>
      </c>
      <c r="N12" s="224">
        <f>+(Z25/1000)-SUM(N7:N11)</f>
        <v>26.717859999999973</v>
      </c>
      <c r="O12" s="224">
        <f>+(AB25/1000)-SUM(O7:O11)</f>
        <v>23.985890000000012</v>
      </c>
      <c r="P12" s="224">
        <f>+(AD25/1000)-SUM(P7:P11)</f>
        <v>23.682401649278376</v>
      </c>
      <c r="Q12" s="48"/>
      <c r="R12" s="225"/>
      <c r="S12" s="164"/>
    </row>
    <row r="13" spans="1:31" s="41" customFormat="1" x14ac:dyDescent="0.2">
      <c r="A13" s="44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226"/>
      <c r="N13" s="226"/>
      <c r="O13" s="226"/>
      <c r="P13" s="226"/>
      <c r="Q13" s="48"/>
      <c r="R13" s="225"/>
      <c r="S13" s="164"/>
    </row>
    <row r="14" spans="1:31" s="41" customFormat="1" x14ac:dyDescent="0.2">
      <c r="K14" s="42"/>
      <c r="L14" s="42"/>
      <c r="M14" s="42"/>
      <c r="N14" s="42"/>
    </row>
    <row r="15" spans="1:31" s="41" customFormat="1" x14ac:dyDescent="0.2">
      <c r="K15" s="42"/>
      <c r="L15" s="42"/>
      <c r="M15" s="42"/>
      <c r="N15" s="42"/>
    </row>
    <row r="16" spans="1:31" s="41" customFormat="1" x14ac:dyDescent="0.2">
      <c r="B16" s="274" t="s">
        <v>362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2:35" s="41" customFormat="1" x14ac:dyDescent="0.2">
      <c r="B17" s="274" t="s">
        <v>243</v>
      </c>
      <c r="C17" s="275" t="s">
        <v>312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2:35" s="41" customFormat="1" x14ac:dyDescent="0.2">
      <c r="B18" s="274" t="s">
        <v>244</v>
      </c>
      <c r="C18" s="274" t="s">
        <v>363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2:35" s="41" customFormat="1" x14ac:dyDescent="0.2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2:35" s="41" customFormat="1" x14ac:dyDescent="0.2">
      <c r="B20" s="275" t="s">
        <v>245</v>
      </c>
      <c r="C20"/>
      <c r="D20" s="274" t="s">
        <v>246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2:35" s="41" customFormat="1" x14ac:dyDescent="0.2">
      <c r="B21" s="275" t="s">
        <v>247</v>
      </c>
      <c r="C21"/>
      <c r="D21" s="274" t="s">
        <v>224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2:35" s="41" customFormat="1" x14ac:dyDescent="0.2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2:35" s="41" customFormat="1" x14ac:dyDescent="0.2">
      <c r="B23" s="335" t="s">
        <v>97</v>
      </c>
      <c r="C23" s="335" t="s">
        <v>97</v>
      </c>
      <c r="D23" s="334" t="s">
        <v>88</v>
      </c>
      <c r="E23" s="334" t="s">
        <v>167</v>
      </c>
      <c r="F23" s="334" t="s">
        <v>87</v>
      </c>
      <c r="G23" s="334" t="s">
        <v>167</v>
      </c>
      <c r="H23" s="334" t="s">
        <v>86</v>
      </c>
      <c r="I23" s="334" t="s">
        <v>167</v>
      </c>
      <c r="J23" s="334" t="s">
        <v>85</v>
      </c>
      <c r="K23" s="334" t="s">
        <v>167</v>
      </c>
      <c r="L23" s="334" t="s">
        <v>129</v>
      </c>
      <c r="M23" s="334" t="s">
        <v>167</v>
      </c>
      <c r="N23" s="334" t="s">
        <v>136</v>
      </c>
      <c r="O23" s="334" t="s">
        <v>167</v>
      </c>
      <c r="P23" s="334" t="s">
        <v>137</v>
      </c>
      <c r="Q23" s="334" t="s">
        <v>167</v>
      </c>
      <c r="R23" s="334" t="s">
        <v>152</v>
      </c>
      <c r="S23" s="334" t="s">
        <v>167</v>
      </c>
      <c r="T23" s="334" t="s">
        <v>166</v>
      </c>
      <c r="U23" s="334" t="s">
        <v>167</v>
      </c>
      <c r="V23" s="334" t="s">
        <v>200</v>
      </c>
      <c r="W23" s="334" t="s">
        <v>167</v>
      </c>
      <c r="X23" s="334" t="s">
        <v>226</v>
      </c>
      <c r="Y23" s="334" t="s">
        <v>167</v>
      </c>
      <c r="Z23" s="334" t="s">
        <v>238</v>
      </c>
      <c r="AA23" s="334" t="s">
        <v>167</v>
      </c>
      <c r="AB23" s="334" t="s">
        <v>297</v>
      </c>
      <c r="AC23" s="334" t="s">
        <v>167</v>
      </c>
      <c r="AD23" s="334" t="s">
        <v>314</v>
      </c>
      <c r="AE23" s="334" t="s">
        <v>167</v>
      </c>
    </row>
    <row r="24" spans="2:35" s="41" customFormat="1" x14ac:dyDescent="0.2">
      <c r="B24" s="277" t="s">
        <v>248</v>
      </c>
      <c r="C24" s="277" t="s">
        <v>249</v>
      </c>
      <c r="D24" s="1" t="s">
        <v>167</v>
      </c>
      <c r="E24" s="1" t="s">
        <v>167</v>
      </c>
      <c r="F24" s="1" t="s">
        <v>167</v>
      </c>
      <c r="G24" s="1" t="s">
        <v>167</v>
      </c>
      <c r="H24" s="1" t="s">
        <v>167</v>
      </c>
      <c r="I24" s="1" t="s">
        <v>167</v>
      </c>
      <c r="J24" s="1" t="s">
        <v>167</v>
      </c>
      <c r="K24" s="1" t="s">
        <v>167</v>
      </c>
      <c r="L24" s="1" t="s">
        <v>167</v>
      </c>
      <c r="M24" s="1" t="s">
        <v>167</v>
      </c>
      <c r="N24" s="1" t="s">
        <v>167</v>
      </c>
      <c r="O24" s="1" t="s">
        <v>167</v>
      </c>
      <c r="P24" s="1" t="s">
        <v>167</v>
      </c>
      <c r="Q24" s="1" t="s">
        <v>167</v>
      </c>
      <c r="R24" s="1" t="s">
        <v>167</v>
      </c>
      <c r="S24" s="1" t="s">
        <v>167</v>
      </c>
      <c r="T24" s="1" t="s">
        <v>167</v>
      </c>
      <c r="U24" s="1" t="s">
        <v>167</v>
      </c>
      <c r="V24" s="1" t="s">
        <v>167</v>
      </c>
      <c r="W24" s="1" t="s">
        <v>167</v>
      </c>
      <c r="X24" s="1" t="s">
        <v>167</v>
      </c>
      <c r="Y24" s="1" t="s">
        <v>167</v>
      </c>
      <c r="Z24" s="1" t="s">
        <v>167</v>
      </c>
      <c r="AA24" s="1" t="s">
        <v>167</v>
      </c>
      <c r="AB24" s="1" t="s">
        <v>167</v>
      </c>
      <c r="AC24" s="1" t="s">
        <v>167</v>
      </c>
      <c r="AD24" s="1" t="s">
        <v>167</v>
      </c>
      <c r="AE24" s="1" t="s">
        <v>167</v>
      </c>
    </row>
    <row r="25" spans="2:35" s="41" customFormat="1" x14ac:dyDescent="0.2">
      <c r="B25" s="278" t="s">
        <v>135</v>
      </c>
      <c r="C25" s="278" t="s">
        <v>201</v>
      </c>
      <c r="D25" s="279">
        <v>264126.34999999998</v>
      </c>
      <c r="E25" s="280" t="s">
        <v>167</v>
      </c>
      <c r="F25" s="279">
        <v>270306.93</v>
      </c>
      <c r="G25" s="280" t="s">
        <v>167</v>
      </c>
      <c r="H25" s="279">
        <v>263856.19</v>
      </c>
      <c r="I25" s="280" t="s">
        <v>167</v>
      </c>
      <c r="J25" s="279">
        <v>288190.59000000003</v>
      </c>
      <c r="K25" s="280" t="s">
        <v>167</v>
      </c>
      <c r="L25" s="279">
        <v>307946.75</v>
      </c>
      <c r="M25" s="280" t="s">
        <v>167</v>
      </c>
      <c r="N25" s="279">
        <v>291716.44</v>
      </c>
      <c r="O25" s="280" t="s">
        <v>167</v>
      </c>
      <c r="P25" s="279">
        <v>280101.03999999998</v>
      </c>
      <c r="Q25" s="280" t="s">
        <v>167</v>
      </c>
      <c r="R25" s="279">
        <v>287259.62</v>
      </c>
      <c r="S25" s="280" t="s">
        <v>167</v>
      </c>
      <c r="T25" s="279">
        <v>274038.99</v>
      </c>
      <c r="U25" s="280" t="s">
        <v>167</v>
      </c>
      <c r="V25" s="279">
        <v>299364.18</v>
      </c>
      <c r="W25" s="280" t="s">
        <v>167</v>
      </c>
      <c r="X25" s="279">
        <v>285670.96999999997</v>
      </c>
      <c r="Y25" s="280" t="s">
        <v>167</v>
      </c>
      <c r="Z25" s="279">
        <v>297654.87</v>
      </c>
      <c r="AA25" s="280" t="s">
        <v>167</v>
      </c>
      <c r="AB25" s="279">
        <v>270844.14</v>
      </c>
      <c r="AC25" s="280" t="s">
        <v>167</v>
      </c>
      <c r="AD25" s="285">
        <v>271623.698666955</v>
      </c>
      <c r="AE25" s="280" t="s">
        <v>167</v>
      </c>
      <c r="AF25" s="278"/>
      <c r="AH25" s="148"/>
      <c r="AI25" s="52"/>
    </row>
    <row r="26" spans="2:35" s="41" customFormat="1" x14ac:dyDescent="0.2">
      <c r="B26" s="278" t="s">
        <v>135</v>
      </c>
      <c r="C26" s="278" t="s">
        <v>84</v>
      </c>
      <c r="D26" s="281">
        <v>2921.05</v>
      </c>
      <c r="E26" s="282" t="s">
        <v>167</v>
      </c>
      <c r="F26" s="281">
        <v>2796.99</v>
      </c>
      <c r="G26" s="282" t="s">
        <v>167</v>
      </c>
      <c r="H26" s="281">
        <v>2829.41</v>
      </c>
      <c r="I26" s="282" t="s">
        <v>167</v>
      </c>
      <c r="J26" s="281">
        <v>2990.77</v>
      </c>
      <c r="K26" s="282" t="s">
        <v>167</v>
      </c>
      <c r="L26" s="281">
        <v>3054.92</v>
      </c>
      <c r="M26" s="282" t="s">
        <v>167</v>
      </c>
      <c r="N26" s="281">
        <v>3133.68</v>
      </c>
      <c r="O26" s="282" t="s">
        <v>167</v>
      </c>
      <c r="P26" s="281">
        <v>2228.79</v>
      </c>
      <c r="Q26" s="282" t="s">
        <v>167</v>
      </c>
      <c r="R26" s="281">
        <v>2642.25</v>
      </c>
      <c r="S26" s="282" t="s">
        <v>167</v>
      </c>
      <c r="T26" s="281">
        <v>2431.04</v>
      </c>
      <c r="U26" s="282" t="s">
        <v>167</v>
      </c>
      <c r="V26" s="281">
        <v>2816.04</v>
      </c>
      <c r="W26" s="282" t="s">
        <v>167</v>
      </c>
      <c r="X26" s="283">
        <v>2565.6999999999998</v>
      </c>
      <c r="Y26" s="282" t="s">
        <v>167</v>
      </c>
      <c r="Z26" s="281">
        <v>2452.66</v>
      </c>
      <c r="AA26" s="282" t="s">
        <v>167</v>
      </c>
      <c r="AB26" s="281">
        <v>2780.16</v>
      </c>
      <c r="AC26" s="282" t="s">
        <v>167</v>
      </c>
      <c r="AD26" s="281">
        <v>2755.95</v>
      </c>
      <c r="AE26" s="282" t="s">
        <v>167</v>
      </c>
      <c r="AF26" s="278"/>
      <c r="AG26" s="52"/>
      <c r="AH26" s="148"/>
      <c r="AI26" s="52"/>
    </row>
    <row r="27" spans="2:35" s="41" customFormat="1" x14ac:dyDescent="0.2">
      <c r="B27" s="278" t="s">
        <v>135</v>
      </c>
      <c r="C27" s="278" t="s">
        <v>83</v>
      </c>
      <c r="D27" s="279">
        <v>7277.48</v>
      </c>
      <c r="E27" s="280" t="s">
        <v>167</v>
      </c>
      <c r="F27" s="279">
        <v>7704.04</v>
      </c>
      <c r="G27" s="280" t="s">
        <v>167</v>
      </c>
      <c r="H27" s="279">
        <v>7191.14</v>
      </c>
      <c r="I27" s="280" t="s">
        <v>167</v>
      </c>
      <c r="J27" s="279">
        <v>9366.81</v>
      </c>
      <c r="K27" s="280" t="s">
        <v>167</v>
      </c>
      <c r="L27" s="279">
        <v>9674.49</v>
      </c>
      <c r="M27" s="280" t="s">
        <v>167</v>
      </c>
      <c r="N27" s="279">
        <v>8728.9699999999993</v>
      </c>
      <c r="O27" s="280" t="s">
        <v>167</v>
      </c>
      <c r="P27" s="279">
        <v>8945.1200000000008</v>
      </c>
      <c r="Q27" s="280" t="s">
        <v>167</v>
      </c>
      <c r="R27" s="279">
        <v>9737.2800000000007</v>
      </c>
      <c r="S27" s="280" t="s">
        <v>167</v>
      </c>
      <c r="T27" s="279">
        <v>10110.549999999999</v>
      </c>
      <c r="U27" s="280" t="s">
        <v>167</v>
      </c>
      <c r="V27" s="279">
        <v>11131.81</v>
      </c>
      <c r="W27" s="280" t="s">
        <v>167</v>
      </c>
      <c r="X27" s="279">
        <v>8599.06</v>
      </c>
      <c r="Y27" s="280" t="s">
        <v>167</v>
      </c>
      <c r="Z27" s="279">
        <v>11639.98</v>
      </c>
      <c r="AA27" s="280" t="s">
        <v>167</v>
      </c>
      <c r="AB27" s="279">
        <v>9791.43</v>
      </c>
      <c r="AC27" s="280" t="s">
        <v>167</v>
      </c>
      <c r="AD27" s="279">
        <v>10346.39</v>
      </c>
      <c r="AE27" s="280" t="s">
        <v>167</v>
      </c>
      <c r="AF27" s="278"/>
      <c r="AG27" s="52"/>
      <c r="AH27" s="148"/>
      <c r="AI27" s="52"/>
    </row>
    <row r="28" spans="2:35" s="41" customFormat="1" x14ac:dyDescent="0.2">
      <c r="B28" s="278" t="s">
        <v>135</v>
      </c>
      <c r="C28" s="278" t="s">
        <v>153</v>
      </c>
      <c r="D28" s="281">
        <v>6877.62</v>
      </c>
      <c r="E28" s="282" t="s">
        <v>167</v>
      </c>
      <c r="F28" s="281">
        <v>8284.81</v>
      </c>
      <c r="G28" s="282" t="s">
        <v>167</v>
      </c>
      <c r="H28" s="281">
        <v>6595.49</v>
      </c>
      <c r="I28" s="282" t="s">
        <v>167</v>
      </c>
      <c r="J28" s="281">
        <v>7512.61</v>
      </c>
      <c r="K28" s="282" t="s">
        <v>167</v>
      </c>
      <c r="L28" s="283">
        <v>8779.2999999999993</v>
      </c>
      <c r="M28" s="282" t="s">
        <v>167</v>
      </c>
      <c r="N28" s="281">
        <v>8183.51</v>
      </c>
      <c r="O28" s="282" t="s">
        <v>167</v>
      </c>
      <c r="P28" s="281">
        <v>8596.41</v>
      </c>
      <c r="Q28" s="282" t="s">
        <v>167</v>
      </c>
      <c r="R28" s="281">
        <v>7456.78</v>
      </c>
      <c r="S28" s="282" t="s">
        <v>167</v>
      </c>
      <c r="T28" s="281">
        <v>6970.92</v>
      </c>
      <c r="U28" s="282" t="s">
        <v>167</v>
      </c>
      <c r="V28" s="281">
        <v>7646.15</v>
      </c>
      <c r="W28" s="282" t="s">
        <v>167</v>
      </c>
      <c r="X28" s="281">
        <v>8126.66</v>
      </c>
      <c r="Y28" s="282" t="s">
        <v>167</v>
      </c>
      <c r="Z28" s="281">
        <v>8227.11</v>
      </c>
      <c r="AA28" s="282" t="s">
        <v>167</v>
      </c>
      <c r="AB28" s="281">
        <v>8218.42</v>
      </c>
      <c r="AC28" s="282" t="s">
        <v>167</v>
      </c>
      <c r="AD28" s="281">
        <v>7995.52</v>
      </c>
      <c r="AE28" s="282" t="s">
        <v>167</v>
      </c>
      <c r="AF28" s="278"/>
      <c r="AG28" s="52"/>
      <c r="AH28" s="148"/>
      <c r="AI28" s="52"/>
    </row>
    <row r="29" spans="2:35" s="41" customFormat="1" x14ac:dyDescent="0.2">
      <c r="B29" s="278" t="s">
        <v>135</v>
      </c>
      <c r="C29" s="278" t="s">
        <v>81</v>
      </c>
      <c r="D29" s="279">
        <v>8645.98</v>
      </c>
      <c r="E29" s="280" t="s">
        <v>167</v>
      </c>
      <c r="F29" s="279">
        <v>8691.25</v>
      </c>
      <c r="G29" s="280" t="s">
        <v>167</v>
      </c>
      <c r="H29" s="284">
        <v>9350.4</v>
      </c>
      <c r="I29" s="280" t="s">
        <v>167</v>
      </c>
      <c r="J29" s="279">
        <v>8945.4599999999991</v>
      </c>
      <c r="K29" s="280" t="s">
        <v>167</v>
      </c>
      <c r="L29" s="279">
        <v>9650.86</v>
      </c>
      <c r="M29" s="280" t="s">
        <v>167</v>
      </c>
      <c r="N29" s="279">
        <v>9907.84</v>
      </c>
      <c r="O29" s="280" t="s">
        <v>167</v>
      </c>
      <c r="P29" s="279">
        <v>9024.0300000000007</v>
      </c>
      <c r="Q29" s="280" t="s">
        <v>167</v>
      </c>
      <c r="R29" s="279">
        <v>9882.9599999999991</v>
      </c>
      <c r="S29" s="280" t="s">
        <v>167</v>
      </c>
      <c r="T29" s="279">
        <v>6923.84</v>
      </c>
      <c r="U29" s="280" t="s">
        <v>167</v>
      </c>
      <c r="V29" s="279">
        <v>9517.92</v>
      </c>
      <c r="W29" s="280" t="s">
        <v>167</v>
      </c>
      <c r="X29" s="279">
        <v>9467.6200000000008</v>
      </c>
      <c r="Y29" s="280" t="s">
        <v>167</v>
      </c>
      <c r="Z29" s="279">
        <v>8640.0499999999993</v>
      </c>
      <c r="AA29" s="280" t="s">
        <v>167</v>
      </c>
      <c r="AB29" s="279">
        <v>9464.06</v>
      </c>
      <c r="AC29" s="280" t="s">
        <v>167</v>
      </c>
      <c r="AD29" s="279">
        <v>7002.02</v>
      </c>
      <c r="AE29" s="280" t="s">
        <v>167</v>
      </c>
      <c r="AF29" s="278"/>
      <c r="AG29" s="52"/>
      <c r="AH29" s="148"/>
      <c r="AI29" s="52"/>
    </row>
    <row r="30" spans="2:35" s="41" customFormat="1" x14ac:dyDescent="0.2">
      <c r="B30" s="278" t="s">
        <v>135</v>
      </c>
      <c r="C30" s="278" t="s">
        <v>126</v>
      </c>
      <c r="D30" s="281">
        <v>44069.94</v>
      </c>
      <c r="E30" s="282" t="s">
        <v>167</v>
      </c>
      <c r="F30" s="283">
        <v>41960.4</v>
      </c>
      <c r="G30" s="282" t="s">
        <v>167</v>
      </c>
      <c r="H30" s="283">
        <v>45441</v>
      </c>
      <c r="I30" s="282" t="s">
        <v>167</v>
      </c>
      <c r="J30" s="283">
        <v>47793.2</v>
      </c>
      <c r="K30" s="282" t="s">
        <v>167</v>
      </c>
      <c r="L30" s="283">
        <v>52048.2</v>
      </c>
      <c r="M30" s="282" t="s">
        <v>167</v>
      </c>
      <c r="N30" s="283">
        <v>48917.7</v>
      </c>
      <c r="O30" s="282" t="s">
        <v>167</v>
      </c>
      <c r="P30" s="283">
        <v>45401</v>
      </c>
      <c r="Q30" s="282" t="s">
        <v>167</v>
      </c>
      <c r="R30" s="283">
        <v>45593.2</v>
      </c>
      <c r="S30" s="282" t="s">
        <v>167</v>
      </c>
      <c r="T30" s="283">
        <v>37974.800000000003</v>
      </c>
      <c r="U30" s="282" t="s">
        <v>167</v>
      </c>
      <c r="V30" s="283">
        <v>44329.3</v>
      </c>
      <c r="W30" s="282" t="s">
        <v>167</v>
      </c>
      <c r="X30" s="283">
        <v>43301.2</v>
      </c>
      <c r="Y30" s="282" t="s">
        <v>167</v>
      </c>
      <c r="Z30" s="283">
        <v>42397.599999999999</v>
      </c>
      <c r="AA30" s="282" t="s">
        <v>167</v>
      </c>
      <c r="AB30" s="283">
        <v>43520.800000000003</v>
      </c>
      <c r="AC30" s="282" t="s">
        <v>167</v>
      </c>
      <c r="AD30" s="283">
        <v>42507.7</v>
      </c>
      <c r="AE30" s="282" t="s">
        <v>167</v>
      </c>
      <c r="AF30" s="278"/>
      <c r="AG30" s="52"/>
      <c r="AH30" s="148"/>
      <c r="AI30" s="52"/>
    </row>
    <row r="31" spans="2:35" s="41" customFormat="1" x14ac:dyDescent="0.2">
      <c r="B31" s="278" t="s">
        <v>135</v>
      </c>
      <c r="C31" s="278" t="s">
        <v>79</v>
      </c>
      <c r="D31" s="284">
        <v>678</v>
      </c>
      <c r="E31" s="280" t="s">
        <v>167</v>
      </c>
      <c r="F31" s="284">
        <v>771.2</v>
      </c>
      <c r="G31" s="280" t="s">
        <v>167</v>
      </c>
      <c r="H31" s="284">
        <v>991.2</v>
      </c>
      <c r="I31" s="280" t="s">
        <v>167</v>
      </c>
      <c r="J31" s="284">
        <v>975.5</v>
      </c>
      <c r="K31" s="280" t="s">
        <v>167</v>
      </c>
      <c r="L31" s="284">
        <v>1221.5999999999999</v>
      </c>
      <c r="M31" s="280" t="s">
        <v>167</v>
      </c>
      <c r="N31" s="284">
        <v>1535.3</v>
      </c>
      <c r="O31" s="280" t="s">
        <v>167</v>
      </c>
      <c r="P31" s="284">
        <v>934.1</v>
      </c>
      <c r="Q31" s="280" t="s">
        <v>167</v>
      </c>
      <c r="R31" s="284">
        <v>1311.9</v>
      </c>
      <c r="S31" s="280" t="s">
        <v>167</v>
      </c>
      <c r="T31" s="279">
        <v>919.83</v>
      </c>
      <c r="U31" s="280" t="s">
        <v>167</v>
      </c>
      <c r="V31" s="279">
        <v>1624.58</v>
      </c>
      <c r="W31" s="280" t="s">
        <v>167</v>
      </c>
      <c r="X31" s="279">
        <v>1632.79</v>
      </c>
      <c r="Y31" s="280" t="s">
        <v>167</v>
      </c>
      <c r="Z31" s="279">
        <v>1285.75</v>
      </c>
      <c r="AA31" s="280" t="s">
        <v>167</v>
      </c>
      <c r="AB31" s="279">
        <v>1528.55</v>
      </c>
      <c r="AC31" s="280" t="s">
        <v>167</v>
      </c>
      <c r="AD31" s="279">
        <v>1200.67</v>
      </c>
      <c r="AE31" s="280" t="s">
        <v>167</v>
      </c>
      <c r="AF31" s="278"/>
      <c r="AG31" s="52"/>
      <c r="AH31" s="148"/>
      <c r="AI31" s="52"/>
    </row>
    <row r="32" spans="2:35" s="41" customFormat="1" x14ac:dyDescent="0.2">
      <c r="B32" s="278" t="s">
        <v>135</v>
      </c>
      <c r="C32" s="278" t="s">
        <v>78</v>
      </c>
      <c r="D32" s="281">
        <v>1955.14</v>
      </c>
      <c r="E32" s="282" t="s">
        <v>167</v>
      </c>
      <c r="F32" s="281">
        <v>2383.02</v>
      </c>
      <c r="G32" s="282" t="s">
        <v>167</v>
      </c>
      <c r="H32" s="281">
        <v>1995.96</v>
      </c>
      <c r="I32" s="282" t="s">
        <v>167</v>
      </c>
      <c r="J32" s="281">
        <v>2309.0100000000002</v>
      </c>
      <c r="K32" s="282" t="s">
        <v>167</v>
      </c>
      <c r="L32" s="281">
        <v>2491.52</v>
      </c>
      <c r="M32" s="282" t="s">
        <v>167</v>
      </c>
      <c r="N32" s="281">
        <v>2497.9299999999998</v>
      </c>
      <c r="O32" s="282" t="s">
        <v>167</v>
      </c>
      <c r="P32" s="281">
        <v>2184.3200000000002</v>
      </c>
      <c r="Q32" s="282" t="s">
        <v>167</v>
      </c>
      <c r="R32" s="281">
        <v>2259.5300000000002</v>
      </c>
      <c r="S32" s="282" t="s">
        <v>167</v>
      </c>
      <c r="T32" s="281">
        <v>1784.91</v>
      </c>
      <c r="U32" s="282" t="s">
        <v>167</v>
      </c>
      <c r="V32" s="283">
        <v>2268</v>
      </c>
      <c r="W32" s="282" t="s">
        <v>167</v>
      </c>
      <c r="X32" s="281">
        <v>1892.63</v>
      </c>
      <c r="Y32" s="282" t="s">
        <v>167</v>
      </c>
      <c r="Z32" s="281">
        <v>2363.9699999999998</v>
      </c>
      <c r="AA32" s="282" t="s">
        <v>167</v>
      </c>
      <c r="AB32" s="281">
        <v>2485.69</v>
      </c>
      <c r="AC32" s="282" t="s">
        <v>167</v>
      </c>
      <c r="AD32" s="281">
        <v>1879.55</v>
      </c>
      <c r="AE32" s="282" t="s">
        <v>167</v>
      </c>
      <c r="AF32" s="278"/>
      <c r="AG32" s="52"/>
      <c r="AH32" s="148"/>
      <c r="AI32" s="52"/>
    </row>
    <row r="33" spans="2:35" s="41" customFormat="1" x14ac:dyDescent="0.2">
      <c r="B33" s="278" t="s">
        <v>135</v>
      </c>
      <c r="C33" s="278" t="s">
        <v>77</v>
      </c>
      <c r="D33" s="279">
        <v>4834.29</v>
      </c>
      <c r="E33" s="280" t="s">
        <v>167</v>
      </c>
      <c r="F33" s="279">
        <v>4997.1499999999996</v>
      </c>
      <c r="G33" s="280" t="s">
        <v>167</v>
      </c>
      <c r="H33" s="279">
        <v>4471.42</v>
      </c>
      <c r="I33" s="280" t="s">
        <v>167</v>
      </c>
      <c r="J33" s="279">
        <v>4793.5200000000004</v>
      </c>
      <c r="K33" s="280" t="s">
        <v>167</v>
      </c>
      <c r="L33" s="279">
        <v>4565.1099999999997</v>
      </c>
      <c r="M33" s="280" t="s">
        <v>167</v>
      </c>
      <c r="N33" s="279">
        <v>3588.78</v>
      </c>
      <c r="O33" s="280" t="s">
        <v>167</v>
      </c>
      <c r="P33" s="279">
        <v>3983.13</v>
      </c>
      <c r="Q33" s="280" t="s">
        <v>167</v>
      </c>
      <c r="R33" s="279">
        <v>3015.72</v>
      </c>
      <c r="S33" s="280" t="s">
        <v>167</v>
      </c>
      <c r="T33" s="279">
        <v>2996.56</v>
      </c>
      <c r="U33" s="280" t="s">
        <v>167</v>
      </c>
      <c r="V33" s="279">
        <v>2946.78</v>
      </c>
      <c r="W33" s="280" t="s">
        <v>167</v>
      </c>
      <c r="X33" s="279">
        <v>3108.73</v>
      </c>
      <c r="Y33" s="280" t="s">
        <v>167</v>
      </c>
      <c r="Z33" s="279">
        <v>3236.56</v>
      </c>
      <c r="AA33" s="280" t="s">
        <v>167</v>
      </c>
      <c r="AB33" s="279">
        <v>3205.86</v>
      </c>
      <c r="AC33" s="280" t="s">
        <v>167</v>
      </c>
      <c r="AD33" s="279">
        <v>3406.25</v>
      </c>
      <c r="AE33" s="280" t="s">
        <v>167</v>
      </c>
      <c r="AF33" s="278"/>
      <c r="AG33" s="52"/>
      <c r="AH33" s="148"/>
      <c r="AI33" s="52"/>
    </row>
    <row r="34" spans="2:35" s="41" customFormat="1" x14ac:dyDescent="0.2">
      <c r="B34" s="278" t="s">
        <v>135</v>
      </c>
      <c r="C34" s="278" t="s">
        <v>76</v>
      </c>
      <c r="D34" s="281">
        <v>19869.150000000001</v>
      </c>
      <c r="E34" s="282" t="s">
        <v>167</v>
      </c>
      <c r="F34" s="281">
        <v>22094.52</v>
      </c>
      <c r="G34" s="282" t="s">
        <v>167</v>
      </c>
      <c r="H34" s="281">
        <v>17543.12</v>
      </c>
      <c r="I34" s="282" t="s">
        <v>167</v>
      </c>
      <c r="J34" s="281">
        <v>25373.439999999999</v>
      </c>
      <c r="K34" s="282" t="s">
        <v>167</v>
      </c>
      <c r="L34" s="281">
        <v>20564.240000000002</v>
      </c>
      <c r="M34" s="282" t="s">
        <v>167</v>
      </c>
      <c r="N34" s="281">
        <v>20783.82</v>
      </c>
      <c r="O34" s="282" t="s">
        <v>167</v>
      </c>
      <c r="P34" s="281">
        <v>24955.45</v>
      </c>
      <c r="Q34" s="282" t="s">
        <v>167</v>
      </c>
      <c r="R34" s="281">
        <v>17188.439999999999</v>
      </c>
      <c r="S34" s="282" t="s">
        <v>167</v>
      </c>
      <c r="T34" s="281">
        <v>25358.14</v>
      </c>
      <c r="U34" s="282" t="s">
        <v>167</v>
      </c>
      <c r="V34" s="281">
        <v>20598.150000000001</v>
      </c>
      <c r="W34" s="282" t="s">
        <v>167</v>
      </c>
      <c r="X34" s="281">
        <v>27329.48</v>
      </c>
      <c r="Y34" s="282" t="s">
        <v>167</v>
      </c>
      <c r="Z34" s="283">
        <v>25517.599999999999</v>
      </c>
      <c r="AA34" s="282" t="s">
        <v>167</v>
      </c>
      <c r="AB34" s="283">
        <v>19296.3</v>
      </c>
      <c r="AC34" s="282" t="s">
        <v>167</v>
      </c>
      <c r="AD34" s="281">
        <v>11932.16</v>
      </c>
      <c r="AE34" s="282" t="s">
        <v>167</v>
      </c>
      <c r="AF34" s="278"/>
      <c r="AG34" s="52"/>
      <c r="AH34" s="148"/>
      <c r="AI34" s="52"/>
    </row>
    <row r="35" spans="2:35" s="41" customFormat="1" x14ac:dyDescent="0.2">
      <c r="B35" s="278" t="s">
        <v>135</v>
      </c>
      <c r="C35" s="278" t="s">
        <v>75</v>
      </c>
      <c r="D35" s="279">
        <v>64743.97</v>
      </c>
      <c r="E35" s="280" t="s">
        <v>167</v>
      </c>
      <c r="F35" s="279">
        <v>63083.33</v>
      </c>
      <c r="G35" s="280" t="s">
        <v>167</v>
      </c>
      <c r="H35" s="279">
        <v>67403.75</v>
      </c>
      <c r="I35" s="280" t="s">
        <v>167</v>
      </c>
      <c r="J35" s="279">
        <v>66559.83</v>
      </c>
      <c r="K35" s="280" t="s">
        <v>167</v>
      </c>
      <c r="L35" s="284">
        <v>71588.800000000003</v>
      </c>
      <c r="M35" s="280" t="s">
        <v>167</v>
      </c>
      <c r="N35" s="279">
        <v>71870.789999999994</v>
      </c>
      <c r="O35" s="280" t="s">
        <v>167</v>
      </c>
      <c r="P35" s="279">
        <v>53560.42</v>
      </c>
      <c r="Q35" s="280" t="s">
        <v>167</v>
      </c>
      <c r="R35" s="279">
        <v>67728.63</v>
      </c>
      <c r="S35" s="280" t="s">
        <v>167</v>
      </c>
      <c r="T35" s="279">
        <v>61840.31</v>
      </c>
      <c r="U35" s="280" t="s">
        <v>167</v>
      </c>
      <c r="V35" s="279">
        <v>70379.86</v>
      </c>
      <c r="W35" s="280" t="s">
        <v>167</v>
      </c>
      <c r="X35" s="279">
        <v>57086.04</v>
      </c>
      <c r="Y35" s="280" t="s">
        <v>173</v>
      </c>
      <c r="Z35" s="279">
        <v>66877.88</v>
      </c>
      <c r="AA35" s="280" t="s">
        <v>167</v>
      </c>
      <c r="AB35" s="279">
        <v>59928.23</v>
      </c>
      <c r="AC35" s="280" t="s">
        <v>167</v>
      </c>
      <c r="AD35" s="284">
        <v>64241.599999999999</v>
      </c>
      <c r="AE35" s="280" t="s">
        <v>167</v>
      </c>
      <c r="AF35" s="278"/>
      <c r="AG35" s="52"/>
      <c r="AH35" s="148"/>
      <c r="AI35" s="52"/>
    </row>
    <row r="36" spans="2:35" s="41" customFormat="1" x14ac:dyDescent="0.2">
      <c r="B36" s="278" t="s">
        <v>135</v>
      </c>
      <c r="C36" s="278" t="s">
        <v>74</v>
      </c>
      <c r="D36" s="281">
        <v>3008.19</v>
      </c>
      <c r="E36" s="282" t="s">
        <v>167</v>
      </c>
      <c r="F36" s="281">
        <v>2824.82</v>
      </c>
      <c r="G36" s="282" t="s">
        <v>167</v>
      </c>
      <c r="H36" s="283">
        <v>2662.8</v>
      </c>
      <c r="I36" s="282" t="s">
        <v>167</v>
      </c>
      <c r="J36" s="281">
        <v>3176.53</v>
      </c>
      <c r="K36" s="282" t="s">
        <v>167</v>
      </c>
      <c r="L36" s="283">
        <v>2967.6</v>
      </c>
      <c r="M36" s="282" t="s">
        <v>167</v>
      </c>
      <c r="N36" s="281">
        <v>2773.95</v>
      </c>
      <c r="O36" s="282" t="s">
        <v>167</v>
      </c>
      <c r="P36" s="281">
        <v>3554.43</v>
      </c>
      <c r="Q36" s="282" t="s">
        <v>167</v>
      </c>
      <c r="R36" s="281">
        <v>2678.79</v>
      </c>
      <c r="S36" s="282" t="s">
        <v>167</v>
      </c>
      <c r="T36" s="281">
        <v>3268.48</v>
      </c>
      <c r="U36" s="282" t="s">
        <v>167</v>
      </c>
      <c r="V36" s="281">
        <v>3540.05</v>
      </c>
      <c r="W36" s="282" t="s">
        <v>167</v>
      </c>
      <c r="X36" s="281">
        <v>3774.57</v>
      </c>
      <c r="Y36" s="282" t="s">
        <v>167</v>
      </c>
      <c r="Z36" s="281">
        <v>3671.23</v>
      </c>
      <c r="AA36" s="282" t="s">
        <v>167</v>
      </c>
      <c r="AB36" s="283">
        <v>3042.9</v>
      </c>
      <c r="AC36" s="282" t="s">
        <v>167</v>
      </c>
      <c r="AD36" s="281">
        <v>3214.16</v>
      </c>
      <c r="AE36" s="282" t="s">
        <v>167</v>
      </c>
      <c r="AF36" s="278"/>
      <c r="AG36" s="52"/>
      <c r="AH36" s="148"/>
      <c r="AI36" s="52"/>
    </row>
    <row r="37" spans="2:35" s="41" customFormat="1" x14ac:dyDescent="0.2">
      <c r="B37" s="278" t="s">
        <v>135</v>
      </c>
      <c r="C37" s="278" t="s">
        <v>73</v>
      </c>
      <c r="D37" s="279">
        <v>20960.330000000002</v>
      </c>
      <c r="E37" s="280" t="s">
        <v>167</v>
      </c>
      <c r="F37" s="279">
        <v>17923.47</v>
      </c>
      <c r="G37" s="280" t="s">
        <v>167</v>
      </c>
      <c r="H37" s="279">
        <v>18958.759999999998</v>
      </c>
      <c r="I37" s="280" t="s">
        <v>167</v>
      </c>
      <c r="J37" s="279">
        <v>18597.75</v>
      </c>
      <c r="K37" s="280" t="s">
        <v>167</v>
      </c>
      <c r="L37" s="279">
        <v>19769.47</v>
      </c>
      <c r="M37" s="280" t="s">
        <v>167</v>
      </c>
      <c r="N37" s="279">
        <v>17462.240000000002</v>
      </c>
      <c r="O37" s="280" t="s">
        <v>167</v>
      </c>
      <c r="P37" s="284">
        <v>18363.099999999999</v>
      </c>
      <c r="Q37" s="280" t="s">
        <v>167</v>
      </c>
      <c r="R37" s="279">
        <v>16554.95</v>
      </c>
      <c r="S37" s="280" t="s">
        <v>167</v>
      </c>
      <c r="T37" s="279">
        <v>16615.46</v>
      </c>
      <c r="U37" s="280" t="s">
        <v>167</v>
      </c>
      <c r="V37" s="284">
        <v>16433.5</v>
      </c>
      <c r="W37" s="280" t="s">
        <v>167</v>
      </c>
      <c r="X37" s="284">
        <v>17022.900000000001</v>
      </c>
      <c r="Y37" s="280" t="s">
        <v>167</v>
      </c>
      <c r="Z37" s="279">
        <v>16632.66</v>
      </c>
      <c r="AA37" s="280" t="s">
        <v>167</v>
      </c>
      <c r="AB37" s="279">
        <v>14337.92</v>
      </c>
      <c r="AC37" s="280" t="s">
        <v>167</v>
      </c>
      <c r="AD37" s="279">
        <v>15505.27</v>
      </c>
      <c r="AE37" s="280" t="s">
        <v>167</v>
      </c>
      <c r="AF37" s="278"/>
      <c r="AG37" s="52"/>
      <c r="AH37" s="148"/>
      <c r="AI37" s="52"/>
    </row>
    <row r="38" spans="2:35" s="41" customFormat="1" x14ac:dyDescent="0.2">
      <c r="B38" s="278" t="s">
        <v>135</v>
      </c>
      <c r="C38" s="278" t="s">
        <v>72</v>
      </c>
      <c r="D38" s="281">
        <v>65.73</v>
      </c>
      <c r="E38" s="282" t="s">
        <v>167</v>
      </c>
      <c r="F38" s="283">
        <v>70.2</v>
      </c>
      <c r="G38" s="282" t="s">
        <v>167</v>
      </c>
      <c r="H38" s="281">
        <v>90.75</v>
      </c>
      <c r="I38" s="282" t="s">
        <v>167</v>
      </c>
      <c r="J38" s="281">
        <v>51.92</v>
      </c>
      <c r="K38" s="282" t="s">
        <v>167</v>
      </c>
      <c r="L38" s="281">
        <v>7.36</v>
      </c>
      <c r="M38" s="282" t="s">
        <v>167</v>
      </c>
      <c r="N38" s="281">
        <v>88.13</v>
      </c>
      <c r="O38" s="282" t="s">
        <v>167</v>
      </c>
      <c r="P38" s="281">
        <v>10.42</v>
      </c>
      <c r="Q38" s="282" t="s">
        <v>167</v>
      </c>
      <c r="R38" s="281">
        <v>36.450000000000003</v>
      </c>
      <c r="S38" s="282" t="s">
        <v>167</v>
      </c>
      <c r="T38" s="281">
        <v>24.71</v>
      </c>
      <c r="U38" s="282" t="s">
        <v>167</v>
      </c>
      <c r="V38" s="281">
        <v>59.03</v>
      </c>
      <c r="W38" s="282" t="s">
        <v>167</v>
      </c>
      <c r="X38" s="281">
        <v>60.96</v>
      </c>
      <c r="Y38" s="282" t="s">
        <v>167</v>
      </c>
      <c r="Z38" s="281">
        <v>52.49</v>
      </c>
      <c r="AA38" s="282" t="s">
        <v>167</v>
      </c>
      <c r="AB38" s="281">
        <v>55.84</v>
      </c>
      <c r="AC38" s="282" t="s">
        <v>167</v>
      </c>
      <c r="AD38" s="283">
        <v>49.6</v>
      </c>
      <c r="AE38" s="282" t="s">
        <v>171</v>
      </c>
      <c r="AF38" s="278"/>
      <c r="AG38" s="52"/>
      <c r="AH38" s="148"/>
      <c r="AI38" s="52"/>
    </row>
    <row r="39" spans="2:35" s="41" customFormat="1" x14ac:dyDescent="0.2">
      <c r="B39" s="278" t="s">
        <v>135</v>
      </c>
      <c r="C39" s="278" t="s">
        <v>71</v>
      </c>
      <c r="D39" s="284">
        <v>1435.5</v>
      </c>
      <c r="E39" s="280" t="s">
        <v>167</v>
      </c>
      <c r="F39" s="284">
        <v>1412</v>
      </c>
      <c r="G39" s="280" t="s">
        <v>167</v>
      </c>
      <c r="H39" s="284">
        <v>2124.5</v>
      </c>
      <c r="I39" s="280" t="s">
        <v>167</v>
      </c>
      <c r="J39" s="284">
        <v>1948.7</v>
      </c>
      <c r="K39" s="280" t="s">
        <v>167</v>
      </c>
      <c r="L39" s="284">
        <v>2227.1999999999998</v>
      </c>
      <c r="M39" s="280" t="s">
        <v>167</v>
      </c>
      <c r="N39" s="284">
        <v>3021.5</v>
      </c>
      <c r="O39" s="280" t="s">
        <v>167</v>
      </c>
      <c r="P39" s="284">
        <v>2703.2</v>
      </c>
      <c r="Q39" s="280" t="s">
        <v>167</v>
      </c>
      <c r="R39" s="284">
        <v>2692.5</v>
      </c>
      <c r="S39" s="280" t="s">
        <v>167</v>
      </c>
      <c r="T39" s="284">
        <v>2057.3000000000002</v>
      </c>
      <c r="U39" s="280" t="s">
        <v>167</v>
      </c>
      <c r="V39" s="284">
        <v>3163.2</v>
      </c>
      <c r="W39" s="280" t="s">
        <v>167</v>
      </c>
      <c r="X39" s="284">
        <v>3497.1</v>
      </c>
      <c r="Y39" s="280" t="s">
        <v>167</v>
      </c>
      <c r="Z39" s="284">
        <v>2994.6</v>
      </c>
      <c r="AA39" s="280" t="s">
        <v>167</v>
      </c>
      <c r="AB39" s="284">
        <v>3243.7</v>
      </c>
      <c r="AC39" s="280" t="s">
        <v>167</v>
      </c>
      <c r="AD39" s="284">
        <v>2715.9</v>
      </c>
      <c r="AE39" s="280" t="s">
        <v>167</v>
      </c>
      <c r="AF39" s="278"/>
      <c r="AG39" s="52"/>
      <c r="AH39" s="148"/>
      <c r="AI39" s="52"/>
    </row>
    <row r="40" spans="2:35" s="41" customFormat="1" x14ac:dyDescent="0.2">
      <c r="B40" s="278" t="s">
        <v>135</v>
      </c>
      <c r="C40" s="278" t="s">
        <v>70</v>
      </c>
      <c r="D40" s="283">
        <v>2796.7</v>
      </c>
      <c r="E40" s="282" t="s">
        <v>167</v>
      </c>
      <c r="F40" s="283">
        <v>3225.9</v>
      </c>
      <c r="G40" s="282" t="s">
        <v>167</v>
      </c>
      <c r="H40" s="283">
        <v>4656.6000000000004</v>
      </c>
      <c r="I40" s="282" t="s">
        <v>167</v>
      </c>
      <c r="J40" s="283">
        <v>4474.8</v>
      </c>
      <c r="K40" s="282" t="s">
        <v>167</v>
      </c>
      <c r="L40" s="283">
        <v>5123.2</v>
      </c>
      <c r="M40" s="282" t="s">
        <v>167</v>
      </c>
      <c r="N40" s="281">
        <v>6085.05</v>
      </c>
      <c r="O40" s="282" t="s">
        <v>167</v>
      </c>
      <c r="P40" s="281">
        <v>5120.82</v>
      </c>
      <c r="Q40" s="282" t="s">
        <v>167</v>
      </c>
      <c r="R40" s="281">
        <v>5074.1899999999996</v>
      </c>
      <c r="S40" s="282" t="s">
        <v>167</v>
      </c>
      <c r="T40" s="283">
        <v>3999.5</v>
      </c>
      <c r="U40" s="282" t="s">
        <v>167</v>
      </c>
      <c r="V40" s="281">
        <v>5207.8900000000003</v>
      </c>
      <c r="W40" s="282" t="s">
        <v>167</v>
      </c>
      <c r="X40" s="281">
        <v>6544.69</v>
      </c>
      <c r="Y40" s="282" t="s">
        <v>167</v>
      </c>
      <c r="Z40" s="281">
        <v>5340.82</v>
      </c>
      <c r="AA40" s="282" t="s">
        <v>167</v>
      </c>
      <c r="AB40" s="281">
        <v>5623.66</v>
      </c>
      <c r="AC40" s="282" t="s">
        <v>167</v>
      </c>
      <c r="AD40" s="281">
        <v>5629.74</v>
      </c>
      <c r="AE40" s="282" t="s">
        <v>167</v>
      </c>
      <c r="AF40" s="278"/>
      <c r="AG40" s="52"/>
      <c r="AH40" s="148"/>
      <c r="AI40" s="52"/>
    </row>
    <row r="41" spans="2:35" s="41" customFormat="1" x14ac:dyDescent="0.2">
      <c r="B41" s="278" t="s">
        <v>135</v>
      </c>
      <c r="C41" s="278" t="s">
        <v>69</v>
      </c>
      <c r="D41" s="279">
        <v>164.48</v>
      </c>
      <c r="E41" s="280" t="s">
        <v>167</v>
      </c>
      <c r="F41" s="279">
        <v>147.63999999999999</v>
      </c>
      <c r="G41" s="280" t="s">
        <v>167</v>
      </c>
      <c r="H41" s="284">
        <v>152.80000000000001</v>
      </c>
      <c r="I41" s="280" t="s">
        <v>167</v>
      </c>
      <c r="J41" s="279">
        <v>172.82</v>
      </c>
      <c r="K41" s="280" t="s">
        <v>167</v>
      </c>
      <c r="L41" s="279">
        <v>167.07</v>
      </c>
      <c r="M41" s="280" t="s">
        <v>167</v>
      </c>
      <c r="N41" s="279">
        <v>178.57</v>
      </c>
      <c r="O41" s="280" t="s">
        <v>167</v>
      </c>
      <c r="P41" s="279">
        <v>139.43</v>
      </c>
      <c r="Q41" s="280" t="s">
        <v>167</v>
      </c>
      <c r="R41" s="279">
        <v>149.81</v>
      </c>
      <c r="S41" s="280" t="s">
        <v>167</v>
      </c>
      <c r="T41" s="279">
        <v>157.65</v>
      </c>
      <c r="U41" s="280" t="s">
        <v>167</v>
      </c>
      <c r="V41" s="279">
        <v>163.56</v>
      </c>
      <c r="W41" s="280" t="s">
        <v>167</v>
      </c>
      <c r="X41" s="279">
        <v>146.16999999999999</v>
      </c>
      <c r="Y41" s="280" t="s">
        <v>167</v>
      </c>
      <c r="Z41" s="279">
        <v>147.16999999999999</v>
      </c>
      <c r="AA41" s="280" t="s">
        <v>167</v>
      </c>
      <c r="AB41" s="279">
        <v>170.66</v>
      </c>
      <c r="AC41" s="280" t="s">
        <v>167</v>
      </c>
      <c r="AD41" s="284">
        <v>148</v>
      </c>
      <c r="AE41" s="280" t="s">
        <v>167</v>
      </c>
      <c r="AF41" s="278"/>
      <c r="AG41" s="52"/>
      <c r="AH41" s="148"/>
      <c r="AI41" s="52"/>
    </row>
    <row r="42" spans="2:35" s="41" customFormat="1" x14ac:dyDescent="0.2">
      <c r="B42" s="278" t="s">
        <v>135</v>
      </c>
      <c r="C42" s="278" t="s">
        <v>68</v>
      </c>
      <c r="D42" s="283">
        <v>12262</v>
      </c>
      <c r="E42" s="282" t="s">
        <v>167</v>
      </c>
      <c r="F42" s="281">
        <v>13678.21</v>
      </c>
      <c r="G42" s="282" t="s">
        <v>167</v>
      </c>
      <c r="H42" s="281">
        <v>10372.74</v>
      </c>
      <c r="I42" s="282" t="s">
        <v>167</v>
      </c>
      <c r="J42" s="281">
        <v>13609.91</v>
      </c>
      <c r="K42" s="282" t="s">
        <v>167</v>
      </c>
      <c r="L42" s="281">
        <v>16559.29</v>
      </c>
      <c r="M42" s="282" t="s">
        <v>167</v>
      </c>
      <c r="N42" s="281">
        <v>14107.34</v>
      </c>
      <c r="O42" s="282" t="s">
        <v>167</v>
      </c>
      <c r="P42" s="281">
        <v>16594.349999999999</v>
      </c>
      <c r="Q42" s="282" t="s">
        <v>167</v>
      </c>
      <c r="R42" s="281">
        <v>13979.39</v>
      </c>
      <c r="S42" s="282" t="s">
        <v>167</v>
      </c>
      <c r="T42" s="281">
        <v>14890.26</v>
      </c>
      <c r="U42" s="282" t="s">
        <v>167</v>
      </c>
      <c r="V42" s="281">
        <v>15643.37</v>
      </c>
      <c r="W42" s="282" t="s">
        <v>167</v>
      </c>
      <c r="X42" s="281">
        <v>15561.08</v>
      </c>
      <c r="Y42" s="282" t="s">
        <v>167</v>
      </c>
      <c r="Z42" s="281">
        <v>13969.54</v>
      </c>
      <c r="AA42" s="282" t="s">
        <v>167</v>
      </c>
      <c r="AB42" s="281">
        <v>9055.7099999999991</v>
      </c>
      <c r="AC42" s="282" t="s">
        <v>167</v>
      </c>
      <c r="AD42" s="281">
        <v>15041.14</v>
      </c>
      <c r="AE42" s="282" t="s">
        <v>167</v>
      </c>
      <c r="AF42" s="278"/>
      <c r="AG42" s="52"/>
      <c r="AH42" s="148"/>
      <c r="AI42" s="52"/>
    </row>
    <row r="43" spans="2:35" s="41" customFormat="1" x14ac:dyDescent="0.2">
      <c r="B43" s="278" t="s">
        <v>135</v>
      </c>
      <c r="C43" s="278" t="s">
        <v>67</v>
      </c>
      <c r="D43" s="284">
        <v>0</v>
      </c>
      <c r="E43" s="280" t="s">
        <v>167</v>
      </c>
      <c r="F43" s="284">
        <v>0</v>
      </c>
      <c r="G43" s="280" t="s">
        <v>167</v>
      </c>
      <c r="H43" s="284">
        <v>0</v>
      </c>
      <c r="I43" s="280" t="s">
        <v>167</v>
      </c>
      <c r="J43" s="284">
        <v>0</v>
      </c>
      <c r="K43" s="280" t="s">
        <v>167</v>
      </c>
      <c r="L43" s="284">
        <v>0</v>
      </c>
      <c r="M43" s="280" t="s">
        <v>167</v>
      </c>
      <c r="N43" s="284">
        <v>0</v>
      </c>
      <c r="O43" s="280" t="s">
        <v>167</v>
      </c>
      <c r="P43" s="284">
        <v>0</v>
      </c>
      <c r="Q43" s="280" t="s">
        <v>167</v>
      </c>
      <c r="R43" s="284">
        <v>0</v>
      </c>
      <c r="S43" s="280" t="s">
        <v>167</v>
      </c>
      <c r="T43" s="284">
        <v>0</v>
      </c>
      <c r="U43" s="280" t="s">
        <v>167</v>
      </c>
      <c r="V43" s="284">
        <v>0</v>
      </c>
      <c r="W43" s="280" t="s">
        <v>167</v>
      </c>
      <c r="X43" s="284">
        <v>0</v>
      </c>
      <c r="Y43" s="280" t="s">
        <v>167</v>
      </c>
      <c r="Z43" s="284">
        <v>0</v>
      </c>
      <c r="AA43" s="280" t="s">
        <v>167</v>
      </c>
      <c r="AB43" s="284">
        <v>0</v>
      </c>
      <c r="AC43" s="280" t="s">
        <v>167</v>
      </c>
      <c r="AD43" s="284">
        <v>0</v>
      </c>
      <c r="AE43" s="280" t="s">
        <v>167</v>
      </c>
      <c r="AF43" s="278"/>
      <c r="AG43" s="52"/>
      <c r="AH43" s="148"/>
      <c r="AI43" s="52"/>
    </row>
    <row r="44" spans="2:35" s="41" customFormat="1" x14ac:dyDescent="0.2">
      <c r="B44" s="278" t="s">
        <v>135</v>
      </c>
      <c r="C44" s="278" t="s">
        <v>66</v>
      </c>
      <c r="D44" s="281">
        <v>1784.97</v>
      </c>
      <c r="E44" s="282" t="s">
        <v>167</v>
      </c>
      <c r="F44" s="281">
        <v>1561.56</v>
      </c>
      <c r="G44" s="282" t="s">
        <v>167</v>
      </c>
      <c r="H44" s="281">
        <v>1708.37</v>
      </c>
      <c r="I44" s="282" t="s">
        <v>167</v>
      </c>
      <c r="J44" s="281">
        <v>1736.09</v>
      </c>
      <c r="K44" s="282" t="s">
        <v>167</v>
      </c>
      <c r="L44" s="281">
        <v>1668.99</v>
      </c>
      <c r="M44" s="282" t="s">
        <v>167</v>
      </c>
      <c r="N44" s="281">
        <v>1629.08</v>
      </c>
      <c r="O44" s="282" t="s">
        <v>167</v>
      </c>
      <c r="P44" s="283">
        <v>1344.3</v>
      </c>
      <c r="Q44" s="282" t="s">
        <v>167</v>
      </c>
      <c r="R44" s="281">
        <v>1370.62</v>
      </c>
      <c r="S44" s="282" t="s">
        <v>167</v>
      </c>
      <c r="T44" s="281">
        <v>1315.25</v>
      </c>
      <c r="U44" s="282" t="s">
        <v>167</v>
      </c>
      <c r="V44" s="281">
        <v>1541.91</v>
      </c>
      <c r="W44" s="282" t="s">
        <v>167</v>
      </c>
      <c r="X44" s="281">
        <v>1364.38</v>
      </c>
      <c r="Y44" s="282" t="s">
        <v>167</v>
      </c>
      <c r="Z44" s="281">
        <v>1336.32</v>
      </c>
      <c r="AA44" s="282" t="s">
        <v>167</v>
      </c>
      <c r="AB44" s="281">
        <v>1647.13</v>
      </c>
      <c r="AC44" s="282" t="s">
        <v>167</v>
      </c>
      <c r="AD44" s="281">
        <v>1497.31</v>
      </c>
      <c r="AE44" s="282" t="s">
        <v>167</v>
      </c>
      <c r="AF44" s="278"/>
      <c r="AG44" s="52"/>
      <c r="AH44" s="148"/>
      <c r="AI44" s="52"/>
    </row>
    <row r="45" spans="2:35" s="41" customFormat="1" x14ac:dyDescent="0.2">
      <c r="B45" s="278" t="s">
        <v>135</v>
      </c>
      <c r="C45" s="278" t="s">
        <v>65</v>
      </c>
      <c r="D45" s="279">
        <v>4817.87</v>
      </c>
      <c r="E45" s="280" t="s">
        <v>167</v>
      </c>
      <c r="F45" s="279">
        <v>5704.27</v>
      </c>
      <c r="G45" s="280" t="s">
        <v>167</v>
      </c>
      <c r="H45" s="279">
        <v>4875.88</v>
      </c>
      <c r="I45" s="280" t="s">
        <v>167</v>
      </c>
      <c r="J45" s="279">
        <v>4590.1499999999996</v>
      </c>
      <c r="K45" s="280" t="s">
        <v>167</v>
      </c>
      <c r="L45" s="279">
        <v>5710.27</v>
      </c>
      <c r="M45" s="280" t="s">
        <v>167</v>
      </c>
      <c r="N45" s="284">
        <v>4826.8999999999996</v>
      </c>
      <c r="O45" s="280" t="s">
        <v>167</v>
      </c>
      <c r="P45" s="279">
        <v>5671.46</v>
      </c>
      <c r="Q45" s="280" t="s">
        <v>167</v>
      </c>
      <c r="R45" s="279">
        <v>4847.2700000000004</v>
      </c>
      <c r="S45" s="280" t="s">
        <v>167</v>
      </c>
      <c r="T45" s="279">
        <v>4785.62</v>
      </c>
      <c r="U45" s="280" t="s">
        <v>167</v>
      </c>
      <c r="V45" s="279">
        <v>5398.03</v>
      </c>
      <c r="W45" s="280" t="s">
        <v>167</v>
      </c>
      <c r="X45" s="279">
        <v>5648.26</v>
      </c>
      <c r="Y45" s="280" t="s">
        <v>167</v>
      </c>
      <c r="Z45" s="279">
        <v>5318.08</v>
      </c>
      <c r="AA45" s="280" t="s">
        <v>167</v>
      </c>
      <c r="AB45" s="279">
        <v>5206.57</v>
      </c>
      <c r="AC45" s="280" t="s">
        <v>167</v>
      </c>
      <c r="AD45" s="279">
        <v>5235.05</v>
      </c>
      <c r="AE45" s="280" t="s">
        <v>167</v>
      </c>
      <c r="AF45" s="278"/>
      <c r="AG45" s="52"/>
      <c r="AH45" s="148"/>
      <c r="AI45" s="52"/>
    </row>
    <row r="46" spans="2:35" s="41" customFormat="1" x14ac:dyDescent="0.2">
      <c r="B46" s="278" t="s">
        <v>135</v>
      </c>
      <c r="C46" s="278" t="s">
        <v>64</v>
      </c>
      <c r="D46" s="281">
        <v>26753.19</v>
      </c>
      <c r="E46" s="282" t="s">
        <v>167</v>
      </c>
      <c r="F46" s="281">
        <v>26300.53</v>
      </c>
      <c r="G46" s="282" t="s">
        <v>167</v>
      </c>
      <c r="H46" s="281">
        <v>28045.94</v>
      </c>
      <c r="I46" s="282" t="s">
        <v>167</v>
      </c>
      <c r="J46" s="281">
        <v>27958.79</v>
      </c>
      <c r="K46" s="282" t="s">
        <v>167</v>
      </c>
      <c r="L46" s="281">
        <v>31369.67</v>
      </c>
      <c r="M46" s="282" t="s">
        <v>167</v>
      </c>
      <c r="N46" s="281">
        <v>27481.72</v>
      </c>
      <c r="O46" s="282" t="s">
        <v>167</v>
      </c>
      <c r="P46" s="281">
        <v>29293.87</v>
      </c>
      <c r="Q46" s="282" t="s">
        <v>167</v>
      </c>
      <c r="R46" s="281">
        <v>31331.01</v>
      </c>
      <c r="S46" s="282" t="s">
        <v>167</v>
      </c>
      <c r="T46" s="281">
        <v>26281.55</v>
      </c>
      <c r="U46" s="282" t="s">
        <v>167</v>
      </c>
      <c r="V46" s="281">
        <v>28450.92</v>
      </c>
      <c r="W46" s="282" t="s">
        <v>167</v>
      </c>
      <c r="X46" s="283">
        <v>35031.300000000003</v>
      </c>
      <c r="Y46" s="282" t="s">
        <v>167</v>
      </c>
      <c r="Z46" s="281">
        <v>33996.28</v>
      </c>
      <c r="AA46" s="282" t="s">
        <v>167</v>
      </c>
      <c r="AB46" s="281">
        <v>34987.75</v>
      </c>
      <c r="AC46" s="282" t="s">
        <v>167</v>
      </c>
      <c r="AD46" s="281">
        <v>35183.86</v>
      </c>
      <c r="AE46" s="282" t="s">
        <v>167</v>
      </c>
      <c r="AF46" s="278"/>
      <c r="AG46" s="52"/>
      <c r="AH46" s="148"/>
      <c r="AI46" s="52"/>
    </row>
    <row r="47" spans="2:35" s="41" customFormat="1" x14ac:dyDescent="0.2">
      <c r="B47" s="278" t="s">
        <v>135</v>
      </c>
      <c r="C47" s="278" t="s">
        <v>63</v>
      </c>
      <c r="D47" s="279">
        <v>1030.32</v>
      </c>
      <c r="E47" s="280" t="s">
        <v>167</v>
      </c>
      <c r="F47" s="284">
        <v>1166.3</v>
      </c>
      <c r="G47" s="280" t="s">
        <v>167</v>
      </c>
      <c r="H47" s="279">
        <v>1186.07</v>
      </c>
      <c r="I47" s="280" t="s">
        <v>167</v>
      </c>
      <c r="J47" s="279">
        <v>1374.51</v>
      </c>
      <c r="K47" s="280" t="s">
        <v>167</v>
      </c>
      <c r="L47" s="279">
        <v>1346.36</v>
      </c>
      <c r="M47" s="280" t="s">
        <v>167</v>
      </c>
      <c r="N47" s="279">
        <v>1252.3599999999999</v>
      </c>
      <c r="O47" s="280" t="s">
        <v>167</v>
      </c>
      <c r="P47" s="279">
        <v>1152.27</v>
      </c>
      <c r="Q47" s="280" t="s">
        <v>167</v>
      </c>
      <c r="R47" s="284">
        <v>1137.5</v>
      </c>
      <c r="S47" s="280" t="s">
        <v>167</v>
      </c>
      <c r="T47" s="279">
        <v>1116.32</v>
      </c>
      <c r="U47" s="280" t="s">
        <v>167</v>
      </c>
      <c r="V47" s="279">
        <v>1163.02</v>
      </c>
      <c r="W47" s="280" t="s">
        <v>167</v>
      </c>
      <c r="X47" s="279">
        <v>1055.08</v>
      </c>
      <c r="Y47" s="280" t="s">
        <v>167</v>
      </c>
      <c r="Z47" s="284">
        <v>1127.7</v>
      </c>
      <c r="AA47" s="280" t="s">
        <v>167</v>
      </c>
      <c r="AB47" s="284">
        <v>1019.9</v>
      </c>
      <c r="AC47" s="280" t="s">
        <v>167</v>
      </c>
      <c r="AD47" s="279">
        <v>1045.05</v>
      </c>
      <c r="AE47" s="280" t="s">
        <v>167</v>
      </c>
      <c r="AF47" s="278"/>
      <c r="AG47" s="52"/>
      <c r="AH47" s="148"/>
      <c r="AI47" s="52"/>
    </row>
    <row r="48" spans="2:35" s="41" customFormat="1" x14ac:dyDescent="0.2">
      <c r="B48" s="278" t="s">
        <v>135</v>
      </c>
      <c r="C48" s="278" t="s">
        <v>62</v>
      </c>
      <c r="D48" s="281">
        <v>16712.88</v>
      </c>
      <c r="E48" s="282" t="s">
        <v>167</v>
      </c>
      <c r="F48" s="281">
        <v>20842.16</v>
      </c>
      <c r="G48" s="282" t="s">
        <v>167</v>
      </c>
      <c r="H48" s="281">
        <v>12824.14</v>
      </c>
      <c r="I48" s="282" t="s">
        <v>167</v>
      </c>
      <c r="J48" s="281">
        <v>20897.080000000002</v>
      </c>
      <c r="K48" s="282" t="s">
        <v>167</v>
      </c>
      <c r="L48" s="281">
        <v>22070.74</v>
      </c>
      <c r="M48" s="282" t="s">
        <v>167</v>
      </c>
      <c r="N48" s="281">
        <v>19332.82</v>
      </c>
      <c r="O48" s="282" t="s">
        <v>167</v>
      </c>
      <c r="P48" s="281">
        <v>21764.82</v>
      </c>
      <c r="Q48" s="282" t="s">
        <v>167</v>
      </c>
      <c r="R48" s="281">
        <v>27138.880000000001</v>
      </c>
      <c r="S48" s="282" t="s">
        <v>167</v>
      </c>
      <c r="T48" s="281">
        <v>31553.279999999999</v>
      </c>
      <c r="U48" s="282" t="s">
        <v>167</v>
      </c>
      <c r="V48" s="281">
        <v>30412.43</v>
      </c>
      <c r="W48" s="282" t="s">
        <v>167</v>
      </c>
      <c r="X48" s="281">
        <v>18153.71</v>
      </c>
      <c r="Y48" s="282" t="s">
        <v>167</v>
      </c>
      <c r="Z48" s="281">
        <v>27791.26</v>
      </c>
      <c r="AA48" s="282" t="s">
        <v>167</v>
      </c>
      <c r="AB48" s="281">
        <v>18860.68</v>
      </c>
      <c r="AC48" s="282" t="s">
        <v>167</v>
      </c>
      <c r="AD48" s="281">
        <v>20784.66</v>
      </c>
      <c r="AE48" s="282" t="s">
        <v>167</v>
      </c>
      <c r="AF48" s="278"/>
      <c r="AG48" s="52"/>
      <c r="AH48" s="148"/>
      <c r="AI48" s="52"/>
    </row>
    <row r="49" spans="1:35" s="41" customFormat="1" x14ac:dyDescent="0.2">
      <c r="B49" s="278" t="s">
        <v>135</v>
      </c>
      <c r="C49" s="278" t="s">
        <v>61</v>
      </c>
      <c r="D49" s="279">
        <v>568.83000000000004</v>
      </c>
      <c r="E49" s="280" t="s">
        <v>167</v>
      </c>
      <c r="F49" s="279">
        <v>607.96</v>
      </c>
      <c r="G49" s="280" t="s">
        <v>167</v>
      </c>
      <c r="H49" s="279">
        <v>576.41</v>
      </c>
      <c r="I49" s="280" t="s">
        <v>167</v>
      </c>
      <c r="J49" s="279">
        <v>457.34</v>
      </c>
      <c r="K49" s="280" t="s">
        <v>167</v>
      </c>
      <c r="L49" s="279">
        <v>649.05999999999995</v>
      </c>
      <c r="M49" s="280" t="s">
        <v>167</v>
      </c>
      <c r="N49" s="279">
        <v>624.04999999999995</v>
      </c>
      <c r="O49" s="280" t="s">
        <v>167</v>
      </c>
      <c r="P49" s="279">
        <v>638.05999999999995</v>
      </c>
      <c r="Q49" s="280" t="s">
        <v>167</v>
      </c>
      <c r="R49" s="279">
        <v>546.99</v>
      </c>
      <c r="S49" s="280" t="s">
        <v>167</v>
      </c>
      <c r="T49" s="279">
        <v>596.66</v>
      </c>
      <c r="U49" s="280" t="s">
        <v>167</v>
      </c>
      <c r="V49" s="279">
        <v>641.74</v>
      </c>
      <c r="W49" s="280" t="s">
        <v>167</v>
      </c>
      <c r="X49" s="279">
        <v>749.69</v>
      </c>
      <c r="Y49" s="280" t="s">
        <v>167</v>
      </c>
      <c r="Z49" s="279">
        <v>700.55</v>
      </c>
      <c r="AA49" s="280" t="s">
        <v>167</v>
      </c>
      <c r="AB49" s="279">
        <v>576.19000000000005</v>
      </c>
      <c r="AC49" s="280" t="s">
        <v>167</v>
      </c>
      <c r="AD49" s="279">
        <v>666.89</v>
      </c>
      <c r="AE49" s="280" t="s">
        <v>167</v>
      </c>
      <c r="AF49" s="278"/>
      <c r="AG49" s="52"/>
      <c r="AH49" s="148"/>
      <c r="AI49" s="52"/>
    </row>
    <row r="50" spans="1:35" s="41" customFormat="1" x14ac:dyDescent="0.2">
      <c r="B50" s="278" t="s">
        <v>135</v>
      </c>
      <c r="C50" s="278" t="s">
        <v>60</v>
      </c>
      <c r="D50" s="281">
        <v>2571.2399999999998</v>
      </c>
      <c r="E50" s="282" t="s">
        <v>167</v>
      </c>
      <c r="F50" s="283">
        <v>3714.1</v>
      </c>
      <c r="G50" s="282" t="s">
        <v>167</v>
      </c>
      <c r="H50" s="281">
        <v>3035.81</v>
      </c>
      <c r="I50" s="282" t="s">
        <v>167</v>
      </c>
      <c r="J50" s="281">
        <v>3411.96</v>
      </c>
      <c r="K50" s="282" t="s">
        <v>167</v>
      </c>
      <c r="L50" s="281">
        <v>4708.34</v>
      </c>
      <c r="M50" s="282" t="s">
        <v>167</v>
      </c>
      <c r="N50" s="281">
        <v>3805.71</v>
      </c>
      <c r="O50" s="282" t="s">
        <v>167</v>
      </c>
      <c r="P50" s="281">
        <v>4847.8500000000004</v>
      </c>
      <c r="Q50" s="282" t="s">
        <v>167</v>
      </c>
      <c r="R50" s="281">
        <v>3484.06</v>
      </c>
      <c r="S50" s="282" t="s">
        <v>167</v>
      </c>
      <c r="T50" s="281">
        <v>4037.76</v>
      </c>
      <c r="U50" s="282" t="s">
        <v>167</v>
      </c>
      <c r="V50" s="281">
        <v>4104.0600000000004</v>
      </c>
      <c r="W50" s="282" t="s">
        <v>167</v>
      </c>
      <c r="X50" s="281">
        <v>4580.88</v>
      </c>
      <c r="Y50" s="282" t="s">
        <v>167</v>
      </c>
      <c r="Z50" s="281">
        <v>4308.04</v>
      </c>
      <c r="AA50" s="282" t="s">
        <v>167</v>
      </c>
      <c r="AB50" s="283">
        <v>3382.8</v>
      </c>
      <c r="AC50" s="282" t="s">
        <v>167</v>
      </c>
      <c r="AD50" s="283">
        <v>4304.6000000000004</v>
      </c>
      <c r="AE50" s="282" t="s">
        <v>167</v>
      </c>
      <c r="AF50" s="278"/>
      <c r="AG50" s="52"/>
      <c r="AH50" s="148"/>
      <c r="AI50" s="52"/>
    </row>
    <row r="51" spans="1:35" s="41" customFormat="1" x14ac:dyDescent="0.2">
      <c r="B51" s="278" t="s">
        <v>135</v>
      </c>
      <c r="C51" s="278" t="s">
        <v>59</v>
      </c>
      <c r="D51" s="279">
        <v>3034.49</v>
      </c>
      <c r="E51" s="280" t="s">
        <v>167</v>
      </c>
      <c r="F51" s="279">
        <v>3714.71</v>
      </c>
      <c r="G51" s="280" t="s">
        <v>167</v>
      </c>
      <c r="H51" s="279">
        <v>3701.24</v>
      </c>
      <c r="I51" s="280" t="s">
        <v>167</v>
      </c>
      <c r="J51" s="279">
        <v>4119.49</v>
      </c>
      <c r="K51" s="280" t="s">
        <v>167</v>
      </c>
      <c r="L51" s="284">
        <v>4180.6000000000004</v>
      </c>
      <c r="M51" s="280" t="s">
        <v>167</v>
      </c>
      <c r="N51" s="279">
        <v>3729.91</v>
      </c>
      <c r="O51" s="280" t="s">
        <v>167</v>
      </c>
      <c r="P51" s="279">
        <v>3609.38</v>
      </c>
      <c r="Q51" s="280" t="s">
        <v>167</v>
      </c>
      <c r="R51" s="279">
        <v>3462.12</v>
      </c>
      <c r="S51" s="280" t="s">
        <v>167</v>
      </c>
      <c r="T51" s="279">
        <v>2768.19</v>
      </c>
      <c r="U51" s="280" t="s">
        <v>167</v>
      </c>
      <c r="V51" s="279">
        <v>4035.19</v>
      </c>
      <c r="W51" s="280" t="s">
        <v>167</v>
      </c>
      <c r="X51" s="279">
        <v>3415.79</v>
      </c>
      <c r="Y51" s="280" t="s">
        <v>167</v>
      </c>
      <c r="Z51" s="279">
        <v>2648.69</v>
      </c>
      <c r="AA51" s="280" t="s">
        <v>167</v>
      </c>
      <c r="AB51" s="279">
        <v>3590.05</v>
      </c>
      <c r="AC51" s="280" t="s">
        <v>167</v>
      </c>
      <c r="AD51" s="279">
        <v>3006.56</v>
      </c>
      <c r="AE51" s="280" t="s">
        <v>167</v>
      </c>
      <c r="AF51" s="278"/>
      <c r="AG51" s="52"/>
      <c r="AH51" s="148"/>
      <c r="AI51" s="52"/>
    </row>
    <row r="52" spans="1:35" s="41" customFormat="1" x14ac:dyDescent="0.2">
      <c r="B52" s="278" t="s">
        <v>135</v>
      </c>
      <c r="C52" s="278" t="s">
        <v>58</v>
      </c>
      <c r="D52" s="283">
        <v>4287</v>
      </c>
      <c r="E52" s="282" t="s">
        <v>167</v>
      </c>
      <c r="F52" s="283">
        <v>4646.3999999999996</v>
      </c>
      <c r="G52" s="282" t="s">
        <v>167</v>
      </c>
      <c r="H52" s="283">
        <v>5070.5</v>
      </c>
      <c r="I52" s="282" t="s">
        <v>167</v>
      </c>
      <c r="J52" s="283">
        <v>4992.6000000000004</v>
      </c>
      <c r="K52" s="282" t="s">
        <v>167</v>
      </c>
      <c r="L52" s="283">
        <v>5782.5</v>
      </c>
      <c r="M52" s="282" t="s">
        <v>167</v>
      </c>
      <c r="N52" s="283">
        <v>6168.8</v>
      </c>
      <c r="O52" s="282" t="s">
        <v>167</v>
      </c>
      <c r="P52" s="283">
        <v>5480.5</v>
      </c>
      <c r="Q52" s="282" t="s">
        <v>167</v>
      </c>
      <c r="R52" s="283">
        <v>5958.4</v>
      </c>
      <c r="S52" s="282" t="s">
        <v>167</v>
      </c>
      <c r="T52" s="283">
        <v>3260.1</v>
      </c>
      <c r="U52" s="282" t="s">
        <v>167</v>
      </c>
      <c r="V52" s="283">
        <v>6147.7</v>
      </c>
      <c r="W52" s="282" t="s">
        <v>167</v>
      </c>
      <c r="X52" s="283">
        <v>5954.5</v>
      </c>
      <c r="Y52" s="282" t="s">
        <v>167</v>
      </c>
      <c r="Z52" s="283">
        <v>4980.3</v>
      </c>
      <c r="AA52" s="282" t="s">
        <v>167</v>
      </c>
      <c r="AB52" s="283">
        <v>5823.2</v>
      </c>
      <c r="AC52" s="282" t="s">
        <v>167</v>
      </c>
      <c r="AD52" s="285">
        <v>4328.1000000000004</v>
      </c>
      <c r="AE52" s="282" t="s">
        <v>167</v>
      </c>
      <c r="AF52" s="278"/>
      <c r="AG52" s="52"/>
      <c r="AH52" s="148"/>
      <c r="AI52" s="52"/>
    </row>
    <row r="53" spans="1:35" s="41" customFormat="1" x14ac:dyDescent="0.2">
      <c r="A53" s="41" t="s">
        <v>212</v>
      </c>
      <c r="B53" s="278" t="s">
        <v>92</v>
      </c>
      <c r="C53" s="278" t="s">
        <v>201</v>
      </c>
      <c r="D53" s="279">
        <v>112434.68</v>
      </c>
      <c r="E53" s="280" t="s">
        <v>167</v>
      </c>
      <c r="F53" s="279">
        <v>115556.96</v>
      </c>
      <c r="G53" s="280" t="s">
        <v>167</v>
      </c>
      <c r="H53" s="279">
        <v>112264.28</v>
      </c>
      <c r="I53" s="280" t="s">
        <v>167</v>
      </c>
      <c r="J53" s="279">
        <v>124155.07</v>
      </c>
      <c r="K53" s="280" t="s">
        <v>167</v>
      </c>
      <c r="L53" s="279">
        <v>132704.78</v>
      </c>
      <c r="M53" s="280" t="s">
        <v>167</v>
      </c>
      <c r="N53" s="284">
        <v>135755</v>
      </c>
      <c r="O53" s="280" t="s">
        <v>167</v>
      </c>
      <c r="P53" s="279">
        <v>120497.24</v>
      </c>
      <c r="Q53" s="280" t="s">
        <v>167</v>
      </c>
      <c r="R53" s="284">
        <v>127935</v>
      </c>
      <c r="S53" s="280" t="s">
        <v>167</v>
      </c>
      <c r="T53" s="279">
        <v>115591.58</v>
      </c>
      <c r="U53" s="280" t="s">
        <v>167</v>
      </c>
      <c r="V53" s="279">
        <v>131836.03</v>
      </c>
      <c r="W53" s="280" t="s">
        <v>167</v>
      </c>
      <c r="X53" s="279">
        <v>118867.61</v>
      </c>
      <c r="Y53" s="280" t="s">
        <v>167</v>
      </c>
      <c r="Z53" s="279">
        <v>129884.27</v>
      </c>
      <c r="AA53" s="280" t="s">
        <v>167</v>
      </c>
      <c r="AB53" s="279">
        <v>126640.47</v>
      </c>
      <c r="AC53" s="280" t="s">
        <v>167</v>
      </c>
      <c r="AD53" s="288">
        <v>125879.44777135301</v>
      </c>
      <c r="AE53" s="287">
        <f>+AD53/AD25*100</f>
        <v>46.343322909278669</v>
      </c>
      <c r="AF53" s="278"/>
      <c r="AH53" s="148"/>
      <c r="AI53" s="52"/>
    </row>
    <row r="54" spans="1:35" s="41" customFormat="1" x14ac:dyDescent="0.2">
      <c r="B54" s="278" t="s">
        <v>92</v>
      </c>
      <c r="C54" s="278" t="s">
        <v>84</v>
      </c>
      <c r="D54" s="281">
        <v>1886.11</v>
      </c>
      <c r="E54" s="282" t="s">
        <v>167</v>
      </c>
      <c r="F54" s="281">
        <v>1677.92</v>
      </c>
      <c r="G54" s="282" t="s">
        <v>167</v>
      </c>
      <c r="H54" s="283">
        <v>1821.8</v>
      </c>
      <c r="I54" s="282" t="s">
        <v>167</v>
      </c>
      <c r="J54" s="281">
        <v>1847.89</v>
      </c>
      <c r="K54" s="282" t="s">
        <v>167</v>
      </c>
      <c r="L54" s="283">
        <v>1892.2</v>
      </c>
      <c r="M54" s="282" t="s">
        <v>167</v>
      </c>
      <c r="N54" s="281">
        <v>2069.02</v>
      </c>
      <c r="O54" s="282" t="s">
        <v>167</v>
      </c>
      <c r="P54" s="281">
        <v>1431.44</v>
      </c>
      <c r="Q54" s="282" t="s">
        <v>167</v>
      </c>
      <c r="R54" s="281">
        <v>1690.84</v>
      </c>
      <c r="S54" s="282" t="s">
        <v>167</v>
      </c>
      <c r="T54" s="281">
        <v>1661.86</v>
      </c>
      <c r="U54" s="282" t="s">
        <v>167</v>
      </c>
      <c r="V54" s="281">
        <v>1902.38</v>
      </c>
      <c r="W54" s="282" t="s">
        <v>167</v>
      </c>
      <c r="X54" s="281">
        <v>1741.48</v>
      </c>
      <c r="Y54" s="282" t="s">
        <v>167</v>
      </c>
      <c r="Z54" s="281">
        <v>1629.18</v>
      </c>
      <c r="AA54" s="282" t="s">
        <v>167</v>
      </c>
      <c r="AB54" s="281">
        <v>1851.87</v>
      </c>
      <c r="AC54" s="282" t="s">
        <v>167</v>
      </c>
      <c r="AD54" s="281">
        <v>1791.17</v>
      </c>
      <c r="AE54" s="282" t="s">
        <v>167</v>
      </c>
      <c r="AF54" s="278"/>
      <c r="AG54" s="52"/>
      <c r="AH54" s="148"/>
      <c r="AI54" s="52"/>
    </row>
    <row r="55" spans="1:35" s="41" customFormat="1" x14ac:dyDescent="0.2">
      <c r="B55" s="278" t="s">
        <v>92</v>
      </c>
      <c r="C55" s="278" t="s">
        <v>83</v>
      </c>
      <c r="D55" s="279">
        <v>4096.95</v>
      </c>
      <c r="E55" s="280" t="s">
        <v>167</v>
      </c>
      <c r="F55" s="279">
        <v>4430.33</v>
      </c>
      <c r="G55" s="280" t="s">
        <v>167</v>
      </c>
      <c r="H55" s="279">
        <v>4548.32</v>
      </c>
      <c r="I55" s="280" t="s">
        <v>167</v>
      </c>
      <c r="J55" s="279">
        <v>5610.19</v>
      </c>
      <c r="K55" s="280" t="s">
        <v>167</v>
      </c>
      <c r="L55" s="279">
        <v>5435.11</v>
      </c>
      <c r="M55" s="280" t="s">
        <v>167</v>
      </c>
      <c r="N55" s="279">
        <v>5106.96</v>
      </c>
      <c r="O55" s="280" t="s">
        <v>167</v>
      </c>
      <c r="P55" s="279">
        <v>5745.29</v>
      </c>
      <c r="Q55" s="280" t="s">
        <v>167</v>
      </c>
      <c r="R55" s="279">
        <v>6271.58</v>
      </c>
      <c r="S55" s="280" t="s">
        <v>167</v>
      </c>
      <c r="T55" s="279">
        <v>5893.53</v>
      </c>
      <c r="U55" s="280" t="s">
        <v>167</v>
      </c>
      <c r="V55" s="279">
        <v>6280.15</v>
      </c>
      <c r="W55" s="280" t="s">
        <v>167</v>
      </c>
      <c r="X55" s="279">
        <v>4817.68</v>
      </c>
      <c r="Y55" s="280" t="s">
        <v>167</v>
      </c>
      <c r="Z55" s="279">
        <v>7292.73</v>
      </c>
      <c r="AA55" s="280" t="s">
        <v>167</v>
      </c>
      <c r="AB55" s="279">
        <v>6389.69</v>
      </c>
      <c r="AC55" s="280" t="s">
        <v>167</v>
      </c>
      <c r="AD55" s="279">
        <v>6776.54</v>
      </c>
      <c r="AE55" s="280" t="s">
        <v>167</v>
      </c>
      <c r="AF55" s="278"/>
      <c r="AG55" s="52"/>
      <c r="AH55" s="148"/>
      <c r="AI55" s="52"/>
    </row>
    <row r="56" spans="1:35" s="41" customFormat="1" x14ac:dyDescent="0.2">
      <c r="B56" s="278" t="s">
        <v>92</v>
      </c>
      <c r="C56" s="278" t="s">
        <v>153</v>
      </c>
      <c r="D56" s="281">
        <v>4161.55</v>
      </c>
      <c r="E56" s="282" t="s">
        <v>167</v>
      </c>
      <c r="F56" s="281">
        <v>4913.05</v>
      </c>
      <c r="G56" s="282" t="s">
        <v>167</v>
      </c>
      <c r="H56" s="283">
        <v>3518.9</v>
      </c>
      <c r="I56" s="282" t="s">
        <v>167</v>
      </c>
      <c r="J56" s="283">
        <v>4700.7</v>
      </c>
      <c r="K56" s="282" t="s">
        <v>167</v>
      </c>
      <c r="L56" s="281">
        <v>5442.35</v>
      </c>
      <c r="M56" s="282" t="s">
        <v>167</v>
      </c>
      <c r="N56" s="281">
        <v>5274.27</v>
      </c>
      <c r="O56" s="282" t="s">
        <v>167</v>
      </c>
      <c r="P56" s="281">
        <v>5454.66</v>
      </c>
      <c r="Q56" s="282" t="s">
        <v>169</v>
      </c>
      <c r="R56" s="281">
        <v>4718.21</v>
      </c>
      <c r="S56" s="282" t="s">
        <v>169</v>
      </c>
      <c r="T56" s="281">
        <v>4417.84</v>
      </c>
      <c r="U56" s="282" t="s">
        <v>169</v>
      </c>
      <c r="V56" s="281">
        <v>4812.16</v>
      </c>
      <c r="W56" s="282" t="s">
        <v>169</v>
      </c>
      <c r="X56" s="281">
        <v>4902.41</v>
      </c>
      <c r="Y56" s="282" t="s">
        <v>169</v>
      </c>
      <c r="Z56" s="281">
        <v>4960.93</v>
      </c>
      <c r="AA56" s="282" t="s">
        <v>169</v>
      </c>
      <c r="AB56" s="281">
        <v>5188.6899999999996</v>
      </c>
      <c r="AC56" s="282" t="s">
        <v>169</v>
      </c>
      <c r="AD56" s="281">
        <v>5243.15</v>
      </c>
      <c r="AE56" s="282" t="s">
        <v>167</v>
      </c>
      <c r="AF56" s="278"/>
      <c r="AG56" s="52"/>
      <c r="AH56" s="148"/>
      <c r="AI56" s="52"/>
    </row>
    <row r="57" spans="1:35" s="41" customFormat="1" x14ac:dyDescent="0.2">
      <c r="B57" s="278" t="s">
        <v>92</v>
      </c>
      <c r="C57" s="278" t="s">
        <v>81</v>
      </c>
      <c r="D57" s="279">
        <v>5001.0600000000004</v>
      </c>
      <c r="E57" s="280" t="s">
        <v>167</v>
      </c>
      <c r="F57" s="279">
        <v>4775.22</v>
      </c>
      <c r="G57" s="280" t="s">
        <v>167</v>
      </c>
      <c r="H57" s="279">
        <v>4472.4799999999996</v>
      </c>
      <c r="I57" s="280" t="s">
        <v>167</v>
      </c>
      <c r="J57" s="284">
        <v>4097</v>
      </c>
      <c r="K57" s="280" t="s">
        <v>167</v>
      </c>
      <c r="L57" s="279">
        <v>5093.38</v>
      </c>
      <c r="M57" s="280" t="s">
        <v>167</v>
      </c>
      <c r="N57" s="279">
        <v>4971.51</v>
      </c>
      <c r="O57" s="280" t="s">
        <v>167</v>
      </c>
      <c r="P57" s="279">
        <v>4152.6499999999996</v>
      </c>
      <c r="Q57" s="280" t="s">
        <v>167</v>
      </c>
      <c r="R57" s="279">
        <v>4777.8900000000003</v>
      </c>
      <c r="S57" s="280" t="s">
        <v>167</v>
      </c>
      <c r="T57" s="279">
        <v>2623.93</v>
      </c>
      <c r="U57" s="280" t="s">
        <v>167</v>
      </c>
      <c r="V57" s="279">
        <v>4642.09</v>
      </c>
      <c r="W57" s="280" t="s">
        <v>167</v>
      </c>
      <c r="X57" s="279">
        <v>4070.41</v>
      </c>
      <c r="Y57" s="280" t="s">
        <v>167</v>
      </c>
      <c r="Z57" s="279">
        <v>4047.09</v>
      </c>
      <c r="AA57" s="280" t="s">
        <v>167</v>
      </c>
      <c r="AB57" s="284">
        <v>4165.3999999999996</v>
      </c>
      <c r="AC57" s="280" t="s">
        <v>167</v>
      </c>
      <c r="AD57" s="279">
        <v>3556.26</v>
      </c>
      <c r="AE57" s="280" t="s">
        <v>167</v>
      </c>
      <c r="AF57" s="278"/>
      <c r="AG57" s="52"/>
      <c r="AH57" s="148"/>
      <c r="AI57" s="52"/>
    </row>
    <row r="58" spans="1:35" s="41" customFormat="1" x14ac:dyDescent="0.2">
      <c r="B58" s="278" t="s">
        <v>92</v>
      </c>
      <c r="C58" s="278" t="s">
        <v>126</v>
      </c>
      <c r="D58" s="281">
        <v>23671.21</v>
      </c>
      <c r="E58" s="282" t="s">
        <v>167</v>
      </c>
      <c r="F58" s="283">
        <v>22710.2</v>
      </c>
      <c r="G58" s="282" t="s">
        <v>167</v>
      </c>
      <c r="H58" s="283">
        <v>22351.8</v>
      </c>
      <c r="I58" s="282" t="s">
        <v>167</v>
      </c>
      <c r="J58" s="283">
        <v>24966.400000000001</v>
      </c>
      <c r="K58" s="282" t="s">
        <v>167</v>
      </c>
      <c r="L58" s="283">
        <v>27711.200000000001</v>
      </c>
      <c r="M58" s="282" t="s">
        <v>167</v>
      </c>
      <c r="N58" s="283">
        <v>26462.3</v>
      </c>
      <c r="O58" s="282" t="s">
        <v>167</v>
      </c>
      <c r="P58" s="283">
        <v>24329.200000000001</v>
      </c>
      <c r="Q58" s="282" t="s">
        <v>167</v>
      </c>
      <c r="R58" s="283">
        <v>24311.200000000001</v>
      </c>
      <c r="S58" s="282" t="s">
        <v>167</v>
      </c>
      <c r="T58" s="283">
        <v>20125.400000000001</v>
      </c>
      <c r="U58" s="282" t="s">
        <v>167</v>
      </c>
      <c r="V58" s="283">
        <v>22907.9</v>
      </c>
      <c r="W58" s="282" t="s">
        <v>167</v>
      </c>
      <c r="X58" s="283">
        <v>21989</v>
      </c>
      <c r="Y58" s="282" t="s">
        <v>167</v>
      </c>
      <c r="Z58" s="283">
        <v>21252.2</v>
      </c>
      <c r="AA58" s="282" t="s">
        <v>167</v>
      </c>
      <c r="AB58" s="283">
        <v>22368.9</v>
      </c>
      <c r="AC58" s="282" t="s">
        <v>167</v>
      </c>
      <c r="AD58" s="283">
        <v>21297.9</v>
      </c>
      <c r="AE58" s="282" t="s">
        <v>167</v>
      </c>
      <c r="AF58" s="278"/>
      <c r="AG58" s="52"/>
      <c r="AH58" s="148"/>
      <c r="AI58" s="52"/>
    </row>
    <row r="59" spans="1:35" s="41" customFormat="1" x14ac:dyDescent="0.2">
      <c r="B59" s="278" t="s">
        <v>92</v>
      </c>
      <c r="C59" s="278" t="s">
        <v>79</v>
      </c>
      <c r="D59" s="284">
        <v>327.60000000000002</v>
      </c>
      <c r="E59" s="280" t="s">
        <v>167</v>
      </c>
      <c r="F59" s="284">
        <v>360.2</v>
      </c>
      <c r="G59" s="280" t="s">
        <v>167</v>
      </c>
      <c r="H59" s="284">
        <v>484.7</v>
      </c>
      <c r="I59" s="280" t="s">
        <v>167</v>
      </c>
      <c r="J59" s="284">
        <v>406.8</v>
      </c>
      <c r="K59" s="280" t="s">
        <v>167</v>
      </c>
      <c r="L59" s="284">
        <v>615.5</v>
      </c>
      <c r="M59" s="280" t="s">
        <v>167</v>
      </c>
      <c r="N59" s="284">
        <v>812.6</v>
      </c>
      <c r="O59" s="280" t="s">
        <v>167</v>
      </c>
      <c r="P59" s="284">
        <v>455.5</v>
      </c>
      <c r="Q59" s="280" t="s">
        <v>167</v>
      </c>
      <c r="R59" s="279">
        <v>713.26</v>
      </c>
      <c r="S59" s="280" t="s">
        <v>167</v>
      </c>
      <c r="T59" s="279">
        <v>450.27</v>
      </c>
      <c r="U59" s="280" t="s">
        <v>167</v>
      </c>
      <c r="V59" s="279">
        <v>846.58</v>
      </c>
      <c r="W59" s="280" t="s">
        <v>167</v>
      </c>
      <c r="X59" s="279">
        <v>840.52</v>
      </c>
      <c r="Y59" s="280" t="s">
        <v>167</v>
      </c>
      <c r="Z59" s="279">
        <v>736.27</v>
      </c>
      <c r="AA59" s="280" t="s">
        <v>167</v>
      </c>
      <c r="AB59" s="279">
        <v>854.12</v>
      </c>
      <c r="AC59" s="280" t="s">
        <v>167</v>
      </c>
      <c r="AD59" s="279">
        <v>694.12</v>
      </c>
      <c r="AE59" s="280" t="s">
        <v>167</v>
      </c>
      <c r="AF59" s="278"/>
      <c r="AG59" s="52"/>
      <c r="AH59" s="148"/>
      <c r="AI59" s="52"/>
    </row>
    <row r="60" spans="1:35" s="41" customFormat="1" x14ac:dyDescent="0.2">
      <c r="B60" s="278" t="s">
        <v>92</v>
      </c>
      <c r="C60" s="278" t="s">
        <v>78</v>
      </c>
      <c r="D60" s="281">
        <v>640.42999999999995</v>
      </c>
      <c r="E60" s="282" t="s">
        <v>167</v>
      </c>
      <c r="F60" s="281">
        <v>872.06</v>
      </c>
      <c r="G60" s="282" t="s">
        <v>167</v>
      </c>
      <c r="H60" s="281">
        <v>656.22</v>
      </c>
      <c r="I60" s="282" t="s">
        <v>167</v>
      </c>
      <c r="J60" s="281">
        <v>524.84</v>
      </c>
      <c r="K60" s="282" t="s">
        <v>167</v>
      </c>
      <c r="L60" s="281">
        <v>678.56</v>
      </c>
      <c r="M60" s="282" t="s">
        <v>167</v>
      </c>
      <c r="N60" s="281">
        <v>653.41</v>
      </c>
      <c r="O60" s="282" t="s">
        <v>167</v>
      </c>
      <c r="P60" s="281">
        <v>610.24</v>
      </c>
      <c r="Q60" s="282" t="s">
        <v>167</v>
      </c>
      <c r="R60" s="283">
        <v>634.4</v>
      </c>
      <c r="S60" s="282" t="s">
        <v>167</v>
      </c>
      <c r="T60" s="281">
        <v>485.48</v>
      </c>
      <c r="U60" s="282" t="s">
        <v>167</v>
      </c>
      <c r="V60" s="281">
        <v>595.36</v>
      </c>
      <c r="W60" s="282" t="s">
        <v>167</v>
      </c>
      <c r="X60" s="281">
        <v>364.92</v>
      </c>
      <c r="Y60" s="282" t="s">
        <v>167</v>
      </c>
      <c r="Z60" s="281">
        <v>628.08000000000004</v>
      </c>
      <c r="AA60" s="282" t="s">
        <v>167</v>
      </c>
      <c r="AB60" s="281">
        <v>701.24</v>
      </c>
      <c r="AC60" s="282" t="s">
        <v>167</v>
      </c>
      <c r="AD60" s="281">
        <v>483.91</v>
      </c>
      <c r="AE60" s="282" t="s">
        <v>167</v>
      </c>
      <c r="AF60" s="278"/>
      <c r="AG60" s="52"/>
      <c r="AH60" s="148"/>
      <c r="AI60" s="52"/>
    </row>
    <row r="61" spans="1:35" s="41" customFormat="1" x14ac:dyDescent="0.2">
      <c r="B61" s="278" t="s">
        <v>92</v>
      </c>
      <c r="C61" s="278" t="s">
        <v>77</v>
      </c>
      <c r="D61" s="279">
        <v>446.46</v>
      </c>
      <c r="E61" s="280" t="s">
        <v>167</v>
      </c>
      <c r="F61" s="279">
        <v>463.55</v>
      </c>
      <c r="G61" s="280" t="s">
        <v>167</v>
      </c>
      <c r="H61" s="279">
        <v>497.89</v>
      </c>
      <c r="I61" s="280" t="s">
        <v>167</v>
      </c>
      <c r="J61" s="279">
        <v>603.74</v>
      </c>
      <c r="K61" s="280" t="s">
        <v>167</v>
      </c>
      <c r="L61" s="279">
        <v>657.91</v>
      </c>
      <c r="M61" s="280" t="s">
        <v>167</v>
      </c>
      <c r="N61" s="279">
        <v>369.74</v>
      </c>
      <c r="O61" s="280" t="s">
        <v>167</v>
      </c>
      <c r="P61" s="279">
        <v>492.52</v>
      </c>
      <c r="Q61" s="280" t="s">
        <v>167</v>
      </c>
      <c r="R61" s="279">
        <v>302.85000000000002</v>
      </c>
      <c r="S61" s="280" t="s">
        <v>167</v>
      </c>
      <c r="T61" s="279">
        <v>298.63</v>
      </c>
      <c r="U61" s="280" t="s">
        <v>167</v>
      </c>
      <c r="V61" s="279">
        <v>295.27999999999997</v>
      </c>
      <c r="W61" s="280" t="s">
        <v>167</v>
      </c>
      <c r="X61" s="279">
        <v>301.42</v>
      </c>
      <c r="Y61" s="280" t="s">
        <v>167</v>
      </c>
      <c r="Z61" s="279">
        <v>278.24</v>
      </c>
      <c r="AA61" s="280" t="s">
        <v>167</v>
      </c>
      <c r="AB61" s="279">
        <v>262.75</v>
      </c>
      <c r="AC61" s="280" t="s">
        <v>167</v>
      </c>
      <c r="AD61" s="279">
        <v>345.92</v>
      </c>
      <c r="AE61" s="280" t="s">
        <v>167</v>
      </c>
      <c r="AF61" s="278"/>
      <c r="AG61" s="52"/>
      <c r="AH61" s="148"/>
      <c r="AI61" s="52"/>
    </row>
    <row r="62" spans="1:35" s="41" customFormat="1" x14ac:dyDescent="0.2">
      <c r="B62" s="278" t="s">
        <v>92</v>
      </c>
      <c r="C62" s="278" t="s">
        <v>76</v>
      </c>
      <c r="D62" s="281">
        <v>5056.24</v>
      </c>
      <c r="E62" s="282" t="s">
        <v>167</v>
      </c>
      <c r="F62" s="281">
        <v>7156.51</v>
      </c>
      <c r="G62" s="282" t="s">
        <v>167</v>
      </c>
      <c r="H62" s="281">
        <v>4881.22</v>
      </c>
      <c r="I62" s="282" t="s">
        <v>167</v>
      </c>
      <c r="J62" s="281">
        <v>7088.86</v>
      </c>
      <c r="K62" s="282" t="s">
        <v>167</v>
      </c>
      <c r="L62" s="281">
        <v>5875.72</v>
      </c>
      <c r="M62" s="282" t="s">
        <v>167</v>
      </c>
      <c r="N62" s="281">
        <v>5659.04</v>
      </c>
      <c r="O62" s="282" t="s">
        <v>167</v>
      </c>
      <c r="P62" s="281">
        <v>7092.59</v>
      </c>
      <c r="Q62" s="282" t="s">
        <v>167</v>
      </c>
      <c r="R62" s="281">
        <v>3922.01</v>
      </c>
      <c r="S62" s="282" t="s">
        <v>167</v>
      </c>
      <c r="T62" s="281">
        <v>6980.39</v>
      </c>
      <c r="U62" s="282" t="s">
        <v>167</v>
      </c>
      <c r="V62" s="281">
        <v>5304.31</v>
      </c>
      <c r="W62" s="282" t="s">
        <v>167</v>
      </c>
      <c r="X62" s="281">
        <v>7319.46</v>
      </c>
      <c r="Y62" s="282" t="s">
        <v>167</v>
      </c>
      <c r="Z62" s="281">
        <v>7758.38</v>
      </c>
      <c r="AA62" s="282" t="s">
        <v>167</v>
      </c>
      <c r="AB62" s="283">
        <v>5813.5</v>
      </c>
      <c r="AC62" s="282" t="s">
        <v>167</v>
      </c>
      <c r="AD62" s="281">
        <v>3610.75</v>
      </c>
      <c r="AE62" s="282" t="s">
        <v>167</v>
      </c>
      <c r="AF62" s="278"/>
      <c r="AG62" s="52"/>
      <c r="AH62" s="148"/>
      <c r="AI62" s="52"/>
    </row>
    <row r="63" spans="1:35" s="41" customFormat="1" x14ac:dyDescent="0.2">
      <c r="B63" s="278" t="s">
        <v>92</v>
      </c>
      <c r="C63" s="278" t="s">
        <v>75</v>
      </c>
      <c r="D63" s="284">
        <v>35074</v>
      </c>
      <c r="E63" s="280" t="s">
        <v>167</v>
      </c>
      <c r="F63" s="279">
        <v>33575.21</v>
      </c>
      <c r="G63" s="280" t="s">
        <v>167</v>
      </c>
      <c r="H63" s="279">
        <v>35090.120000000003</v>
      </c>
      <c r="I63" s="280" t="s">
        <v>167</v>
      </c>
      <c r="J63" s="279">
        <v>36442.080000000002</v>
      </c>
      <c r="K63" s="280" t="s">
        <v>167</v>
      </c>
      <c r="L63" s="279">
        <v>37030.43</v>
      </c>
      <c r="M63" s="280" t="s">
        <v>167</v>
      </c>
      <c r="N63" s="279">
        <v>40468.54</v>
      </c>
      <c r="O63" s="280" t="s">
        <v>167</v>
      </c>
      <c r="P63" s="279">
        <v>27299.47</v>
      </c>
      <c r="Q63" s="280" t="s">
        <v>167</v>
      </c>
      <c r="R63" s="279">
        <v>36134.03</v>
      </c>
      <c r="S63" s="280" t="s">
        <v>167</v>
      </c>
      <c r="T63" s="279">
        <v>33649.54</v>
      </c>
      <c r="U63" s="280" t="s">
        <v>167</v>
      </c>
      <c r="V63" s="279">
        <v>39056.97</v>
      </c>
      <c r="W63" s="280" t="s">
        <v>167</v>
      </c>
      <c r="X63" s="279">
        <v>28870.79</v>
      </c>
      <c r="Y63" s="280" t="s">
        <v>173</v>
      </c>
      <c r="Z63" s="279">
        <v>34984.89</v>
      </c>
      <c r="AA63" s="280" t="s">
        <v>167</v>
      </c>
      <c r="AB63" s="279">
        <v>33302.04</v>
      </c>
      <c r="AC63" s="280" t="s">
        <v>167</v>
      </c>
      <c r="AD63" s="279">
        <v>34709.32</v>
      </c>
      <c r="AE63" s="280" t="s">
        <v>167</v>
      </c>
      <c r="AF63" s="278"/>
      <c r="AG63" s="52"/>
      <c r="AH63" s="148"/>
      <c r="AI63" s="52"/>
    </row>
    <row r="64" spans="1:35" s="41" customFormat="1" x14ac:dyDescent="0.2">
      <c r="B64" s="278" t="s">
        <v>92</v>
      </c>
      <c r="C64" s="278" t="s">
        <v>74</v>
      </c>
      <c r="D64" s="281">
        <v>682.54</v>
      </c>
      <c r="E64" s="282" t="s">
        <v>167</v>
      </c>
      <c r="F64" s="281">
        <v>779.18</v>
      </c>
      <c r="G64" s="282" t="s">
        <v>167</v>
      </c>
      <c r="H64" s="281">
        <v>1005.19</v>
      </c>
      <c r="I64" s="282" t="s">
        <v>167</v>
      </c>
      <c r="J64" s="281">
        <v>1005.71</v>
      </c>
      <c r="K64" s="282" t="s">
        <v>167</v>
      </c>
      <c r="L64" s="281">
        <v>650.82000000000005</v>
      </c>
      <c r="M64" s="282" t="s">
        <v>167</v>
      </c>
      <c r="N64" s="281">
        <v>761.73</v>
      </c>
      <c r="O64" s="282" t="s">
        <v>167</v>
      </c>
      <c r="P64" s="281">
        <v>966.55</v>
      </c>
      <c r="Q64" s="282" t="s">
        <v>167</v>
      </c>
      <c r="R64" s="281">
        <v>692.26</v>
      </c>
      <c r="S64" s="282" t="s">
        <v>167</v>
      </c>
      <c r="T64" s="281">
        <v>751.13</v>
      </c>
      <c r="U64" s="282" t="s">
        <v>167</v>
      </c>
      <c r="V64" s="281">
        <v>801.47</v>
      </c>
      <c r="W64" s="282" t="s">
        <v>167</v>
      </c>
      <c r="X64" s="281">
        <v>864.28</v>
      </c>
      <c r="Y64" s="282" t="s">
        <v>167</v>
      </c>
      <c r="Z64" s="281">
        <v>983.39</v>
      </c>
      <c r="AA64" s="282" t="s">
        <v>167</v>
      </c>
      <c r="AB64" s="281">
        <v>967.22</v>
      </c>
      <c r="AC64" s="282" t="s">
        <v>167</v>
      </c>
      <c r="AD64" s="281">
        <v>833.16</v>
      </c>
      <c r="AE64" s="282" t="s">
        <v>167</v>
      </c>
      <c r="AF64" s="278"/>
      <c r="AG64" s="52"/>
      <c r="AH64" s="148"/>
      <c r="AI64" s="52"/>
    </row>
    <row r="65" spans="2:35" s="41" customFormat="1" x14ac:dyDescent="0.2">
      <c r="B65" s="278" t="s">
        <v>92</v>
      </c>
      <c r="C65" s="278" t="s">
        <v>73</v>
      </c>
      <c r="D65" s="279">
        <v>2918.47</v>
      </c>
      <c r="E65" s="280" t="s">
        <v>167</v>
      </c>
      <c r="F65" s="279">
        <v>2795.98</v>
      </c>
      <c r="G65" s="280" t="s">
        <v>167</v>
      </c>
      <c r="H65" s="279">
        <v>3453.55</v>
      </c>
      <c r="I65" s="280" t="s">
        <v>167</v>
      </c>
      <c r="J65" s="279">
        <v>3436.98</v>
      </c>
      <c r="K65" s="280" t="s">
        <v>167</v>
      </c>
      <c r="L65" s="279">
        <v>3167.98</v>
      </c>
      <c r="M65" s="280" t="s">
        <v>167</v>
      </c>
      <c r="N65" s="279">
        <v>3056.79</v>
      </c>
      <c r="O65" s="280" t="s">
        <v>167</v>
      </c>
      <c r="P65" s="279">
        <v>3052.49</v>
      </c>
      <c r="Q65" s="280" t="s">
        <v>167</v>
      </c>
      <c r="R65" s="279">
        <v>2812.61</v>
      </c>
      <c r="S65" s="280" t="s">
        <v>167</v>
      </c>
      <c r="T65" s="279">
        <v>2848.06</v>
      </c>
      <c r="U65" s="280" t="s">
        <v>167</v>
      </c>
      <c r="V65" s="284">
        <v>2785.8</v>
      </c>
      <c r="W65" s="280" t="s">
        <v>167</v>
      </c>
      <c r="X65" s="279">
        <v>2725.74</v>
      </c>
      <c r="Y65" s="280" t="s">
        <v>167</v>
      </c>
      <c r="Z65" s="279">
        <v>3118.59</v>
      </c>
      <c r="AA65" s="280" t="s">
        <v>167</v>
      </c>
      <c r="AB65" s="279">
        <v>2818.79</v>
      </c>
      <c r="AC65" s="280" t="s">
        <v>167</v>
      </c>
      <c r="AD65" s="279">
        <v>3104.83</v>
      </c>
      <c r="AE65" s="280" t="s">
        <v>167</v>
      </c>
      <c r="AF65" s="278"/>
      <c r="AG65" s="52"/>
      <c r="AH65" s="148"/>
      <c r="AI65" s="52"/>
    </row>
    <row r="66" spans="2:35" s="41" customFormat="1" x14ac:dyDescent="0.2">
      <c r="B66" s="278" t="s">
        <v>92</v>
      </c>
      <c r="C66" s="278" t="s">
        <v>72</v>
      </c>
      <c r="D66" s="283">
        <v>0</v>
      </c>
      <c r="E66" s="282" t="s">
        <v>168</v>
      </c>
      <c r="F66" s="283">
        <v>0</v>
      </c>
      <c r="G66" s="282" t="s">
        <v>168</v>
      </c>
      <c r="H66" s="283">
        <v>0</v>
      </c>
      <c r="I66" s="282" t="s">
        <v>168</v>
      </c>
      <c r="J66" s="283">
        <v>0</v>
      </c>
      <c r="K66" s="282" t="s">
        <v>168</v>
      </c>
      <c r="L66" s="283">
        <v>0</v>
      </c>
      <c r="M66" s="282" t="s">
        <v>168</v>
      </c>
      <c r="N66" s="283">
        <v>0</v>
      </c>
      <c r="O66" s="282" t="s">
        <v>168</v>
      </c>
      <c r="P66" s="281">
        <v>0.32</v>
      </c>
      <c r="Q66" s="282" t="s">
        <v>167</v>
      </c>
      <c r="R66" s="281">
        <v>2.83</v>
      </c>
      <c r="S66" s="282" t="s">
        <v>167</v>
      </c>
      <c r="T66" s="281">
        <v>2.89</v>
      </c>
      <c r="U66" s="282" t="s">
        <v>167</v>
      </c>
      <c r="V66" s="281">
        <v>11.01</v>
      </c>
      <c r="W66" s="282" t="s">
        <v>167</v>
      </c>
      <c r="X66" s="281">
        <v>14.24</v>
      </c>
      <c r="Y66" s="282" t="s">
        <v>167</v>
      </c>
      <c r="Z66" s="281">
        <v>9.66</v>
      </c>
      <c r="AA66" s="282" t="s">
        <v>167</v>
      </c>
      <c r="AB66" s="281">
        <v>11.41</v>
      </c>
      <c r="AC66" s="282" t="s">
        <v>167</v>
      </c>
      <c r="AD66" s="281">
        <v>10.24</v>
      </c>
      <c r="AE66" s="282" t="s">
        <v>171</v>
      </c>
      <c r="AF66" s="278"/>
      <c r="AG66" s="52"/>
      <c r="AH66" s="148"/>
      <c r="AI66" s="52"/>
    </row>
    <row r="67" spans="2:35" s="41" customFormat="1" x14ac:dyDescent="0.2">
      <c r="B67" s="278" t="s">
        <v>92</v>
      </c>
      <c r="C67" s="278" t="s">
        <v>71</v>
      </c>
      <c r="D67" s="284">
        <v>989.4</v>
      </c>
      <c r="E67" s="280" t="s">
        <v>167</v>
      </c>
      <c r="F67" s="284">
        <v>939.5</v>
      </c>
      <c r="G67" s="280" t="s">
        <v>167</v>
      </c>
      <c r="H67" s="284">
        <v>1539.8</v>
      </c>
      <c r="I67" s="280" t="s">
        <v>167</v>
      </c>
      <c r="J67" s="284">
        <v>1435</v>
      </c>
      <c r="K67" s="280" t="s">
        <v>167</v>
      </c>
      <c r="L67" s="284">
        <v>1467.5</v>
      </c>
      <c r="M67" s="280" t="s">
        <v>167</v>
      </c>
      <c r="N67" s="284">
        <v>2250.1</v>
      </c>
      <c r="O67" s="280" t="s">
        <v>167</v>
      </c>
      <c r="P67" s="284">
        <v>2062.3000000000002</v>
      </c>
      <c r="Q67" s="280" t="s">
        <v>167</v>
      </c>
      <c r="R67" s="284">
        <v>2138.8000000000002</v>
      </c>
      <c r="S67" s="280" t="s">
        <v>167</v>
      </c>
      <c r="T67" s="284">
        <v>1431.6</v>
      </c>
      <c r="U67" s="280" t="s">
        <v>167</v>
      </c>
      <c r="V67" s="284">
        <v>2371</v>
      </c>
      <c r="W67" s="280" t="s">
        <v>167</v>
      </c>
      <c r="X67" s="284">
        <v>2659.6</v>
      </c>
      <c r="Y67" s="280" t="s">
        <v>167</v>
      </c>
      <c r="Z67" s="284">
        <v>2407.6999999999998</v>
      </c>
      <c r="AA67" s="280" t="s">
        <v>167</v>
      </c>
      <c r="AB67" s="284">
        <v>2539.4</v>
      </c>
      <c r="AC67" s="280" t="s">
        <v>167</v>
      </c>
      <c r="AD67" s="284">
        <v>2136.8000000000002</v>
      </c>
      <c r="AE67" s="280" t="s">
        <v>167</v>
      </c>
      <c r="AF67" s="278"/>
      <c r="AG67" s="52"/>
      <c r="AH67" s="148"/>
      <c r="AI67" s="52"/>
    </row>
    <row r="68" spans="2:35" s="41" customFormat="1" x14ac:dyDescent="0.2">
      <c r="B68" s="278" t="s">
        <v>92</v>
      </c>
      <c r="C68" s="278" t="s">
        <v>70</v>
      </c>
      <c r="D68" s="283">
        <v>1710.4</v>
      </c>
      <c r="E68" s="282" t="s">
        <v>167</v>
      </c>
      <c r="F68" s="283">
        <v>1869.3</v>
      </c>
      <c r="G68" s="282" t="s">
        <v>167</v>
      </c>
      <c r="H68" s="283">
        <v>2998.9</v>
      </c>
      <c r="I68" s="282" t="s">
        <v>167</v>
      </c>
      <c r="J68" s="283">
        <v>2871.3</v>
      </c>
      <c r="K68" s="282" t="s">
        <v>167</v>
      </c>
      <c r="L68" s="283">
        <v>3230.6</v>
      </c>
      <c r="M68" s="282" t="s">
        <v>167</v>
      </c>
      <c r="N68" s="281">
        <v>4394.08</v>
      </c>
      <c r="O68" s="282" t="s">
        <v>167</v>
      </c>
      <c r="P68" s="281">
        <v>3844.49</v>
      </c>
      <c r="Q68" s="282" t="s">
        <v>167</v>
      </c>
      <c r="R68" s="281">
        <v>3917.37</v>
      </c>
      <c r="S68" s="282" t="s">
        <v>167</v>
      </c>
      <c r="T68" s="283">
        <v>2838.9</v>
      </c>
      <c r="U68" s="282" t="s">
        <v>167</v>
      </c>
      <c r="V68" s="281">
        <v>3843.85</v>
      </c>
      <c r="W68" s="282" t="s">
        <v>167</v>
      </c>
      <c r="X68" s="281">
        <v>4818.75</v>
      </c>
      <c r="Y68" s="282" t="s">
        <v>167</v>
      </c>
      <c r="Z68" s="281">
        <v>4248.8500000000004</v>
      </c>
      <c r="AA68" s="282" t="s">
        <v>167</v>
      </c>
      <c r="AB68" s="281">
        <v>4482.76</v>
      </c>
      <c r="AC68" s="282" t="s">
        <v>167</v>
      </c>
      <c r="AD68" s="281">
        <v>4455.3900000000003</v>
      </c>
      <c r="AE68" s="282" t="s">
        <v>167</v>
      </c>
      <c r="AF68" s="278"/>
      <c r="AG68" s="52"/>
      <c r="AH68" s="148"/>
      <c r="AI68" s="52"/>
    </row>
    <row r="69" spans="2:35" s="41" customFormat="1" x14ac:dyDescent="0.2">
      <c r="B69" s="278" t="s">
        <v>92</v>
      </c>
      <c r="C69" s="278" t="s">
        <v>69</v>
      </c>
      <c r="D69" s="279">
        <v>82.37</v>
      </c>
      <c r="E69" s="280" t="s">
        <v>167</v>
      </c>
      <c r="F69" s="279">
        <v>75.67</v>
      </c>
      <c r="G69" s="280" t="s">
        <v>167</v>
      </c>
      <c r="H69" s="279">
        <v>78.819999999999993</v>
      </c>
      <c r="I69" s="280" t="s">
        <v>167</v>
      </c>
      <c r="J69" s="279">
        <v>90.75</v>
      </c>
      <c r="K69" s="280" t="s">
        <v>167</v>
      </c>
      <c r="L69" s="279">
        <v>76.86</v>
      </c>
      <c r="M69" s="280" t="s">
        <v>167</v>
      </c>
      <c r="N69" s="279">
        <v>92.01</v>
      </c>
      <c r="O69" s="280" t="s">
        <v>167</v>
      </c>
      <c r="P69" s="279">
        <v>70.150000000000006</v>
      </c>
      <c r="Q69" s="280" t="s">
        <v>167</v>
      </c>
      <c r="R69" s="279">
        <v>77.55</v>
      </c>
      <c r="S69" s="280" t="s">
        <v>167</v>
      </c>
      <c r="T69" s="279">
        <v>79.650000000000006</v>
      </c>
      <c r="U69" s="280" t="s">
        <v>167</v>
      </c>
      <c r="V69" s="279">
        <v>82.26</v>
      </c>
      <c r="W69" s="280" t="s">
        <v>167</v>
      </c>
      <c r="X69" s="279">
        <v>71.87</v>
      </c>
      <c r="Y69" s="280" t="s">
        <v>167</v>
      </c>
      <c r="Z69" s="279">
        <v>74.760000000000005</v>
      </c>
      <c r="AA69" s="280" t="s">
        <v>167</v>
      </c>
      <c r="AB69" s="279">
        <v>84.55</v>
      </c>
      <c r="AC69" s="280" t="s">
        <v>167</v>
      </c>
      <c r="AD69" s="279">
        <v>71.709999999999994</v>
      </c>
      <c r="AE69" s="280" t="s">
        <v>167</v>
      </c>
      <c r="AF69" s="278"/>
      <c r="AG69" s="52"/>
      <c r="AH69" s="148"/>
      <c r="AI69" s="52"/>
    </row>
    <row r="70" spans="2:35" s="41" customFormat="1" x14ac:dyDescent="0.2">
      <c r="B70" s="278" t="s">
        <v>92</v>
      </c>
      <c r="C70" s="278" t="s">
        <v>68</v>
      </c>
      <c r="D70" s="281">
        <v>3679.51</v>
      </c>
      <c r="E70" s="282" t="s">
        <v>167</v>
      </c>
      <c r="F70" s="281">
        <v>4033.15</v>
      </c>
      <c r="G70" s="282" t="s">
        <v>167</v>
      </c>
      <c r="H70" s="283">
        <v>3942.3</v>
      </c>
      <c r="I70" s="282" t="s">
        <v>167</v>
      </c>
      <c r="J70" s="281">
        <v>4964.42</v>
      </c>
      <c r="K70" s="282" t="s">
        <v>167</v>
      </c>
      <c r="L70" s="281">
        <v>5194.66</v>
      </c>
      <c r="M70" s="282" t="s">
        <v>167</v>
      </c>
      <c r="N70" s="281">
        <v>5237.57</v>
      </c>
      <c r="O70" s="282" t="s">
        <v>167</v>
      </c>
      <c r="P70" s="283">
        <v>5453.3</v>
      </c>
      <c r="Q70" s="282" t="s">
        <v>167</v>
      </c>
      <c r="R70" s="281">
        <v>5087.1499999999996</v>
      </c>
      <c r="S70" s="282" t="s">
        <v>167</v>
      </c>
      <c r="T70" s="281">
        <v>5049.34</v>
      </c>
      <c r="U70" s="282" t="s">
        <v>167</v>
      </c>
      <c r="V70" s="281">
        <v>5215.24</v>
      </c>
      <c r="W70" s="282" t="s">
        <v>167</v>
      </c>
      <c r="X70" s="281">
        <v>5000.79</v>
      </c>
      <c r="Y70" s="282" t="s">
        <v>167</v>
      </c>
      <c r="Z70" s="281">
        <v>5127.8900000000003</v>
      </c>
      <c r="AA70" s="282" t="s">
        <v>167</v>
      </c>
      <c r="AB70" s="281">
        <v>4218.47</v>
      </c>
      <c r="AC70" s="282" t="s">
        <v>167</v>
      </c>
      <c r="AD70" s="281">
        <v>5744.88</v>
      </c>
      <c r="AE70" s="282" t="s">
        <v>167</v>
      </c>
      <c r="AF70" s="278"/>
      <c r="AG70" s="52"/>
      <c r="AH70" s="148"/>
      <c r="AI70" s="52"/>
    </row>
    <row r="71" spans="2:35" s="41" customFormat="1" x14ac:dyDescent="0.2">
      <c r="B71" s="278" t="s">
        <v>92</v>
      </c>
      <c r="C71" s="278" t="s">
        <v>67</v>
      </c>
      <c r="D71" s="284">
        <v>0</v>
      </c>
      <c r="E71" s="280" t="s">
        <v>167</v>
      </c>
      <c r="F71" s="284">
        <v>0</v>
      </c>
      <c r="G71" s="280" t="s">
        <v>167</v>
      </c>
      <c r="H71" s="284">
        <v>0</v>
      </c>
      <c r="I71" s="280" t="s">
        <v>167</v>
      </c>
      <c r="J71" s="284">
        <v>0</v>
      </c>
      <c r="K71" s="280" t="s">
        <v>167</v>
      </c>
      <c r="L71" s="284">
        <v>0</v>
      </c>
      <c r="M71" s="280" t="s">
        <v>167</v>
      </c>
      <c r="N71" s="284">
        <v>0</v>
      </c>
      <c r="O71" s="280" t="s">
        <v>167</v>
      </c>
      <c r="P71" s="284">
        <v>0</v>
      </c>
      <c r="Q71" s="280" t="s">
        <v>167</v>
      </c>
      <c r="R71" s="284">
        <v>0</v>
      </c>
      <c r="S71" s="280" t="s">
        <v>167</v>
      </c>
      <c r="T71" s="284">
        <v>0</v>
      </c>
      <c r="U71" s="280" t="s">
        <v>167</v>
      </c>
      <c r="V71" s="284">
        <v>0</v>
      </c>
      <c r="W71" s="280" t="s">
        <v>167</v>
      </c>
      <c r="X71" s="284">
        <v>0</v>
      </c>
      <c r="Y71" s="280" t="s">
        <v>167</v>
      </c>
      <c r="Z71" s="284">
        <v>0</v>
      </c>
      <c r="AA71" s="280" t="s">
        <v>167</v>
      </c>
      <c r="AB71" s="284">
        <v>0</v>
      </c>
      <c r="AC71" s="280" t="s">
        <v>167</v>
      </c>
      <c r="AD71" s="284">
        <v>0</v>
      </c>
      <c r="AE71" s="280" t="s">
        <v>167</v>
      </c>
      <c r="AF71" s="278"/>
      <c r="AG71" s="52"/>
      <c r="AH71" s="148"/>
      <c r="AI71" s="52"/>
    </row>
    <row r="72" spans="2:35" s="41" customFormat="1" x14ac:dyDescent="0.2">
      <c r="B72" s="278" t="s">
        <v>92</v>
      </c>
      <c r="C72" s="278" t="s">
        <v>66</v>
      </c>
      <c r="D72" s="281">
        <v>1330.72</v>
      </c>
      <c r="E72" s="282" t="s">
        <v>167</v>
      </c>
      <c r="F72" s="281">
        <v>1136.74</v>
      </c>
      <c r="G72" s="282" t="s">
        <v>167</v>
      </c>
      <c r="H72" s="281">
        <v>1278.23</v>
      </c>
      <c r="I72" s="282" t="s">
        <v>167</v>
      </c>
      <c r="J72" s="281">
        <v>1307.06</v>
      </c>
      <c r="K72" s="282" t="s">
        <v>167</v>
      </c>
      <c r="L72" s="281">
        <v>1282.01</v>
      </c>
      <c r="M72" s="282" t="s">
        <v>167</v>
      </c>
      <c r="N72" s="281">
        <v>1269.81</v>
      </c>
      <c r="O72" s="282" t="s">
        <v>167</v>
      </c>
      <c r="P72" s="283">
        <v>995.2</v>
      </c>
      <c r="Q72" s="282" t="s">
        <v>167</v>
      </c>
      <c r="R72" s="281">
        <v>1032.21</v>
      </c>
      <c r="S72" s="282" t="s">
        <v>167</v>
      </c>
      <c r="T72" s="281">
        <v>961.92</v>
      </c>
      <c r="U72" s="282" t="s">
        <v>167</v>
      </c>
      <c r="V72" s="281">
        <v>1130.53</v>
      </c>
      <c r="W72" s="282" t="s">
        <v>167</v>
      </c>
      <c r="X72" s="281">
        <v>931.83</v>
      </c>
      <c r="Y72" s="282" t="s">
        <v>167</v>
      </c>
      <c r="Z72" s="281">
        <v>947.25</v>
      </c>
      <c r="AA72" s="282" t="s">
        <v>167</v>
      </c>
      <c r="AB72" s="281">
        <v>1162.81</v>
      </c>
      <c r="AC72" s="282" t="s">
        <v>167</v>
      </c>
      <c r="AD72" s="281">
        <v>1096.82</v>
      </c>
      <c r="AE72" s="282" t="s">
        <v>167</v>
      </c>
      <c r="AF72" s="278"/>
      <c r="AG72" s="52"/>
      <c r="AH72" s="148"/>
      <c r="AI72" s="52"/>
    </row>
    <row r="73" spans="2:35" s="41" customFormat="1" x14ac:dyDescent="0.2">
      <c r="B73" s="278" t="s">
        <v>92</v>
      </c>
      <c r="C73" s="278" t="s">
        <v>65</v>
      </c>
      <c r="D73" s="279">
        <v>1439.07</v>
      </c>
      <c r="E73" s="280" t="s">
        <v>167</v>
      </c>
      <c r="F73" s="279">
        <v>1703.84</v>
      </c>
      <c r="G73" s="280" t="s">
        <v>167</v>
      </c>
      <c r="H73" s="279">
        <v>1231.82</v>
      </c>
      <c r="I73" s="280" t="s">
        <v>167</v>
      </c>
      <c r="J73" s="279">
        <v>1534.57</v>
      </c>
      <c r="K73" s="280" t="s">
        <v>167</v>
      </c>
      <c r="L73" s="279">
        <v>1737.16</v>
      </c>
      <c r="M73" s="280" t="s">
        <v>167</v>
      </c>
      <c r="N73" s="279">
        <v>1627.74</v>
      </c>
      <c r="O73" s="280" t="s">
        <v>167</v>
      </c>
      <c r="P73" s="279">
        <v>1842.28</v>
      </c>
      <c r="Q73" s="280" t="s">
        <v>167</v>
      </c>
      <c r="R73" s="284">
        <v>1343.3</v>
      </c>
      <c r="S73" s="280" t="s">
        <v>167</v>
      </c>
      <c r="T73" s="284">
        <v>1276.2</v>
      </c>
      <c r="U73" s="280" t="s">
        <v>167</v>
      </c>
      <c r="V73" s="279">
        <v>1516.63</v>
      </c>
      <c r="W73" s="280" t="s">
        <v>167</v>
      </c>
      <c r="X73" s="279">
        <v>1573.87</v>
      </c>
      <c r="Y73" s="280" t="s">
        <v>167</v>
      </c>
      <c r="Z73" s="279">
        <v>1459.35</v>
      </c>
      <c r="AA73" s="280" t="s">
        <v>167</v>
      </c>
      <c r="AB73" s="284">
        <v>1592.7</v>
      </c>
      <c r="AC73" s="280" t="s">
        <v>167</v>
      </c>
      <c r="AD73" s="279">
        <v>1605.62</v>
      </c>
      <c r="AE73" s="280" t="s">
        <v>167</v>
      </c>
      <c r="AF73" s="278"/>
      <c r="AG73" s="52"/>
      <c r="AH73" s="148"/>
      <c r="AI73" s="52"/>
    </row>
    <row r="74" spans="2:35" s="41" customFormat="1" x14ac:dyDescent="0.2">
      <c r="B74" s="278" t="s">
        <v>92</v>
      </c>
      <c r="C74" s="278" t="s">
        <v>64</v>
      </c>
      <c r="D74" s="281">
        <v>9244.01</v>
      </c>
      <c r="E74" s="282" t="s">
        <v>167</v>
      </c>
      <c r="F74" s="281">
        <v>9176.31</v>
      </c>
      <c r="G74" s="282" t="s">
        <v>167</v>
      </c>
      <c r="H74" s="281">
        <v>8457.4699999999993</v>
      </c>
      <c r="I74" s="282" t="s">
        <v>167</v>
      </c>
      <c r="J74" s="281">
        <v>9319.76</v>
      </c>
      <c r="K74" s="282" t="s">
        <v>167</v>
      </c>
      <c r="L74" s="281">
        <v>11419.08</v>
      </c>
      <c r="M74" s="282" t="s">
        <v>167</v>
      </c>
      <c r="N74" s="281">
        <v>10753.93</v>
      </c>
      <c r="O74" s="282" t="s">
        <v>167</v>
      </c>
      <c r="P74" s="281">
        <v>10626.45</v>
      </c>
      <c r="Q74" s="282" t="s">
        <v>167</v>
      </c>
      <c r="R74" s="281">
        <v>11448.66</v>
      </c>
      <c r="S74" s="282" t="s">
        <v>167</v>
      </c>
      <c r="T74" s="281">
        <v>9637.6200000000008</v>
      </c>
      <c r="U74" s="282" t="s">
        <v>167</v>
      </c>
      <c r="V74" s="281">
        <v>10807.49</v>
      </c>
      <c r="W74" s="282" t="s">
        <v>167</v>
      </c>
      <c r="X74" s="281">
        <v>12515.06</v>
      </c>
      <c r="Y74" s="282" t="s">
        <v>167</v>
      </c>
      <c r="Z74" s="281">
        <v>11893.55</v>
      </c>
      <c r="AA74" s="282" t="s">
        <v>167</v>
      </c>
      <c r="AB74" s="281">
        <v>13195.12</v>
      </c>
      <c r="AC74" s="282" t="s">
        <v>167</v>
      </c>
      <c r="AD74" s="281">
        <v>12932.39</v>
      </c>
      <c r="AE74" s="282" t="s">
        <v>167</v>
      </c>
      <c r="AF74" s="278"/>
      <c r="AG74" s="52"/>
      <c r="AH74" s="148"/>
      <c r="AI74" s="52"/>
    </row>
    <row r="75" spans="2:35" s="41" customFormat="1" x14ac:dyDescent="0.2">
      <c r="B75" s="278" t="s">
        <v>92</v>
      </c>
      <c r="C75" s="278" t="s">
        <v>63</v>
      </c>
      <c r="D75" s="284">
        <v>69.3</v>
      </c>
      <c r="E75" s="280" t="s">
        <v>167</v>
      </c>
      <c r="F75" s="279">
        <v>48.74</v>
      </c>
      <c r="G75" s="280" t="s">
        <v>167</v>
      </c>
      <c r="H75" s="279">
        <v>56.63</v>
      </c>
      <c r="I75" s="280" t="s">
        <v>167</v>
      </c>
      <c r="J75" s="279">
        <v>92.45</v>
      </c>
      <c r="K75" s="280" t="s">
        <v>167</v>
      </c>
      <c r="L75" s="279">
        <v>98.27</v>
      </c>
      <c r="M75" s="280" t="s">
        <v>167</v>
      </c>
      <c r="N75" s="279">
        <v>77.09</v>
      </c>
      <c r="O75" s="280" t="s">
        <v>167</v>
      </c>
      <c r="P75" s="284">
        <v>80</v>
      </c>
      <c r="Q75" s="280" t="s">
        <v>167</v>
      </c>
      <c r="R75" s="279">
        <v>52.02</v>
      </c>
      <c r="S75" s="280" t="s">
        <v>167</v>
      </c>
      <c r="T75" s="279">
        <v>58.54</v>
      </c>
      <c r="U75" s="280" t="s">
        <v>167</v>
      </c>
      <c r="V75" s="279">
        <v>64.87</v>
      </c>
      <c r="W75" s="280" t="s">
        <v>167</v>
      </c>
      <c r="X75" s="279">
        <v>72.87</v>
      </c>
      <c r="Y75" s="280" t="s">
        <v>167</v>
      </c>
      <c r="Z75" s="279">
        <v>57.17</v>
      </c>
      <c r="AA75" s="280" t="s">
        <v>167</v>
      </c>
      <c r="AB75" s="279">
        <v>48.82</v>
      </c>
      <c r="AC75" s="280" t="s">
        <v>167</v>
      </c>
      <c r="AD75" s="279">
        <v>28.57</v>
      </c>
      <c r="AE75" s="280" t="s">
        <v>167</v>
      </c>
      <c r="AF75" s="278"/>
      <c r="AG75" s="52"/>
      <c r="AH75" s="148"/>
      <c r="AI75" s="52"/>
    </row>
    <row r="76" spans="2:35" s="41" customFormat="1" x14ac:dyDescent="0.2">
      <c r="B76" s="278" t="s">
        <v>92</v>
      </c>
      <c r="C76" s="278" t="s">
        <v>62</v>
      </c>
      <c r="D76" s="281">
        <v>5783.57</v>
      </c>
      <c r="E76" s="282" t="s">
        <v>167</v>
      </c>
      <c r="F76" s="281">
        <v>7116.93</v>
      </c>
      <c r="G76" s="282" t="s">
        <v>167</v>
      </c>
      <c r="H76" s="281">
        <v>5275.63</v>
      </c>
      <c r="I76" s="282" t="s">
        <v>167</v>
      </c>
      <c r="J76" s="281">
        <v>7283.62</v>
      </c>
      <c r="K76" s="282" t="s">
        <v>167</v>
      </c>
      <c r="L76" s="281">
        <v>7565.41</v>
      </c>
      <c r="M76" s="282" t="s">
        <v>167</v>
      </c>
      <c r="N76" s="281">
        <v>7954.51</v>
      </c>
      <c r="O76" s="282" t="s">
        <v>167</v>
      </c>
      <c r="P76" s="281">
        <v>8406.48</v>
      </c>
      <c r="Q76" s="282" t="s">
        <v>167</v>
      </c>
      <c r="R76" s="281">
        <v>10014.379999999999</v>
      </c>
      <c r="S76" s="282" t="s">
        <v>167</v>
      </c>
      <c r="T76" s="281">
        <v>10122.91</v>
      </c>
      <c r="U76" s="282" t="s">
        <v>167</v>
      </c>
      <c r="V76" s="281">
        <v>10280.58</v>
      </c>
      <c r="W76" s="282" t="s">
        <v>167</v>
      </c>
      <c r="X76" s="281">
        <v>6381.69</v>
      </c>
      <c r="Y76" s="282" t="s">
        <v>167</v>
      </c>
      <c r="Z76" s="281">
        <v>10404.08</v>
      </c>
      <c r="AA76" s="282" t="s">
        <v>167</v>
      </c>
      <c r="AB76" s="281">
        <v>8661.2199999999993</v>
      </c>
      <c r="AC76" s="282" t="s">
        <v>167</v>
      </c>
      <c r="AD76" s="281">
        <v>9602.34</v>
      </c>
      <c r="AE76" s="282" t="s">
        <v>167</v>
      </c>
      <c r="AF76" s="278"/>
      <c r="AG76" s="52"/>
      <c r="AH76" s="148"/>
      <c r="AI76" s="52"/>
    </row>
    <row r="77" spans="2:35" s="41" customFormat="1" x14ac:dyDescent="0.2">
      <c r="B77" s="278" t="s">
        <v>92</v>
      </c>
      <c r="C77" s="278" t="s">
        <v>61</v>
      </c>
      <c r="D77" s="279">
        <v>153.47999999999999</v>
      </c>
      <c r="E77" s="280" t="s">
        <v>167</v>
      </c>
      <c r="F77" s="279">
        <v>153.58000000000001</v>
      </c>
      <c r="G77" s="280" t="s">
        <v>167</v>
      </c>
      <c r="H77" s="279">
        <v>188.07</v>
      </c>
      <c r="I77" s="280" t="s">
        <v>167</v>
      </c>
      <c r="J77" s="279">
        <v>138.24</v>
      </c>
      <c r="K77" s="280" t="s">
        <v>167</v>
      </c>
      <c r="L77" s="279">
        <v>173.24</v>
      </c>
      <c r="M77" s="280" t="s">
        <v>167</v>
      </c>
      <c r="N77" s="279">
        <v>157.06</v>
      </c>
      <c r="O77" s="280" t="s">
        <v>169</v>
      </c>
      <c r="P77" s="279">
        <v>163.16999999999999</v>
      </c>
      <c r="Q77" s="280" t="s">
        <v>169</v>
      </c>
      <c r="R77" s="279">
        <v>140.96</v>
      </c>
      <c r="S77" s="280" t="s">
        <v>169</v>
      </c>
      <c r="T77" s="284">
        <v>121.9</v>
      </c>
      <c r="U77" s="280" t="s">
        <v>169</v>
      </c>
      <c r="V77" s="279">
        <v>139.81</v>
      </c>
      <c r="W77" s="280" t="s">
        <v>169</v>
      </c>
      <c r="X77" s="279">
        <v>158.18</v>
      </c>
      <c r="Y77" s="280" t="s">
        <v>169</v>
      </c>
      <c r="Z77" s="279">
        <v>154.29</v>
      </c>
      <c r="AA77" s="280" t="s">
        <v>169</v>
      </c>
      <c r="AB77" s="280" t="s">
        <v>55</v>
      </c>
      <c r="AC77" s="280" t="s">
        <v>170</v>
      </c>
      <c r="AD77" s="280" t="s">
        <v>55</v>
      </c>
      <c r="AE77" s="280" t="s">
        <v>170</v>
      </c>
      <c r="AF77" s="278"/>
      <c r="AG77" s="52"/>
      <c r="AH77" s="148"/>
      <c r="AI77" s="52"/>
    </row>
    <row r="78" spans="2:35" s="41" customFormat="1" x14ac:dyDescent="0.2">
      <c r="B78" s="278" t="s">
        <v>92</v>
      </c>
      <c r="C78" s="278" t="s">
        <v>60</v>
      </c>
      <c r="D78" s="281">
        <v>1111.8800000000001</v>
      </c>
      <c r="E78" s="282" t="s">
        <v>167</v>
      </c>
      <c r="F78" s="283">
        <v>1578.7</v>
      </c>
      <c r="G78" s="282" t="s">
        <v>167</v>
      </c>
      <c r="H78" s="281">
        <v>1246.69</v>
      </c>
      <c r="I78" s="282" t="s">
        <v>167</v>
      </c>
      <c r="J78" s="281">
        <v>1636.58</v>
      </c>
      <c r="K78" s="282" t="s">
        <v>167</v>
      </c>
      <c r="L78" s="281">
        <v>2020.32</v>
      </c>
      <c r="M78" s="282" t="s">
        <v>167</v>
      </c>
      <c r="N78" s="281">
        <v>1968.84</v>
      </c>
      <c r="O78" s="282" t="s">
        <v>167</v>
      </c>
      <c r="P78" s="281">
        <v>2194.48</v>
      </c>
      <c r="Q78" s="282" t="s">
        <v>167</v>
      </c>
      <c r="R78" s="281">
        <v>1587.77</v>
      </c>
      <c r="S78" s="282" t="s">
        <v>167</v>
      </c>
      <c r="T78" s="281">
        <v>1702.16</v>
      </c>
      <c r="U78" s="282" t="s">
        <v>167</v>
      </c>
      <c r="V78" s="281">
        <v>1751.33</v>
      </c>
      <c r="W78" s="282" t="s">
        <v>167</v>
      </c>
      <c r="X78" s="281">
        <v>1959.82</v>
      </c>
      <c r="Y78" s="282" t="s">
        <v>167</v>
      </c>
      <c r="Z78" s="281">
        <v>1714.81</v>
      </c>
      <c r="AA78" s="282" t="s">
        <v>167</v>
      </c>
      <c r="AB78" s="281">
        <v>1735.46</v>
      </c>
      <c r="AC78" s="282" t="s">
        <v>167</v>
      </c>
      <c r="AD78" s="281">
        <v>2085.08</v>
      </c>
      <c r="AE78" s="282" t="s">
        <v>167</v>
      </c>
      <c r="AF78" s="278"/>
      <c r="AG78" s="52"/>
      <c r="AH78" s="148"/>
      <c r="AI78" s="52"/>
    </row>
    <row r="79" spans="2:35" s="41" customFormat="1" x14ac:dyDescent="0.2">
      <c r="B79" s="278" t="s">
        <v>92</v>
      </c>
      <c r="C79" s="278" t="s">
        <v>59</v>
      </c>
      <c r="D79" s="279">
        <v>735.35</v>
      </c>
      <c r="E79" s="280" t="s">
        <v>167</v>
      </c>
      <c r="F79" s="284">
        <v>988.4</v>
      </c>
      <c r="G79" s="280" t="s">
        <v>167</v>
      </c>
      <c r="H79" s="279">
        <v>898.45</v>
      </c>
      <c r="I79" s="280" t="s">
        <v>167</v>
      </c>
      <c r="J79" s="279">
        <v>881.53</v>
      </c>
      <c r="K79" s="280" t="s">
        <v>167</v>
      </c>
      <c r="L79" s="279">
        <v>1102.1199999999999</v>
      </c>
      <c r="M79" s="280" t="s">
        <v>167</v>
      </c>
      <c r="N79" s="279">
        <v>1005.94</v>
      </c>
      <c r="O79" s="280" t="s">
        <v>167</v>
      </c>
      <c r="P79" s="279">
        <v>834.44</v>
      </c>
      <c r="Q79" s="280" t="s">
        <v>167</v>
      </c>
      <c r="R79" s="279">
        <v>812.26</v>
      </c>
      <c r="S79" s="280" t="s">
        <v>167</v>
      </c>
      <c r="T79" s="284">
        <v>501.6</v>
      </c>
      <c r="U79" s="280" t="s">
        <v>167</v>
      </c>
      <c r="V79" s="279">
        <v>914.18</v>
      </c>
      <c r="W79" s="280" t="s">
        <v>167</v>
      </c>
      <c r="X79" s="279">
        <v>686.62</v>
      </c>
      <c r="Y79" s="280" t="s">
        <v>167</v>
      </c>
      <c r="Z79" s="279">
        <v>687.16</v>
      </c>
      <c r="AA79" s="280" t="s">
        <v>167</v>
      </c>
      <c r="AB79" s="279">
        <v>844.24</v>
      </c>
      <c r="AC79" s="280" t="s">
        <v>167</v>
      </c>
      <c r="AD79" s="279">
        <v>749.01</v>
      </c>
      <c r="AE79" s="280" t="s">
        <v>167</v>
      </c>
      <c r="AF79" s="278"/>
      <c r="AG79" s="52"/>
      <c r="AH79" s="148"/>
      <c r="AI79" s="52"/>
    </row>
    <row r="80" spans="2:35" s="41" customFormat="1" x14ac:dyDescent="0.2">
      <c r="B80" s="278" t="s">
        <v>92</v>
      </c>
      <c r="C80" s="278" t="s">
        <v>58</v>
      </c>
      <c r="D80" s="283">
        <v>2143</v>
      </c>
      <c r="E80" s="282" t="s">
        <v>167</v>
      </c>
      <c r="F80" s="283">
        <v>2226.6999999999998</v>
      </c>
      <c r="G80" s="282" t="s">
        <v>167</v>
      </c>
      <c r="H80" s="283">
        <v>2289.3000000000002</v>
      </c>
      <c r="I80" s="282" t="s">
        <v>167</v>
      </c>
      <c r="J80" s="283">
        <v>1868.6</v>
      </c>
      <c r="K80" s="282" t="s">
        <v>167</v>
      </c>
      <c r="L80" s="283">
        <v>3086.4</v>
      </c>
      <c r="M80" s="282" t="s">
        <v>167</v>
      </c>
      <c r="N80" s="283">
        <v>3300.4</v>
      </c>
      <c r="O80" s="282" t="s">
        <v>167</v>
      </c>
      <c r="P80" s="283">
        <v>2841.6</v>
      </c>
      <c r="Q80" s="282" t="s">
        <v>167</v>
      </c>
      <c r="R80" s="283">
        <v>3298.6</v>
      </c>
      <c r="S80" s="282" t="s">
        <v>167</v>
      </c>
      <c r="T80" s="283">
        <v>1620.3</v>
      </c>
      <c r="U80" s="282" t="s">
        <v>167</v>
      </c>
      <c r="V80" s="283">
        <v>3476.8</v>
      </c>
      <c r="W80" s="282" t="s">
        <v>167</v>
      </c>
      <c r="X80" s="283">
        <v>3214.3</v>
      </c>
      <c r="Y80" s="282" t="s">
        <v>167</v>
      </c>
      <c r="Z80" s="283">
        <v>3027.8</v>
      </c>
      <c r="AA80" s="282" t="s">
        <v>167</v>
      </c>
      <c r="AB80" s="283">
        <v>3228.7</v>
      </c>
      <c r="AC80" s="282" t="s">
        <v>167</v>
      </c>
      <c r="AD80" s="285">
        <v>2768.2</v>
      </c>
      <c r="AE80" s="282" t="s">
        <v>167</v>
      </c>
      <c r="AF80" s="278"/>
      <c r="AG80" s="52"/>
      <c r="AH80" s="148"/>
      <c r="AI80" s="52"/>
    </row>
    <row r="81" spans="1:35" s="41" customFormat="1" x14ac:dyDescent="0.2">
      <c r="A81" s="41" t="s">
        <v>204</v>
      </c>
      <c r="B81" s="278" t="s">
        <v>145</v>
      </c>
      <c r="C81" s="278" t="s">
        <v>201</v>
      </c>
      <c r="D81" s="279">
        <v>7659.61</v>
      </c>
      <c r="E81" s="280" t="s">
        <v>167</v>
      </c>
      <c r="F81" s="279">
        <v>7102.32</v>
      </c>
      <c r="G81" s="280" t="s">
        <v>167</v>
      </c>
      <c r="H81" s="279">
        <v>8984.94</v>
      </c>
      <c r="I81" s="280" t="s">
        <v>167</v>
      </c>
      <c r="J81" s="280" t="s">
        <v>55</v>
      </c>
      <c r="K81" s="280" t="s">
        <v>167</v>
      </c>
      <c r="L81" s="279">
        <v>9290.59</v>
      </c>
      <c r="M81" s="280" t="s">
        <v>167</v>
      </c>
      <c r="N81" s="279">
        <v>8137.22</v>
      </c>
      <c r="O81" s="280" t="s">
        <v>167</v>
      </c>
      <c r="P81" s="279">
        <v>7638.93</v>
      </c>
      <c r="Q81" s="280" t="s">
        <v>167</v>
      </c>
      <c r="R81" s="279">
        <v>7612.65</v>
      </c>
      <c r="S81" s="280" t="s">
        <v>167</v>
      </c>
      <c r="T81" s="279">
        <v>6499.73</v>
      </c>
      <c r="U81" s="280" t="s">
        <v>167</v>
      </c>
      <c r="V81" s="284">
        <v>8665.5</v>
      </c>
      <c r="W81" s="280" t="s">
        <v>167</v>
      </c>
      <c r="X81" s="279">
        <v>9492.19</v>
      </c>
      <c r="Y81" s="280" t="s">
        <v>167</v>
      </c>
      <c r="Z81" s="279">
        <v>8446.2099999999991</v>
      </c>
      <c r="AA81" s="280" t="s">
        <v>167</v>
      </c>
      <c r="AB81" s="279">
        <v>7797.89</v>
      </c>
      <c r="AC81" s="280" t="s">
        <v>167</v>
      </c>
      <c r="AD81" s="288">
        <v>7771.0104581041496</v>
      </c>
      <c r="AE81" s="280" t="s">
        <v>167</v>
      </c>
      <c r="AF81" s="278"/>
      <c r="AH81" s="148"/>
      <c r="AI81" s="52"/>
    </row>
    <row r="82" spans="1:35" s="41" customFormat="1" x14ac:dyDescent="0.2">
      <c r="B82" s="278" t="s">
        <v>145</v>
      </c>
      <c r="C82" s="278" t="s">
        <v>84</v>
      </c>
      <c r="D82" s="281">
        <v>1.98</v>
      </c>
      <c r="E82" s="282" t="s">
        <v>167</v>
      </c>
      <c r="F82" s="281">
        <v>2.38</v>
      </c>
      <c r="G82" s="282" t="s">
        <v>167</v>
      </c>
      <c r="H82" s="281">
        <v>2.57</v>
      </c>
      <c r="I82" s="282" t="s">
        <v>167</v>
      </c>
      <c r="J82" s="281">
        <v>2.95</v>
      </c>
      <c r="K82" s="282" t="s">
        <v>167</v>
      </c>
      <c r="L82" s="282" t="s">
        <v>55</v>
      </c>
      <c r="M82" s="282" t="s">
        <v>170</v>
      </c>
      <c r="N82" s="281">
        <v>2.58</v>
      </c>
      <c r="O82" s="282" t="s">
        <v>167</v>
      </c>
      <c r="P82" s="281">
        <v>1.91</v>
      </c>
      <c r="Q82" s="282" t="s">
        <v>167</v>
      </c>
      <c r="R82" s="281">
        <v>2.38</v>
      </c>
      <c r="S82" s="282" t="s">
        <v>167</v>
      </c>
      <c r="T82" s="281">
        <v>2.36</v>
      </c>
      <c r="U82" s="282" t="s">
        <v>167</v>
      </c>
      <c r="V82" s="281">
        <v>3.36</v>
      </c>
      <c r="W82" s="282" t="s">
        <v>167</v>
      </c>
      <c r="X82" s="283">
        <v>2.5</v>
      </c>
      <c r="Y82" s="282" t="s">
        <v>167</v>
      </c>
      <c r="Z82" s="283">
        <v>3.4</v>
      </c>
      <c r="AA82" s="282" t="s">
        <v>167</v>
      </c>
      <c r="AB82" s="281">
        <v>3.06</v>
      </c>
      <c r="AC82" s="282" t="s">
        <v>167</v>
      </c>
      <c r="AD82" s="281">
        <v>4.03</v>
      </c>
      <c r="AE82" s="282" t="s">
        <v>167</v>
      </c>
      <c r="AF82" s="278"/>
      <c r="AG82" s="52"/>
      <c r="AH82" s="148"/>
      <c r="AI82" s="52"/>
    </row>
    <row r="83" spans="1:35" s="41" customFormat="1" x14ac:dyDescent="0.2">
      <c r="B83" s="278" t="s">
        <v>145</v>
      </c>
      <c r="C83" s="278" t="s">
        <v>83</v>
      </c>
      <c r="D83" s="284">
        <v>18</v>
      </c>
      <c r="E83" s="280" t="s">
        <v>167</v>
      </c>
      <c r="F83" s="279">
        <v>20.440000000000001</v>
      </c>
      <c r="G83" s="280" t="s">
        <v>167</v>
      </c>
      <c r="H83" s="279">
        <v>22.95</v>
      </c>
      <c r="I83" s="280" t="s">
        <v>167</v>
      </c>
      <c r="J83" s="279">
        <v>30.24</v>
      </c>
      <c r="K83" s="280" t="s">
        <v>167</v>
      </c>
      <c r="L83" s="279">
        <v>29.07</v>
      </c>
      <c r="M83" s="280" t="s">
        <v>167</v>
      </c>
      <c r="N83" s="279">
        <v>11.52</v>
      </c>
      <c r="O83" s="280" t="s">
        <v>167</v>
      </c>
      <c r="P83" s="279">
        <v>15.53</v>
      </c>
      <c r="Q83" s="280" t="s">
        <v>167</v>
      </c>
      <c r="R83" s="279">
        <v>18.66</v>
      </c>
      <c r="S83" s="280" t="s">
        <v>167</v>
      </c>
      <c r="T83" s="279">
        <v>14.08</v>
      </c>
      <c r="U83" s="280" t="s">
        <v>167</v>
      </c>
      <c r="V83" s="279">
        <v>12.18</v>
      </c>
      <c r="W83" s="280" t="s">
        <v>167</v>
      </c>
      <c r="X83" s="279">
        <v>10.01</v>
      </c>
      <c r="Y83" s="280" t="s">
        <v>167</v>
      </c>
      <c r="Z83" s="279">
        <v>16.88</v>
      </c>
      <c r="AA83" s="280" t="s">
        <v>167</v>
      </c>
      <c r="AB83" s="284">
        <v>17.3</v>
      </c>
      <c r="AC83" s="280" t="s">
        <v>167</v>
      </c>
      <c r="AD83" s="279">
        <v>14.66</v>
      </c>
      <c r="AE83" s="280" t="s">
        <v>167</v>
      </c>
      <c r="AF83" s="278"/>
      <c r="AG83" s="52"/>
      <c r="AH83" s="148"/>
      <c r="AI83" s="52"/>
    </row>
    <row r="84" spans="1:35" s="41" customFormat="1" x14ac:dyDescent="0.2">
      <c r="B84" s="278" t="s">
        <v>145</v>
      </c>
      <c r="C84" s="278" t="s">
        <v>153</v>
      </c>
      <c r="D84" s="281">
        <v>118.23</v>
      </c>
      <c r="E84" s="282" t="s">
        <v>167</v>
      </c>
      <c r="F84" s="281">
        <v>118.61</v>
      </c>
      <c r="G84" s="282" t="s">
        <v>167</v>
      </c>
      <c r="H84" s="281">
        <v>148.08000000000001</v>
      </c>
      <c r="I84" s="282" t="s">
        <v>167</v>
      </c>
      <c r="J84" s="281">
        <v>177.09</v>
      </c>
      <c r="K84" s="282" t="s">
        <v>167</v>
      </c>
      <c r="L84" s="281">
        <v>130.31</v>
      </c>
      <c r="M84" s="282" t="s">
        <v>167</v>
      </c>
      <c r="N84" s="281">
        <v>108.63</v>
      </c>
      <c r="O84" s="282" t="s">
        <v>167</v>
      </c>
      <c r="P84" s="281">
        <v>107.45</v>
      </c>
      <c r="Q84" s="282" t="s">
        <v>167</v>
      </c>
      <c r="R84" s="281">
        <v>109.72</v>
      </c>
      <c r="S84" s="282" t="s">
        <v>167</v>
      </c>
      <c r="T84" s="283">
        <v>120.8</v>
      </c>
      <c r="U84" s="282" t="s">
        <v>167</v>
      </c>
      <c r="V84" s="281">
        <v>158.18</v>
      </c>
      <c r="W84" s="282" t="s">
        <v>167</v>
      </c>
      <c r="X84" s="281">
        <v>173.62</v>
      </c>
      <c r="Y84" s="282" t="s">
        <v>167</v>
      </c>
      <c r="Z84" s="281">
        <v>128.32</v>
      </c>
      <c r="AA84" s="282" t="s">
        <v>167</v>
      </c>
      <c r="AB84" s="281">
        <v>128.59</v>
      </c>
      <c r="AC84" s="282" t="s">
        <v>167</v>
      </c>
      <c r="AD84" s="281">
        <v>124.95</v>
      </c>
      <c r="AE84" s="282" t="s">
        <v>169</v>
      </c>
      <c r="AF84" s="278"/>
      <c r="AG84" s="52"/>
      <c r="AH84" s="148"/>
      <c r="AI84" s="52"/>
    </row>
    <row r="85" spans="1:35" s="41" customFormat="1" x14ac:dyDescent="0.2">
      <c r="B85" s="278" t="s">
        <v>145</v>
      </c>
      <c r="C85" s="278" t="s">
        <v>81</v>
      </c>
      <c r="D85" s="279">
        <v>251.74</v>
      </c>
      <c r="E85" s="280" t="s">
        <v>167</v>
      </c>
      <c r="F85" s="279">
        <v>290.88</v>
      </c>
      <c r="G85" s="280" t="s">
        <v>167</v>
      </c>
      <c r="H85" s="279">
        <v>379.93</v>
      </c>
      <c r="I85" s="280" t="s">
        <v>167</v>
      </c>
      <c r="J85" s="279">
        <v>520.66999999999996</v>
      </c>
      <c r="K85" s="280" t="s">
        <v>167</v>
      </c>
      <c r="L85" s="279">
        <v>669.92</v>
      </c>
      <c r="M85" s="280" t="s">
        <v>167</v>
      </c>
      <c r="N85" s="279">
        <v>763.02</v>
      </c>
      <c r="O85" s="280" t="s">
        <v>167</v>
      </c>
      <c r="P85" s="279">
        <v>570.49</v>
      </c>
      <c r="Q85" s="280" t="s">
        <v>167</v>
      </c>
      <c r="R85" s="279">
        <v>714.79</v>
      </c>
      <c r="S85" s="280" t="s">
        <v>167</v>
      </c>
      <c r="T85" s="279">
        <v>476.59</v>
      </c>
      <c r="U85" s="280" t="s">
        <v>167</v>
      </c>
      <c r="V85" s="279">
        <v>883.51</v>
      </c>
      <c r="W85" s="280" t="s">
        <v>167</v>
      </c>
      <c r="X85" s="279">
        <v>699.37</v>
      </c>
      <c r="Y85" s="280" t="s">
        <v>167</v>
      </c>
      <c r="Z85" s="279">
        <v>672.49</v>
      </c>
      <c r="AA85" s="280" t="s">
        <v>167</v>
      </c>
      <c r="AB85" s="279">
        <v>691.47</v>
      </c>
      <c r="AC85" s="280" t="s">
        <v>167</v>
      </c>
      <c r="AD85" s="279">
        <v>601.13</v>
      </c>
      <c r="AE85" s="280" t="s">
        <v>167</v>
      </c>
      <c r="AF85" s="278"/>
      <c r="AG85" s="52"/>
      <c r="AH85" s="148"/>
      <c r="AI85" s="52"/>
    </row>
    <row r="86" spans="1:35" s="41" customFormat="1" x14ac:dyDescent="0.2">
      <c r="B86" s="278" t="s">
        <v>145</v>
      </c>
      <c r="C86" s="278" t="s">
        <v>126</v>
      </c>
      <c r="D86" s="281">
        <v>2900.44</v>
      </c>
      <c r="E86" s="282" t="s">
        <v>167</v>
      </c>
      <c r="F86" s="283">
        <v>2520.9</v>
      </c>
      <c r="G86" s="282" t="s">
        <v>167</v>
      </c>
      <c r="H86" s="283">
        <v>3878.4</v>
      </c>
      <c r="I86" s="282" t="s">
        <v>167</v>
      </c>
      <c r="J86" s="283">
        <v>4689.1000000000004</v>
      </c>
      <c r="K86" s="282" t="s">
        <v>167</v>
      </c>
      <c r="L86" s="283">
        <v>3854.4</v>
      </c>
      <c r="M86" s="282" t="s">
        <v>167</v>
      </c>
      <c r="N86" s="283">
        <v>3487.8</v>
      </c>
      <c r="O86" s="282" t="s">
        <v>167</v>
      </c>
      <c r="P86" s="283">
        <v>3173.8</v>
      </c>
      <c r="Q86" s="282" t="s">
        <v>167</v>
      </c>
      <c r="R86" s="283">
        <v>2737.4</v>
      </c>
      <c r="S86" s="282" t="s">
        <v>167</v>
      </c>
      <c r="T86" s="283">
        <v>2201.4</v>
      </c>
      <c r="U86" s="282" t="s">
        <v>167</v>
      </c>
      <c r="V86" s="283">
        <v>3237.6</v>
      </c>
      <c r="W86" s="282" t="s">
        <v>167</v>
      </c>
      <c r="X86" s="283">
        <v>3513.4</v>
      </c>
      <c r="Y86" s="282" t="s">
        <v>167</v>
      </c>
      <c r="Z86" s="283">
        <v>3325.6</v>
      </c>
      <c r="AA86" s="282" t="s">
        <v>167</v>
      </c>
      <c r="AB86" s="283">
        <v>3132.3</v>
      </c>
      <c r="AC86" s="282" t="s">
        <v>167</v>
      </c>
      <c r="AD86" s="283">
        <v>3124.2</v>
      </c>
      <c r="AE86" s="282" t="s">
        <v>167</v>
      </c>
      <c r="AF86" s="278"/>
      <c r="AG86" s="52"/>
      <c r="AH86" s="148"/>
      <c r="AI86" s="52"/>
    </row>
    <row r="87" spans="1:35" s="41" customFormat="1" x14ac:dyDescent="0.2">
      <c r="B87" s="278" t="s">
        <v>145</v>
      </c>
      <c r="C87" s="278" t="s">
        <v>79</v>
      </c>
      <c r="D87" s="284">
        <v>25</v>
      </c>
      <c r="E87" s="280" t="s">
        <v>167</v>
      </c>
      <c r="F87" s="284">
        <v>31</v>
      </c>
      <c r="G87" s="280" t="s">
        <v>167</v>
      </c>
      <c r="H87" s="284">
        <v>57.1</v>
      </c>
      <c r="I87" s="280" t="s">
        <v>167</v>
      </c>
      <c r="J87" s="284">
        <v>21.9</v>
      </c>
      <c r="K87" s="280" t="s">
        <v>167</v>
      </c>
      <c r="L87" s="284">
        <v>49.6</v>
      </c>
      <c r="M87" s="280" t="s">
        <v>167</v>
      </c>
      <c r="N87" s="284">
        <v>54.7</v>
      </c>
      <c r="O87" s="280" t="s">
        <v>167</v>
      </c>
      <c r="P87" s="284">
        <v>32.4</v>
      </c>
      <c r="Q87" s="280" t="s">
        <v>167</v>
      </c>
      <c r="R87" s="279">
        <v>52.36</v>
      </c>
      <c r="S87" s="280" t="s">
        <v>167</v>
      </c>
      <c r="T87" s="279">
        <v>29.51</v>
      </c>
      <c r="U87" s="280" t="s">
        <v>167</v>
      </c>
      <c r="V87" s="279">
        <v>118.98</v>
      </c>
      <c r="W87" s="280" t="s">
        <v>167</v>
      </c>
      <c r="X87" s="279">
        <v>78.739999999999995</v>
      </c>
      <c r="Y87" s="280" t="s">
        <v>167</v>
      </c>
      <c r="Z87" s="279">
        <v>42.96</v>
      </c>
      <c r="AA87" s="280" t="s">
        <v>167</v>
      </c>
      <c r="AB87" s="279">
        <v>51.26</v>
      </c>
      <c r="AC87" s="280" t="s">
        <v>167</v>
      </c>
      <c r="AD87" s="279">
        <v>61.81</v>
      </c>
      <c r="AE87" s="280" t="s">
        <v>167</v>
      </c>
      <c r="AF87" s="278"/>
      <c r="AG87" s="52"/>
      <c r="AH87" s="148"/>
      <c r="AI87" s="52"/>
    </row>
    <row r="88" spans="1:35" s="41" customFormat="1" x14ac:dyDescent="0.2">
      <c r="B88" s="278" t="s">
        <v>145</v>
      </c>
      <c r="C88" s="278" t="s">
        <v>78</v>
      </c>
      <c r="D88" s="283">
        <v>0</v>
      </c>
      <c r="E88" s="282" t="s">
        <v>167</v>
      </c>
      <c r="F88" s="283">
        <v>0</v>
      </c>
      <c r="G88" s="282" t="s">
        <v>167</v>
      </c>
      <c r="H88" s="283">
        <v>0</v>
      </c>
      <c r="I88" s="282" t="s">
        <v>167</v>
      </c>
      <c r="J88" s="283">
        <v>0</v>
      </c>
      <c r="K88" s="282" t="s">
        <v>167</v>
      </c>
      <c r="L88" s="283">
        <v>0</v>
      </c>
      <c r="M88" s="282" t="s">
        <v>167</v>
      </c>
      <c r="N88" s="283">
        <v>0</v>
      </c>
      <c r="O88" s="282" t="s">
        <v>167</v>
      </c>
      <c r="P88" s="283">
        <v>0</v>
      </c>
      <c r="Q88" s="282" t="s">
        <v>167</v>
      </c>
      <c r="R88" s="283">
        <v>0</v>
      </c>
      <c r="S88" s="282" t="s">
        <v>167</v>
      </c>
      <c r="T88" s="283">
        <v>0</v>
      </c>
      <c r="U88" s="282" t="s">
        <v>167</v>
      </c>
      <c r="V88" s="283">
        <v>0</v>
      </c>
      <c r="W88" s="282" t="s">
        <v>167</v>
      </c>
      <c r="X88" s="283">
        <v>0</v>
      </c>
      <c r="Y88" s="282" t="s">
        <v>167</v>
      </c>
      <c r="Z88" s="283">
        <v>0</v>
      </c>
      <c r="AA88" s="282" t="s">
        <v>167</v>
      </c>
      <c r="AB88" s="283">
        <v>0</v>
      </c>
      <c r="AC88" s="282" t="s">
        <v>167</v>
      </c>
      <c r="AD88" s="283">
        <v>0</v>
      </c>
      <c r="AE88" s="282" t="s">
        <v>167</v>
      </c>
      <c r="AF88" s="278"/>
      <c r="AG88" s="52"/>
      <c r="AH88" s="148"/>
      <c r="AI88" s="52"/>
    </row>
    <row r="89" spans="1:35" s="41" customFormat="1" x14ac:dyDescent="0.2">
      <c r="B89" s="278" t="s">
        <v>145</v>
      </c>
      <c r="C89" s="278" t="s">
        <v>77</v>
      </c>
      <c r="D89" s="279">
        <v>44.05</v>
      </c>
      <c r="E89" s="280" t="s">
        <v>167</v>
      </c>
      <c r="F89" s="279">
        <v>38.26</v>
      </c>
      <c r="G89" s="280" t="s">
        <v>167</v>
      </c>
      <c r="H89" s="279">
        <v>29.03</v>
      </c>
      <c r="I89" s="280" t="s">
        <v>167</v>
      </c>
      <c r="J89" s="279">
        <v>35.39</v>
      </c>
      <c r="K89" s="280" t="s">
        <v>167</v>
      </c>
      <c r="L89" s="279">
        <v>28.76</v>
      </c>
      <c r="M89" s="280" t="s">
        <v>167</v>
      </c>
      <c r="N89" s="279">
        <v>22.73</v>
      </c>
      <c r="O89" s="280" t="s">
        <v>167</v>
      </c>
      <c r="P89" s="279">
        <v>29.44</v>
      </c>
      <c r="Q89" s="280" t="s">
        <v>167</v>
      </c>
      <c r="R89" s="279">
        <v>20.239999999999998</v>
      </c>
      <c r="S89" s="280" t="s">
        <v>167</v>
      </c>
      <c r="T89" s="279">
        <v>18.96</v>
      </c>
      <c r="U89" s="280" t="s">
        <v>167</v>
      </c>
      <c r="V89" s="279">
        <v>17.89</v>
      </c>
      <c r="W89" s="280" t="s">
        <v>167</v>
      </c>
      <c r="X89" s="279">
        <v>17.579999999999998</v>
      </c>
      <c r="Y89" s="280" t="s">
        <v>167</v>
      </c>
      <c r="Z89" s="279">
        <v>17.46</v>
      </c>
      <c r="AA89" s="280" t="s">
        <v>167</v>
      </c>
      <c r="AB89" s="284">
        <v>16.399999999999999</v>
      </c>
      <c r="AC89" s="280" t="s">
        <v>167</v>
      </c>
      <c r="AD89" s="279">
        <v>15.62</v>
      </c>
      <c r="AE89" s="280" t="s">
        <v>167</v>
      </c>
      <c r="AF89" s="278"/>
      <c r="AG89" s="52"/>
      <c r="AH89" s="148"/>
      <c r="AI89" s="52"/>
    </row>
    <row r="90" spans="1:35" s="41" customFormat="1" x14ac:dyDescent="0.2">
      <c r="B90" s="278" t="s">
        <v>145</v>
      </c>
      <c r="C90" s="278" t="s">
        <v>76</v>
      </c>
      <c r="D90" s="281">
        <v>304.74</v>
      </c>
      <c r="E90" s="282" t="s">
        <v>167</v>
      </c>
      <c r="F90" s="281">
        <v>376.82</v>
      </c>
      <c r="G90" s="282" t="s">
        <v>167</v>
      </c>
      <c r="H90" s="281">
        <v>298.83999999999997</v>
      </c>
      <c r="I90" s="282" t="s">
        <v>167</v>
      </c>
      <c r="J90" s="281">
        <v>450.43</v>
      </c>
      <c r="K90" s="282" t="s">
        <v>167</v>
      </c>
      <c r="L90" s="281">
        <v>302.81</v>
      </c>
      <c r="M90" s="282" t="s">
        <v>167</v>
      </c>
      <c r="N90" s="281">
        <v>345.44</v>
      </c>
      <c r="O90" s="282" t="s">
        <v>167</v>
      </c>
      <c r="P90" s="281">
        <v>453.08</v>
      </c>
      <c r="Q90" s="282" t="s">
        <v>167</v>
      </c>
      <c r="R90" s="281">
        <v>197.76</v>
      </c>
      <c r="S90" s="282" t="s">
        <v>167</v>
      </c>
      <c r="T90" s="281">
        <v>537.25</v>
      </c>
      <c r="U90" s="282" t="s">
        <v>167</v>
      </c>
      <c r="V90" s="283">
        <v>336.6</v>
      </c>
      <c r="W90" s="282" t="s">
        <v>167</v>
      </c>
      <c r="X90" s="281">
        <v>524.55999999999995</v>
      </c>
      <c r="Y90" s="282" t="s">
        <v>167</v>
      </c>
      <c r="Z90" s="281">
        <v>423.27</v>
      </c>
      <c r="AA90" s="282" t="s">
        <v>167</v>
      </c>
      <c r="AB90" s="281">
        <v>282.97000000000003</v>
      </c>
      <c r="AC90" s="282" t="s">
        <v>167</v>
      </c>
      <c r="AD90" s="281">
        <v>151.01</v>
      </c>
      <c r="AE90" s="282" t="s">
        <v>167</v>
      </c>
      <c r="AF90" s="278"/>
      <c r="AG90" s="52"/>
      <c r="AH90" s="148"/>
      <c r="AI90" s="52"/>
    </row>
    <row r="91" spans="1:35" s="41" customFormat="1" x14ac:dyDescent="0.2">
      <c r="B91" s="278" t="s">
        <v>145</v>
      </c>
      <c r="C91" s="278" t="s">
        <v>75</v>
      </c>
      <c r="D91" s="279">
        <v>150.66</v>
      </c>
      <c r="E91" s="280" t="s">
        <v>167</v>
      </c>
      <c r="F91" s="279">
        <v>122.98</v>
      </c>
      <c r="G91" s="280" t="s">
        <v>167</v>
      </c>
      <c r="H91" s="279">
        <v>158.44</v>
      </c>
      <c r="I91" s="280" t="s">
        <v>167</v>
      </c>
      <c r="J91" s="279">
        <v>141.41</v>
      </c>
      <c r="K91" s="280" t="s">
        <v>167</v>
      </c>
      <c r="L91" s="279">
        <v>126.71</v>
      </c>
      <c r="M91" s="280" t="s">
        <v>167</v>
      </c>
      <c r="N91" s="279">
        <v>122.15</v>
      </c>
      <c r="O91" s="280" t="s">
        <v>167</v>
      </c>
      <c r="P91" s="279">
        <v>95.87</v>
      </c>
      <c r="Q91" s="280" t="s">
        <v>167</v>
      </c>
      <c r="R91" s="279">
        <v>108.44</v>
      </c>
      <c r="S91" s="280" t="s">
        <v>167</v>
      </c>
      <c r="T91" s="279">
        <v>108.54</v>
      </c>
      <c r="U91" s="280" t="s">
        <v>167</v>
      </c>
      <c r="V91" s="279">
        <v>135.36000000000001</v>
      </c>
      <c r="W91" s="280" t="s">
        <v>167</v>
      </c>
      <c r="X91" s="279">
        <v>132.41999999999999</v>
      </c>
      <c r="Y91" s="280" t="s">
        <v>173</v>
      </c>
      <c r="Z91" s="279">
        <v>194.29</v>
      </c>
      <c r="AA91" s="280" t="s">
        <v>167</v>
      </c>
      <c r="AB91" s="279">
        <v>157.63999999999999</v>
      </c>
      <c r="AC91" s="280" t="s">
        <v>167</v>
      </c>
      <c r="AD91" s="279">
        <v>168.31</v>
      </c>
      <c r="AE91" s="280" t="s">
        <v>167</v>
      </c>
      <c r="AF91" s="278"/>
      <c r="AG91" s="52"/>
      <c r="AH91" s="148"/>
      <c r="AI91" s="52"/>
    </row>
    <row r="92" spans="1:35" s="41" customFormat="1" x14ac:dyDescent="0.2">
      <c r="B92" s="278" t="s">
        <v>145</v>
      </c>
      <c r="C92" s="278" t="s">
        <v>74</v>
      </c>
      <c r="D92" s="281">
        <v>2.54</v>
      </c>
      <c r="E92" s="282" t="s">
        <v>167</v>
      </c>
      <c r="F92" s="281">
        <v>2.98</v>
      </c>
      <c r="G92" s="282" t="s">
        <v>167</v>
      </c>
      <c r="H92" s="281">
        <v>2.4500000000000002</v>
      </c>
      <c r="I92" s="282" t="s">
        <v>167</v>
      </c>
      <c r="J92" s="281">
        <v>2.99</v>
      </c>
      <c r="K92" s="282" t="s">
        <v>167</v>
      </c>
      <c r="L92" s="281">
        <v>2.83</v>
      </c>
      <c r="M92" s="282" t="s">
        <v>167</v>
      </c>
      <c r="N92" s="283">
        <v>3.4</v>
      </c>
      <c r="O92" s="282" t="s">
        <v>167</v>
      </c>
      <c r="P92" s="281">
        <v>4.6500000000000004</v>
      </c>
      <c r="Q92" s="282" t="s">
        <v>167</v>
      </c>
      <c r="R92" s="283">
        <v>2.6</v>
      </c>
      <c r="S92" s="282" t="s">
        <v>167</v>
      </c>
      <c r="T92" s="281">
        <v>4.1500000000000004</v>
      </c>
      <c r="U92" s="282" t="s">
        <v>167</v>
      </c>
      <c r="V92" s="281">
        <v>6.99</v>
      </c>
      <c r="W92" s="282" t="s">
        <v>167</v>
      </c>
      <c r="X92" s="281">
        <v>4.42</v>
      </c>
      <c r="Y92" s="282" t="s">
        <v>167</v>
      </c>
      <c r="Z92" s="281">
        <v>2.11</v>
      </c>
      <c r="AA92" s="282" t="s">
        <v>167</v>
      </c>
      <c r="AB92" s="283">
        <v>2.9</v>
      </c>
      <c r="AC92" s="282" t="s">
        <v>167</v>
      </c>
      <c r="AD92" s="281">
        <v>5.14</v>
      </c>
      <c r="AE92" s="282" t="s">
        <v>167</v>
      </c>
      <c r="AF92" s="278"/>
      <c r="AG92" s="52"/>
      <c r="AH92" s="148"/>
      <c r="AI92" s="52"/>
    </row>
    <row r="93" spans="1:35" s="41" customFormat="1" x14ac:dyDescent="0.2">
      <c r="B93" s="278" t="s">
        <v>145</v>
      </c>
      <c r="C93" s="278" t="s">
        <v>73</v>
      </c>
      <c r="D93" s="279">
        <v>13.78</v>
      </c>
      <c r="E93" s="280" t="s">
        <v>167</v>
      </c>
      <c r="F93" s="279">
        <v>14.21</v>
      </c>
      <c r="G93" s="280" t="s">
        <v>167</v>
      </c>
      <c r="H93" s="284">
        <v>15.9</v>
      </c>
      <c r="I93" s="280" t="s">
        <v>167</v>
      </c>
      <c r="J93" s="280" t="s">
        <v>55</v>
      </c>
      <c r="K93" s="280" t="s">
        <v>167</v>
      </c>
      <c r="L93" s="279">
        <v>11.89</v>
      </c>
      <c r="M93" s="280" t="s">
        <v>167</v>
      </c>
      <c r="N93" s="279">
        <v>13.59</v>
      </c>
      <c r="O93" s="280" t="s">
        <v>167</v>
      </c>
      <c r="P93" s="279">
        <v>13.59</v>
      </c>
      <c r="Q93" s="280" t="s">
        <v>167</v>
      </c>
      <c r="R93" s="279">
        <v>11.45</v>
      </c>
      <c r="S93" s="280" t="s">
        <v>167</v>
      </c>
      <c r="T93" s="279">
        <v>10.98</v>
      </c>
      <c r="U93" s="280" t="s">
        <v>167</v>
      </c>
      <c r="V93" s="279">
        <v>12.91</v>
      </c>
      <c r="W93" s="280" t="s">
        <v>167</v>
      </c>
      <c r="X93" s="279">
        <v>11.82</v>
      </c>
      <c r="Y93" s="280" t="s">
        <v>167</v>
      </c>
      <c r="Z93" s="279">
        <v>11.71</v>
      </c>
      <c r="AA93" s="280" t="s">
        <v>167</v>
      </c>
      <c r="AB93" s="279">
        <v>11.75</v>
      </c>
      <c r="AC93" s="280" t="s">
        <v>167</v>
      </c>
      <c r="AD93" s="279">
        <v>11.36</v>
      </c>
      <c r="AE93" s="280" t="s">
        <v>167</v>
      </c>
      <c r="AF93" s="278"/>
      <c r="AG93" s="52"/>
      <c r="AH93" s="148"/>
      <c r="AI93" s="52"/>
    </row>
    <row r="94" spans="1:35" s="41" customFormat="1" x14ac:dyDescent="0.2">
      <c r="B94" s="278" t="s">
        <v>145</v>
      </c>
      <c r="C94" s="278" t="s">
        <v>72</v>
      </c>
      <c r="D94" s="283">
        <v>0</v>
      </c>
      <c r="E94" s="282" t="s">
        <v>168</v>
      </c>
      <c r="F94" s="283">
        <v>0</v>
      </c>
      <c r="G94" s="282" t="s">
        <v>168</v>
      </c>
      <c r="H94" s="283">
        <v>0</v>
      </c>
      <c r="I94" s="282" t="s">
        <v>168</v>
      </c>
      <c r="J94" s="283">
        <v>0</v>
      </c>
      <c r="K94" s="282" t="s">
        <v>168</v>
      </c>
      <c r="L94" s="283">
        <v>0</v>
      </c>
      <c r="M94" s="282" t="s">
        <v>168</v>
      </c>
      <c r="N94" s="283">
        <v>0</v>
      </c>
      <c r="O94" s="282" t="s">
        <v>168</v>
      </c>
      <c r="P94" s="283">
        <v>0</v>
      </c>
      <c r="Q94" s="282" t="s">
        <v>168</v>
      </c>
      <c r="R94" s="283">
        <v>0</v>
      </c>
      <c r="S94" s="282" t="s">
        <v>168</v>
      </c>
      <c r="T94" s="283">
        <v>0</v>
      </c>
      <c r="U94" s="282" t="s">
        <v>168</v>
      </c>
      <c r="V94" s="283">
        <v>0</v>
      </c>
      <c r="W94" s="282" t="s">
        <v>168</v>
      </c>
      <c r="X94" s="283">
        <v>0</v>
      </c>
      <c r="Y94" s="282" t="s">
        <v>168</v>
      </c>
      <c r="Z94" s="283">
        <v>0</v>
      </c>
      <c r="AA94" s="282" t="s">
        <v>168</v>
      </c>
      <c r="AB94" s="283">
        <v>0</v>
      </c>
      <c r="AC94" s="282" t="s">
        <v>168</v>
      </c>
      <c r="AD94" s="283">
        <v>0</v>
      </c>
      <c r="AE94" s="282" t="s">
        <v>168</v>
      </c>
      <c r="AF94" s="278"/>
      <c r="AG94" s="52"/>
      <c r="AH94" s="148"/>
      <c r="AI94" s="52"/>
    </row>
    <row r="95" spans="1:35" s="41" customFormat="1" x14ac:dyDescent="0.2">
      <c r="B95" s="278" t="s">
        <v>145</v>
      </c>
      <c r="C95" s="278" t="s">
        <v>71</v>
      </c>
      <c r="D95" s="284">
        <v>70.2</v>
      </c>
      <c r="E95" s="280" t="s">
        <v>167</v>
      </c>
      <c r="F95" s="284">
        <v>64</v>
      </c>
      <c r="G95" s="280" t="s">
        <v>167</v>
      </c>
      <c r="H95" s="284">
        <v>124.2</v>
      </c>
      <c r="I95" s="280" t="s">
        <v>167</v>
      </c>
      <c r="J95" s="284">
        <v>75.599999999999994</v>
      </c>
      <c r="K95" s="280" t="s">
        <v>167</v>
      </c>
      <c r="L95" s="284">
        <v>114.3</v>
      </c>
      <c r="M95" s="280" t="s">
        <v>167</v>
      </c>
      <c r="N95" s="284">
        <v>159.6</v>
      </c>
      <c r="O95" s="280" t="s">
        <v>167</v>
      </c>
      <c r="P95" s="284">
        <v>140.9</v>
      </c>
      <c r="Q95" s="280" t="s">
        <v>167</v>
      </c>
      <c r="R95" s="284">
        <v>129.4</v>
      </c>
      <c r="S95" s="280" t="s">
        <v>167</v>
      </c>
      <c r="T95" s="284">
        <v>81.599999999999994</v>
      </c>
      <c r="U95" s="280" t="s">
        <v>167</v>
      </c>
      <c r="V95" s="284">
        <v>191.2</v>
      </c>
      <c r="W95" s="280" t="s">
        <v>167</v>
      </c>
      <c r="X95" s="284">
        <v>178.4</v>
      </c>
      <c r="Y95" s="280" t="s">
        <v>167</v>
      </c>
      <c r="Z95" s="284">
        <v>138.4</v>
      </c>
      <c r="AA95" s="280" t="s">
        <v>167</v>
      </c>
      <c r="AB95" s="284">
        <v>129</v>
      </c>
      <c r="AC95" s="280" t="s">
        <v>167</v>
      </c>
      <c r="AD95" s="284">
        <v>104.4</v>
      </c>
      <c r="AE95" s="280" t="s">
        <v>167</v>
      </c>
      <c r="AF95" s="278"/>
      <c r="AG95" s="52"/>
      <c r="AH95" s="148"/>
      <c r="AI95" s="52"/>
    </row>
    <row r="96" spans="1:35" s="41" customFormat="1" x14ac:dyDescent="0.2">
      <c r="B96" s="278" t="s">
        <v>145</v>
      </c>
      <c r="C96" s="278" t="s">
        <v>70</v>
      </c>
      <c r="D96" s="283">
        <v>87</v>
      </c>
      <c r="E96" s="282" t="s">
        <v>167</v>
      </c>
      <c r="F96" s="283">
        <v>85</v>
      </c>
      <c r="G96" s="282" t="s">
        <v>167</v>
      </c>
      <c r="H96" s="283">
        <v>156.6</v>
      </c>
      <c r="I96" s="282" t="s">
        <v>167</v>
      </c>
      <c r="J96" s="283">
        <v>96.5</v>
      </c>
      <c r="K96" s="282" t="s">
        <v>167</v>
      </c>
      <c r="L96" s="283">
        <v>85.3</v>
      </c>
      <c r="M96" s="282" t="s">
        <v>167</v>
      </c>
      <c r="N96" s="281">
        <v>107.86</v>
      </c>
      <c r="O96" s="282" t="s">
        <v>167</v>
      </c>
      <c r="P96" s="281">
        <v>77.45</v>
      </c>
      <c r="Q96" s="282" t="s">
        <v>167</v>
      </c>
      <c r="R96" s="281">
        <v>63.07</v>
      </c>
      <c r="S96" s="282" t="s">
        <v>167</v>
      </c>
      <c r="T96" s="281">
        <v>43.99</v>
      </c>
      <c r="U96" s="282" t="s">
        <v>167</v>
      </c>
      <c r="V96" s="281">
        <v>108.06</v>
      </c>
      <c r="W96" s="282" t="s">
        <v>167</v>
      </c>
      <c r="X96" s="281">
        <v>110.06</v>
      </c>
      <c r="Y96" s="282" t="s">
        <v>167</v>
      </c>
      <c r="Z96" s="281">
        <v>63.47</v>
      </c>
      <c r="AA96" s="282" t="s">
        <v>167</v>
      </c>
      <c r="AB96" s="281">
        <v>71.09</v>
      </c>
      <c r="AC96" s="282" t="s">
        <v>167</v>
      </c>
      <c r="AD96" s="281">
        <v>66.28</v>
      </c>
      <c r="AE96" s="282" t="s">
        <v>167</v>
      </c>
      <c r="AF96" s="278"/>
      <c r="AG96" s="52"/>
      <c r="AH96" s="148"/>
      <c r="AI96" s="52"/>
    </row>
    <row r="97" spans="1:35" s="41" customFormat="1" x14ac:dyDescent="0.2">
      <c r="B97" s="278" t="s">
        <v>145</v>
      </c>
      <c r="C97" s="278" t="s">
        <v>69</v>
      </c>
      <c r="D97" s="279">
        <v>5.51</v>
      </c>
      <c r="E97" s="280" t="s">
        <v>167</v>
      </c>
      <c r="F97" s="279">
        <v>4.6100000000000003</v>
      </c>
      <c r="G97" s="280" t="s">
        <v>167</v>
      </c>
      <c r="H97" s="284">
        <v>5.6</v>
      </c>
      <c r="I97" s="280" t="s">
        <v>167</v>
      </c>
      <c r="J97" s="279">
        <v>5.33</v>
      </c>
      <c r="K97" s="280" t="s">
        <v>167</v>
      </c>
      <c r="L97" s="279">
        <v>6.15</v>
      </c>
      <c r="M97" s="280" t="s">
        <v>167</v>
      </c>
      <c r="N97" s="284">
        <v>6.1</v>
      </c>
      <c r="O97" s="280" t="s">
        <v>167</v>
      </c>
      <c r="P97" s="279">
        <v>4.38</v>
      </c>
      <c r="Q97" s="280" t="s">
        <v>167</v>
      </c>
      <c r="R97" s="279">
        <v>5.07</v>
      </c>
      <c r="S97" s="280" t="s">
        <v>167</v>
      </c>
      <c r="T97" s="279">
        <v>6.35</v>
      </c>
      <c r="U97" s="280" t="s">
        <v>167</v>
      </c>
      <c r="V97" s="279">
        <v>6.93</v>
      </c>
      <c r="W97" s="280" t="s">
        <v>167</v>
      </c>
      <c r="X97" s="279">
        <v>5.03</v>
      </c>
      <c r="Y97" s="280" t="s">
        <v>167</v>
      </c>
      <c r="Z97" s="279">
        <v>7.26</v>
      </c>
      <c r="AA97" s="280" t="s">
        <v>167</v>
      </c>
      <c r="AB97" s="279">
        <v>6.39</v>
      </c>
      <c r="AC97" s="280" t="s">
        <v>167</v>
      </c>
      <c r="AD97" s="279">
        <v>9.07</v>
      </c>
      <c r="AE97" s="280" t="s">
        <v>167</v>
      </c>
      <c r="AF97" s="278"/>
      <c r="AG97" s="52"/>
      <c r="AH97" s="148"/>
      <c r="AI97" s="52"/>
    </row>
    <row r="98" spans="1:35" s="41" customFormat="1" x14ac:dyDescent="0.2">
      <c r="B98" s="278" t="s">
        <v>145</v>
      </c>
      <c r="C98" s="278" t="s">
        <v>68</v>
      </c>
      <c r="D98" s="281">
        <v>77.77</v>
      </c>
      <c r="E98" s="282" t="s">
        <v>167</v>
      </c>
      <c r="F98" s="281">
        <v>75.17</v>
      </c>
      <c r="G98" s="282" t="s">
        <v>167</v>
      </c>
      <c r="H98" s="281">
        <v>78.38</v>
      </c>
      <c r="I98" s="282" t="s">
        <v>167</v>
      </c>
      <c r="J98" s="281">
        <v>107.88</v>
      </c>
      <c r="K98" s="282" t="s">
        <v>167</v>
      </c>
      <c r="L98" s="281">
        <v>95.99</v>
      </c>
      <c r="M98" s="282" t="s">
        <v>167</v>
      </c>
      <c r="N98" s="281">
        <v>104.04</v>
      </c>
      <c r="O98" s="282" t="s">
        <v>167</v>
      </c>
      <c r="P98" s="281">
        <v>84.07</v>
      </c>
      <c r="Q98" s="282" t="s">
        <v>167</v>
      </c>
      <c r="R98" s="281">
        <v>87.32</v>
      </c>
      <c r="S98" s="282" t="s">
        <v>167</v>
      </c>
      <c r="T98" s="281">
        <v>88.29</v>
      </c>
      <c r="U98" s="282" t="s">
        <v>167</v>
      </c>
      <c r="V98" s="281">
        <v>90.54</v>
      </c>
      <c r="W98" s="282" t="s">
        <v>167</v>
      </c>
      <c r="X98" s="281">
        <v>84.48</v>
      </c>
      <c r="Y98" s="282" t="s">
        <v>167</v>
      </c>
      <c r="Z98" s="281">
        <v>85.01</v>
      </c>
      <c r="AA98" s="282" t="s">
        <v>167</v>
      </c>
      <c r="AB98" s="281">
        <v>59.16</v>
      </c>
      <c r="AC98" s="282" t="s">
        <v>167</v>
      </c>
      <c r="AD98" s="281">
        <v>94.14</v>
      </c>
      <c r="AE98" s="282" t="s">
        <v>167</v>
      </c>
      <c r="AF98" s="278"/>
      <c r="AG98" s="52"/>
      <c r="AH98" s="148"/>
      <c r="AI98" s="52"/>
    </row>
    <row r="99" spans="1:35" s="41" customFormat="1" x14ac:dyDescent="0.2">
      <c r="B99" s="278" t="s">
        <v>145</v>
      </c>
      <c r="C99" s="278" t="s">
        <v>67</v>
      </c>
      <c r="D99" s="284">
        <v>0</v>
      </c>
      <c r="E99" s="280" t="s">
        <v>167</v>
      </c>
      <c r="F99" s="284">
        <v>0</v>
      </c>
      <c r="G99" s="280" t="s">
        <v>167</v>
      </c>
      <c r="H99" s="284">
        <v>0</v>
      </c>
      <c r="I99" s="280" t="s">
        <v>167</v>
      </c>
      <c r="J99" s="284">
        <v>0</v>
      </c>
      <c r="K99" s="280" t="s">
        <v>167</v>
      </c>
      <c r="L99" s="284">
        <v>0</v>
      </c>
      <c r="M99" s="280" t="s">
        <v>167</v>
      </c>
      <c r="N99" s="284">
        <v>0</v>
      </c>
      <c r="O99" s="280" t="s">
        <v>167</v>
      </c>
      <c r="P99" s="284">
        <v>0</v>
      </c>
      <c r="Q99" s="280" t="s">
        <v>167</v>
      </c>
      <c r="R99" s="284">
        <v>0</v>
      </c>
      <c r="S99" s="280" t="s">
        <v>167</v>
      </c>
      <c r="T99" s="284">
        <v>0</v>
      </c>
      <c r="U99" s="280" t="s">
        <v>167</v>
      </c>
      <c r="V99" s="284">
        <v>0</v>
      </c>
      <c r="W99" s="280" t="s">
        <v>167</v>
      </c>
      <c r="X99" s="284">
        <v>0</v>
      </c>
      <c r="Y99" s="280" t="s">
        <v>167</v>
      </c>
      <c r="Z99" s="284">
        <v>0</v>
      </c>
      <c r="AA99" s="280" t="s">
        <v>167</v>
      </c>
      <c r="AB99" s="284">
        <v>0</v>
      </c>
      <c r="AC99" s="280" t="s">
        <v>167</v>
      </c>
      <c r="AD99" s="284">
        <v>0</v>
      </c>
      <c r="AE99" s="280" t="s">
        <v>167</v>
      </c>
      <c r="AF99" s="278"/>
      <c r="AG99" s="52"/>
      <c r="AH99" s="148"/>
      <c r="AI99" s="52"/>
    </row>
    <row r="100" spans="1:35" s="41" customFormat="1" x14ac:dyDescent="0.2">
      <c r="B100" s="278" t="s">
        <v>145</v>
      </c>
      <c r="C100" s="278" t="s">
        <v>66</v>
      </c>
      <c r="D100" s="281">
        <v>9.73</v>
      </c>
      <c r="E100" s="282" t="s">
        <v>167</v>
      </c>
      <c r="F100" s="281">
        <v>5.83</v>
      </c>
      <c r="G100" s="282" t="s">
        <v>167</v>
      </c>
      <c r="H100" s="281">
        <v>8.86</v>
      </c>
      <c r="I100" s="282" t="s">
        <v>167</v>
      </c>
      <c r="J100" s="281">
        <v>6.91</v>
      </c>
      <c r="K100" s="282" t="s">
        <v>167</v>
      </c>
      <c r="L100" s="281">
        <v>6.89</v>
      </c>
      <c r="M100" s="282" t="s">
        <v>167</v>
      </c>
      <c r="N100" s="281">
        <v>6.02</v>
      </c>
      <c r="O100" s="282" t="s">
        <v>167</v>
      </c>
      <c r="P100" s="283">
        <v>5.3</v>
      </c>
      <c r="Q100" s="282" t="s">
        <v>167</v>
      </c>
      <c r="R100" s="281">
        <v>4.3099999999999996</v>
      </c>
      <c r="S100" s="282" t="s">
        <v>167</v>
      </c>
      <c r="T100" s="281">
        <v>4.34</v>
      </c>
      <c r="U100" s="282" t="s">
        <v>167</v>
      </c>
      <c r="V100" s="283">
        <v>5.3</v>
      </c>
      <c r="W100" s="282" t="s">
        <v>167</v>
      </c>
      <c r="X100" s="281">
        <v>7.59</v>
      </c>
      <c r="Y100" s="282" t="s">
        <v>167</v>
      </c>
      <c r="Z100" s="281">
        <v>7.92</v>
      </c>
      <c r="AA100" s="282" t="s">
        <v>167</v>
      </c>
      <c r="AB100" s="281">
        <v>9.02</v>
      </c>
      <c r="AC100" s="282" t="s">
        <v>167</v>
      </c>
      <c r="AD100" s="281">
        <v>7.34</v>
      </c>
      <c r="AE100" s="282" t="s">
        <v>167</v>
      </c>
      <c r="AF100" s="278"/>
      <c r="AG100" s="52"/>
      <c r="AH100" s="148"/>
      <c r="AI100" s="52"/>
    </row>
    <row r="101" spans="1:35" s="41" customFormat="1" x14ac:dyDescent="0.2">
      <c r="B101" s="278" t="s">
        <v>145</v>
      </c>
      <c r="C101" s="278" t="s">
        <v>65</v>
      </c>
      <c r="D101" s="279">
        <v>173.62</v>
      </c>
      <c r="E101" s="280" t="s">
        <v>167</v>
      </c>
      <c r="F101" s="279">
        <v>217.11</v>
      </c>
      <c r="G101" s="280" t="s">
        <v>167</v>
      </c>
      <c r="H101" s="279">
        <v>218.85</v>
      </c>
      <c r="I101" s="280" t="s">
        <v>167</v>
      </c>
      <c r="J101" s="279">
        <v>248.92</v>
      </c>
      <c r="K101" s="280" t="s">
        <v>167</v>
      </c>
      <c r="L101" s="279">
        <v>250.21</v>
      </c>
      <c r="M101" s="280" t="s">
        <v>167</v>
      </c>
      <c r="N101" s="279">
        <v>184.94</v>
      </c>
      <c r="O101" s="280" t="s">
        <v>167</v>
      </c>
      <c r="P101" s="279">
        <v>201.34</v>
      </c>
      <c r="Q101" s="280" t="s">
        <v>167</v>
      </c>
      <c r="R101" s="279">
        <v>141.27000000000001</v>
      </c>
      <c r="S101" s="280" t="s">
        <v>167</v>
      </c>
      <c r="T101" s="279">
        <v>188.24</v>
      </c>
      <c r="U101" s="280" t="s">
        <v>167</v>
      </c>
      <c r="V101" s="279">
        <v>212.35</v>
      </c>
      <c r="W101" s="280" t="s">
        <v>167</v>
      </c>
      <c r="X101" s="284">
        <v>231.2</v>
      </c>
      <c r="Y101" s="280" t="s">
        <v>167</v>
      </c>
      <c r="Z101" s="279">
        <v>164.33</v>
      </c>
      <c r="AA101" s="280" t="s">
        <v>167</v>
      </c>
      <c r="AB101" s="279">
        <v>181.73</v>
      </c>
      <c r="AC101" s="280" t="s">
        <v>167</v>
      </c>
      <c r="AD101" s="279">
        <v>188.51</v>
      </c>
      <c r="AE101" s="280" t="s">
        <v>167</v>
      </c>
      <c r="AF101" s="278"/>
      <c r="AG101" s="52"/>
      <c r="AH101" s="148"/>
      <c r="AI101" s="52"/>
    </row>
    <row r="102" spans="1:35" s="41" customFormat="1" x14ac:dyDescent="0.2">
      <c r="B102" s="278" t="s">
        <v>145</v>
      </c>
      <c r="C102" s="278" t="s">
        <v>64</v>
      </c>
      <c r="D102" s="281">
        <v>3126.89</v>
      </c>
      <c r="E102" s="282" t="s">
        <v>167</v>
      </c>
      <c r="F102" s="281">
        <v>2810.51</v>
      </c>
      <c r="G102" s="282" t="s">
        <v>167</v>
      </c>
      <c r="H102" s="281">
        <v>3107.44</v>
      </c>
      <c r="I102" s="282" t="s">
        <v>167</v>
      </c>
      <c r="J102" s="281">
        <v>3776.86</v>
      </c>
      <c r="K102" s="282" t="s">
        <v>167</v>
      </c>
      <c r="L102" s="281">
        <v>3170.57</v>
      </c>
      <c r="M102" s="282" t="s">
        <v>167</v>
      </c>
      <c r="N102" s="281">
        <v>2288.12</v>
      </c>
      <c r="O102" s="282" t="s">
        <v>167</v>
      </c>
      <c r="P102" s="281">
        <v>2350.54</v>
      </c>
      <c r="Q102" s="282" t="s">
        <v>167</v>
      </c>
      <c r="R102" s="281">
        <v>2869.42</v>
      </c>
      <c r="S102" s="282" t="s">
        <v>167</v>
      </c>
      <c r="T102" s="281">
        <v>2339.64</v>
      </c>
      <c r="U102" s="282" t="s">
        <v>167</v>
      </c>
      <c r="V102" s="281">
        <v>2624.87</v>
      </c>
      <c r="W102" s="282" t="s">
        <v>167</v>
      </c>
      <c r="X102" s="281">
        <v>3350.72</v>
      </c>
      <c r="Y102" s="282" t="s">
        <v>167</v>
      </c>
      <c r="Z102" s="283">
        <v>2838.7</v>
      </c>
      <c r="AA102" s="282" t="s">
        <v>167</v>
      </c>
      <c r="AB102" s="281">
        <v>2568.19</v>
      </c>
      <c r="AC102" s="282" t="s">
        <v>167</v>
      </c>
      <c r="AD102" s="281">
        <v>2707.48</v>
      </c>
      <c r="AE102" s="282" t="s">
        <v>167</v>
      </c>
      <c r="AF102" s="278"/>
      <c r="AG102" s="52"/>
      <c r="AH102" s="148"/>
      <c r="AI102" s="52"/>
    </row>
    <row r="103" spans="1:35" s="41" customFormat="1" x14ac:dyDescent="0.2">
      <c r="B103" s="278" t="s">
        <v>145</v>
      </c>
      <c r="C103" s="278" t="s">
        <v>63</v>
      </c>
      <c r="D103" s="279">
        <v>18.170000000000002</v>
      </c>
      <c r="E103" s="280" t="s">
        <v>167</v>
      </c>
      <c r="F103" s="279">
        <v>19.03</v>
      </c>
      <c r="G103" s="280" t="s">
        <v>167</v>
      </c>
      <c r="H103" s="284">
        <v>15.3</v>
      </c>
      <c r="I103" s="280" t="s">
        <v>167</v>
      </c>
      <c r="J103" s="279">
        <v>18.850000000000001</v>
      </c>
      <c r="K103" s="280" t="s">
        <v>167</v>
      </c>
      <c r="L103" s="279">
        <v>18.25</v>
      </c>
      <c r="M103" s="280" t="s">
        <v>167</v>
      </c>
      <c r="N103" s="279">
        <v>16.03</v>
      </c>
      <c r="O103" s="280" t="s">
        <v>167</v>
      </c>
      <c r="P103" s="279">
        <v>16.13</v>
      </c>
      <c r="Q103" s="280" t="s">
        <v>167</v>
      </c>
      <c r="R103" s="279">
        <v>14.94</v>
      </c>
      <c r="S103" s="280" t="s">
        <v>167</v>
      </c>
      <c r="T103" s="279">
        <v>17.29</v>
      </c>
      <c r="U103" s="280" t="s">
        <v>167</v>
      </c>
      <c r="V103" s="279">
        <v>16.79</v>
      </c>
      <c r="W103" s="280" t="s">
        <v>167</v>
      </c>
      <c r="X103" s="279">
        <v>17.75</v>
      </c>
      <c r="Y103" s="280" t="s">
        <v>167</v>
      </c>
      <c r="Z103" s="279">
        <v>16.579999999999998</v>
      </c>
      <c r="AA103" s="280" t="s">
        <v>167</v>
      </c>
      <c r="AB103" s="279">
        <v>13.54</v>
      </c>
      <c r="AC103" s="280" t="s">
        <v>167</v>
      </c>
      <c r="AD103" s="279">
        <v>11.72</v>
      </c>
      <c r="AE103" s="280" t="s">
        <v>167</v>
      </c>
      <c r="AF103" s="278"/>
      <c r="AG103" s="52"/>
      <c r="AH103" s="148"/>
      <c r="AI103" s="52"/>
    </row>
    <row r="104" spans="1:35" s="41" customFormat="1" x14ac:dyDescent="0.2">
      <c r="B104" s="278" t="s">
        <v>145</v>
      </c>
      <c r="C104" s="278" t="s">
        <v>62</v>
      </c>
      <c r="D104" s="281">
        <v>34.28</v>
      </c>
      <c r="E104" s="282" t="s">
        <v>167</v>
      </c>
      <c r="F104" s="281">
        <v>31.38</v>
      </c>
      <c r="G104" s="282" t="s">
        <v>167</v>
      </c>
      <c r="H104" s="281">
        <v>18.239999999999998</v>
      </c>
      <c r="I104" s="282" t="s">
        <v>167</v>
      </c>
      <c r="J104" s="281">
        <v>23.81</v>
      </c>
      <c r="K104" s="282" t="s">
        <v>167</v>
      </c>
      <c r="L104" s="281">
        <v>24.36</v>
      </c>
      <c r="M104" s="282" t="s">
        <v>167</v>
      </c>
      <c r="N104" s="281">
        <v>24.32</v>
      </c>
      <c r="O104" s="282" t="s">
        <v>167</v>
      </c>
      <c r="P104" s="281">
        <v>25.93</v>
      </c>
      <c r="Q104" s="282" t="s">
        <v>167</v>
      </c>
      <c r="R104" s="281">
        <v>28.16</v>
      </c>
      <c r="S104" s="282" t="s">
        <v>167</v>
      </c>
      <c r="T104" s="281">
        <v>28.64</v>
      </c>
      <c r="U104" s="282" t="s">
        <v>167</v>
      </c>
      <c r="V104" s="281">
        <v>26.18</v>
      </c>
      <c r="W104" s="282" t="s">
        <v>167</v>
      </c>
      <c r="X104" s="281">
        <v>28.49</v>
      </c>
      <c r="Y104" s="282" t="s">
        <v>167</v>
      </c>
      <c r="Z104" s="283">
        <v>35.1</v>
      </c>
      <c r="AA104" s="282" t="s">
        <v>167</v>
      </c>
      <c r="AB104" s="281">
        <v>34.85</v>
      </c>
      <c r="AC104" s="282" t="s">
        <v>167</v>
      </c>
      <c r="AD104" s="281">
        <v>29.59</v>
      </c>
      <c r="AE104" s="282" t="s">
        <v>167</v>
      </c>
      <c r="AF104" s="278"/>
      <c r="AG104" s="52"/>
      <c r="AH104" s="148"/>
      <c r="AI104" s="52"/>
    </row>
    <row r="105" spans="1:35" s="41" customFormat="1" x14ac:dyDescent="0.2">
      <c r="B105" s="278" t="s">
        <v>145</v>
      </c>
      <c r="C105" s="278" t="s">
        <v>61</v>
      </c>
      <c r="D105" s="279">
        <v>2.68</v>
      </c>
      <c r="E105" s="280" t="s">
        <v>167</v>
      </c>
      <c r="F105" s="279">
        <v>2.84</v>
      </c>
      <c r="G105" s="280" t="s">
        <v>167</v>
      </c>
      <c r="H105" s="279">
        <v>3.42</v>
      </c>
      <c r="I105" s="280" t="s">
        <v>167</v>
      </c>
      <c r="J105" s="279">
        <v>5.01</v>
      </c>
      <c r="K105" s="280" t="s">
        <v>167</v>
      </c>
      <c r="L105" s="279">
        <v>6.74</v>
      </c>
      <c r="M105" s="280" t="s">
        <v>167</v>
      </c>
      <c r="N105" s="279">
        <v>4.66</v>
      </c>
      <c r="O105" s="280" t="s">
        <v>167</v>
      </c>
      <c r="P105" s="279">
        <v>3.98</v>
      </c>
      <c r="Q105" s="280" t="s">
        <v>167</v>
      </c>
      <c r="R105" s="279">
        <v>4.42</v>
      </c>
      <c r="S105" s="280" t="s">
        <v>167</v>
      </c>
      <c r="T105" s="279">
        <v>4.54</v>
      </c>
      <c r="U105" s="280" t="s">
        <v>167</v>
      </c>
      <c r="V105" s="279">
        <v>4.4800000000000004</v>
      </c>
      <c r="W105" s="280" t="s">
        <v>167</v>
      </c>
      <c r="X105" s="279">
        <v>3.46</v>
      </c>
      <c r="Y105" s="280" t="s">
        <v>167</v>
      </c>
      <c r="Z105" s="279">
        <v>2.5299999999999998</v>
      </c>
      <c r="AA105" s="280" t="s">
        <v>167</v>
      </c>
      <c r="AB105" s="279">
        <v>3.21</v>
      </c>
      <c r="AC105" s="280" t="s">
        <v>167</v>
      </c>
      <c r="AD105" s="279">
        <v>3.67</v>
      </c>
      <c r="AE105" s="280" t="s">
        <v>167</v>
      </c>
      <c r="AF105" s="278"/>
      <c r="AG105" s="52"/>
      <c r="AH105" s="148"/>
      <c r="AI105" s="52"/>
    </row>
    <row r="106" spans="1:35" s="41" customFormat="1" x14ac:dyDescent="0.2">
      <c r="B106" s="278" t="s">
        <v>145</v>
      </c>
      <c r="C106" s="278" t="s">
        <v>60</v>
      </c>
      <c r="D106" s="281">
        <v>35.47</v>
      </c>
      <c r="E106" s="282" t="s">
        <v>167</v>
      </c>
      <c r="F106" s="283">
        <v>41.2</v>
      </c>
      <c r="G106" s="282" t="s">
        <v>167</v>
      </c>
      <c r="H106" s="283">
        <v>49.4</v>
      </c>
      <c r="I106" s="282" t="s">
        <v>167</v>
      </c>
      <c r="J106" s="281">
        <v>86.47</v>
      </c>
      <c r="K106" s="282" t="s">
        <v>167</v>
      </c>
      <c r="L106" s="281">
        <v>53.51</v>
      </c>
      <c r="M106" s="282" t="s">
        <v>167</v>
      </c>
      <c r="N106" s="281">
        <v>41.64</v>
      </c>
      <c r="O106" s="282" t="s">
        <v>167</v>
      </c>
      <c r="P106" s="283">
        <v>41.1</v>
      </c>
      <c r="Q106" s="282" t="s">
        <v>167</v>
      </c>
      <c r="R106" s="281">
        <v>32.46</v>
      </c>
      <c r="S106" s="282" t="s">
        <v>167</v>
      </c>
      <c r="T106" s="281">
        <v>41.01</v>
      </c>
      <c r="U106" s="282" t="s">
        <v>167</v>
      </c>
      <c r="V106" s="281">
        <v>48.69</v>
      </c>
      <c r="W106" s="282" t="s">
        <v>167</v>
      </c>
      <c r="X106" s="281">
        <v>48.57</v>
      </c>
      <c r="Y106" s="282" t="s">
        <v>167</v>
      </c>
      <c r="Z106" s="281">
        <v>36.049999999999997</v>
      </c>
      <c r="AA106" s="282" t="s">
        <v>167</v>
      </c>
      <c r="AB106" s="281">
        <v>31.83</v>
      </c>
      <c r="AC106" s="282" t="s">
        <v>167</v>
      </c>
      <c r="AD106" s="281">
        <v>35.229999999999997</v>
      </c>
      <c r="AE106" s="282" t="s">
        <v>167</v>
      </c>
      <c r="AF106" s="278"/>
      <c r="AG106" s="52"/>
      <c r="AH106" s="148"/>
      <c r="AI106" s="52"/>
    </row>
    <row r="107" spans="1:35" s="41" customFormat="1" x14ac:dyDescent="0.2">
      <c r="B107" s="278" t="s">
        <v>145</v>
      </c>
      <c r="C107" s="278" t="s">
        <v>59</v>
      </c>
      <c r="D107" s="279">
        <v>69.540000000000006</v>
      </c>
      <c r="E107" s="280" t="s">
        <v>167</v>
      </c>
      <c r="F107" s="279">
        <v>79.680000000000007</v>
      </c>
      <c r="G107" s="280" t="s">
        <v>167</v>
      </c>
      <c r="H107" s="279">
        <v>65.069999999999993</v>
      </c>
      <c r="I107" s="280" t="s">
        <v>167</v>
      </c>
      <c r="J107" s="279">
        <v>26.09</v>
      </c>
      <c r="K107" s="280" t="s">
        <v>167</v>
      </c>
      <c r="L107" s="279">
        <v>75.86</v>
      </c>
      <c r="M107" s="280" t="s">
        <v>167</v>
      </c>
      <c r="N107" s="279">
        <v>109.13</v>
      </c>
      <c r="O107" s="280" t="s">
        <v>167</v>
      </c>
      <c r="P107" s="279">
        <v>88.01</v>
      </c>
      <c r="Q107" s="280" t="s">
        <v>167</v>
      </c>
      <c r="R107" s="279">
        <v>115.22</v>
      </c>
      <c r="S107" s="280" t="s">
        <v>167</v>
      </c>
      <c r="T107" s="279">
        <v>42.99</v>
      </c>
      <c r="U107" s="280" t="s">
        <v>167</v>
      </c>
      <c r="V107" s="279">
        <v>185.26</v>
      </c>
      <c r="W107" s="280" t="s">
        <v>167</v>
      </c>
      <c r="X107" s="279">
        <v>68.42</v>
      </c>
      <c r="Y107" s="280" t="s">
        <v>167</v>
      </c>
      <c r="Z107" s="279">
        <v>67.89</v>
      </c>
      <c r="AA107" s="280" t="s">
        <v>167</v>
      </c>
      <c r="AB107" s="279">
        <v>65.069999999999993</v>
      </c>
      <c r="AC107" s="280" t="s">
        <v>167</v>
      </c>
      <c r="AD107" s="279">
        <v>91.96</v>
      </c>
      <c r="AE107" s="280" t="s">
        <v>167</v>
      </c>
      <c r="AF107" s="278"/>
      <c r="AG107" s="52"/>
      <c r="AH107" s="148"/>
      <c r="AI107" s="52"/>
    </row>
    <row r="108" spans="1:35" s="41" customFormat="1" x14ac:dyDescent="0.2">
      <c r="B108" s="278" t="s">
        <v>145</v>
      </c>
      <c r="C108" s="278" t="s">
        <v>58</v>
      </c>
      <c r="D108" s="283">
        <v>117.6</v>
      </c>
      <c r="E108" s="282" t="s">
        <v>167</v>
      </c>
      <c r="F108" s="283">
        <v>126.5</v>
      </c>
      <c r="G108" s="282" t="s">
        <v>167</v>
      </c>
      <c r="H108" s="283">
        <v>139.9</v>
      </c>
      <c r="I108" s="282" t="s">
        <v>167</v>
      </c>
      <c r="J108" s="283">
        <v>142</v>
      </c>
      <c r="K108" s="282" t="s">
        <v>167</v>
      </c>
      <c r="L108" s="283">
        <v>173.6</v>
      </c>
      <c r="M108" s="282" t="s">
        <v>167</v>
      </c>
      <c r="N108" s="283">
        <v>149.19999999999999</v>
      </c>
      <c r="O108" s="282" t="s">
        <v>167</v>
      </c>
      <c r="P108" s="283">
        <v>101.6</v>
      </c>
      <c r="Q108" s="282" t="s">
        <v>167</v>
      </c>
      <c r="R108" s="283">
        <v>141.80000000000001</v>
      </c>
      <c r="S108" s="282" t="s">
        <v>167</v>
      </c>
      <c r="T108" s="283">
        <v>88.2</v>
      </c>
      <c r="U108" s="282" t="s">
        <v>167</v>
      </c>
      <c r="V108" s="283">
        <v>221.3</v>
      </c>
      <c r="W108" s="282" t="s">
        <v>167</v>
      </c>
      <c r="X108" s="283">
        <v>189.6</v>
      </c>
      <c r="Y108" s="282" t="s">
        <v>167</v>
      </c>
      <c r="Z108" s="283">
        <v>144.5</v>
      </c>
      <c r="AA108" s="282" t="s">
        <v>167</v>
      </c>
      <c r="AB108" s="283">
        <v>129.19999999999999</v>
      </c>
      <c r="AC108" s="282" t="s">
        <v>167</v>
      </c>
      <c r="AD108" s="286">
        <v>139.4</v>
      </c>
      <c r="AE108" s="282" t="s">
        <v>167</v>
      </c>
      <c r="AF108" s="278"/>
      <c r="AG108" s="52"/>
      <c r="AH108" s="148"/>
      <c r="AI108" s="52"/>
    </row>
    <row r="109" spans="1:35" s="41" customFormat="1" x14ac:dyDescent="0.2">
      <c r="A109" s="41" t="s">
        <v>213</v>
      </c>
      <c r="B109" s="278" t="s">
        <v>53</v>
      </c>
      <c r="C109" s="278" t="s">
        <v>201</v>
      </c>
      <c r="D109" s="284">
        <v>47820.2</v>
      </c>
      <c r="E109" s="280" t="s">
        <v>167</v>
      </c>
      <c r="F109" s="279">
        <v>46535.92</v>
      </c>
      <c r="G109" s="280" t="s">
        <v>167</v>
      </c>
      <c r="H109" s="279">
        <v>49476.38</v>
      </c>
      <c r="I109" s="280" t="s">
        <v>167</v>
      </c>
      <c r="J109" s="284">
        <v>53037.7</v>
      </c>
      <c r="K109" s="280" t="s">
        <v>167</v>
      </c>
      <c r="L109" s="279">
        <v>53890.62</v>
      </c>
      <c r="M109" s="280" t="s">
        <v>167</v>
      </c>
      <c r="N109" s="279">
        <v>54670.42</v>
      </c>
      <c r="O109" s="280" t="s">
        <v>167</v>
      </c>
      <c r="P109" s="279">
        <v>53519.78</v>
      </c>
      <c r="Q109" s="280" t="s">
        <v>167</v>
      </c>
      <c r="R109" s="279">
        <v>51628.23</v>
      </c>
      <c r="S109" s="280" t="s">
        <v>167</v>
      </c>
      <c r="T109" s="284">
        <v>50149.8</v>
      </c>
      <c r="U109" s="280" t="s">
        <v>167</v>
      </c>
      <c r="V109" s="279">
        <v>55588.55</v>
      </c>
      <c r="W109" s="280" t="s">
        <v>167</v>
      </c>
      <c r="X109" s="279">
        <v>54670.54</v>
      </c>
      <c r="Y109" s="280" t="s">
        <v>167</v>
      </c>
      <c r="Z109" s="279">
        <v>52090.78</v>
      </c>
      <c r="AA109" s="280" t="s">
        <v>167</v>
      </c>
      <c r="AB109" s="279">
        <v>51990.01</v>
      </c>
      <c r="AC109" s="280" t="s">
        <v>167</v>
      </c>
      <c r="AD109" s="285">
        <v>47381.735162517201</v>
      </c>
      <c r="AE109" s="280" t="s">
        <v>167</v>
      </c>
      <c r="AF109" s="278"/>
      <c r="AH109" s="148"/>
      <c r="AI109" s="52"/>
    </row>
    <row r="110" spans="1:35" s="41" customFormat="1" x14ac:dyDescent="0.2">
      <c r="B110" s="278" t="s">
        <v>53</v>
      </c>
      <c r="C110" s="278" t="s">
        <v>84</v>
      </c>
      <c r="D110" s="283">
        <v>372.1</v>
      </c>
      <c r="E110" s="282" t="s">
        <v>167</v>
      </c>
      <c r="F110" s="281">
        <v>339.26</v>
      </c>
      <c r="G110" s="282" t="s">
        <v>167</v>
      </c>
      <c r="H110" s="283">
        <v>363.6</v>
      </c>
      <c r="I110" s="282" t="s">
        <v>167</v>
      </c>
      <c r="J110" s="283">
        <v>395.8</v>
      </c>
      <c r="K110" s="282" t="s">
        <v>167</v>
      </c>
      <c r="L110" s="281">
        <v>399.04</v>
      </c>
      <c r="M110" s="282" t="s">
        <v>167</v>
      </c>
      <c r="N110" s="281">
        <v>434.65</v>
      </c>
      <c r="O110" s="282" t="s">
        <v>167</v>
      </c>
      <c r="P110" s="281">
        <v>345.71</v>
      </c>
      <c r="Q110" s="282" t="s">
        <v>167</v>
      </c>
      <c r="R110" s="281">
        <v>377.59</v>
      </c>
      <c r="S110" s="282" t="s">
        <v>167</v>
      </c>
      <c r="T110" s="281">
        <v>324.12</v>
      </c>
      <c r="U110" s="282" t="s">
        <v>167</v>
      </c>
      <c r="V110" s="281">
        <v>401.06</v>
      </c>
      <c r="W110" s="282" t="s">
        <v>167</v>
      </c>
      <c r="X110" s="281">
        <v>329.47</v>
      </c>
      <c r="Y110" s="282" t="s">
        <v>167</v>
      </c>
      <c r="Z110" s="281">
        <v>300.07</v>
      </c>
      <c r="AA110" s="282" t="s">
        <v>167</v>
      </c>
      <c r="AB110" s="283">
        <v>373</v>
      </c>
      <c r="AC110" s="282" t="s">
        <v>167</v>
      </c>
      <c r="AD110" s="281">
        <v>393.78</v>
      </c>
      <c r="AE110" s="282" t="s">
        <v>167</v>
      </c>
      <c r="AF110" s="278"/>
      <c r="AG110" s="52"/>
      <c r="AH110" s="148"/>
      <c r="AI110" s="52"/>
    </row>
    <row r="111" spans="1:35" s="41" customFormat="1" x14ac:dyDescent="0.2">
      <c r="B111" s="278" t="s">
        <v>53</v>
      </c>
      <c r="C111" s="278" t="s">
        <v>83</v>
      </c>
      <c r="D111" s="279">
        <v>851.68</v>
      </c>
      <c r="E111" s="280" t="s">
        <v>167</v>
      </c>
      <c r="F111" s="284">
        <v>728.4</v>
      </c>
      <c r="G111" s="280" t="s">
        <v>167</v>
      </c>
      <c r="H111" s="279">
        <v>684.99</v>
      </c>
      <c r="I111" s="280" t="s">
        <v>167</v>
      </c>
      <c r="J111" s="279">
        <v>750.87</v>
      </c>
      <c r="K111" s="280" t="s">
        <v>167</v>
      </c>
      <c r="L111" s="279">
        <v>873.04</v>
      </c>
      <c r="M111" s="280" t="s">
        <v>167</v>
      </c>
      <c r="N111" s="279">
        <v>714.83</v>
      </c>
      <c r="O111" s="280" t="s">
        <v>167</v>
      </c>
      <c r="P111" s="279">
        <v>728.93</v>
      </c>
      <c r="Q111" s="280" t="s">
        <v>167</v>
      </c>
      <c r="R111" s="279">
        <v>616.78</v>
      </c>
      <c r="S111" s="280" t="s">
        <v>167</v>
      </c>
      <c r="T111" s="284">
        <v>448.7</v>
      </c>
      <c r="U111" s="280" t="s">
        <v>167</v>
      </c>
      <c r="V111" s="279">
        <v>563.15</v>
      </c>
      <c r="W111" s="280" t="s">
        <v>167</v>
      </c>
      <c r="X111" s="279">
        <v>566.32000000000005</v>
      </c>
      <c r="Y111" s="280" t="s">
        <v>167</v>
      </c>
      <c r="Z111" s="279">
        <v>704.07</v>
      </c>
      <c r="AA111" s="280" t="s">
        <v>167</v>
      </c>
      <c r="AB111" s="284">
        <v>624.6</v>
      </c>
      <c r="AC111" s="280" t="s">
        <v>167</v>
      </c>
      <c r="AD111" s="279">
        <v>797.22</v>
      </c>
      <c r="AE111" s="280" t="s">
        <v>167</v>
      </c>
      <c r="AF111" s="278"/>
      <c r="AG111" s="52"/>
      <c r="AH111" s="148"/>
      <c r="AI111" s="52"/>
    </row>
    <row r="112" spans="1:35" s="41" customFormat="1" x14ac:dyDescent="0.2">
      <c r="B112" s="278" t="s">
        <v>53</v>
      </c>
      <c r="C112" s="278" t="s">
        <v>153</v>
      </c>
      <c r="D112" s="281">
        <v>1584.46</v>
      </c>
      <c r="E112" s="282" t="s">
        <v>167</v>
      </c>
      <c r="F112" s="281">
        <v>1813.68</v>
      </c>
      <c r="G112" s="282" t="s">
        <v>167</v>
      </c>
      <c r="H112" s="281">
        <v>1616.47</v>
      </c>
      <c r="I112" s="282" t="s">
        <v>167</v>
      </c>
      <c r="J112" s="281">
        <v>1593.76</v>
      </c>
      <c r="K112" s="282" t="s">
        <v>167</v>
      </c>
      <c r="L112" s="281">
        <v>1967.05</v>
      </c>
      <c r="M112" s="282" t="s">
        <v>167</v>
      </c>
      <c r="N112" s="281">
        <v>1991.42</v>
      </c>
      <c r="O112" s="282" t="s">
        <v>167</v>
      </c>
      <c r="P112" s="281">
        <v>1845.25</v>
      </c>
      <c r="Q112" s="282" t="s">
        <v>167</v>
      </c>
      <c r="R112" s="281">
        <v>1712.28</v>
      </c>
      <c r="S112" s="282" t="s">
        <v>167</v>
      </c>
      <c r="T112" s="281">
        <v>1606.03</v>
      </c>
      <c r="U112" s="282" t="s">
        <v>167</v>
      </c>
      <c r="V112" s="281">
        <v>1718.06</v>
      </c>
      <c r="W112" s="282" t="s">
        <v>167</v>
      </c>
      <c r="X112" s="281">
        <v>1816.18</v>
      </c>
      <c r="Y112" s="282" t="s">
        <v>167</v>
      </c>
      <c r="Z112" s="281">
        <v>1749.13</v>
      </c>
      <c r="AA112" s="282" t="s">
        <v>167</v>
      </c>
      <c r="AB112" s="281">
        <v>1877.36</v>
      </c>
      <c r="AC112" s="282" t="s">
        <v>167</v>
      </c>
      <c r="AD112" s="281">
        <v>1764.21</v>
      </c>
      <c r="AE112" s="282" t="s">
        <v>167</v>
      </c>
      <c r="AF112" s="278"/>
      <c r="AG112" s="52"/>
      <c r="AH112" s="148"/>
      <c r="AI112" s="52"/>
    </row>
    <row r="113" spans="2:35" s="41" customFormat="1" x14ac:dyDescent="0.2">
      <c r="B113" s="278" t="s">
        <v>53</v>
      </c>
      <c r="C113" s="278" t="s">
        <v>81</v>
      </c>
      <c r="D113" s="279">
        <v>2946.63</v>
      </c>
      <c r="E113" s="280" t="s">
        <v>167</v>
      </c>
      <c r="F113" s="279">
        <v>3212.01</v>
      </c>
      <c r="G113" s="280" t="s">
        <v>167</v>
      </c>
      <c r="H113" s="279">
        <v>4011.51</v>
      </c>
      <c r="I113" s="280" t="s">
        <v>167</v>
      </c>
      <c r="J113" s="279">
        <v>3903.97</v>
      </c>
      <c r="K113" s="280" t="s">
        <v>167</v>
      </c>
      <c r="L113" s="279">
        <v>3506.35</v>
      </c>
      <c r="M113" s="280" t="s">
        <v>167</v>
      </c>
      <c r="N113" s="279">
        <v>3811.16</v>
      </c>
      <c r="O113" s="280" t="s">
        <v>167</v>
      </c>
      <c r="P113" s="279">
        <v>3903.67</v>
      </c>
      <c r="Q113" s="280" t="s">
        <v>167</v>
      </c>
      <c r="R113" s="279">
        <v>3945.88</v>
      </c>
      <c r="S113" s="280" t="s">
        <v>167</v>
      </c>
      <c r="T113" s="279">
        <v>3445.17</v>
      </c>
      <c r="U113" s="280" t="s">
        <v>167</v>
      </c>
      <c r="V113" s="279">
        <v>3624.56</v>
      </c>
      <c r="W113" s="280" t="s">
        <v>167</v>
      </c>
      <c r="X113" s="284">
        <v>4156.5</v>
      </c>
      <c r="Y113" s="280" t="s">
        <v>167</v>
      </c>
      <c r="Z113" s="279">
        <v>3462.17</v>
      </c>
      <c r="AA113" s="280" t="s">
        <v>167</v>
      </c>
      <c r="AB113" s="284">
        <v>4122.6000000000004</v>
      </c>
      <c r="AC113" s="280" t="s">
        <v>167</v>
      </c>
      <c r="AD113" s="284">
        <v>2541.6</v>
      </c>
      <c r="AE113" s="280" t="s">
        <v>167</v>
      </c>
      <c r="AF113" s="278"/>
      <c r="AG113" s="52"/>
      <c r="AH113" s="148"/>
      <c r="AI113" s="52"/>
    </row>
    <row r="114" spans="2:35" s="41" customFormat="1" x14ac:dyDescent="0.2">
      <c r="B114" s="278" t="s">
        <v>53</v>
      </c>
      <c r="C114" s="278" t="s">
        <v>126</v>
      </c>
      <c r="D114" s="281">
        <v>10326.92</v>
      </c>
      <c r="E114" s="282" t="s">
        <v>167</v>
      </c>
      <c r="F114" s="283">
        <v>8733.7999999999993</v>
      </c>
      <c r="G114" s="282" t="s">
        <v>167</v>
      </c>
      <c r="H114" s="283">
        <v>10391.299999999999</v>
      </c>
      <c r="I114" s="282" t="s">
        <v>167</v>
      </c>
      <c r="J114" s="283">
        <v>10343.6</v>
      </c>
      <c r="K114" s="282" t="s">
        <v>167</v>
      </c>
      <c r="L114" s="283">
        <v>11562.8</v>
      </c>
      <c r="M114" s="282" t="s">
        <v>167</v>
      </c>
      <c r="N114" s="283">
        <v>11629.9</v>
      </c>
      <c r="O114" s="282" t="s">
        <v>167</v>
      </c>
      <c r="P114" s="283">
        <v>10730.5</v>
      </c>
      <c r="Q114" s="282" t="s">
        <v>167</v>
      </c>
      <c r="R114" s="283">
        <v>10853.4</v>
      </c>
      <c r="S114" s="282" t="s">
        <v>167</v>
      </c>
      <c r="T114" s="283">
        <v>9583.6</v>
      </c>
      <c r="U114" s="282" t="s">
        <v>167</v>
      </c>
      <c r="V114" s="283">
        <v>11591.5</v>
      </c>
      <c r="W114" s="282" t="s">
        <v>167</v>
      </c>
      <c r="X114" s="283">
        <v>10769.2</v>
      </c>
      <c r="Y114" s="282" t="s">
        <v>167</v>
      </c>
      <c r="Z114" s="283">
        <v>10411.1</v>
      </c>
      <c r="AA114" s="282" t="s">
        <v>167</v>
      </c>
      <c r="AB114" s="283">
        <v>11207.1</v>
      </c>
      <c r="AC114" s="282" t="s">
        <v>167</v>
      </c>
      <c r="AD114" s="283">
        <v>10999.9</v>
      </c>
      <c r="AE114" s="282" t="s">
        <v>167</v>
      </c>
      <c r="AF114" s="278"/>
      <c r="AG114" s="52"/>
      <c r="AH114" s="148"/>
      <c r="AI114" s="52"/>
    </row>
    <row r="115" spans="2:35" s="41" customFormat="1" x14ac:dyDescent="0.2">
      <c r="B115" s="278" t="s">
        <v>53</v>
      </c>
      <c r="C115" s="278" t="s">
        <v>79</v>
      </c>
      <c r="D115" s="284">
        <v>254.4</v>
      </c>
      <c r="E115" s="280" t="s">
        <v>167</v>
      </c>
      <c r="F115" s="284">
        <v>294.60000000000002</v>
      </c>
      <c r="G115" s="280" t="s">
        <v>167</v>
      </c>
      <c r="H115" s="284">
        <v>341.3</v>
      </c>
      <c r="I115" s="280" t="s">
        <v>167</v>
      </c>
      <c r="J115" s="284">
        <v>441</v>
      </c>
      <c r="K115" s="280" t="s">
        <v>167</v>
      </c>
      <c r="L115" s="284">
        <v>458.1</v>
      </c>
      <c r="M115" s="280" t="s">
        <v>167</v>
      </c>
      <c r="N115" s="284">
        <v>556.6</v>
      </c>
      <c r="O115" s="280" t="s">
        <v>167</v>
      </c>
      <c r="P115" s="284">
        <v>357.4</v>
      </c>
      <c r="Q115" s="280" t="s">
        <v>167</v>
      </c>
      <c r="R115" s="279">
        <v>425.68</v>
      </c>
      <c r="S115" s="280" t="s">
        <v>167</v>
      </c>
      <c r="T115" s="284">
        <v>347.5</v>
      </c>
      <c r="U115" s="280" t="s">
        <v>167</v>
      </c>
      <c r="V115" s="279">
        <v>523.14</v>
      </c>
      <c r="W115" s="280" t="s">
        <v>167</v>
      </c>
      <c r="X115" s="279">
        <v>561.12</v>
      </c>
      <c r="Y115" s="280" t="s">
        <v>167</v>
      </c>
      <c r="Z115" s="279">
        <v>396.37</v>
      </c>
      <c r="AA115" s="280" t="s">
        <v>167</v>
      </c>
      <c r="AB115" s="279">
        <v>488.82</v>
      </c>
      <c r="AC115" s="280" t="s">
        <v>167</v>
      </c>
      <c r="AD115" s="279">
        <v>331.69</v>
      </c>
      <c r="AE115" s="280" t="s">
        <v>167</v>
      </c>
      <c r="AF115" s="278"/>
      <c r="AG115" s="52"/>
      <c r="AH115" s="148"/>
      <c r="AI115" s="52"/>
    </row>
    <row r="116" spans="2:35" s="41" customFormat="1" x14ac:dyDescent="0.2">
      <c r="B116" s="278" t="s">
        <v>53</v>
      </c>
      <c r="C116" s="278" t="s">
        <v>78</v>
      </c>
      <c r="D116" s="281">
        <v>1173.3499999999999</v>
      </c>
      <c r="E116" s="282" t="s">
        <v>167</v>
      </c>
      <c r="F116" s="281">
        <v>1350.99</v>
      </c>
      <c r="G116" s="282" t="s">
        <v>167</v>
      </c>
      <c r="H116" s="281">
        <v>1191.93</v>
      </c>
      <c r="I116" s="282" t="s">
        <v>167</v>
      </c>
      <c r="J116" s="281">
        <v>1599.29</v>
      </c>
      <c r="K116" s="282" t="s">
        <v>167</v>
      </c>
      <c r="L116" s="283">
        <v>1668.9</v>
      </c>
      <c r="M116" s="282" t="s">
        <v>167</v>
      </c>
      <c r="N116" s="281">
        <v>1655.66</v>
      </c>
      <c r="O116" s="282" t="s">
        <v>167</v>
      </c>
      <c r="P116" s="281">
        <v>1400.14</v>
      </c>
      <c r="Q116" s="282" t="s">
        <v>167</v>
      </c>
      <c r="R116" s="281">
        <v>1431.43</v>
      </c>
      <c r="S116" s="282" t="s">
        <v>167</v>
      </c>
      <c r="T116" s="281">
        <v>1181.56</v>
      </c>
      <c r="U116" s="282" t="s">
        <v>167</v>
      </c>
      <c r="V116" s="283">
        <v>1479.6</v>
      </c>
      <c r="W116" s="282" t="s">
        <v>167</v>
      </c>
      <c r="X116" s="281">
        <v>1347.46</v>
      </c>
      <c r="Y116" s="282" t="s">
        <v>167</v>
      </c>
      <c r="Z116" s="281">
        <v>1506.41</v>
      </c>
      <c r="AA116" s="282" t="s">
        <v>167</v>
      </c>
      <c r="AB116" s="281">
        <v>1549.86</v>
      </c>
      <c r="AC116" s="282" t="s">
        <v>167</v>
      </c>
      <c r="AD116" s="281">
        <v>1214.72</v>
      </c>
      <c r="AE116" s="282" t="s">
        <v>167</v>
      </c>
      <c r="AF116" s="278"/>
      <c r="AG116" s="52"/>
      <c r="AH116" s="148"/>
      <c r="AI116" s="52"/>
    </row>
    <row r="117" spans="2:35" s="41" customFormat="1" x14ac:dyDescent="0.2">
      <c r="B117" s="278" t="s">
        <v>53</v>
      </c>
      <c r="C117" s="278" t="s">
        <v>77</v>
      </c>
      <c r="D117" s="284">
        <v>331.9</v>
      </c>
      <c r="E117" s="280" t="s">
        <v>167</v>
      </c>
      <c r="F117" s="279">
        <v>342.68</v>
      </c>
      <c r="G117" s="280" t="s">
        <v>167</v>
      </c>
      <c r="H117" s="279">
        <v>340.85</v>
      </c>
      <c r="I117" s="280" t="s">
        <v>167</v>
      </c>
      <c r="J117" s="279">
        <v>405.06</v>
      </c>
      <c r="K117" s="280" t="s">
        <v>167</v>
      </c>
      <c r="L117" s="279">
        <v>514.13</v>
      </c>
      <c r="M117" s="280" t="s">
        <v>167</v>
      </c>
      <c r="N117" s="279">
        <v>369.53</v>
      </c>
      <c r="O117" s="280" t="s">
        <v>167</v>
      </c>
      <c r="P117" s="279">
        <v>400.93</v>
      </c>
      <c r="Q117" s="280" t="s">
        <v>167</v>
      </c>
      <c r="R117" s="279">
        <v>334.25</v>
      </c>
      <c r="S117" s="280" t="s">
        <v>167</v>
      </c>
      <c r="T117" s="279">
        <v>344.61</v>
      </c>
      <c r="U117" s="280" t="s">
        <v>167</v>
      </c>
      <c r="V117" s="279">
        <v>366.58</v>
      </c>
      <c r="W117" s="280" t="s">
        <v>167</v>
      </c>
      <c r="X117" s="279">
        <v>398.68</v>
      </c>
      <c r="Y117" s="280" t="s">
        <v>167</v>
      </c>
      <c r="Z117" s="279">
        <v>330.22</v>
      </c>
      <c r="AA117" s="280" t="s">
        <v>167</v>
      </c>
      <c r="AB117" s="279">
        <v>323.38</v>
      </c>
      <c r="AC117" s="280" t="s">
        <v>167</v>
      </c>
      <c r="AD117" s="279">
        <v>362.52</v>
      </c>
      <c r="AE117" s="280" t="s">
        <v>167</v>
      </c>
      <c r="AF117" s="278"/>
      <c r="AG117" s="52"/>
      <c r="AH117" s="148"/>
      <c r="AI117" s="52"/>
    </row>
    <row r="118" spans="2:35" s="41" customFormat="1" x14ac:dyDescent="0.2">
      <c r="B118" s="278" t="s">
        <v>53</v>
      </c>
      <c r="C118" s="278" t="s">
        <v>76</v>
      </c>
      <c r="D118" s="281">
        <v>8344.0300000000007</v>
      </c>
      <c r="E118" s="282" t="s">
        <v>167</v>
      </c>
      <c r="F118" s="281">
        <v>8672.52</v>
      </c>
      <c r="G118" s="282" t="s">
        <v>167</v>
      </c>
      <c r="H118" s="281">
        <v>6233.38</v>
      </c>
      <c r="I118" s="282" t="s">
        <v>167</v>
      </c>
      <c r="J118" s="281">
        <v>10469.76</v>
      </c>
      <c r="K118" s="282" t="s">
        <v>167</v>
      </c>
      <c r="L118" s="283">
        <v>7307.9</v>
      </c>
      <c r="M118" s="282" t="s">
        <v>167</v>
      </c>
      <c r="N118" s="281">
        <v>7016.97</v>
      </c>
      <c r="O118" s="282" t="s">
        <v>167</v>
      </c>
      <c r="P118" s="281">
        <v>9602.9599999999991</v>
      </c>
      <c r="Q118" s="282" t="s">
        <v>167</v>
      </c>
      <c r="R118" s="281">
        <v>6055.06</v>
      </c>
      <c r="S118" s="282" t="s">
        <v>167</v>
      </c>
      <c r="T118" s="281">
        <v>9554.16</v>
      </c>
      <c r="U118" s="282" t="s">
        <v>167</v>
      </c>
      <c r="V118" s="281">
        <v>7744.15</v>
      </c>
      <c r="W118" s="282" t="s">
        <v>167</v>
      </c>
      <c r="X118" s="281">
        <v>11465.35</v>
      </c>
      <c r="Y118" s="282" t="s">
        <v>167</v>
      </c>
      <c r="Z118" s="281">
        <v>9275.92</v>
      </c>
      <c r="AA118" s="282" t="s">
        <v>167</v>
      </c>
      <c r="AB118" s="281">
        <v>7029.72</v>
      </c>
      <c r="AC118" s="282" t="s">
        <v>167</v>
      </c>
      <c r="AD118" s="281">
        <v>3757.57</v>
      </c>
      <c r="AE118" s="282" t="s">
        <v>167</v>
      </c>
      <c r="AF118" s="278"/>
      <c r="AG118" s="52"/>
      <c r="AH118" s="148"/>
      <c r="AI118" s="52"/>
    </row>
    <row r="119" spans="2:35" s="41" customFormat="1" x14ac:dyDescent="0.2">
      <c r="B119" s="278" t="s">
        <v>53</v>
      </c>
      <c r="C119" s="278" t="s">
        <v>75</v>
      </c>
      <c r="D119" s="279">
        <v>9982.41</v>
      </c>
      <c r="E119" s="280" t="s">
        <v>167</v>
      </c>
      <c r="F119" s="279">
        <v>8673.1200000000008</v>
      </c>
      <c r="G119" s="280" t="s">
        <v>167</v>
      </c>
      <c r="H119" s="279">
        <v>11209.31</v>
      </c>
      <c r="I119" s="280" t="s">
        <v>167</v>
      </c>
      <c r="J119" s="279">
        <v>10195.34</v>
      </c>
      <c r="K119" s="280" t="s">
        <v>167</v>
      </c>
      <c r="L119" s="279">
        <v>11592.18</v>
      </c>
      <c r="M119" s="280" t="s">
        <v>167</v>
      </c>
      <c r="N119" s="279">
        <v>12945.93</v>
      </c>
      <c r="O119" s="280" t="s">
        <v>167</v>
      </c>
      <c r="P119" s="279">
        <v>10317.84</v>
      </c>
      <c r="Q119" s="280" t="s">
        <v>167</v>
      </c>
      <c r="R119" s="279">
        <v>11946.25</v>
      </c>
      <c r="S119" s="280" t="s">
        <v>167</v>
      </c>
      <c r="T119" s="279">
        <v>11042.82</v>
      </c>
      <c r="U119" s="280" t="s">
        <v>167</v>
      </c>
      <c r="V119" s="279">
        <v>13565.42</v>
      </c>
      <c r="W119" s="280" t="s">
        <v>167</v>
      </c>
      <c r="X119" s="279">
        <v>10277.23</v>
      </c>
      <c r="Y119" s="280" t="s">
        <v>173</v>
      </c>
      <c r="Z119" s="279">
        <v>11321.32</v>
      </c>
      <c r="AA119" s="280" t="s">
        <v>167</v>
      </c>
      <c r="AB119" s="279">
        <v>11285.44</v>
      </c>
      <c r="AC119" s="280" t="s">
        <v>167</v>
      </c>
      <c r="AD119" s="279">
        <v>12143.49</v>
      </c>
      <c r="AE119" s="280" t="s">
        <v>167</v>
      </c>
      <c r="AF119" s="278"/>
      <c r="AG119" s="52"/>
      <c r="AH119" s="148"/>
      <c r="AI119" s="52"/>
    </row>
    <row r="120" spans="2:35" s="41" customFormat="1" x14ac:dyDescent="0.2">
      <c r="B120" s="278" t="s">
        <v>53</v>
      </c>
      <c r="C120" s="278" t="s">
        <v>74</v>
      </c>
      <c r="D120" s="281">
        <v>174.36</v>
      </c>
      <c r="E120" s="282" t="s">
        <v>167</v>
      </c>
      <c r="F120" s="281">
        <v>196.22</v>
      </c>
      <c r="G120" s="282" t="s">
        <v>167</v>
      </c>
      <c r="H120" s="281">
        <v>238.52</v>
      </c>
      <c r="I120" s="282" t="s">
        <v>167</v>
      </c>
      <c r="J120" s="281">
        <v>203.68</v>
      </c>
      <c r="K120" s="282" t="s">
        <v>167</v>
      </c>
      <c r="L120" s="281">
        <v>177.63</v>
      </c>
      <c r="M120" s="282" t="s">
        <v>167</v>
      </c>
      <c r="N120" s="283">
        <v>195.7</v>
      </c>
      <c r="O120" s="282" t="s">
        <v>167</v>
      </c>
      <c r="P120" s="281">
        <v>263.17</v>
      </c>
      <c r="Q120" s="282" t="s">
        <v>167</v>
      </c>
      <c r="R120" s="281">
        <v>263.45</v>
      </c>
      <c r="S120" s="282" t="s">
        <v>167</v>
      </c>
      <c r="T120" s="281">
        <v>230.17</v>
      </c>
      <c r="U120" s="282" t="s">
        <v>167</v>
      </c>
      <c r="V120" s="283">
        <v>278.60000000000002</v>
      </c>
      <c r="W120" s="282" t="s">
        <v>167</v>
      </c>
      <c r="X120" s="281">
        <v>325.52</v>
      </c>
      <c r="Y120" s="282" t="s">
        <v>167</v>
      </c>
      <c r="Z120" s="281">
        <v>309.77</v>
      </c>
      <c r="AA120" s="282" t="s">
        <v>167</v>
      </c>
      <c r="AB120" s="283">
        <v>321.89999999999998</v>
      </c>
      <c r="AC120" s="282" t="s">
        <v>167</v>
      </c>
      <c r="AD120" s="281">
        <v>293.41000000000003</v>
      </c>
      <c r="AE120" s="282" t="s">
        <v>167</v>
      </c>
      <c r="AF120" s="278"/>
      <c r="AG120" s="52"/>
      <c r="AH120" s="148"/>
      <c r="AI120" s="52"/>
    </row>
    <row r="121" spans="2:35" s="41" customFormat="1" x14ac:dyDescent="0.2">
      <c r="B121" s="278" t="s">
        <v>53</v>
      </c>
      <c r="C121" s="278" t="s">
        <v>73</v>
      </c>
      <c r="D121" s="279">
        <v>979.21</v>
      </c>
      <c r="E121" s="280" t="s">
        <v>167</v>
      </c>
      <c r="F121" s="279">
        <v>889.61</v>
      </c>
      <c r="G121" s="280" t="s">
        <v>167</v>
      </c>
      <c r="H121" s="284">
        <v>929.3</v>
      </c>
      <c r="I121" s="280" t="s">
        <v>167</v>
      </c>
      <c r="J121" s="284">
        <v>898.9</v>
      </c>
      <c r="K121" s="280" t="s">
        <v>167</v>
      </c>
      <c r="L121" s="279">
        <v>875.52</v>
      </c>
      <c r="M121" s="280" t="s">
        <v>167</v>
      </c>
      <c r="N121" s="279">
        <v>985.35</v>
      </c>
      <c r="O121" s="280" t="s">
        <v>167</v>
      </c>
      <c r="P121" s="279">
        <v>1018.28</v>
      </c>
      <c r="Q121" s="280" t="s">
        <v>167</v>
      </c>
      <c r="R121" s="279">
        <v>1014.15</v>
      </c>
      <c r="S121" s="280" t="s">
        <v>167</v>
      </c>
      <c r="T121" s="279">
        <v>1040.99</v>
      </c>
      <c r="U121" s="280" t="s">
        <v>167</v>
      </c>
      <c r="V121" s="279">
        <v>1104.99</v>
      </c>
      <c r="W121" s="280" t="s">
        <v>167</v>
      </c>
      <c r="X121" s="279">
        <v>1123.73</v>
      </c>
      <c r="Y121" s="280" t="s">
        <v>167</v>
      </c>
      <c r="Z121" s="279">
        <v>1091.97</v>
      </c>
      <c r="AA121" s="280" t="s">
        <v>167</v>
      </c>
      <c r="AB121" s="279">
        <v>1158.4100000000001</v>
      </c>
      <c r="AC121" s="280" t="s">
        <v>167</v>
      </c>
      <c r="AD121" s="279">
        <v>1193.93</v>
      </c>
      <c r="AE121" s="280" t="s">
        <v>167</v>
      </c>
      <c r="AF121" s="278"/>
      <c r="AG121" s="52"/>
      <c r="AH121" s="148"/>
      <c r="AI121" s="52"/>
    </row>
    <row r="122" spans="2:35" s="41" customFormat="1" x14ac:dyDescent="0.2">
      <c r="B122" s="278" t="s">
        <v>53</v>
      </c>
      <c r="C122" s="278" t="s">
        <v>72</v>
      </c>
      <c r="D122" s="281">
        <v>47.41</v>
      </c>
      <c r="E122" s="282" t="s">
        <v>167</v>
      </c>
      <c r="F122" s="281">
        <v>47.01</v>
      </c>
      <c r="G122" s="282" t="s">
        <v>167</v>
      </c>
      <c r="H122" s="281">
        <v>68.73</v>
      </c>
      <c r="I122" s="282" t="s">
        <v>167</v>
      </c>
      <c r="J122" s="281">
        <v>37.43</v>
      </c>
      <c r="K122" s="282" t="s">
        <v>167</v>
      </c>
      <c r="L122" s="281">
        <v>2.77</v>
      </c>
      <c r="M122" s="282" t="s">
        <v>167</v>
      </c>
      <c r="N122" s="281">
        <v>53.86</v>
      </c>
      <c r="O122" s="282" t="s">
        <v>167</v>
      </c>
      <c r="P122" s="283">
        <v>3</v>
      </c>
      <c r="Q122" s="282" t="s">
        <v>167</v>
      </c>
      <c r="R122" s="281">
        <v>19.28</v>
      </c>
      <c r="S122" s="282" t="s">
        <v>167</v>
      </c>
      <c r="T122" s="281">
        <v>7.92</v>
      </c>
      <c r="U122" s="282" t="s">
        <v>167</v>
      </c>
      <c r="V122" s="283">
        <v>30.4</v>
      </c>
      <c r="W122" s="282" t="s">
        <v>167</v>
      </c>
      <c r="X122" s="281">
        <v>26.71</v>
      </c>
      <c r="Y122" s="282" t="s">
        <v>167</v>
      </c>
      <c r="Z122" s="283">
        <v>26.1</v>
      </c>
      <c r="AA122" s="282" t="s">
        <v>167</v>
      </c>
      <c r="AB122" s="281">
        <v>24.45</v>
      </c>
      <c r="AC122" s="282" t="s">
        <v>167</v>
      </c>
      <c r="AD122" s="281">
        <v>21.49</v>
      </c>
      <c r="AE122" s="282" t="s">
        <v>171</v>
      </c>
      <c r="AF122" s="278"/>
      <c r="AG122" s="52"/>
      <c r="AH122" s="148"/>
      <c r="AI122" s="52"/>
    </row>
    <row r="123" spans="2:35" s="41" customFormat="1" x14ac:dyDescent="0.2">
      <c r="B123" s="278" t="s">
        <v>53</v>
      </c>
      <c r="C123" s="278" t="s">
        <v>71</v>
      </c>
      <c r="D123" s="284">
        <v>228.4</v>
      </c>
      <c r="E123" s="280" t="s">
        <v>167</v>
      </c>
      <c r="F123" s="284">
        <v>236.7</v>
      </c>
      <c r="G123" s="280" t="s">
        <v>167</v>
      </c>
      <c r="H123" s="284">
        <v>248.6</v>
      </c>
      <c r="I123" s="280" t="s">
        <v>167</v>
      </c>
      <c r="J123" s="284">
        <v>232.6</v>
      </c>
      <c r="K123" s="280" t="s">
        <v>167</v>
      </c>
      <c r="L123" s="284">
        <v>418.8</v>
      </c>
      <c r="M123" s="280" t="s">
        <v>167</v>
      </c>
      <c r="N123" s="284">
        <v>385.1</v>
      </c>
      <c r="O123" s="280" t="s">
        <v>167</v>
      </c>
      <c r="P123" s="284">
        <v>283.2</v>
      </c>
      <c r="Q123" s="280" t="s">
        <v>167</v>
      </c>
      <c r="R123" s="284">
        <v>240.9</v>
      </c>
      <c r="S123" s="280" t="s">
        <v>167</v>
      </c>
      <c r="T123" s="284">
        <v>306.3</v>
      </c>
      <c r="U123" s="280" t="s">
        <v>167</v>
      </c>
      <c r="V123" s="284">
        <v>305.39999999999998</v>
      </c>
      <c r="W123" s="280" t="s">
        <v>167</v>
      </c>
      <c r="X123" s="284">
        <v>308.8</v>
      </c>
      <c r="Y123" s="280" t="s">
        <v>167</v>
      </c>
      <c r="Z123" s="284">
        <v>215.8</v>
      </c>
      <c r="AA123" s="280" t="s">
        <v>167</v>
      </c>
      <c r="AB123" s="284">
        <v>281.60000000000002</v>
      </c>
      <c r="AC123" s="280" t="s">
        <v>167</v>
      </c>
      <c r="AD123" s="284">
        <v>232.9</v>
      </c>
      <c r="AE123" s="280" t="s">
        <v>167</v>
      </c>
      <c r="AF123" s="278"/>
      <c r="AG123" s="52"/>
      <c r="AH123" s="148"/>
      <c r="AI123" s="52"/>
    </row>
    <row r="124" spans="2:35" s="41" customFormat="1" x14ac:dyDescent="0.2">
      <c r="B124" s="278" t="s">
        <v>53</v>
      </c>
      <c r="C124" s="278" t="s">
        <v>70</v>
      </c>
      <c r="D124" s="283">
        <v>550</v>
      </c>
      <c r="E124" s="282" t="s">
        <v>167</v>
      </c>
      <c r="F124" s="283">
        <v>759.8</v>
      </c>
      <c r="G124" s="282" t="s">
        <v>167</v>
      </c>
      <c r="H124" s="283">
        <v>741.9</v>
      </c>
      <c r="I124" s="282" t="s">
        <v>167</v>
      </c>
      <c r="J124" s="283">
        <v>685.7</v>
      </c>
      <c r="K124" s="282" t="s">
        <v>167</v>
      </c>
      <c r="L124" s="283">
        <v>1018.5</v>
      </c>
      <c r="M124" s="282" t="s">
        <v>167</v>
      </c>
      <c r="N124" s="281">
        <v>811.52</v>
      </c>
      <c r="O124" s="282" t="s">
        <v>167</v>
      </c>
      <c r="P124" s="281">
        <v>545.19000000000005</v>
      </c>
      <c r="Q124" s="282" t="s">
        <v>167</v>
      </c>
      <c r="R124" s="281">
        <v>519.73</v>
      </c>
      <c r="S124" s="282" t="s">
        <v>167</v>
      </c>
      <c r="T124" s="281">
        <v>619.54</v>
      </c>
      <c r="U124" s="282" t="s">
        <v>167</v>
      </c>
      <c r="V124" s="281">
        <v>588.45000000000005</v>
      </c>
      <c r="W124" s="282" t="s">
        <v>167</v>
      </c>
      <c r="X124" s="281">
        <v>705.91</v>
      </c>
      <c r="Y124" s="282" t="s">
        <v>167</v>
      </c>
      <c r="Z124" s="281">
        <v>500.41</v>
      </c>
      <c r="AA124" s="282" t="s">
        <v>167</v>
      </c>
      <c r="AB124" s="283">
        <v>522</v>
      </c>
      <c r="AC124" s="282" t="s">
        <v>167</v>
      </c>
      <c r="AD124" s="281">
        <v>566.88</v>
      </c>
      <c r="AE124" s="282" t="s">
        <v>167</v>
      </c>
      <c r="AF124" s="278"/>
      <c r="AG124" s="52"/>
      <c r="AH124" s="148"/>
      <c r="AI124" s="52"/>
    </row>
    <row r="125" spans="2:35" s="41" customFormat="1" x14ac:dyDescent="0.2">
      <c r="B125" s="278" t="s">
        <v>53</v>
      </c>
      <c r="C125" s="278" t="s">
        <v>69</v>
      </c>
      <c r="D125" s="279">
        <v>43.17</v>
      </c>
      <c r="E125" s="280" t="s">
        <v>167</v>
      </c>
      <c r="F125" s="279">
        <v>38.590000000000003</v>
      </c>
      <c r="G125" s="280" t="s">
        <v>167</v>
      </c>
      <c r="H125" s="279">
        <v>38.04</v>
      </c>
      <c r="I125" s="280" t="s">
        <v>167</v>
      </c>
      <c r="J125" s="284">
        <v>42.7</v>
      </c>
      <c r="K125" s="280" t="s">
        <v>167</v>
      </c>
      <c r="L125" s="279">
        <v>46.22</v>
      </c>
      <c r="M125" s="280" t="s">
        <v>167</v>
      </c>
      <c r="N125" s="279">
        <v>45.11</v>
      </c>
      <c r="O125" s="280" t="s">
        <v>167</v>
      </c>
      <c r="P125" s="279">
        <v>34.08</v>
      </c>
      <c r="Q125" s="280" t="s">
        <v>167</v>
      </c>
      <c r="R125" s="284">
        <v>35.4</v>
      </c>
      <c r="S125" s="280" t="s">
        <v>167</v>
      </c>
      <c r="T125" s="279">
        <v>35.39</v>
      </c>
      <c r="U125" s="280" t="s">
        <v>167</v>
      </c>
      <c r="V125" s="279">
        <v>36.049999999999997</v>
      </c>
      <c r="W125" s="280" t="s">
        <v>167</v>
      </c>
      <c r="X125" s="279">
        <v>33.020000000000003</v>
      </c>
      <c r="Y125" s="280" t="s">
        <v>167</v>
      </c>
      <c r="Z125" s="279">
        <v>29.04</v>
      </c>
      <c r="AA125" s="280" t="s">
        <v>167</v>
      </c>
      <c r="AB125" s="279">
        <v>37.520000000000003</v>
      </c>
      <c r="AC125" s="280" t="s">
        <v>167</v>
      </c>
      <c r="AD125" s="279">
        <v>30.98</v>
      </c>
      <c r="AE125" s="280" t="s">
        <v>167</v>
      </c>
      <c r="AF125" s="278"/>
      <c r="AG125" s="52"/>
      <c r="AH125" s="148"/>
      <c r="AI125" s="52"/>
    </row>
    <row r="126" spans="2:35" s="41" customFormat="1" x14ac:dyDescent="0.2">
      <c r="B126" s="278" t="s">
        <v>53</v>
      </c>
      <c r="C126" s="278" t="s">
        <v>68</v>
      </c>
      <c r="D126" s="281">
        <v>938.33</v>
      </c>
      <c r="E126" s="282" t="s">
        <v>167</v>
      </c>
      <c r="F126" s="283">
        <v>981.9</v>
      </c>
      <c r="G126" s="282" t="s">
        <v>167</v>
      </c>
      <c r="H126" s="281">
        <v>990.32</v>
      </c>
      <c r="I126" s="282" t="s">
        <v>167</v>
      </c>
      <c r="J126" s="281">
        <v>1055.82</v>
      </c>
      <c r="K126" s="282" t="s">
        <v>167</v>
      </c>
      <c r="L126" s="281">
        <v>1274.71</v>
      </c>
      <c r="M126" s="282" t="s">
        <v>167</v>
      </c>
      <c r="N126" s="281">
        <v>1408.56</v>
      </c>
      <c r="O126" s="282" t="s">
        <v>167</v>
      </c>
      <c r="P126" s="281">
        <v>1594.23</v>
      </c>
      <c r="Q126" s="282" t="s">
        <v>167</v>
      </c>
      <c r="R126" s="281">
        <v>1416.38</v>
      </c>
      <c r="S126" s="282" t="s">
        <v>167</v>
      </c>
      <c r="T126" s="281">
        <v>1145.54</v>
      </c>
      <c r="U126" s="282" t="s">
        <v>167</v>
      </c>
      <c r="V126" s="281">
        <v>1383.26</v>
      </c>
      <c r="W126" s="282" t="s">
        <v>167</v>
      </c>
      <c r="X126" s="281">
        <v>1483.95</v>
      </c>
      <c r="Y126" s="282" t="s">
        <v>167</v>
      </c>
      <c r="Z126" s="281">
        <v>1711.63</v>
      </c>
      <c r="AA126" s="282" t="s">
        <v>167</v>
      </c>
      <c r="AB126" s="281">
        <v>1590.74</v>
      </c>
      <c r="AC126" s="282" t="s">
        <v>167</v>
      </c>
      <c r="AD126" s="281">
        <v>2219.7199999999998</v>
      </c>
      <c r="AE126" s="282" t="s">
        <v>167</v>
      </c>
      <c r="AF126" s="278"/>
      <c r="AG126" s="52"/>
      <c r="AH126" s="148"/>
      <c r="AI126" s="52"/>
    </row>
    <row r="127" spans="2:35" s="41" customFormat="1" x14ac:dyDescent="0.2">
      <c r="B127" s="278" t="s">
        <v>53</v>
      </c>
      <c r="C127" s="278" t="s">
        <v>67</v>
      </c>
      <c r="D127" s="284">
        <v>0</v>
      </c>
      <c r="E127" s="280" t="s">
        <v>167</v>
      </c>
      <c r="F127" s="284">
        <v>0</v>
      </c>
      <c r="G127" s="280" t="s">
        <v>167</v>
      </c>
      <c r="H127" s="284">
        <v>0</v>
      </c>
      <c r="I127" s="280" t="s">
        <v>167</v>
      </c>
      <c r="J127" s="284">
        <v>0</v>
      </c>
      <c r="K127" s="280" t="s">
        <v>167</v>
      </c>
      <c r="L127" s="284">
        <v>0</v>
      </c>
      <c r="M127" s="280" t="s">
        <v>167</v>
      </c>
      <c r="N127" s="284">
        <v>0</v>
      </c>
      <c r="O127" s="280" t="s">
        <v>167</v>
      </c>
      <c r="P127" s="284">
        <v>0</v>
      </c>
      <c r="Q127" s="280" t="s">
        <v>167</v>
      </c>
      <c r="R127" s="284">
        <v>0</v>
      </c>
      <c r="S127" s="280" t="s">
        <v>167</v>
      </c>
      <c r="T127" s="284">
        <v>0</v>
      </c>
      <c r="U127" s="280" t="s">
        <v>167</v>
      </c>
      <c r="V127" s="284">
        <v>0</v>
      </c>
      <c r="W127" s="280" t="s">
        <v>167</v>
      </c>
      <c r="X127" s="284">
        <v>0</v>
      </c>
      <c r="Y127" s="280" t="s">
        <v>167</v>
      </c>
      <c r="Z127" s="284">
        <v>0</v>
      </c>
      <c r="AA127" s="280" t="s">
        <v>167</v>
      </c>
      <c r="AB127" s="284">
        <v>0</v>
      </c>
      <c r="AC127" s="280" t="s">
        <v>167</v>
      </c>
      <c r="AD127" s="284">
        <v>0</v>
      </c>
      <c r="AE127" s="280" t="s">
        <v>167</v>
      </c>
      <c r="AF127" s="278"/>
      <c r="AG127" s="52"/>
      <c r="AH127" s="148"/>
      <c r="AI127" s="52"/>
    </row>
    <row r="128" spans="2:35" s="41" customFormat="1" x14ac:dyDescent="0.2">
      <c r="B128" s="278" t="s">
        <v>53</v>
      </c>
      <c r="C128" s="278" t="s">
        <v>66</v>
      </c>
      <c r="D128" s="283">
        <v>200.1</v>
      </c>
      <c r="E128" s="282" t="s">
        <v>167</v>
      </c>
      <c r="F128" s="281">
        <v>200.95</v>
      </c>
      <c r="G128" s="282" t="s">
        <v>167</v>
      </c>
      <c r="H128" s="281">
        <v>203.87</v>
      </c>
      <c r="I128" s="282" t="s">
        <v>167</v>
      </c>
      <c r="J128" s="281">
        <v>205.58</v>
      </c>
      <c r="K128" s="282" t="s">
        <v>167</v>
      </c>
      <c r="L128" s="283">
        <v>195.4</v>
      </c>
      <c r="M128" s="282" t="s">
        <v>167</v>
      </c>
      <c r="N128" s="281">
        <v>223.78</v>
      </c>
      <c r="O128" s="282" t="s">
        <v>167</v>
      </c>
      <c r="P128" s="281">
        <v>232.93</v>
      </c>
      <c r="Q128" s="282" t="s">
        <v>167</v>
      </c>
      <c r="R128" s="281">
        <v>201.01</v>
      </c>
      <c r="S128" s="282" t="s">
        <v>167</v>
      </c>
      <c r="T128" s="283">
        <v>247.5</v>
      </c>
      <c r="U128" s="282" t="s">
        <v>167</v>
      </c>
      <c r="V128" s="281">
        <v>242.37</v>
      </c>
      <c r="W128" s="282" t="s">
        <v>167</v>
      </c>
      <c r="X128" s="281">
        <v>246.19</v>
      </c>
      <c r="Y128" s="282" t="s">
        <v>167</v>
      </c>
      <c r="Z128" s="281">
        <v>196.59</v>
      </c>
      <c r="AA128" s="282" t="s">
        <v>167</v>
      </c>
      <c r="AB128" s="281">
        <v>283.23</v>
      </c>
      <c r="AC128" s="282" t="s">
        <v>167</v>
      </c>
      <c r="AD128" s="281">
        <v>230.51</v>
      </c>
      <c r="AE128" s="282" t="s">
        <v>167</v>
      </c>
      <c r="AF128" s="278"/>
      <c r="AG128" s="52"/>
      <c r="AH128" s="148"/>
      <c r="AI128" s="52"/>
    </row>
    <row r="129" spans="1:35" s="41" customFormat="1" x14ac:dyDescent="0.2">
      <c r="B129" s="278" t="s">
        <v>53</v>
      </c>
      <c r="C129" s="278" t="s">
        <v>65</v>
      </c>
      <c r="D129" s="279">
        <v>777.96</v>
      </c>
      <c r="E129" s="280" t="s">
        <v>167</v>
      </c>
      <c r="F129" s="279">
        <v>859.38</v>
      </c>
      <c r="G129" s="280" t="s">
        <v>167</v>
      </c>
      <c r="H129" s="279">
        <v>662.47</v>
      </c>
      <c r="I129" s="280" t="s">
        <v>167</v>
      </c>
      <c r="J129" s="279">
        <v>734.05</v>
      </c>
      <c r="K129" s="280" t="s">
        <v>167</v>
      </c>
      <c r="L129" s="279">
        <v>845.71</v>
      </c>
      <c r="M129" s="280" t="s">
        <v>167</v>
      </c>
      <c r="N129" s="279">
        <v>835.55</v>
      </c>
      <c r="O129" s="280" t="s">
        <v>167</v>
      </c>
      <c r="P129" s="284">
        <v>854.7</v>
      </c>
      <c r="Q129" s="280" t="s">
        <v>167</v>
      </c>
      <c r="R129" s="279">
        <v>777.48</v>
      </c>
      <c r="S129" s="280" t="s">
        <v>167</v>
      </c>
      <c r="T129" s="279">
        <v>691.03</v>
      </c>
      <c r="U129" s="280" t="s">
        <v>167</v>
      </c>
      <c r="V129" s="279">
        <v>828.13</v>
      </c>
      <c r="W129" s="280" t="s">
        <v>167</v>
      </c>
      <c r="X129" s="279">
        <v>864.86</v>
      </c>
      <c r="Y129" s="280" t="s">
        <v>167</v>
      </c>
      <c r="Z129" s="279">
        <v>742.53</v>
      </c>
      <c r="AA129" s="280" t="s">
        <v>167</v>
      </c>
      <c r="AB129" s="279">
        <v>767.12</v>
      </c>
      <c r="AC129" s="280" t="s">
        <v>167</v>
      </c>
      <c r="AD129" s="279">
        <v>772.12</v>
      </c>
      <c r="AE129" s="280" t="s">
        <v>167</v>
      </c>
      <c r="AF129" s="278"/>
      <c r="AG129" s="52"/>
      <c r="AH129" s="148"/>
      <c r="AI129" s="52"/>
    </row>
    <row r="130" spans="1:35" s="41" customFormat="1" x14ac:dyDescent="0.2">
      <c r="B130" s="278" t="s">
        <v>53</v>
      </c>
      <c r="C130" s="278" t="s">
        <v>64</v>
      </c>
      <c r="D130" s="281">
        <v>3337.95</v>
      </c>
      <c r="E130" s="282" t="s">
        <v>167</v>
      </c>
      <c r="F130" s="281">
        <v>3267.89</v>
      </c>
      <c r="G130" s="282" t="s">
        <v>167</v>
      </c>
      <c r="H130" s="281">
        <v>4107.29</v>
      </c>
      <c r="I130" s="282" t="s">
        <v>167</v>
      </c>
      <c r="J130" s="281">
        <v>2882.43</v>
      </c>
      <c r="K130" s="282" t="s">
        <v>167</v>
      </c>
      <c r="L130" s="281">
        <v>3215.81</v>
      </c>
      <c r="M130" s="282" t="s">
        <v>167</v>
      </c>
      <c r="N130" s="281">
        <v>2905.62</v>
      </c>
      <c r="O130" s="282" t="s">
        <v>167</v>
      </c>
      <c r="P130" s="281">
        <v>3377.08</v>
      </c>
      <c r="Q130" s="282" t="s">
        <v>167</v>
      </c>
      <c r="R130" s="281">
        <v>3722.46</v>
      </c>
      <c r="S130" s="282" t="s">
        <v>167</v>
      </c>
      <c r="T130" s="281">
        <v>2991.56</v>
      </c>
      <c r="U130" s="282" t="s">
        <v>167</v>
      </c>
      <c r="V130" s="281">
        <v>3311.57</v>
      </c>
      <c r="W130" s="282" t="s">
        <v>167</v>
      </c>
      <c r="X130" s="281">
        <v>2948.35</v>
      </c>
      <c r="Y130" s="282" t="s">
        <v>167</v>
      </c>
      <c r="Z130" s="281">
        <v>2961.65</v>
      </c>
      <c r="AA130" s="282" t="s">
        <v>167</v>
      </c>
      <c r="AB130" s="281">
        <v>2782.01</v>
      </c>
      <c r="AC130" s="282" t="s">
        <v>167</v>
      </c>
      <c r="AD130" s="281">
        <v>2850.87</v>
      </c>
      <c r="AE130" s="282" t="s">
        <v>167</v>
      </c>
      <c r="AF130" s="278"/>
      <c r="AG130" s="52"/>
      <c r="AH130" s="148"/>
      <c r="AI130" s="52"/>
    </row>
    <row r="131" spans="1:35" s="41" customFormat="1" x14ac:dyDescent="0.2">
      <c r="B131" s="278" t="s">
        <v>53</v>
      </c>
      <c r="C131" s="278" t="s">
        <v>63</v>
      </c>
      <c r="D131" s="279">
        <v>31.69</v>
      </c>
      <c r="E131" s="280" t="s">
        <v>167</v>
      </c>
      <c r="F131" s="279">
        <v>21.73</v>
      </c>
      <c r="G131" s="280" t="s">
        <v>167</v>
      </c>
      <c r="H131" s="279">
        <v>21.89</v>
      </c>
      <c r="I131" s="280" t="s">
        <v>167</v>
      </c>
      <c r="J131" s="284">
        <v>34.1</v>
      </c>
      <c r="K131" s="280" t="s">
        <v>167</v>
      </c>
      <c r="L131" s="279">
        <v>39.24</v>
      </c>
      <c r="M131" s="280" t="s">
        <v>167</v>
      </c>
      <c r="N131" s="279">
        <v>45.95</v>
      </c>
      <c r="O131" s="280" t="s">
        <v>167</v>
      </c>
      <c r="P131" s="279">
        <v>48.24</v>
      </c>
      <c r="Q131" s="280" t="s">
        <v>167</v>
      </c>
      <c r="R131" s="279">
        <v>57.19</v>
      </c>
      <c r="S131" s="280" t="s">
        <v>167</v>
      </c>
      <c r="T131" s="279">
        <v>62.34</v>
      </c>
      <c r="U131" s="280" t="s">
        <v>167</v>
      </c>
      <c r="V131" s="279">
        <v>71.650000000000006</v>
      </c>
      <c r="W131" s="280" t="s">
        <v>167</v>
      </c>
      <c r="X131" s="279">
        <v>61.95</v>
      </c>
      <c r="Y131" s="280" t="s">
        <v>167</v>
      </c>
      <c r="Z131" s="279">
        <v>49.72</v>
      </c>
      <c r="AA131" s="280" t="s">
        <v>167</v>
      </c>
      <c r="AB131" s="279">
        <v>27.78</v>
      </c>
      <c r="AC131" s="280" t="s">
        <v>167</v>
      </c>
      <c r="AD131" s="279">
        <v>26.33</v>
      </c>
      <c r="AE131" s="280" t="s">
        <v>167</v>
      </c>
      <c r="AF131" s="278"/>
      <c r="AG131" s="52"/>
      <c r="AH131" s="148"/>
      <c r="AI131" s="52"/>
    </row>
    <row r="132" spans="1:35" s="41" customFormat="1" x14ac:dyDescent="0.2">
      <c r="B132" s="278" t="s">
        <v>53</v>
      </c>
      <c r="C132" s="278" t="s">
        <v>62</v>
      </c>
      <c r="D132" s="281">
        <v>1311.04</v>
      </c>
      <c r="E132" s="282" t="s">
        <v>167</v>
      </c>
      <c r="F132" s="281">
        <v>1329.69</v>
      </c>
      <c r="G132" s="282" t="s">
        <v>167</v>
      </c>
      <c r="H132" s="281">
        <v>986.36</v>
      </c>
      <c r="I132" s="282" t="s">
        <v>167</v>
      </c>
      <c r="J132" s="281">
        <v>1542.25</v>
      </c>
      <c r="K132" s="282" t="s">
        <v>167</v>
      </c>
      <c r="L132" s="281">
        <v>1712.51</v>
      </c>
      <c r="M132" s="282" t="s">
        <v>167</v>
      </c>
      <c r="N132" s="281">
        <v>1626.33</v>
      </c>
      <c r="O132" s="282" t="s">
        <v>167</v>
      </c>
      <c r="P132" s="281">
        <v>1817.27</v>
      </c>
      <c r="Q132" s="282" t="s">
        <v>167</v>
      </c>
      <c r="R132" s="283">
        <v>1906.7</v>
      </c>
      <c r="S132" s="282" t="s">
        <v>167</v>
      </c>
      <c r="T132" s="281">
        <v>1870.71</v>
      </c>
      <c r="U132" s="282" t="s">
        <v>167</v>
      </c>
      <c r="V132" s="281">
        <v>1879.95</v>
      </c>
      <c r="W132" s="282" t="s">
        <v>167</v>
      </c>
      <c r="X132" s="281">
        <v>1141.01</v>
      </c>
      <c r="Y132" s="282" t="s">
        <v>167</v>
      </c>
      <c r="Z132" s="281">
        <v>1981.03</v>
      </c>
      <c r="AA132" s="282" t="s">
        <v>167</v>
      </c>
      <c r="AB132" s="281">
        <v>1706.65</v>
      </c>
      <c r="AC132" s="282" t="s">
        <v>167</v>
      </c>
      <c r="AD132" s="281">
        <v>1997.62</v>
      </c>
      <c r="AE132" s="282" t="s">
        <v>167</v>
      </c>
      <c r="AF132" s="278"/>
      <c r="AG132" s="52"/>
      <c r="AH132" s="148"/>
      <c r="AI132" s="52"/>
    </row>
    <row r="133" spans="1:35" s="41" customFormat="1" x14ac:dyDescent="0.2">
      <c r="B133" s="278" t="s">
        <v>53</v>
      </c>
      <c r="C133" s="278" t="s">
        <v>61</v>
      </c>
      <c r="D133" s="279">
        <v>80.12</v>
      </c>
      <c r="E133" s="280" t="s">
        <v>167</v>
      </c>
      <c r="F133" s="279">
        <v>79.39</v>
      </c>
      <c r="G133" s="280" t="s">
        <v>167</v>
      </c>
      <c r="H133" s="279">
        <v>84.73</v>
      </c>
      <c r="I133" s="280" t="s">
        <v>167</v>
      </c>
      <c r="J133" s="284">
        <v>69.3</v>
      </c>
      <c r="K133" s="280" t="s">
        <v>167</v>
      </c>
      <c r="L133" s="279">
        <v>89.74</v>
      </c>
      <c r="M133" s="280" t="s">
        <v>167</v>
      </c>
      <c r="N133" s="279">
        <v>93.17</v>
      </c>
      <c r="O133" s="280" t="s">
        <v>167</v>
      </c>
      <c r="P133" s="279">
        <v>91.65</v>
      </c>
      <c r="Q133" s="280" t="s">
        <v>167</v>
      </c>
      <c r="R133" s="279">
        <v>97.93</v>
      </c>
      <c r="S133" s="280" t="s">
        <v>167</v>
      </c>
      <c r="T133" s="279">
        <v>88.06</v>
      </c>
      <c r="U133" s="280" t="s">
        <v>167</v>
      </c>
      <c r="V133" s="279">
        <v>102.48</v>
      </c>
      <c r="W133" s="280" t="s">
        <v>167</v>
      </c>
      <c r="X133" s="279">
        <v>122.18</v>
      </c>
      <c r="Y133" s="280" t="s">
        <v>167</v>
      </c>
      <c r="Z133" s="279">
        <v>119.13</v>
      </c>
      <c r="AA133" s="280" t="s">
        <v>167</v>
      </c>
      <c r="AB133" s="279">
        <v>112.46</v>
      </c>
      <c r="AC133" s="280" t="s">
        <v>167</v>
      </c>
      <c r="AD133" s="279">
        <v>101.05</v>
      </c>
      <c r="AE133" s="280" t="s">
        <v>167</v>
      </c>
      <c r="AF133" s="278"/>
      <c r="AG133" s="52"/>
      <c r="AH133" s="148"/>
      <c r="AI133" s="52"/>
    </row>
    <row r="134" spans="1:35" s="41" customFormat="1" x14ac:dyDescent="0.2">
      <c r="B134" s="278" t="s">
        <v>53</v>
      </c>
      <c r="C134" s="278" t="s">
        <v>60</v>
      </c>
      <c r="D134" s="281">
        <v>361.39</v>
      </c>
      <c r="E134" s="282" t="s">
        <v>167</v>
      </c>
      <c r="F134" s="283">
        <v>525</v>
      </c>
      <c r="G134" s="282" t="s">
        <v>167</v>
      </c>
      <c r="H134" s="281">
        <v>470.48</v>
      </c>
      <c r="I134" s="282" t="s">
        <v>167</v>
      </c>
      <c r="J134" s="281">
        <v>446.05</v>
      </c>
      <c r="K134" s="282" t="s">
        <v>167</v>
      </c>
      <c r="L134" s="281">
        <v>675.85</v>
      </c>
      <c r="M134" s="282" t="s">
        <v>167</v>
      </c>
      <c r="N134" s="281">
        <v>668.65</v>
      </c>
      <c r="O134" s="282" t="s">
        <v>167</v>
      </c>
      <c r="P134" s="283">
        <v>584.6</v>
      </c>
      <c r="Q134" s="282" t="s">
        <v>167</v>
      </c>
      <c r="R134" s="281">
        <v>545.29</v>
      </c>
      <c r="S134" s="282" t="s">
        <v>167</v>
      </c>
      <c r="T134" s="283">
        <v>486.9</v>
      </c>
      <c r="U134" s="282" t="s">
        <v>167</v>
      </c>
      <c r="V134" s="281">
        <v>599.55999999999995</v>
      </c>
      <c r="W134" s="282" t="s">
        <v>167</v>
      </c>
      <c r="X134" s="283">
        <v>679.4</v>
      </c>
      <c r="Y134" s="282" t="s">
        <v>167</v>
      </c>
      <c r="Z134" s="281">
        <v>592.74</v>
      </c>
      <c r="AA134" s="282" t="s">
        <v>167</v>
      </c>
      <c r="AB134" s="281">
        <v>556.48</v>
      </c>
      <c r="AC134" s="282" t="s">
        <v>167</v>
      </c>
      <c r="AD134" s="281">
        <v>603.02</v>
      </c>
      <c r="AE134" s="282" t="s">
        <v>167</v>
      </c>
      <c r="AF134" s="278"/>
      <c r="AG134" s="52"/>
      <c r="AH134" s="148"/>
      <c r="AI134" s="52"/>
    </row>
    <row r="135" spans="1:35" s="41" customFormat="1" x14ac:dyDescent="0.2">
      <c r="B135" s="278" t="s">
        <v>53</v>
      </c>
      <c r="C135" s="278" t="s">
        <v>59</v>
      </c>
      <c r="D135" s="284">
        <v>1358.9</v>
      </c>
      <c r="E135" s="280" t="s">
        <v>167</v>
      </c>
      <c r="F135" s="279">
        <v>1531.91</v>
      </c>
      <c r="G135" s="280" t="s">
        <v>167</v>
      </c>
      <c r="H135" s="279">
        <v>1597.55</v>
      </c>
      <c r="I135" s="280" t="s">
        <v>167</v>
      </c>
      <c r="J135" s="279">
        <v>1928.56</v>
      </c>
      <c r="K135" s="280" t="s">
        <v>167</v>
      </c>
      <c r="L135" s="279">
        <v>1878.52</v>
      </c>
      <c r="M135" s="280" t="s">
        <v>167</v>
      </c>
      <c r="N135" s="279">
        <v>1587.24</v>
      </c>
      <c r="O135" s="280" t="s">
        <v>167</v>
      </c>
      <c r="P135" s="279">
        <v>1600.92</v>
      </c>
      <c r="Q135" s="280" t="s">
        <v>167</v>
      </c>
      <c r="R135" s="279">
        <v>1477.08</v>
      </c>
      <c r="S135" s="280" t="s">
        <v>167</v>
      </c>
      <c r="T135" s="279">
        <v>1353.19</v>
      </c>
      <c r="U135" s="280" t="s">
        <v>167</v>
      </c>
      <c r="V135" s="279">
        <v>1701.96</v>
      </c>
      <c r="W135" s="280" t="s">
        <v>167</v>
      </c>
      <c r="X135" s="279">
        <v>1397.97</v>
      </c>
      <c r="Y135" s="280" t="s">
        <v>167</v>
      </c>
      <c r="Z135" s="284">
        <v>1045.5</v>
      </c>
      <c r="AA135" s="280" t="s">
        <v>167</v>
      </c>
      <c r="AB135" s="284">
        <v>1426.3</v>
      </c>
      <c r="AC135" s="280" t="s">
        <v>167</v>
      </c>
      <c r="AD135" s="284">
        <v>1078.7</v>
      </c>
      <c r="AE135" s="280" t="s">
        <v>167</v>
      </c>
      <c r="AF135" s="278"/>
      <c r="AG135" s="52"/>
      <c r="AH135" s="148"/>
      <c r="AI135" s="52"/>
    </row>
    <row r="136" spans="1:35" s="41" customFormat="1" x14ac:dyDescent="0.2">
      <c r="B136" s="278" t="s">
        <v>53</v>
      </c>
      <c r="C136" s="278" t="s">
        <v>58</v>
      </c>
      <c r="D136" s="283">
        <v>1232.3</v>
      </c>
      <c r="E136" s="282" t="s">
        <v>167</v>
      </c>
      <c r="F136" s="283">
        <v>1409.1</v>
      </c>
      <c r="G136" s="282" t="s">
        <v>167</v>
      </c>
      <c r="H136" s="283">
        <v>1701.7</v>
      </c>
      <c r="I136" s="282" t="s">
        <v>167</v>
      </c>
      <c r="J136" s="283">
        <v>1940.1</v>
      </c>
      <c r="K136" s="282" t="s">
        <v>167</v>
      </c>
      <c r="L136" s="283">
        <v>1574.2</v>
      </c>
      <c r="M136" s="282" t="s">
        <v>167</v>
      </c>
      <c r="N136" s="283">
        <v>1672.3</v>
      </c>
      <c r="O136" s="282" t="s">
        <v>167</v>
      </c>
      <c r="P136" s="283">
        <v>1537.9</v>
      </c>
      <c r="Q136" s="282" t="s">
        <v>167</v>
      </c>
      <c r="R136" s="283">
        <v>1635.2</v>
      </c>
      <c r="S136" s="282" t="s">
        <v>167</v>
      </c>
      <c r="T136" s="283">
        <v>1094.4000000000001</v>
      </c>
      <c r="U136" s="282" t="s">
        <v>167</v>
      </c>
      <c r="V136" s="283">
        <v>1546.5</v>
      </c>
      <c r="W136" s="282" t="s">
        <v>167</v>
      </c>
      <c r="X136" s="283">
        <v>1513.5</v>
      </c>
      <c r="Y136" s="282" t="s">
        <v>167</v>
      </c>
      <c r="Z136" s="283">
        <v>1060.4000000000001</v>
      </c>
      <c r="AA136" s="282" t="s">
        <v>167</v>
      </c>
      <c r="AB136" s="283">
        <v>1509.5</v>
      </c>
      <c r="AC136" s="282" t="s">
        <v>167</v>
      </c>
      <c r="AD136" s="286">
        <v>855.5</v>
      </c>
      <c r="AE136" s="282" t="s">
        <v>167</v>
      </c>
      <c r="AF136" s="278"/>
      <c r="AG136" s="52"/>
      <c r="AH136" s="148"/>
      <c r="AI136" s="52"/>
    </row>
    <row r="137" spans="1:35" s="41" customFormat="1" x14ac:dyDescent="0.2">
      <c r="A137" s="41" t="s">
        <v>139</v>
      </c>
      <c r="B137" s="278" t="s">
        <v>139</v>
      </c>
      <c r="C137" s="278" t="s">
        <v>201</v>
      </c>
      <c r="D137" s="279">
        <v>6753.93</v>
      </c>
      <c r="E137" s="280" t="s">
        <v>167</v>
      </c>
      <c r="F137" s="284">
        <v>7268.8</v>
      </c>
      <c r="G137" s="280" t="s">
        <v>167</v>
      </c>
      <c r="H137" s="279">
        <v>7304.35</v>
      </c>
      <c r="I137" s="280" t="s">
        <v>167</v>
      </c>
      <c r="J137" s="279">
        <v>7468.14</v>
      </c>
      <c r="K137" s="280" t="s">
        <v>167</v>
      </c>
      <c r="L137" s="279">
        <v>6963.21</v>
      </c>
      <c r="M137" s="280" t="s">
        <v>167</v>
      </c>
      <c r="N137" s="279">
        <v>6807.14</v>
      </c>
      <c r="O137" s="280" t="s">
        <v>167</v>
      </c>
      <c r="P137" s="279">
        <v>7352.33</v>
      </c>
      <c r="Q137" s="280" t="s">
        <v>167</v>
      </c>
      <c r="R137" s="279">
        <v>7330.46</v>
      </c>
      <c r="S137" s="280" t="s">
        <v>167</v>
      </c>
      <c r="T137" s="284">
        <v>6935.9</v>
      </c>
      <c r="U137" s="280" t="s">
        <v>167</v>
      </c>
      <c r="V137" s="279">
        <v>6964.92</v>
      </c>
      <c r="W137" s="280" t="s">
        <v>167</v>
      </c>
      <c r="X137" s="279">
        <v>8525.49</v>
      </c>
      <c r="Y137" s="280" t="s">
        <v>167</v>
      </c>
      <c r="Z137" s="279">
        <v>7500.53</v>
      </c>
      <c r="AA137" s="280" t="s">
        <v>167</v>
      </c>
      <c r="AB137" s="279">
        <v>7459.21</v>
      </c>
      <c r="AC137" s="280" t="s">
        <v>167</v>
      </c>
      <c r="AD137" s="285">
        <v>5873.8042611441797</v>
      </c>
      <c r="AE137" s="280" t="s">
        <v>167</v>
      </c>
      <c r="AF137" s="278"/>
      <c r="AH137" s="148"/>
      <c r="AI137" s="52"/>
    </row>
    <row r="138" spans="1:35" s="41" customFormat="1" x14ac:dyDescent="0.2">
      <c r="B138" s="278" t="s">
        <v>139</v>
      </c>
      <c r="C138" s="278" t="s">
        <v>84</v>
      </c>
      <c r="D138" s="281">
        <v>24.68</v>
      </c>
      <c r="E138" s="282" t="s">
        <v>167</v>
      </c>
      <c r="F138" s="281">
        <v>17.64</v>
      </c>
      <c r="G138" s="282" t="s">
        <v>167</v>
      </c>
      <c r="H138" s="281">
        <v>17.46</v>
      </c>
      <c r="I138" s="282" t="s">
        <v>167</v>
      </c>
      <c r="J138" s="281">
        <v>22.94</v>
      </c>
      <c r="K138" s="282" t="s">
        <v>167</v>
      </c>
      <c r="L138" s="281">
        <v>17.670000000000002</v>
      </c>
      <c r="M138" s="282" t="s">
        <v>167</v>
      </c>
      <c r="N138" s="281">
        <v>22.31</v>
      </c>
      <c r="O138" s="282" t="s">
        <v>167</v>
      </c>
      <c r="P138" s="281">
        <v>16.46</v>
      </c>
      <c r="Q138" s="282" t="s">
        <v>167</v>
      </c>
      <c r="R138" s="281">
        <v>18.43</v>
      </c>
      <c r="S138" s="282" t="s">
        <v>167</v>
      </c>
      <c r="T138" s="281">
        <v>18.559999999999999</v>
      </c>
      <c r="U138" s="282" t="s">
        <v>167</v>
      </c>
      <c r="V138" s="281">
        <v>20.170000000000002</v>
      </c>
      <c r="W138" s="282" t="s">
        <v>167</v>
      </c>
      <c r="X138" s="281">
        <v>18.239999999999998</v>
      </c>
      <c r="Y138" s="282" t="s">
        <v>167</v>
      </c>
      <c r="Z138" s="283">
        <v>16.5</v>
      </c>
      <c r="AA138" s="282" t="s">
        <v>167</v>
      </c>
      <c r="AB138" s="281">
        <v>17.920000000000002</v>
      </c>
      <c r="AC138" s="282" t="s">
        <v>167</v>
      </c>
      <c r="AD138" s="281">
        <v>11.44</v>
      </c>
      <c r="AE138" s="282" t="s">
        <v>167</v>
      </c>
      <c r="AF138" s="278"/>
      <c r="AG138" s="52"/>
      <c r="AH138" s="148"/>
      <c r="AI138" s="52"/>
    </row>
    <row r="139" spans="1:35" s="41" customFormat="1" x14ac:dyDescent="0.2">
      <c r="B139" s="278" t="s">
        <v>139</v>
      </c>
      <c r="C139" s="278" t="s">
        <v>83</v>
      </c>
      <c r="D139" s="279">
        <v>43.36</v>
      </c>
      <c r="E139" s="280" t="s">
        <v>167</v>
      </c>
      <c r="F139" s="279">
        <v>30.08</v>
      </c>
      <c r="G139" s="280" t="s">
        <v>167</v>
      </c>
      <c r="H139" s="279">
        <v>31.91</v>
      </c>
      <c r="I139" s="280" t="s">
        <v>167</v>
      </c>
      <c r="J139" s="279">
        <v>36.82</v>
      </c>
      <c r="K139" s="280" t="s">
        <v>167</v>
      </c>
      <c r="L139" s="279">
        <v>27.98</v>
      </c>
      <c r="M139" s="280" t="s">
        <v>167</v>
      </c>
      <c r="N139" s="279">
        <v>22.35</v>
      </c>
      <c r="O139" s="280" t="s">
        <v>167</v>
      </c>
      <c r="P139" s="279">
        <v>32.32</v>
      </c>
      <c r="Q139" s="280" t="s">
        <v>167</v>
      </c>
      <c r="R139" s="284">
        <v>33</v>
      </c>
      <c r="S139" s="280" t="s">
        <v>167</v>
      </c>
      <c r="T139" s="279">
        <v>25.01</v>
      </c>
      <c r="U139" s="280" t="s">
        <v>167</v>
      </c>
      <c r="V139" s="279">
        <v>31.51</v>
      </c>
      <c r="W139" s="280" t="s">
        <v>167</v>
      </c>
      <c r="X139" s="279">
        <v>31.66</v>
      </c>
      <c r="Y139" s="280" t="s">
        <v>167</v>
      </c>
      <c r="Z139" s="279">
        <v>24.26</v>
      </c>
      <c r="AA139" s="280" t="s">
        <v>167</v>
      </c>
      <c r="AB139" s="284">
        <v>25.8</v>
      </c>
      <c r="AC139" s="280" t="s">
        <v>167</v>
      </c>
      <c r="AD139" s="279">
        <v>31.02</v>
      </c>
      <c r="AE139" s="280" t="s">
        <v>167</v>
      </c>
      <c r="AF139" s="278"/>
      <c r="AG139" s="52"/>
      <c r="AH139" s="148"/>
      <c r="AI139" s="52"/>
    </row>
    <row r="140" spans="1:35" s="41" customFormat="1" x14ac:dyDescent="0.2">
      <c r="B140" s="278" t="s">
        <v>139</v>
      </c>
      <c r="C140" s="278" t="s">
        <v>153</v>
      </c>
      <c r="D140" s="281">
        <v>138.24</v>
      </c>
      <c r="E140" s="282" t="s">
        <v>167</v>
      </c>
      <c r="F140" s="281">
        <v>164.25</v>
      </c>
      <c r="G140" s="282" t="s">
        <v>167</v>
      </c>
      <c r="H140" s="281">
        <v>171.98</v>
      </c>
      <c r="I140" s="282" t="s">
        <v>167</v>
      </c>
      <c r="J140" s="281">
        <v>139.12</v>
      </c>
      <c r="K140" s="282" t="s">
        <v>167</v>
      </c>
      <c r="L140" s="281">
        <v>152.22999999999999</v>
      </c>
      <c r="M140" s="282" t="s">
        <v>167</v>
      </c>
      <c r="N140" s="281">
        <v>154.58000000000001</v>
      </c>
      <c r="O140" s="282" t="s">
        <v>167</v>
      </c>
      <c r="P140" s="281">
        <v>132.22</v>
      </c>
      <c r="Q140" s="282" t="s">
        <v>167</v>
      </c>
      <c r="R140" s="281">
        <v>142.44</v>
      </c>
      <c r="S140" s="282" t="s">
        <v>167</v>
      </c>
      <c r="T140" s="281">
        <v>152.66</v>
      </c>
      <c r="U140" s="282" t="s">
        <v>167</v>
      </c>
      <c r="V140" s="281">
        <v>134.41</v>
      </c>
      <c r="W140" s="282" t="s">
        <v>167</v>
      </c>
      <c r="X140" s="281">
        <v>183.36</v>
      </c>
      <c r="Y140" s="282" t="s">
        <v>167</v>
      </c>
      <c r="Z140" s="281">
        <v>194.75</v>
      </c>
      <c r="AA140" s="282" t="s">
        <v>167</v>
      </c>
      <c r="AB140" s="283">
        <v>168</v>
      </c>
      <c r="AC140" s="282" t="s">
        <v>167</v>
      </c>
      <c r="AD140" s="281">
        <v>118.59</v>
      </c>
      <c r="AE140" s="282" t="s">
        <v>167</v>
      </c>
      <c r="AF140" s="278"/>
      <c r="AG140" s="52"/>
      <c r="AH140" s="148"/>
      <c r="AI140" s="52"/>
    </row>
    <row r="141" spans="1:35" s="41" customFormat="1" x14ac:dyDescent="0.2">
      <c r="B141" s="278" t="s">
        <v>139</v>
      </c>
      <c r="C141" s="278" t="s">
        <v>81</v>
      </c>
      <c r="D141" s="279">
        <v>202.12</v>
      </c>
      <c r="E141" s="280" t="s">
        <v>167</v>
      </c>
      <c r="F141" s="279">
        <v>206.37</v>
      </c>
      <c r="G141" s="280" t="s">
        <v>167</v>
      </c>
      <c r="H141" s="279">
        <v>267.95</v>
      </c>
      <c r="I141" s="280" t="s">
        <v>167</v>
      </c>
      <c r="J141" s="279">
        <v>275.45999999999998</v>
      </c>
      <c r="K141" s="280" t="s">
        <v>167</v>
      </c>
      <c r="L141" s="279">
        <v>182.75</v>
      </c>
      <c r="M141" s="280" t="s">
        <v>167</v>
      </c>
      <c r="N141" s="284">
        <v>204.4</v>
      </c>
      <c r="O141" s="280" t="s">
        <v>167</v>
      </c>
      <c r="P141" s="279">
        <v>274.57</v>
      </c>
      <c r="Q141" s="280" t="s">
        <v>167</v>
      </c>
      <c r="R141" s="279">
        <v>318.42</v>
      </c>
      <c r="S141" s="280" t="s">
        <v>167</v>
      </c>
      <c r="T141" s="279">
        <v>286.56</v>
      </c>
      <c r="U141" s="280" t="s">
        <v>167</v>
      </c>
      <c r="V141" s="279">
        <v>247.28</v>
      </c>
      <c r="W141" s="280" t="s">
        <v>167</v>
      </c>
      <c r="X141" s="279">
        <v>425.66</v>
      </c>
      <c r="Y141" s="280" t="s">
        <v>167</v>
      </c>
      <c r="Z141" s="279">
        <v>331.06</v>
      </c>
      <c r="AA141" s="280" t="s">
        <v>167</v>
      </c>
      <c r="AB141" s="284">
        <v>352.1</v>
      </c>
      <c r="AC141" s="280" t="s">
        <v>167</v>
      </c>
      <c r="AD141" s="284">
        <v>208.1</v>
      </c>
      <c r="AE141" s="280" t="s">
        <v>167</v>
      </c>
      <c r="AF141" s="278"/>
      <c r="AG141" s="52"/>
      <c r="AH141" s="148"/>
      <c r="AI141" s="52"/>
    </row>
    <row r="142" spans="1:35" s="41" customFormat="1" x14ac:dyDescent="0.2">
      <c r="B142" s="278" t="s">
        <v>139</v>
      </c>
      <c r="C142" s="278" t="s">
        <v>126</v>
      </c>
      <c r="D142" s="281">
        <v>598.04999999999995</v>
      </c>
      <c r="E142" s="282" t="s">
        <v>167</v>
      </c>
      <c r="F142" s="283">
        <v>627.4</v>
      </c>
      <c r="G142" s="282" t="s">
        <v>167</v>
      </c>
      <c r="H142" s="283">
        <v>756.5</v>
      </c>
      <c r="I142" s="282" t="s">
        <v>167</v>
      </c>
      <c r="J142" s="283">
        <v>627.70000000000005</v>
      </c>
      <c r="K142" s="282" t="s">
        <v>167</v>
      </c>
      <c r="L142" s="283">
        <v>627.1</v>
      </c>
      <c r="M142" s="282" t="s">
        <v>167</v>
      </c>
      <c r="N142" s="283">
        <v>566.29999999999995</v>
      </c>
      <c r="O142" s="282" t="s">
        <v>167</v>
      </c>
      <c r="P142" s="283">
        <v>535.9</v>
      </c>
      <c r="Q142" s="282" t="s">
        <v>167</v>
      </c>
      <c r="R142" s="283">
        <v>576.5</v>
      </c>
      <c r="S142" s="282" t="s">
        <v>167</v>
      </c>
      <c r="T142" s="283">
        <v>577.6</v>
      </c>
      <c r="U142" s="282" t="s">
        <v>167</v>
      </c>
      <c r="V142" s="283">
        <v>519.29999999999995</v>
      </c>
      <c r="W142" s="282" t="s">
        <v>167</v>
      </c>
      <c r="X142" s="283">
        <v>721.9</v>
      </c>
      <c r="Y142" s="282" t="s">
        <v>167</v>
      </c>
      <c r="Z142" s="283">
        <v>766.5</v>
      </c>
      <c r="AA142" s="282" t="s">
        <v>167</v>
      </c>
      <c r="AB142" s="283">
        <v>754.7</v>
      </c>
      <c r="AC142" s="282" t="s">
        <v>167</v>
      </c>
      <c r="AD142" s="283">
        <v>452</v>
      </c>
      <c r="AE142" s="282" t="s">
        <v>167</v>
      </c>
      <c r="AF142" s="278"/>
      <c r="AG142" s="52"/>
      <c r="AH142" s="148"/>
      <c r="AI142" s="52"/>
    </row>
    <row r="143" spans="1:35" s="41" customFormat="1" x14ac:dyDescent="0.2">
      <c r="B143" s="278" t="s">
        <v>139</v>
      </c>
      <c r="C143" s="278" t="s">
        <v>79</v>
      </c>
      <c r="D143" s="284">
        <v>54.5</v>
      </c>
      <c r="E143" s="280" t="s">
        <v>167</v>
      </c>
      <c r="F143" s="284">
        <v>62.8</v>
      </c>
      <c r="G143" s="280" t="s">
        <v>167</v>
      </c>
      <c r="H143" s="284">
        <v>78.400000000000006</v>
      </c>
      <c r="I143" s="280" t="s">
        <v>167</v>
      </c>
      <c r="J143" s="284">
        <v>85.3</v>
      </c>
      <c r="K143" s="280" t="s">
        <v>167</v>
      </c>
      <c r="L143" s="284">
        <v>65</v>
      </c>
      <c r="M143" s="280" t="s">
        <v>167</v>
      </c>
      <c r="N143" s="284">
        <v>67.8</v>
      </c>
      <c r="O143" s="280" t="s">
        <v>167</v>
      </c>
      <c r="P143" s="284">
        <v>64.5</v>
      </c>
      <c r="Q143" s="280" t="s">
        <v>167</v>
      </c>
      <c r="R143" s="279">
        <v>89.39</v>
      </c>
      <c r="S143" s="280" t="s">
        <v>167</v>
      </c>
      <c r="T143" s="279">
        <v>78.38</v>
      </c>
      <c r="U143" s="280" t="s">
        <v>167</v>
      </c>
      <c r="V143" s="279">
        <v>97.29</v>
      </c>
      <c r="W143" s="280" t="s">
        <v>167</v>
      </c>
      <c r="X143" s="279">
        <v>117.95</v>
      </c>
      <c r="Y143" s="280" t="s">
        <v>167</v>
      </c>
      <c r="Z143" s="284">
        <v>77.5</v>
      </c>
      <c r="AA143" s="280" t="s">
        <v>167</v>
      </c>
      <c r="AB143" s="279">
        <v>100.43</v>
      </c>
      <c r="AC143" s="280" t="s">
        <v>167</v>
      </c>
      <c r="AD143" s="279">
        <v>80.69</v>
      </c>
      <c r="AE143" s="280" t="s">
        <v>167</v>
      </c>
      <c r="AF143" s="278"/>
      <c r="AG143" s="52"/>
      <c r="AH143" s="148"/>
      <c r="AI143" s="52"/>
    </row>
    <row r="144" spans="1:35" s="41" customFormat="1" x14ac:dyDescent="0.2">
      <c r="B144" s="278" t="s">
        <v>139</v>
      </c>
      <c r="C144" s="278" t="s">
        <v>78</v>
      </c>
      <c r="D144" s="281">
        <v>141.37</v>
      </c>
      <c r="E144" s="282" t="s">
        <v>167</v>
      </c>
      <c r="F144" s="281">
        <v>159.96</v>
      </c>
      <c r="G144" s="282" t="s">
        <v>167</v>
      </c>
      <c r="H144" s="281">
        <v>147.82</v>
      </c>
      <c r="I144" s="282" t="s">
        <v>167</v>
      </c>
      <c r="J144" s="281">
        <v>184.87</v>
      </c>
      <c r="K144" s="282" t="s">
        <v>167</v>
      </c>
      <c r="L144" s="281">
        <v>144.08000000000001</v>
      </c>
      <c r="M144" s="282" t="s">
        <v>167</v>
      </c>
      <c r="N144" s="281">
        <v>188.85</v>
      </c>
      <c r="O144" s="282" t="s">
        <v>167</v>
      </c>
      <c r="P144" s="281">
        <v>173.95</v>
      </c>
      <c r="Q144" s="282" t="s">
        <v>167</v>
      </c>
      <c r="R144" s="281">
        <v>193.69</v>
      </c>
      <c r="S144" s="282" t="s">
        <v>167</v>
      </c>
      <c r="T144" s="281">
        <v>117.86</v>
      </c>
      <c r="U144" s="282" t="s">
        <v>167</v>
      </c>
      <c r="V144" s="281">
        <v>193.03</v>
      </c>
      <c r="W144" s="282" t="s">
        <v>167</v>
      </c>
      <c r="X144" s="281">
        <v>180.26</v>
      </c>
      <c r="Y144" s="282" t="s">
        <v>167</v>
      </c>
      <c r="Z144" s="281">
        <v>229.46</v>
      </c>
      <c r="AA144" s="282" t="s">
        <v>167</v>
      </c>
      <c r="AB144" s="281">
        <v>234.58</v>
      </c>
      <c r="AC144" s="282" t="s">
        <v>167</v>
      </c>
      <c r="AD144" s="281">
        <v>180.91</v>
      </c>
      <c r="AE144" s="282" t="s">
        <v>167</v>
      </c>
      <c r="AF144" s="278"/>
      <c r="AG144" s="52"/>
      <c r="AH144" s="148"/>
      <c r="AI144" s="52"/>
    </row>
    <row r="145" spans="2:35" s="41" customFormat="1" x14ac:dyDescent="0.2">
      <c r="B145" s="278" t="s">
        <v>139</v>
      </c>
      <c r="C145" s="278" t="s">
        <v>77</v>
      </c>
      <c r="D145" s="284">
        <v>92</v>
      </c>
      <c r="E145" s="280" t="s">
        <v>167</v>
      </c>
      <c r="F145" s="279">
        <v>102.84</v>
      </c>
      <c r="G145" s="280" t="s">
        <v>167</v>
      </c>
      <c r="H145" s="279">
        <v>124.27</v>
      </c>
      <c r="I145" s="280" t="s">
        <v>167</v>
      </c>
      <c r="J145" s="279">
        <v>119.65</v>
      </c>
      <c r="K145" s="280" t="s">
        <v>167</v>
      </c>
      <c r="L145" s="279">
        <v>84.99</v>
      </c>
      <c r="M145" s="280" t="s">
        <v>167</v>
      </c>
      <c r="N145" s="279">
        <v>86.73</v>
      </c>
      <c r="O145" s="280" t="s">
        <v>167</v>
      </c>
      <c r="P145" s="279">
        <v>123.44</v>
      </c>
      <c r="Q145" s="280" t="s">
        <v>167</v>
      </c>
      <c r="R145" s="279">
        <v>95.08</v>
      </c>
      <c r="S145" s="280" t="s">
        <v>167</v>
      </c>
      <c r="T145" s="279">
        <v>80.72</v>
      </c>
      <c r="U145" s="280" t="s">
        <v>167</v>
      </c>
      <c r="V145" s="279">
        <v>79.290000000000006</v>
      </c>
      <c r="W145" s="280" t="s">
        <v>167</v>
      </c>
      <c r="X145" s="279">
        <v>77.55</v>
      </c>
      <c r="Y145" s="280" t="s">
        <v>167</v>
      </c>
      <c r="Z145" s="279">
        <v>83.94</v>
      </c>
      <c r="AA145" s="280" t="s">
        <v>167</v>
      </c>
      <c r="AB145" s="279">
        <v>61.18</v>
      </c>
      <c r="AC145" s="280" t="s">
        <v>167</v>
      </c>
      <c r="AD145" s="279">
        <v>69.19</v>
      </c>
      <c r="AE145" s="280" t="s">
        <v>167</v>
      </c>
      <c r="AF145" s="278"/>
      <c r="AG145" s="52"/>
      <c r="AH145" s="148"/>
      <c r="AI145" s="52"/>
    </row>
    <row r="146" spans="2:35" s="41" customFormat="1" x14ac:dyDescent="0.2">
      <c r="B146" s="278" t="s">
        <v>139</v>
      </c>
      <c r="C146" s="278" t="s">
        <v>76</v>
      </c>
      <c r="D146" s="281">
        <v>1048.49</v>
      </c>
      <c r="E146" s="282" t="s">
        <v>167</v>
      </c>
      <c r="F146" s="281">
        <v>1164.76</v>
      </c>
      <c r="G146" s="282" t="s">
        <v>167</v>
      </c>
      <c r="H146" s="283">
        <v>711.3</v>
      </c>
      <c r="I146" s="282" t="s">
        <v>167</v>
      </c>
      <c r="J146" s="281">
        <v>996.64</v>
      </c>
      <c r="K146" s="282" t="s">
        <v>167</v>
      </c>
      <c r="L146" s="281">
        <v>675.51</v>
      </c>
      <c r="M146" s="282" t="s">
        <v>167</v>
      </c>
      <c r="N146" s="281">
        <v>812.83</v>
      </c>
      <c r="O146" s="282" t="s">
        <v>167</v>
      </c>
      <c r="P146" s="283">
        <v>1155.3</v>
      </c>
      <c r="Q146" s="282" t="s">
        <v>167</v>
      </c>
      <c r="R146" s="281">
        <v>877.58</v>
      </c>
      <c r="S146" s="282" t="s">
        <v>167</v>
      </c>
      <c r="T146" s="281">
        <v>1547.46</v>
      </c>
      <c r="U146" s="282" t="s">
        <v>167</v>
      </c>
      <c r="V146" s="283">
        <v>841.2</v>
      </c>
      <c r="W146" s="282" t="s">
        <v>167</v>
      </c>
      <c r="X146" s="281">
        <v>1377.69</v>
      </c>
      <c r="Y146" s="282" t="s">
        <v>167</v>
      </c>
      <c r="Z146" s="283">
        <v>1194.5</v>
      </c>
      <c r="AA146" s="282" t="s">
        <v>167</v>
      </c>
      <c r="AB146" s="281">
        <v>867.85</v>
      </c>
      <c r="AC146" s="282" t="s">
        <v>167</v>
      </c>
      <c r="AD146" s="281">
        <v>464.14</v>
      </c>
      <c r="AE146" s="282" t="s">
        <v>167</v>
      </c>
      <c r="AF146" s="278"/>
      <c r="AG146" s="52"/>
      <c r="AH146" s="148"/>
      <c r="AI146" s="52"/>
    </row>
    <row r="147" spans="2:35" s="41" customFormat="1" x14ac:dyDescent="0.2">
      <c r="B147" s="278" t="s">
        <v>139</v>
      </c>
      <c r="C147" s="278" t="s">
        <v>75</v>
      </c>
      <c r="D147" s="279">
        <v>387.44</v>
      </c>
      <c r="E147" s="280" t="s">
        <v>167</v>
      </c>
      <c r="F147" s="279">
        <v>314.83999999999997</v>
      </c>
      <c r="G147" s="280" t="s">
        <v>167</v>
      </c>
      <c r="H147" s="279">
        <v>396.14</v>
      </c>
      <c r="I147" s="280" t="s">
        <v>167</v>
      </c>
      <c r="J147" s="284">
        <v>424.4</v>
      </c>
      <c r="K147" s="280" t="s">
        <v>167</v>
      </c>
      <c r="L147" s="279">
        <v>437.83</v>
      </c>
      <c r="M147" s="280" t="s">
        <v>167</v>
      </c>
      <c r="N147" s="279">
        <v>395.45</v>
      </c>
      <c r="O147" s="280" t="s">
        <v>167</v>
      </c>
      <c r="P147" s="279">
        <v>341.86</v>
      </c>
      <c r="Q147" s="280" t="s">
        <v>167</v>
      </c>
      <c r="R147" s="279">
        <v>531.09</v>
      </c>
      <c r="S147" s="280" t="s">
        <v>167</v>
      </c>
      <c r="T147" s="279">
        <v>423.25</v>
      </c>
      <c r="U147" s="280" t="s">
        <v>167</v>
      </c>
      <c r="V147" s="279">
        <v>402.42</v>
      </c>
      <c r="W147" s="280" t="s">
        <v>167</v>
      </c>
      <c r="X147" s="279">
        <v>387.02</v>
      </c>
      <c r="Y147" s="280" t="s">
        <v>173</v>
      </c>
      <c r="Z147" s="279">
        <v>479.91</v>
      </c>
      <c r="AA147" s="280" t="s">
        <v>167</v>
      </c>
      <c r="AB147" s="284">
        <v>379</v>
      </c>
      <c r="AC147" s="280" t="s">
        <v>167</v>
      </c>
      <c r="AD147" s="279">
        <v>337.34</v>
      </c>
      <c r="AE147" s="280" t="s">
        <v>167</v>
      </c>
      <c r="AF147" s="278"/>
      <c r="AG147" s="52"/>
      <c r="AH147" s="148"/>
      <c r="AI147" s="52"/>
    </row>
    <row r="148" spans="2:35" s="41" customFormat="1" x14ac:dyDescent="0.2">
      <c r="B148" s="278" t="s">
        <v>139</v>
      </c>
      <c r="C148" s="278" t="s">
        <v>74</v>
      </c>
      <c r="D148" s="281">
        <v>48.75</v>
      </c>
      <c r="E148" s="282" t="s">
        <v>167</v>
      </c>
      <c r="F148" s="281">
        <v>78.12</v>
      </c>
      <c r="G148" s="282" t="s">
        <v>167</v>
      </c>
      <c r="H148" s="281">
        <v>95.64</v>
      </c>
      <c r="I148" s="282" t="s">
        <v>167</v>
      </c>
      <c r="J148" s="281">
        <v>60.88</v>
      </c>
      <c r="K148" s="282" t="s">
        <v>167</v>
      </c>
      <c r="L148" s="281">
        <v>57.21</v>
      </c>
      <c r="M148" s="282" t="s">
        <v>167</v>
      </c>
      <c r="N148" s="281">
        <v>72.58</v>
      </c>
      <c r="O148" s="282" t="s">
        <v>167</v>
      </c>
      <c r="P148" s="281">
        <v>80.41</v>
      </c>
      <c r="Q148" s="282" t="s">
        <v>167</v>
      </c>
      <c r="R148" s="281">
        <v>69.13</v>
      </c>
      <c r="S148" s="282" t="s">
        <v>167</v>
      </c>
      <c r="T148" s="281">
        <v>45.35</v>
      </c>
      <c r="U148" s="282" t="s">
        <v>167</v>
      </c>
      <c r="V148" s="281">
        <v>58.25</v>
      </c>
      <c r="W148" s="282" t="s">
        <v>167</v>
      </c>
      <c r="X148" s="283">
        <v>66.099999999999994</v>
      </c>
      <c r="Y148" s="282" t="s">
        <v>167</v>
      </c>
      <c r="Z148" s="281">
        <v>59.52</v>
      </c>
      <c r="AA148" s="282" t="s">
        <v>167</v>
      </c>
      <c r="AB148" s="281">
        <v>48.53</v>
      </c>
      <c r="AC148" s="282" t="s">
        <v>167</v>
      </c>
      <c r="AD148" s="281">
        <v>34.11</v>
      </c>
      <c r="AE148" s="282" t="s">
        <v>167</v>
      </c>
      <c r="AF148" s="278"/>
      <c r="AG148" s="52"/>
      <c r="AH148" s="148"/>
      <c r="AI148" s="52"/>
    </row>
    <row r="149" spans="2:35" s="41" customFormat="1" x14ac:dyDescent="0.2">
      <c r="B149" s="278" t="s">
        <v>139</v>
      </c>
      <c r="C149" s="278" t="s">
        <v>73</v>
      </c>
      <c r="D149" s="279">
        <v>275.93</v>
      </c>
      <c r="E149" s="280" t="s">
        <v>167</v>
      </c>
      <c r="F149" s="279">
        <v>263.54000000000002</v>
      </c>
      <c r="G149" s="280" t="s">
        <v>167</v>
      </c>
      <c r="H149" s="279">
        <v>288.95999999999998</v>
      </c>
      <c r="I149" s="280" t="s">
        <v>167</v>
      </c>
      <c r="J149" s="279">
        <v>253.92</v>
      </c>
      <c r="K149" s="280" t="s">
        <v>167</v>
      </c>
      <c r="L149" s="279">
        <v>247.36</v>
      </c>
      <c r="M149" s="280" t="s">
        <v>167</v>
      </c>
      <c r="N149" s="279">
        <v>267.95999999999998</v>
      </c>
      <c r="O149" s="280" t="s">
        <v>167</v>
      </c>
      <c r="P149" s="279">
        <v>267.47000000000003</v>
      </c>
      <c r="Q149" s="280" t="s">
        <v>167</v>
      </c>
      <c r="R149" s="279">
        <v>235.01</v>
      </c>
      <c r="S149" s="280" t="s">
        <v>167</v>
      </c>
      <c r="T149" s="284">
        <v>249.7</v>
      </c>
      <c r="U149" s="280" t="s">
        <v>167</v>
      </c>
      <c r="V149" s="279">
        <v>244.31</v>
      </c>
      <c r="W149" s="280" t="s">
        <v>167</v>
      </c>
      <c r="X149" s="279">
        <v>249.03</v>
      </c>
      <c r="Y149" s="280" t="s">
        <v>167</v>
      </c>
      <c r="Z149" s="279">
        <v>239.53</v>
      </c>
      <c r="AA149" s="280" t="s">
        <v>167</v>
      </c>
      <c r="AB149" s="279">
        <v>248.59</v>
      </c>
      <c r="AC149" s="280" t="s">
        <v>167</v>
      </c>
      <c r="AD149" s="279">
        <v>231.43</v>
      </c>
      <c r="AE149" s="280" t="s">
        <v>167</v>
      </c>
      <c r="AF149" s="278"/>
      <c r="AG149" s="52"/>
      <c r="AH149" s="148"/>
      <c r="AI149" s="52"/>
    </row>
    <row r="150" spans="2:35" s="41" customFormat="1" x14ac:dyDescent="0.2">
      <c r="B150" s="278" t="s">
        <v>139</v>
      </c>
      <c r="C150" s="278" t="s">
        <v>72</v>
      </c>
      <c r="D150" s="281">
        <v>0.78</v>
      </c>
      <c r="E150" s="282" t="s">
        <v>167</v>
      </c>
      <c r="F150" s="281">
        <v>0.74</v>
      </c>
      <c r="G150" s="282" t="s">
        <v>167</v>
      </c>
      <c r="H150" s="283">
        <v>0.8</v>
      </c>
      <c r="I150" s="282" t="s">
        <v>167</v>
      </c>
      <c r="J150" s="281">
        <v>0.74</v>
      </c>
      <c r="K150" s="282" t="s">
        <v>167</v>
      </c>
      <c r="L150" s="283">
        <v>0.2</v>
      </c>
      <c r="M150" s="282" t="s">
        <v>167</v>
      </c>
      <c r="N150" s="283">
        <v>0.6</v>
      </c>
      <c r="O150" s="282" t="s">
        <v>167</v>
      </c>
      <c r="P150" s="281">
        <v>0.35</v>
      </c>
      <c r="Q150" s="282" t="s">
        <v>167</v>
      </c>
      <c r="R150" s="281">
        <v>0.49</v>
      </c>
      <c r="S150" s="282" t="s">
        <v>167</v>
      </c>
      <c r="T150" s="283">
        <v>0.4</v>
      </c>
      <c r="U150" s="282" t="s">
        <v>167</v>
      </c>
      <c r="V150" s="281">
        <v>0.22</v>
      </c>
      <c r="W150" s="282" t="s">
        <v>167</v>
      </c>
      <c r="X150" s="281">
        <v>0.36</v>
      </c>
      <c r="Y150" s="282" t="s">
        <v>167</v>
      </c>
      <c r="Z150" s="281">
        <v>0.39</v>
      </c>
      <c r="AA150" s="282" t="s">
        <v>167</v>
      </c>
      <c r="AB150" s="281">
        <v>0.43</v>
      </c>
      <c r="AC150" s="282" t="s">
        <v>167</v>
      </c>
      <c r="AD150" s="281">
        <v>0.41</v>
      </c>
      <c r="AE150" s="282" t="s">
        <v>171</v>
      </c>
      <c r="AF150" s="278"/>
      <c r="AG150" s="52"/>
      <c r="AH150" s="148"/>
      <c r="AI150" s="52"/>
    </row>
    <row r="151" spans="2:35" s="41" customFormat="1" x14ac:dyDescent="0.2">
      <c r="B151" s="278" t="s">
        <v>139</v>
      </c>
      <c r="C151" s="278" t="s">
        <v>71</v>
      </c>
      <c r="D151" s="284">
        <v>100.6</v>
      </c>
      <c r="E151" s="280" t="s">
        <v>167</v>
      </c>
      <c r="F151" s="284">
        <v>120.9</v>
      </c>
      <c r="G151" s="280" t="s">
        <v>167</v>
      </c>
      <c r="H151" s="284">
        <v>137</v>
      </c>
      <c r="I151" s="280" t="s">
        <v>167</v>
      </c>
      <c r="J151" s="284">
        <v>134.19999999999999</v>
      </c>
      <c r="K151" s="280" t="s">
        <v>167</v>
      </c>
      <c r="L151" s="284">
        <v>155.1</v>
      </c>
      <c r="M151" s="280" t="s">
        <v>167</v>
      </c>
      <c r="N151" s="284">
        <v>160.4</v>
      </c>
      <c r="O151" s="280" t="s">
        <v>167</v>
      </c>
      <c r="P151" s="284">
        <v>146.1</v>
      </c>
      <c r="Q151" s="280" t="s">
        <v>167</v>
      </c>
      <c r="R151" s="284">
        <v>134</v>
      </c>
      <c r="S151" s="280" t="s">
        <v>167</v>
      </c>
      <c r="T151" s="284">
        <v>188.2</v>
      </c>
      <c r="U151" s="280" t="s">
        <v>167</v>
      </c>
      <c r="V151" s="284">
        <v>237.8</v>
      </c>
      <c r="W151" s="280" t="s">
        <v>167</v>
      </c>
      <c r="X151" s="284">
        <v>287.89999999999998</v>
      </c>
      <c r="Y151" s="280" t="s">
        <v>167</v>
      </c>
      <c r="Z151" s="284">
        <v>182.9</v>
      </c>
      <c r="AA151" s="280" t="s">
        <v>167</v>
      </c>
      <c r="AB151" s="284">
        <v>224.5</v>
      </c>
      <c r="AC151" s="280" t="s">
        <v>167</v>
      </c>
      <c r="AD151" s="284">
        <v>200.3</v>
      </c>
      <c r="AE151" s="280" t="s">
        <v>167</v>
      </c>
      <c r="AF151" s="278"/>
      <c r="AG151" s="52"/>
      <c r="AH151" s="148"/>
      <c r="AI151" s="52"/>
    </row>
    <row r="152" spans="2:35" s="41" customFormat="1" x14ac:dyDescent="0.2">
      <c r="B152" s="278" t="s">
        <v>139</v>
      </c>
      <c r="C152" s="278" t="s">
        <v>70</v>
      </c>
      <c r="D152" s="283">
        <v>93.9</v>
      </c>
      <c r="E152" s="282" t="s">
        <v>167</v>
      </c>
      <c r="F152" s="283">
        <v>128.5</v>
      </c>
      <c r="G152" s="282" t="s">
        <v>167</v>
      </c>
      <c r="H152" s="283">
        <v>163.5</v>
      </c>
      <c r="I152" s="282" t="s">
        <v>167</v>
      </c>
      <c r="J152" s="283">
        <v>164.7</v>
      </c>
      <c r="K152" s="282" t="s">
        <v>167</v>
      </c>
      <c r="L152" s="283">
        <v>183.8</v>
      </c>
      <c r="M152" s="282" t="s">
        <v>167</v>
      </c>
      <c r="N152" s="281">
        <v>164.06</v>
      </c>
      <c r="O152" s="282" t="s">
        <v>167</v>
      </c>
      <c r="P152" s="281">
        <v>155.07</v>
      </c>
      <c r="Q152" s="282" t="s">
        <v>167</v>
      </c>
      <c r="R152" s="281">
        <v>195.93</v>
      </c>
      <c r="S152" s="282" t="s">
        <v>167</v>
      </c>
      <c r="T152" s="281">
        <v>182.44</v>
      </c>
      <c r="U152" s="282" t="s">
        <v>167</v>
      </c>
      <c r="V152" s="281">
        <v>177.87</v>
      </c>
      <c r="W152" s="282" t="s">
        <v>167</v>
      </c>
      <c r="X152" s="281">
        <v>275.57</v>
      </c>
      <c r="Y152" s="282" t="s">
        <v>167</v>
      </c>
      <c r="Z152" s="281">
        <v>170.25</v>
      </c>
      <c r="AA152" s="282" t="s">
        <v>167</v>
      </c>
      <c r="AB152" s="283">
        <v>186.1</v>
      </c>
      <c r="AC152" s="282" t="s">
        <v>167</v>
      </c>
      <c r="AD152" s="281">
        <v>194.67</v>
      </c>
      <c r="AE152" s="282" t="s">
        <v>167</v>
      </c>
      <c r="AF152" s="278"/>
      <c r="AG152" s="52"/>
      <c r="AH152" s="148"/>
      <c r="AI152" s="52"/>
    </row>
    <row r="153" spans="2:35" s="41" customFormat="1" x14ac:dyDescent="0.2">
      <c r="B153" s="278" t="s">
        <v>139</v>
      </c>
      <c r="C153" s="278" t="s">
        <v>69</v>
      </c>
      <c r="D153" s="279">
        <v>4.8499999999999996</v>
      </c>
      <c r="E153" s="280" t="s">
        <v>167</v>
      </c>
      <c r="F153" s="279">
        <v>4.01</v>
      </c>
      <c r="G153" s="280" t="s">
        <v>167</v>
      </c>
      <c r="H153" s="279">
        <v>4.76</v>
      </c>
      <c r="I153" s="280" t="s">
        <v>167</v>
      </c>
      <c r="J153" s="279">
        <v>5.58</v>
      </c>
      <c r="K153" s="280" t="s">
        <v>167</v>
      </c>
      <c r="L153" s="279">
        <v>5.48</v>
      </c>
      <c r="M153" s="280" t="s">
        <v>167</v>
      </c>
      <c r="N153" s="279">
        <v>6.03</v>
      </c>
      <c r="O153" s="280" t="s">
        <v>167</v>
      </c>
      <c r="P153" s="279">
        <v>5.37</v>
      </c>
      <c r="Q153" s="280" t="s">
        <v>167</v>
      </c>
      <c r="R153" s="284">
        <v>6</v>
      </c>
      <c r="S153" s="280" t="s">
        <v>167</v>
      </c>
      <c r="T153" s="279">
        <v>7.16</v>
      </c>
      <c r="U153" s="280" t="s">
        <v>167</v>
      </c>
      <c r="V153" s="279">
        <v>7.23</v>
      </c>
      <c r="W153" s="280" t="s">
        <v>167</v>
      </c>
      <c r="X153" s="279">
        <v>8.19</v>
      </c>
      <c r="Y153" s="280" t="s">
        <v>167</v>
      </c>
      <c r="Z153" s="279">
        <v>6.82</v>
      </c>
      <c r="AA153" s="280" t="s">
        <v>167</v>
      </c>
      <c r="AB153" s="279">
        <v>8.65</v>
      </c>
      <c r="AC153" s="280" t="s">
        <v>167</v>
      </c>
      <c r="AD153" s="279">
        <v>4.79</v>
      </c>
      <c r="AE153" s="280" t="s">
        <v>167</v>
      </c>
      <c r="AF153" s="278"/>
      <c r="AG153" s="52"/>
      <c r="AH153" s="148"/>
      <c r="AI153" s="52"/>
    </row>
    <row r="154" spans="2:35" s="41" customFormat="1" x14ac:dyDescent="0.2">
      <c r="B154" s="278" t="s">
        <v>139</v>
      </c>
      <c r="C154" s="278" t="s">
        <v>68</v>
      </c>
      <c r="D154" s="281">
        <v>117.19</v>
      </c>
      <c r="E154" s="282" t="s">
        <v>167</v>
      </c>
      <c r="F154" s="281">
        <v>128.38999999999999</v>
      </c>
      <c r="G154" s="282" t="s">
        <v>167</v>
      </c>
      <c r="H154" s="281">
        <v>136.35</v>
      </c>
      <c r="I154" s="282" t="s">
        <v>167</v>
      </c>
      <c r="J154" s="281">
        <v>130.83000000000001</v>
      </c>
      <c r="K154" s="282" t="s">
        <v>167</v>
      </c>
      <c r="L154" s="281">
        <v>135.63</v>
      </c>
      <c r="M154" s="282" t="s">
        <v>167</v>
      </c>
      <c r="N154" s="281">
        <v>128.66999999999999</v>
      </c>
      <c r="O154" s="282" t="s">
        <v>167</v>
      </c>
      <c r="P154" s="281">
        <v>103.64</v>
      </c>
      <c r="Q154" s="282" t="s">
        <v>167</v>
      </c>
      <c r="R154" s="281">
        <v>94.81</v>
      </c>
      <c r="S154" s="282" t="s">
        <v>167</v>
      </c>
      <c r="T154" s="281">
        <v>59.31</v>
      </c>
      <c r="U154" s="282" t="s">
        <v>167</v>
      </c>
      <c r="V154" s="281">
        <v>70.31</v>
      </c>
      <c r="W154" s="282" t="s">
        <v>167</v>
      </c>
      <c r="X154" s="281">
        <v>76.97</v>
      </c>
      <c r="Y154" s="282" t="s">
        <v>167</v>
      </c>
      <c r="Z154" s="281">
        <v>76.69</v>
      </c>
      <c r="AA154" s="282" t="s">
        <v>167</v>
      </c>
      <c r="AB154" s="281">
        <v>38.39</v>
      </c>
      <c r="AC154" s="282" t="s">
        <v>167</v>
      </c>
      <c r="AD154" s="281">
        <v>60.58</v>
      </c>
      <c r="AE154" s="282" t="s">
        <v>167</v>
      </c>
      <c r="AF154" s="278"/>
      <c r="AG154" s="52"/>
      <c r="AH154" s="148"/>
      <c r="AI154" s="52"/>
    </row>
    <row r="155" spans="2:35" s="41" customFormat="1" x14ac:dyDescent="0.2">
      <c r="B155" s="278" t="s">
        <v>139</v>
      </c>
      <c r="C155" s="278" t="s">
        <v>67</v>
      </c>
      <c r="D155" s="284">
        <v>0</v>
      </c>
      <c r="E155" s="280" t="s">
        <v>167</v>
      </c>
      <c r="F155" s="284">
        <v>0</v>
      </c>
      <c r="G155" s="280" t="s">
        <v>167</v>
      </c>
      <c r="H155" s="284">
        <v>0</v>
      </c>
      <c r="I155" s="280" t="s">
        <v>167</v>
      </c>
      <c r="J155" s="284">
        <v>0</v>
      </c>
      <c r="K155" s="280" t="s">
        <v>167</v>
      </c>
      <c r="L155" s="284">
        <v>0</v>
      </c>
      <c r="M155" s="280" t="s">
        <v>167</v>
      </c>
      <c r="N155" s="284">
        <v>0</v>
      </c>
      <c r="O155" s="280" t="s">
        <v>167</v>
      </c>
      <c r="P155" s="284">
        <v>0</v>
      </c>
      <c r="Q155" s="280" t="s">
        <v>167</v>
      </c>
      <c r="R155" s="284">
        <v>0</v>
      </c>
      <c r="S155" s="280" t="s">
        <v>167</v>
      </c>
      <c r="T155" s="284">
        <v>0</v>
      </c>
      <c r="U155" s="280" t="s">
        <v>167</v>
      </c>
      <c r="V155" s="284">
        <v>0</v>
      </c>
      <c r="W155" s="280" t="s">
        <v>167</v>
      </c>
      <c r="X155" s="284">
        <v>0</v>
      </c>
      <c r="Y155" s="280" t="s">
        <v>167</v>
      </c>
      <c r="Z155" s="284">
        <v>0</v>
      </c>
      <c r="AA155" s="280" t="s">
        <v>167</v>
      </c>
      <c r="AB155" s="284">
        <v>0</v>
      </c>
      <c r="AC155" s="280" t="s">
        <v>167</v>
      </c>
      <c r="AD155" s="284">
        <v>0</v>
      </c>
      <c r="AE155" s="280" t="s">
        <v>167</v>
      </c>
      <c r="AF155" s="278"/>
      <c r="AG155" s="52"/>
      <c r="AH155" s="148"/>
      <c r="AI155" s="52"/>
    </row>
    <row r="156" spans="2:35" s="41" customFormat="1" x14ac:dyDescent="0.2">
      <c r="B156" s="278" t="s">
        <v>139</v>
      </c>
      <c r="C156" s="278" t="s">
        <v>66</v>
      </c>
      <c r="D156" s="281">
        <v>7.88</v>
      </c>
      <c r="E156" s="282" t="s">
        <v>167</v>
      </c>
      <c r="F156" s="281">
        <v>7.88</v>
      </c>
      <c r="G156" s="282" t="s">
        <v>167</v>
      </c>
      <c r="H156" s="281">
        <v>9.92</v>
      </c>
      <c r="I156" s="282" t="s">
        <v>167</v>
      </c>
      <c r="J156" s="283">
        <v>9.9</v>
      </c>
      <c r="K156" s="282" t="s">
        <v>167</v>
      </c>
      <c r="L156" s="281">
        <v>9.85</v>
      </c>
      <c r="M156" s="282" t="s">
        <v>167</v>
      </c>
      <c r="N156" s="281">
        <v>7.98</v>
      </c>
      <c r="O156" s="282" t="s">
        <v>167</v>
      </c>
      <c r="P156" s="281">
        <v>7.09</v>
      </c>
      <c r="Q156" s="282" t="s">
        <v>167</v>
      </c>
      <c r="R156" s="281">
        <v>6.61</v>
      </c>
      <c r="S156" s="282" t="s">
        <v>167</v>
      </c>
      <c r="T156" s="281">
        <v>6.89</v>
      </c>
      <c r="U156" s="282" t="s">
        <v>167</v>
      </c>
      <c r="V156" s="281">
        <v>8.36</v>
      </c>
      <c r="W156" s="282" t="s">
        <v>167</v>
      </c>
      <c r="X156" s="281">
        <v>7.58</v>
      </c>
      <c r="Y156" s="282" t="s">
        <v>167</v>
      </c>
      <c r="Z156" s="281">
        <v>7.27</v>
      </c>
      <c r="AA156" s="282" t="s">
        <v>167</v>
      </c>
      <c r="AB156" s="281">
        <v>8.59</v>
      </c>
      <c r="AC156" s="282" t="s">
        <v>167</v>
      </c>
      <c r="AD156" s="281">
        <v>6.39</v>
      </c>
      <c r="AE156" s="282" t="s">
        <v>167</v>
      </c>
      <c r="AF156" s="278"/>
      <c r="AG156" s="52"/>
      <c r="AH156" s="148"/>
      <c r="AI156" s="52"/>
    </row>
    <row r="157" spans="2:35" s="41" customFormat="1" x14ac:dyDescent="0.2">
      <c r="B157" s="278" t="s">
        <v>139</v>
      </c>
      <c r="C157" s="278" t="s">
        <v>65</v>
      </c>
      <c r="D157" s="279">
        <v>97.89</v>
      </c>
      <c r="E157" s="280" t="s">
        <v>167</v>
      </c>
      <c r="F157" s="279">
        <v>109.81</v>
      </c>
      <c r="G157" s="280" t="s">
        <v>167</v>
      </c>
      <c r="H157" s="279">
        <v>93.49</v>
      </c>
      <c r="I157" s="280" t="s">
        <v>167</v>
      </c>
      <c r="J157" s="279">
        <v>86.94</v>
      </c>
      <c r="K157" s="280" t="s">
        <v>167</v>
      </c>
      <c r="L157" s="279">
        <v>105.91</v>
      </c>
      <c r="M157" s="280" t="s">
        <v>167</v>
      </c>
      <c r="N157" s="284">
        <v>95.7</v>
      </c>
      <c r="O157" s="280" t="s">
        <v>167</v>
      </c>
      <c r="P157" s="279">
        <v>94.28</v>
      </c>
      <c r="Q157" s="280" t="s">
        <v>167</v>
      </c>
      <c r="R157" s="279">
        <v>76.23</v>
      </c>
      <c r="S157" s="280" t="s">
        <v>167</v>
      </c>
      <c r="T157" s="279">
        <v>74.28</v>
      </c>
      <c r="U157" s="280" t="s">
        <v>167</v>
      </c>
      <c r="V157" s="279">
        <v>77.349999999999994</v>
      </c>
      <c r="W157" s="280" t="s">
        <v>167</v>
      </c>
      <c r="X157" s="279">
        <v>83.97</v>
      </c>
      <c r="Y157" s="280" t="s">
        <v>167</v>
      </c>
      <c r="Z157" s="279">
        <v>89.44</v>
      </c>
      <c r="AA157" s="280" t="s">
        <v>167</v>
      </c>
      <c r="AB157" s="284">
        <v>85.2</v>
      </c>
      <c r="AC157" s="280" t="s">
        <v>167</v>
      </c>
      <c r="AD157" s="279">
        <v>60.38</v>
      </c>
      <c r="AE157" s="280" t="s">
        <v>167</v>
      </c>
      <c r="AF157" s="278"/>
      <c r="AG157" s="52"/>
      <c r="AH157" s="148"/>
      <c r="AI157" s="52"/>
    </row>
    <row r="158" spans="2:35" s="41" customFormat="1" x14ac:dyDescent="0.2">
      <c r="B158" s="278" t="s">
        <v>139</v>
      </c>
      <c r="C158" s="278" t="s">
        <v>64</v>
      </c>
      <c r="D158" s="281">
        <v>1490.05</v>
      </c>
      <c r="E158" s="282" t="s">
        <v>167</v>
      </c>
      <c r="F158" s="283">
        <v>1357.5</v>
      </c>
      <c r="G158" s="282" t="s">
        <v>167</v>
      </c>
      <c r="H158" s="283">
        <v>1442.3</v>
      </c>
      <c r="I158" s="282" t="s">
        <v>167</v>
      </c>
      <c r="J158" s="281">
        <v>1169.24</v>
      </c>
      <c r="K158" s="282" t="s">
        <v>167</v>
      </c>
      <c r="L158" s="281">
        <v>1432.33</v>
      </c>
      <c r="M158" s="282" t="s">
        <v>167</v>
      </c>
      <c r="N158" s="281">
        <v>1196.9100000000001</v>
      </c>
      <c r="O158" s="282" t="s">
        <v>167</v>
      </c>
      <c r="P158" s="281">
        <v>1332.83</v>
      </c>
      <c r="Q158" s="282" t="s">
        <v>167</v>
      </c>
      <c r="R158" s="281">
        <v>1437.36</v>
      </c>
      <c r="S158" s="282" t="s">
        <v>167</v>
      </c>
      <c r="T158" s="281">
        <v>1144.3599999999999</v>
      </c>
      <c r="U158" s="282" t="s">
        <v>167</v>
      </c>
      <c r="V158" s="281">
        <v>1209.58</v>
      </c>
      <c r="W158" s="282" t="s">
        <v>167</v>
      </c>
      <c r="X158" s="281">
        <v>1646.72</v>
      </c>
      <c r="Y158" s="282" t="s">
        <v>167</v>
      </c>
      <c r="Z158" s="283">
        <v>1625.1</v>
      </c>
      <c r="AA158" s="282" t="s">
        <v>167</v>
      </c>
      <c r="AB158" s="281">
        <v>1500.84</v>
      </c>
      <c r="AC158" s="282" t="s">
        <v>167</v>
      </c>
      <c r="AD158" s="281">
        <v>1503.44</v>
      </c>
      <c r="AE158" s="282" t="s">
        <v>167</v>
      </c>
      <c r="AF158" s="278"/>
      <c r="AG158" s="52"/>
      <c r="AH158" s="148"/>
      <c r="AI158" s="52"/>
    </row>
    <row r="159" spans="2:35" s="41" customFormat="1" x14ac:dyDescent="0.2">
      <c r="B159" s="278" t="s">
        <v>139</v>
      </c>
      <c r="C159" s="278" t="s">
        <v>63</v>
      </c>
      <c r="D159" s="279">
        <v>68.45</v>
      </c>
      <c r="E159" s="280" t="s">
        <v>167</v>
      </c>
      <c r="F159" s="279">
        <v>49.94</v>
      </c>
      <c r="G159" s="280" t="s">
        <v>167</v>
      </c>
      <c r="H159" s="279">
        <v>31.57</v>
      </c>
      <c r="I159" s="280" t="s">
        <v>167</v>
      </c>
      <c r="J159" s="279">
        <v>64.819999999999993</v>
      </c>
      <c r="K159" s="280" t="s">
        <v>167</v>
      </c>
      <c r="L159" s="279">
        <v>69.790000000000006</v>
      </c>
      <c r="M159" s="280" t="s">
        <v>167</v>
      </c>
      <c r="N159" s="279">
        <v>50.68</v>
      </c>
      <c r="O159" s="280" t="s">
        <v>167</v>
      </c>
      <c r="P159" s="279">
        <v>68.069999999999993</v>
      </c>
      <c r="Q159" s="280" t="s">
        <v>167</v>
      </c>
      <c r="R159" s="279">
        <v>47.46</v>
      </c>
      <c r="S159" s="280" t="s">
        <v>167</v>
      </c>
      <c r="T159" s="279">
        <v>57.72</v>
      </c>
      <c r="U159" s="280" t="s">
        <v>167</v>
      </c>
      <c r="V159" s="279">
        <v>51.55</v>
      </c>
      <c r="W159" s="280" t="s">
        <v>167</v>
      </c>
      <c r="X159" s="279">
        <v>48.63</v>
      </c>
      <c r="Y159" s="280" t="s">
        <v>167</v>
      </c>
      <c r="Z159" s="279">
        <v>39.380000000000003</v>
      </c>
      <c r="AA159" s="280" t="s">
        <v>167</v>
      </c>
      <c r="AB159" s="279">
        <v>21.87</v>
      </c>
      <c r="AC159" s="280" t="s">
        <v>167</v>
      </c>
      <c r="AD159" s="279">
        <v>14.62</v>
      </c>
      <c r="AE159" s="280" t="s">
        <v>167</v>
      </c>
      <c r="AF159" s="278"/>
      <c r="AG159" s="52"/>
      <c r="AH159" s="148"/>
      <c r="AI159" s="52"/>
    </row>
    <row r="160" spans="2:35" s="41" customFormat="1" x14ac:dyDescent="0.2">
      <c r="B160" s="278" t="s">
        <v>139</v>
      </c>
      <c r="C160" s="278" t="s">
        <v>62</v>
      </c>
      <c r="D160" s="281">
        <v>304.45999999999998</v>
      </c>
      <c r="E160" s="282" t="s">
        <v>167</v>
      </c>
      <c r="F160" s="281">
        <v>375.86</v>
      </c>
      <c r="G160" s="282" t="s">
        <v>167</v>
      </c>
      <c r="H160" s="283">
        <v>339</v>
      </c>
      <c r="I160" s="282" t="s">
        <v>167</v>
      </c>
      <c r="J160" s="281">
        <v>373.78</v>
      </c>
      <c r="K160" s="282" t="s">
        <v>167</v>
      </c>
      <c r="L160" s="281">
        <v>381.63</v>
      </c>
      <c r="M160" s="282" t="s">
        <v>167</v>
      </c>
      <c r="N160" s="281">
        <v>347.98</v>
      </c>
      <c r="O160" s="282" t="s">
        <v>167</v>
      </c>
      <c r="P160" s="281">
        <v>381.36</v>
      </c>
      <c r="Q160" s="282" t="s">
        <v>167</v>
      </c>
      <c r="R160" s="283">
        <v>407.8</v>
      </c>
      <c r="S160" s="282" t="s">
        <v>167</v>
      </c>
      <c r="T160" s="281">
        <v>383.72</v>
      </c>
      <c r="U160" s="282" t="s">
        <v>167</v>
      </c>
      <c r="V160" s="281">
        <v>361.57</v>
      </c>
      <c r="W160" s="282" t="s">
        <v>167</v>
      </c>
      <c r="X160" s="281">
        <v>196.66</v>
      </c>
      <c r="Y160" s="282" t="s">
        <v>167</v>
      </c>
      <c r="Z160" s="281">
        <v>209.85</v>
      </c>
      <c r="AA160" s="282" t="s">
        <v>167</v>
      </c>
      <c r="AB160" s="283">
        <v>171.6</v>
      </c>
      <c r="AC160" s="282" t="s">
        <v>167</v>
      </c>
      <c r="AD160" s="283">
        <v>155.19999999999999</v>
      </c>
      <c r="AE160" s="282" t="s">
        <v>167</v>
      </c>
      <c r="AF160" s="278"/>
      <c r="AG160" s="52"/>
      <c r="AH160" s="148"/>
      <c r="AI160" s="52"/>
    </row>
    <row r="161" spans="1:35" s="41" customFormat="1" x14ac:dyDescent="0.2">
      <c r="B161" s="278" t="s">
        <v>139</v>
      </c>
      <c r="C161" s="278" t="s">
        <v>61</v>
      </c>
      <c r="D161" s="279">
        <v>5.17</v>
      </c>
      <c r="E161" s="280" t="s">
        <v>167</v>
      </c>
      <c r="F161" s="279">
        <v>5.82</v>
      </c>
      <c r="G161" s="280" t="s">
        <v>167</v>
      </c>
      <c r="H161" s="279">
        <v>4.3499999999999996</v>
      </c>
      <c r="I161" s="280" t="s">
        <v>167</v>
      </c>
      <c r="J161" s="279">
        <v>3.11</v>
      </c>
      <c r="K161" s="280" t="s">
        <v>167</v>
      </c>
      <c r="L161" s="279">
        <v>4.45</v>
      </c>
      <c r="M161" s="280" t="s">
        <v>167</v>
      </c>
      <c r="N161" s="279">
        <v>5.0199999999999996</v>
      </c>
      <c r="O161" s="280" t="s">
        <v>167</v>
      </c>
      <c r="P161" s="279">
        <v>4.33</v>
      </c>
      <c r="Q161" s="280" t="s">
        <v>167</v>
      </c>
      <c r="R161" s="279">
        <v>4.6399999999999997</v>
      </c>
      <c r="S161" s="280" t="s">
        <v>167</v>
      </c>
      <c r="T161" s="284">
        <v>3.4</v>
      </c>
      <c r="U161" s="280" t="s">
        <v>167</v>
      </c>
      <c r="V161" s="279">
        <v>4.03</v>
      </c>
      <c r="W161" s="280" t="s">
        <v>167</v>
      </c>
      <c r="X161" s="279">
        <v>3.23</v>
      </c>
      <c r="Y161" s="280" t="s">
        <v>167</v>
      </c>
      <c r="Z161" s="279">
        <v>4.12</v>
      </c>
      <c r="AA161" s="280" t="s">
        <v>167</v>
      </c>
      <c r="AB161" s="279">
        <v>3.16</v>
      </c>
      <c r="AC161" s="280" t="s">
        <v>167</v>
      </c>
      <c r="AD161" s="279">
        <v>2.5099999999999998</v>
      </c>
      <c r="AE161" s="280" t="s">
        <v>167</v>
      </c>
      <c r="AF161" s="278"/>
      <c r="AG161" s="52"/>
      <c r="AH161" s="148"/>
      <c r="AI161" s="52"/>
    </row>
    <row r="162" spans="1:35" s="41" customFormat="1" x14ac:dyDescent="0.2">
      <c r="B162" s="278" t="s">
        <v>139</v>
      </c>
      <c r="C162" s="278" t="s">
        <v>60</v>
      </c>
      <c r="D162" s="281">
        <v>24.63</v>
      </c>
      <c r="E162" s="282" t="s">
        <v>167</v>
      </c>
      <c r="F162" s="283">
        <v>36</v>
      </c>
      <c r="G162" s="282" t="s">
        <v>167</v>
      </c>
      <c r="H162" s="281">
        <v>33.72</v>
      </c>
      <c r="I162" s="282" t="s">
        <v>167</v>
      </c>
      <c r="J162" s="281">
        <v>30.63</v>
      </c>
      <c r="K162" s="282" t="s">
        <v>167</v>
      </c>
      <c r="L162" s="281">
        <v>38.729999999999997</v>
      </c>
      <c r="M162" s="282" t="s">
        <v>167</v>
      </c>
      <c r="N162" s="281">
        <v>43.01</v>
      </c>
      <c r="O162" s="282" t="s">
        <v>167</v>
      </c>
      <c r="P162" s="281">
        <v>35.590000000000003</v>
      </c>
      <c r="Q162" s="282" t="s">
        <v>167</v>
      </c>
      <c r="R162" s="281">
        <v>34.94</v>
      </c>
      <c r="S162" s="282" t="s">
        <v>167</v>
      </c>
      <c r="T162" s="281">
        <v>29.88</v>
      </c>
      <c r="U162" s="282" t="s">
        <v>167</v>
      </c>
      <c r="V162" s="283">
        <v>31.9</v>
      </c>
      <c r="W162" s="282" t="s">
        <v>167</v>
      </c>
      <c r="X162" s="281">
        <v>33.04</v>
      </c>
      <c r="Y162" s="282" t="s">
        <v>167</v>
      </c>
      <c r="Z162" s="281">
        <v>36.619999999999997</v>
      </c>
      <c r="AA162" s="282" t="s">
        <v>167</v>
      </c>
      <c r="AB162" s="281">
        <v>24.19</v>
      </c>
      <c r="AC162" s="282" t="s">
        <v>167</v>
      </c>
      <c r="AD162" s="281">
        <v>20.329999999999998</v>
      </c>
      <c r="AE162" s="282" t="s">
        <v>167</v>
      </c>
      <c r="AF162" s="278"/>
      <c r="AG162" s="52"/>
      <c r="AH162" s="148"/>
      <c r="AI162" s="52"/>
    </row>
    <row r="163" spans="1:35" s="41" customFormat="1" x14ac:dyDescent="0.2">
      <c r="B163" s="278" t="s">
        <v>139</v>
      </c>
      <c r="C163" s="278" t="s">
        <v>59</v>
      </c>
      <c r="D163" s="279">
        <v>823.82</v>
      </c>
      <c r="E163" s="280" t="s">
        <v>167</v>
      </c>
      <c r="F163" s="279">
        <v>1058.8699999999999</v>
      </c>
      <c r="G163" s="280" t="s">
        <v>167</v>
      </c>
      <c r="H163" s="279">
        <v>1088.07</v>
      </c>
      <c r="I163" s="280" t="s">
        <v>167</v>
      </c>
      <c r="J163" s="279">
        <v>1214.49</v>
      </c>
      <c r="K163" s="280" t="s">
        <v>167</v>
      </c>
      <c r="L163" s="279">
        <v>1054.71</v>
      </c>
      <c r="M163" s="280" t="s">
        <v>167</v>
      </c>
      <c r="N163" s="279">
        <v>993.27</v>
      </c>
      <c r="O163" s="280" t="s">
        <v>167</v>
      </c>
      <c r="P163" s="279">
        <v>1048.3399999999999</v>
      </c>
      <c r="Q163" s="280" t="s">
        <v>167</v>
      </c>
      <c r="R163" s="279">
        <v>1028.05</v>
      </c>
      <c r="S163" s="280" t="s">
        <v>167</v>
      </c>
      <c r="T163" s="279">
        <v>831.52</v>
      </c>
      <c r="U163" s="280" t="s">
        <v>167</v>
      </c>
      <c r="V163" s="279">
        <v>1187.48</v>
      </c>
      <c r="W163" s="280" t="s">
        <v>167</v>
      </c>
      <c r="X163" s="279">
        <v>1212.6600000000001</v>
      </c>
      <c r="Y163" s="280" t="s">
        <v>167</v>
      </c>
      <c r="Z163" s="279">
        <v>803.06</v>
      </c>
      <c r="AA163" s="280" t="s">
        <v>167</v>
      </c>
      <c r="AB163" s="279">
        <v>1192.21</v>
      </c>
      <c r="AC163" s="280" t="s">
        <v>167</v>
      </c>
      <c r="AD163" s="279">
        <v>1019.72</v>
      </c>
      <c r="AE163" s="280" t="s">
        <v>167</v>
      </c>
      <c r="AF163" s="278"/>
      <c r="AG163" s="52"/>
      <c r="AH163" s="148"/>
      <c r="AI163" s="52"/>
    </row>
    <row r="164" spans="1:35" s="41" customFormat="1" x14ac:dyDescent="0.2">
      <c r="B164" s="278" t="s">
        <v>139</v>
      </c>
      <c r="C164" s="278" t="s">
        <v>58</v>
      </c>
      <c r="D164" s="283">
        <v>559.29999999999995</v>
      </c>
      <c r="E164" s="282" t="s">
        <v>167</v>
      </c>
      <c r="F164" s="283">
        <v>692</v>
      </c>
      <c r="G164" s="282" t="s">
        <v>167</v>
      </c>
      <c r="H164" s="283">
        <v>731.2</v>
      </c>
      <c r="I164" s="282" t="s">
        <v>167</v>
      </c>
      <c r="J164" s="283">
        <v>851.5</v>
      </c>
      <c r="K164" s="282" t="s">
        <v>167</v>
      </c>
      <c r="L164" s="283">
        <v>665.9</v>
      </c>
      <c r="M164" s="282" t="s">
        <v>167</v>
      </c>
      <c r="N164" s="283">
        <v>744.7</v>
      </c>
      <c r="O164" s="282" t="s">
        <v>167</v>
      </c>
      <c r="P164" s="283">
        <v>771.5</v>
      </c>
      <c r="Q164" s="282" t="s">
        <v>167</v>
      </c>
      <c r="R164" s="283">
        <v>676.4</v>
      </c>
      <c r="S164" s="282" t="s">
        <v>167</v>
      </c>
      <c r="T164" s="283">
        <v>363.5</v>
      </c>
      <c r="U164" s="282" t="s">
        <v>167</v>
      </c>
      <c r="V164" s="283">
        <v>671.2</v>
      </c>
      <c r="W164" s="282" t="s">
        <v>167</v>
      </c>
      <c r="X164" s="283">
        <v>807.6</v>
      </c>
      <c r="Y164" s="282" t="s">
        <v>167</v>
      </c>
      <c r="Z164" s="283">
        <v>551.20000000000005</v>
      </c>
      <c r="AA164" s="282" t="s">
        <v>167</v>
      </c>
      <c r="AB164" s="283">
        <v>734.8</v>
      </c>
      <c r="AC164" s="282" t="s">
        <v>167</v>
      </c>
      <c r="AD164" s="286">
        <v>411.5</v>
      </c>
      <c r="AE164" s="282" t="s">
        <v>167</v>
      </c>
      <c r="AF164" s="278"/>
      <c r="AG164" s="52"/>
      <c r="AH164" s="148"/>
      <c r="AI164" s="52"/>
    </row>
    <row r="165" spans="1:35" s="41" customFormat="1" x14ac:dyDescent="0.2">
      <c r="A165" s="41" t="s">
        <v>214</v>
      </c>
      <c r="B165" s="278" t="s">
        <v>91</v>
      </c>
      <c r="C165" s="278" t="s">
        <v>201</v>
      </c>
      <c r="D165" s="279">
        <v>59418.95</v>
      </c>
      <c r="E165" s="280" t="s">
        <v>167</v>
      </c>
      <c r="F165" s="279">
        <v>70124.25</v>
      </c>
      <c r="G165" s="280" t="s">
        <v>167</v>
      </c>
      <c r="H165" s="279">
        <v>59040.85</v>
      </c>
      <c r="I165" s="280" t="s">
        <v>167</v>
      </c>
      <c r="J165" s="279">
        <v>66596.62</v>
      </c>
      <c r="K165" s="280" t="s">
        <v>167</v>
      </c>
      <c r="L165" s="279">
        <v>77312.149999999994</v>
      </c>
      <c r="M165" s="280" t="s">
        <v>167</v>
      </c>
      <c r="N165" s="279">
        <v>58420.47</v>
      </c>
      <c r="O165" s="280" t="s">
        <v>167</v>
      </c>
      <c r="P165" s="279">
        <v>62717.01</v>
      </c>
      <c r="Q165" s="280" t="s">
        <v>167</v>
      </c>
      <c r="R165" s="279">
        <v>64682.21</v>
      </c>
      <c r="S165" s="280" t="s">
        <v>167</v>
      </c>
      <c r="T165" s="279">
        <v>69004.81</v>
      </c>
      <c r="U165" s="280" t="s">
        <v>167</v>
      </c>
      <c r="V165" s="279">
        <v>70099.289999999994</v>
      </c>
      <c r="W165" s="280" t="s">
        <v>167</v>
      </c>
      <c r="X165" s="284">
        <v>67305.3</v>
      </c>
      <c r="Y165" s="280" t="s">
        <v>167</v>
      </c>
      <c r="Z165" s="279">
        <v>73015.22</v>
      </c>
      <c r="AA165" s="280" t="s">
        <v>167</v>
      </c>
      <c r="AB165" s="279">
        <v>52970.67</v>
      </c>
      <c r="AC165" s="280" t="s">
        <v>167</v>
      </c>
      <c r="AD165" s="286">
        <v>61035.299364558101</v>
      </c>
      <c r="AE165" s="280" t="s">
        <v>167</v>
      </c>
      <c r="AF165" s="278"/>
      <c r="AH165" s="148"/>
      <c r="AI165" s="52"/>
    </row>
    <row r="166" spans="1:35" s="41" customFormat="1" x14ac:dyDescent="0.2">
      <c r="B166" s="278" t="s">
        <v>91</v>
      </c>
      <c r="C166" s="278" t="s">
        <v>84</v>
      </c>
      <c r="D166" s="281">
        <v>589.78</v>
      </c>
      <c r="E166" s="282" t="s">
        <v>167</v>
      </c>
      <c r="F166" s="281">
        <v>688.75</v>
      </c>
      <c r="G166" s="282" t="s">
        <v>167</v>
      </c>
      <c r="H166" s="281">
        <v>569.82000000000005</v>
      </c>
      <c r="I166" s="282" t="s">
        <v>167</v>
      </c>
      <c r="J166" s="281">
        <v>663.26</v>
      </c>
      <c r="K166" s="282" t="s">
        <v>167</v>
      </c>
      <c r="L166" s="281">
        <v>640.96</v>
      </c>
      <c r="M166" s="282" t="s">
        <v>167</v>
      </c>
      <c r="N166" s="281">
        <v>548.72</v>
      </c>
      <c r="O166" s="282" t="s">
        <v>167</v>
      </c>
      <c r="P166" s="281">
        <v>389.05</v>
      </c>
      <c r="Q166" s="282" t="s">
        <v>167</v>
      </c>
      <c r="R166" s="281">
        <v>503.92</v>
      </c>
      <c r="S166" s="282" t="s">
        <v>167</v>
      </c>
      <c r="T166" s="281">
        <v>376.55</v>
      </c>
      <c r="U166" s="282" t="s">
        <v>167</v>
      </c>
      <c r="V166" s="281">
        <v>429.22</v>
      </c>
      <c r="W166" s="282" t="s">
        <v>167</v>
      </c>
      <c r="X166" s="281">
        <v>421.01</v>
      </c>
      <c r="Y166" s="282" t="s">
        <v>167</v>
      </c>
      <c r="Z166" s="281">
        <v>449.89</v>
      </c>
      <c r="AA166" s="282" t="s">
        <v>167</v>
      </c>
      <c r="AB166" s="281">
        <v>500.39</v>
      </c>
      <c r="AC166" s="282" t="s">
        <v>167</v>
      </c>
      <c r="AD166" s="281">
        <v>517.49</v>
      </c>
      <c r="AE166" s="282" t="s">
        <v>167</v>
      </c>
      <c r="AF166" s="278"/>
      <c r="AG166" s="52"/>
      <c r="AH166" s="148"/>
      <c r="AI166" s="52"/>
    </row>
    <row r="167" spans="1:35" s="41" customFormat="1" x14ac:dyDescent="0.2">
      <c r="B167" s="278" t="s">
        <v>91</v>
      </c>
      <c r="C167" s="278" t="s">
        <v>83</v>
      </c>
      <c r="D167" s="279">
        <v>2056.9299999999998</v>
      </c>
      <c r="E167" s="280" t="s">
        <v>167</v>
      </c>
      <c r="F167" s="279">
        <v>2229.75</v>
      </c>
      <c r="G167" s="280" t="s">
        <v>167</v>
      </c>
      <c r="H167" s="279">
        <v>1757.75</v>
      </c>
      <c r="I167" s="280" t="s">
        <v>167</v>
      </c>
      <c r="J167" s="279">
        <v>2776.89</v>
      </c>
      <c r="K167" s="280" t="s">
        <v>167</v>
      </c>
      <c r="L167" s="279">
        <v>3141.13</v>
      </c>
      <c r="M167" s="280" t="s">
        <v>167</v>
      </c>
      <c r="N167" s="279">
        <v>2709.47</v>
      </c>
      <c r="O167" s="280" t="s">
        <v>167</v>
      </c>
      <c r="P167" s="279">
        <v>2277.86</v>
      </c>
      <c r="Q167" s="280" t="s">
        <v>167</v>
      </c>
      <c r="R167" s="279">
        <v>2610.2399999999998</v>
      </c>
      <c r="S167" s="280" t="s">
        <v>167</v>
      </c>
      <c r="T167" s="284">
        <v>3522.5</v>
      </c>
      <c r="U167" s="280" t="s">
        <v>167</v>
      </c>
      <c r="V167" s="279">
        <v>4059.79</v>
      </c>
      <c r="W167" s="280" t="s">
        <v>167</v>
      </c>
      <c r="X167" s="279">
        <v>3014.09</v>
      </c>
      <c r="Y167" s="280" t="s">
        <v>167</v>
      </c>
      <c r="Z167" s="279">
        <v>3427.31</v>
      </c>
      <c r="AA167" s="280" t="s">
        <v>167</v>
      </c>
      <c r="AB167" s="279">
        <v>2554.37</v>
      </c>
      <c r="AC167" s="280" t="s">
        <v>167</v>
      </c>
      <c r="AD167" s="279">
        <v>2448.7800000000002</v>
      </c>
      <c r="AE167" s="280" t="s">
        <v>167</v>
      </c>
      <c r="AF167" s="278"/>
      <c r="AG167" s="52"/>
      <c r="AH167" s="148"/>
      <c r="AI167" s="52"/>
    </row>
    <row r="168" spans="1:35" s="41" customFormat="1" x14ac:dyDescent="0.2">
      <c r="B168" s="278" t="s">
        <v>91</v>
      </c>
      <c r="C168" s="278" t="s">
        <v>153</v>
      </c>
      <c r="D168" s="281">
        <v>692.59</v>
      </c>
      <c r="E168" s="282" t="s">
        <v>167</v>
      </c>
      <c r="F168" s="281">
        <v>1063.74</v>
      </c>
      <c r="G168" s="282" t="s">
        <v>167</v>
      </c>
      <c r="H168" s="281">
        <v>928.15</v>
      </c>
      <c r="I168" s="282" t="s">
        <v>167</v>
      </c>
      <c r="J168" s="281">
        <v>675.38</v>
      </c>
      <c r="K168" s="282" t="s">
        <v>167</v>
      </c>
      <c r="L168" s="281">
        <v>832.24</v>
      </c>
      <c r="M168" s="282" t="s">
        <v>167</v>
      </c>
      <c r="N168" s="281">
        <v>442.71</v>
      </c>
      <c r="O168" s="282" t="s">
        <v>167</v>
      </c>
      <c r="P168" s="281">
        <v>845.77</v>
      </c>
      <c r="Q168" s="282" t="s">
        <v>169</v>
      </c>
      <c r="R168" s="281">
        <v>588.11</v>
      </c>
      <c r="S168" s="282" t="s">
        <v>169</v>
      </c>
      <c r="T168" s="281">
        <v>489.15</v>
      </c>
      <c r="U168" s="282" t="s">
        <v>169</v>
      </c>
      <c r="V168" s="281">
        <v>620.26</v>
      </c>
      <c r="W168" s="282" t="s">
        <v>169</v>
      </c>
      <c r="X168" s="283">
        <v>825.5</v>
      </c>
      <c r="Y168" s="282" t="s">
        <v>169</v>
      </c>
      <c r="Z168" s="281">
        <v>988.04</v>
      </c>
      <c r="AA168" s="282" t="s">
        <v>169</v>
      </c>
      <c r="AB168" s="281">
        <v>639.47</v>
      </c>
      <c r="AC168" s="282" t="s">
        <v>169</v>
      </c>
      <c r="AD168" s="281">
        <v>507.54</v>
      </c>
      <c r="AE168" s="282" t="s">
        <v>169</v>
      </c>
      <c r="AF168" s="278"/>
      <c r="AG168" s="52"/>
      <c r="AH168" s="148"/>
      <c r="AI168" s="52"/>
    </row>
    <row r="169" spans="1:35" s="41" customFormat="1" x14ac:dyDescent="0.2">
      <c r="B169" s="278" t="s">
        <v>91</v>
      </c>
      <c r="C169" s="278" t="s">
        <v>81</v>
      </c>
      <c r="D169" s="279">
        <v>45.17</v>
      </c>
      <c r="E169" s="280" t="s">
        <v>167</v>
      </c>
      <c r="F169" s="279">
        <v>54.66</v>
      </c>
      <c r="G169" s="280" t="s">
        <v>167</v>
      </c>
      <c r="H169" s="279">
        <v>74.23</v>
      </c>
      <c r="I169" s="280" t="s">
        <v>167</v>
      </c>
      <c r="J169" s="279">
        <v>74.819999999999993</v>
      </c>
      <c r="K169" s="280" t="s">
        <v>167</v>
      </c>
      <c r="L169" s="279">
        <v>72.05</v>
      </c>
      <c r="M169" s="280" t="s">
        <v>167</v>
      </c>
      <c r="N169" s="279">
        <v>52.38</v>
      </c>
      <c r="O169" s="280" t="s">
        <v>167</v>
      </c>
      <c r="P169" s="279">
        <v>43.29</v>
      </c>
      <c r="Q169" s="280" t="s">
        <v>167</v>
      </c>
      <c r="R169" s="279">
        <v>38.450000000000003</v>
      </c>
      <c r="S169" s="280" t="s">
        <v>167</v>
      </c>
      <c r="T169" s="279">
        <v>35.479999999999997</v>
      </c>
      <c r="U169" s="280" t="s">
        <v>167</v>
      </c>
      <c r="V169" s="279">
        <v>40.82</v>
      </c>
      <c r="W169" s="280" t="s">
        <v>167</v>
      </c>
      <c r="X169" s="279">
        <v>38.74</v>
      </c>
      <c r="Y169" s="280" t="s">
        <v>167</v>
      </c>
      <c r="Z169" s="279">
        <v>45.27</v>
      </c>
      <c r="AA169" s="280" t="s">
        <v>167</v>
      </c>
      <c r="AB169" s="279">
        <v>60.69</v>
      </c>
      <c r="AC169" s="280" t="s">
        <v>167</v>
      </c>
      <c r="AD169" s="279">
        <v>40.82</v>
      </c>
      <c r="AE169" s="280" t="s">
        <v>167</v>
      </c>
      <c r="AF169" s="278"/>
      <c r="AG169" s="52"/>
      <c r="AH169" s="148"/>
      <c r="AI169" s="52"/>
    </row>
    <row r="170" spans="1:35" s="41" customFormat="1" x14ac:dyDescent="0.2">
      <c r="B170" s="278" t="s">
        <v>91</v>
      </c>
      <c r="C170" s="278" t="s">
        <v>126</v>
      </c>
      <c r="D170" s="283">
        <v>4211.5</v>
      </c>
      <c r="E170" s="282" t="s">
        <v>167</v>
      </c>
      <c r="F170" s="283">
        <v>5183.6000000000004</v>
      </c>
      <c r="G170" s="282" t="s">
        <v>167</v>
      </c>
      <c r="H170" s="283">
        <v>5514.7</v>
      </c>
      <c r="I170" s="282" t="s">
        <v>167</v>
      </c>
      <c r="J170" s="283">
        <v>4387.3</v>
      </c>
      <c r="K170" s="282" t="s">
        <v>167</v>
      </c>
      <c r="L170" s="283">
        <v>5142.1000000000004</v>
      </c>
      <c r="M170" s="282" t="s">
        <v>167</v>
      </c>
      <c r="N170" s="283">
        <v>3973</v>
      </c>
      <c r="O170" s="282" t="s">
        <v>167</v>
      </c>
      <c r="P170" s="283">
        <v>4017.8</v>
      </c>
      <c r="Q170" s="282" t="s">
        <v>167</v>
      </c>
      <c r="R170" s="283">
        <v>4547.6000000000004</v>
      </c>
      <c r="S170" s="282" t="s">
        <v>167</v>
      </c>
      <c r="T170" s="283">
        <v>3344.3</v>
      </c>
      <c r="U170" s="282" t="s">
        <v>167</v>
      </c>
      <c r="V170" s="283">
        <v>3664.8</v>
      </c>
      <c r="W170" s="282" t="s">
        <v>167</v>
      </c>
      <c r="X170" s="283">
        <v>4020</v>
      </c>
      <c r="Y170" s="282" t="s">
        <v>167</v>
      </c>
      <c r="Z170" s="283">
        <v>4462.3999999999996</v>
      </c>
      <c r="AA170" s="282" t="s">
        <v>167</v>
      </c>
      <c r="AB170" s="283">
        <v>3837.4</v>
      </c>
      <c r="AC170" s="282" t="s">
        <v>167</v>
      </c>
      <c r="AD170" s="283">
        <v>4498.8999999999996</v>
      </c>
      <c r="AE170" s="282" t="s">
        <v>167</v>
      </c>
      <c r="AF170" s="278"/>
      <c r="AG170" s="52"/>
      <c r="AH170" s="148"/>
      <c r="AI170" s="52"/>
    </row>
    <row r="171" spans="1:35" s="41" customFormat="1" x14ac:dyDescent="0.2">
      <c r="B171" s="278" t="s">
        <v>91</v>
      </c>
      <c r="C171" s="278" t="s">
        <v>79</v>
      </c>
      <c r="D171" s="284">
        <v>0</v>
      </c>
      <c r="E171" s="280" t="s">
        <v>167</v>
      </c>
      <c r="F171" s="284">
        <v>0</v>
      </c>
      <c r="G171" s="280" t="s">
        <v>167</v>
      </c>
      <c r="H171" s="284">
        <v>0</v>
      </c>
      <c r="I171" s="280" t="s">
        <v>167</v>
      </c>
      <c r="J171" s="284">
        <v>0</v>
      </c>
      <c r="K171" s="280" t="s">
        <v>167</v>
      </c>
      <c r="L171" s="284">
        <v>0</v>
      </c>
      <c r="M171" s="280" t="s">
        <v>167</v>
      </c>
      <c r="N171" s="284">
        <v>0</v>
      </c>
      <c r="O171" s="280" t="s">
        <v>167</v>
      </c>
      <c r="P171" s="284">
        <v>0</v>
      </c>
      <c r="Q171" s="280" t="s">
        <v>167</v>
      </c>
      <c r="R171" s="284">
        <v>0</v>
      </c>
      <c r="S171" s="280" t="s">
        <v>167</v>
      </c>
      <c r="T171" s="284">
        <v>0</v>
      </c>
      <c r="U171" s="280" t="s">
        <v>167</v>
      </c>
      <c r="V171" s="284">
        <v>0</v>
      </c>
      <c r="W171" s="280" t="s">
        <v>167</v>
      </c>
      <c r="X171" s="284">
        <v>0</v>
      </c>
      <c r="Y171" s="280" t="s">
        <v>167</v>
      </c>
      <c r="Z171" s="284">
        <v>0</v>
      </c>
      <c r="AA171" s="280" t="s">
        <v>167</v>
      </c>
      <c r="AB171" s="284">
        <v>0</v>
      </c>
      <c r="AC171" s="280" t="s">
        <v>167</v>
      </c>
      <c r="AD171" s="284">
        <v>0</v>
      </c>
      <c r="AE171" s="280" t="s">
        <v>167</v>
      </c>
      <c r="AF171" s="278"/>
      <c r="AG171" s="52"/>
      <c r="AH171" s="148"/>
      <c r="AI171" s="52"/>
    </row>
    <row r="172" spans="1:35" s="41" customFormat="1" x14ac:dyDescent="0.2">
      <c r="B172" s="278" t="s">
        <v>91</v>
      </c>
      <c r="C172" s="278" t="s">
        <v>78</v>
      </c>
      <c r="D172" s="283">
        <v>0</v>
      </c>
      <c r="E172" s="282" t="s">
        <v>167</v>
      </c>
      <c r="F172" s="283">
        <v>0</v>
      </c>
      <c r="G172" s="282" t="s">
        <v>167</v>
      </c>
      <c r="H172" s="283">
        <v>0</v>
      </c>
      <c r="I172" s="282" t="s">
        <v>167</v>
      </c>
      <c r="J172" s="283">
        <v>0</v>
      </c>
      <c r="K172" s="282" t="s">
        <v>167</v>
      </c>
      <c r="L172" s="283">
        <v>0</v>
      </c>
      <c r="M172" s="282" t="s">
        <v>167</v>
      </c>
      <c r="N172" s="283">
        <v>0</v>
      </c>
      <c r="O172" s="282" t="s">
        <v>167</v>
      </c>
      <c r="P172" s="283">
        <v>0</v>
      </c>
      <c r="Q172" s="282" t="s">
        <v>167</v>
      </c>
      <c r="R172" s="283">
        <v>0</v>
      </c>
      <c r="S172" s="282" t="s">
        <v>167</v>
      </c>
      <c r="T172" s="283">
        <v>0</v>
      </c>
      <c r="U172" s="282" t="s">
        <v>167</v>
      </c>
      <c r="V172" s="283">
        <v>0</v>
      </c>
      <c r="W172" s="282" t="s">
        <v>167</v>
      </c>
      <c r="X172" s="283">
        <v>0</v>
      </c>
      <c r="Y172" s="282" t="s">
        <v>167</v>
      </c>
      <c r="Z172" s="283">
        <v>0</v>
      </c>
      <c r="AA172" s="282" t="s">
        <v>167</v>
      </c>
      <c r="AB172" s="283">
        <v>0</v>
      </c>
      <c r="AC172" s="282" t="s">
        <v>167</v>
      </c>
      <c r="AD172" s="283">
        <v>0</v>
      </c>
      <c r="AE172" s="282" t="s">
        <v>167</v>
      </c>
      <c r="AF172" s="278"/>
      <c r="AG172" s="52"/>
      <c r="AH172" s="148"/>
      <c r="AI172" s="52"/>
    </row>
    <row r="173" spans="1:35" s="41" customFormat="1" x14ac:dyDescent="0.2">
      <c r="B173" s="278" t="s">
        <v>91</v>
      </c>
      <c r="C173" s="278" t="s">
        <v>77</v>
      </c>
      <c r="D173" s="279">
        <v>1996.64</v>
      </c>
      <c r="E173" s="280" t="s">
        <v>167</v>
      </c>
      <c r="F173" s="279">
        <v>2292.81</v>
      </c>
      <c r="G173" s="280" t="s">
        <v>167</v>
      </c>
      <c r="H173" s="279">
        <v>2098.59</v>
      </c>
      <c r="I173" s="280" t="s">
        <v>167</v>
      </c>
      <c r="J173" s="279">
        <v>2240.04</v>
      </c>
      <c r="K173" s="280" t="s">
        <v>167</v>
      </c>
      <c r="L173" s="279">
        <v>1904.74</v>
      </c>
      <c r="M173" s="280" t="s">
        <v>167</v>
      </c>
      <c r="N173" s="279">
        <v>1610.45</v>
      </c>
      <c r="O173" s="280" t="s">
        <v>167</v>
      </c>
      <c r="P173" s="279">
        <v>1512.66</v>
      </c>
      <c r="Q173" s="280" t="s">
        <v>167</v>
      </c>
      <c r="R173" s="279">
        <v>1306.51</v>
      </c>
      <c r="S173" s="280" t="s">
        <v>167</v>
      </c>
      <c r="T173" s="279">
        <v>1205.98</v>
      </c>
      <c r="U173" s="280" t="s">
        <v>167</v>
      </c>
      <c r="V173" s="279">
        <v>1233.6199999999999</v>
      </c>
      <c r="W173" s="280" t="s">
        <v>167</v>
      </c>
      <c r="X173" s="279">
        <v>1178.05</v>
      </c>
      <c r="Y173" s="280" t="s">
        <v>167</v>
      </c>
      <c r="Z173" s="279">
        <v>1350.25</v>
      </c>
      <c r="AA173" s="280" t="s">
        <v>167</v>
      </c>
      <c r="AB173" s="279">
        <v>1340.95</v>
      </c>
      <c r="AC173" s="280" t="s">
        <v>167</v>
      </c>
      <c r="AD173" s="279">
        <v>1416.69</v>
      </c>
      <c r="AE173" s="280" t="s">
        <v>167</v>
      </c>
      <c r="AF173" s="278"/>
      <c r="AG173" s="52"/>
      <c r="AH173" s="148"/>
      <c r="AI173" s="52"/>
    </row>
    <row r="174" spans="1:35" s="41" customFormat="1" x14ac:dyDescent="0.2">
      <c r="B174" s="278" t="s">
        <v>91</v>
      </c>
      <c r="C174" s="278" t="s">
        <v>76</v>
      </c>
      <c r="D174" s="281">
        <v>3312.75</v>
      </c>
      <c r="E174" s="282" t="s">
        <v>167</v>
      </c>
      <c r="F174" s="281">
        <v>4199.93</v>
      </c>
      <c r="G174" s="282" t="s">
        <v>167</v>
      </c>
      <c r="H174" s="281">
        <v>4261.41</v>
      </c>
      <c r="I174" s="282" t="s">
        <v>167</v>
      </c>
      <c r="J174" s="281">
        <v>4888.46</v>
      </c>
      <c r="K174" s="282" t="s">
        <v>167</v>
      </c>
      <c r="L174" s="281">
        <v>4776.1899999999996</v>
      </c>
      <c r="M174" s="282" t="s">
        <v>167</v>
      </c>
      <c r="N174" s="281">
        <v>4564.42</v>
      </c>
      <c r="O174" s="282" t="s">
        <v>167</v>
      </c>
      <c r="P174" s="281">
        <v>4069.51</v>
      </c>
      <c r="Q174" s="282" t="s">
        <v>167</v>
      </c>
      <c r="R174" s="281">
        <v>3775.65</v>
      </c>
      <c r="S174" s="282" t="s">
        <v>167</v>
      </c>
      <c r="T174" s="281">
        <v>3842.52</v>
      </c>
      <c r="U174" s="282" t="s">
        <v>167</v>
      </c>
      <c r="V174" s="281">
        <v>4184.46</v>
      </c>
      <c r="W174" s="282" t="s">
        <v>167</v>
      </c>
      <c r="X174" s="283">
        <v>4214.1000000000004</v>
      </c>
      <c r="Y174" s="282" t="s">
        <v>167</v>
      </c>
      <c r="Z174" s="281">
        <v>4597.66</v>
      </c>
      <c r="AA174" s="282" t="s">
        <v>167</v>
      </c>
      <c r="AB174" s="281">
        <v>3590.26</v>
      </c>
      <c r="AC174" s="282" t="s">
        <v>167</v>
      </c>
      <c r="AD174" s="281">
        <v>2835.36</v>
      </c>
      <c r="AE174" s="282" t="s">
        <v>167</v>
      </c>
      <c r="AF174" s="278"/>
      <c r="AG174" s="52"/>
      <c r="AH174" s="148"/>
      <c r="AI174" s="52"/>
    </row>
    <row r="175" spans="1:35" s="41" customFormat="1" x14ac:dyDescent="0.2">
      <c r="B175" s="278" t="s">
        <v>91</v>
      </c>
      <c r="C175" s="278" t="s">
        <v>75</v>
      </c>
      <c r="D175" s="279">
        <v>13970.56</v>
      </c>
      <c r="E175" s="280" t="s">
        <v>167</v>
      </c>
      <c r="F175" s="279">
        <v>15729.07</v>
      </c>
      <c r="G175" s="280" t="s">
        <v>167</v>
      </c>
      <c r="H175" s="284">
        <v>15214.5</v>
      </c>
      <c r="I175" s="280" t="s">
        <v>167</v>
      </c>
      <c r="J175" s="279">
        <v>14866.33</v>
      </c>
      <c r="K175" s="280" t="s">
        <v>167</v>
      </c>
      <c r="L175" s="279">
        <v>18130.03</v>
      </c>
      <c r="M175" s="280" t="s">
        <v>167</v>
      </c>
      <c r="N175" s="279">
        <v>13556.56</v>
      </c>
      <c r="O175" s="280" t="s">
        <v>167</v>
      </c>
      <c r="P175" s="279">
        <v>11702.06</v>
      </c>
      <c r="Q175" s="280" t="s">
        <v>167</v>
      </c>
      <c r="R175" s="279">
        <v>14365.89</v>
      </c>
      <c r="S175" s="280" t="s">
        <v>167</v>
      </c>
      <c r="T175" s="279">
        <v>12580.43</v>
      </c>
      <c r="U175" s="280" t="s">
        <v>167</v>
      </c>
      <c r="V175" s="279">
        <v>12845.02</v>
      </c>
      <c r="W175" s="280" t="s">
        <v>167</v>
      </c>
      <c r="X175" s="279">
        <v>13726.41</v>
      </c>
      <c r="Y175" s="280" t="s">
        <v>173</v>
      </c>
      <c r="Z175" s="279">
        <v>15358.29</v>
      </c>
      <c r="AA175" s="280" t="s">
        <v>167</v>
      </c>
      <c r="AB175" s="279">
        <v>10877.19</v>
      </c>
      <c r="AC175" s="280" t="s">
        <v>167</v>
      </c>
      <c r="AD175" s="284">
        <v>12834.6</v>
      </c>
      <c r="AE175" s="280" t="s">
        <v>167</v>
      </c>
      <c r="AF175" s="278"/>
      <c r="AG175" s="52"/>
      <c r="AH175" s="148"/>
      <c r="AI175" s="52"/>
    </row>
    <row r="176" spans="1:35" s="41" customFormat="1" x14ac:dyDescent="0.2">
      <c r="B176" s="278" t="s">
        <v>91</v>
      </c>
      <c r="C176" s="278" t="s">
        <v>74</v>
      </c>
      <c r="D176" s="281">
        <v>2067.8200000000002</v>
      </c>
      <c r="E176" s="282" t="s">
        <v>167</v>
      </c>
      <c r="F176" s="281">
        <v>1733.66</v>
      </c>
      <c r="G176" s="282" t="s">
        <v>167</v>
      </c>
      <c r="H176" s="281">
        <v>1297.5899999999999</v>
      </c>
      <c r="I176" s="282" t="s">
        <v>167</v>
      </c>
      <c r="J176" s="281">
        <v>1874.37</v>
      </c>
      <c r="K176" s="282" t="s">
        <v>167</v>
      </c>
      <c r="L176" s="281">
        <v>2046.97</v>
      </c>
      <c r="M176" s="282" t="s">
        <v>167</v>
      </c>
      <c r="N176" s="281">
        <v>1709.15</v>
      </c>
      <c r="O176" s="282" t="s">
        <v>167</v>
      </c>
      <c r="P176" s="281">
        <v>2154.4699999999998</v>
      </c>
      <c r="Q176" s="282" t="s">
        <v>167</v>
      </c>
      <c r="R176" s="281">
        <v>1559.64</v>
      </c>
      <c r="S176" s="282" t="s">
        <v>167</v>
      </c>
      <c r="T176" s="281">
        <v>2147.2800000000002</v>
      </c>
      <c r="U176" s="282" t="s">
        <v>167</v>
      </c>
      <c r="V176" s="281">
        <v>2298.3200000000002</v>
      </c>
      <c r="W176" s="282" t="s">
        <v>167</v>
      </c>
      <c r="X176" s="283">
        <v>2430.6</v>
      </c>
      <c r="Y176" s="282" t="s">
        <v>167</v>
      </c>
      <c r="Z176" s="281">
        <v>2242.12</v>
      </c>
      <c r="AA176" s="282" t="s">
        <v>167</v>
      </c>
      <c r="AB176" s="281">
        <v>1641.89</v>
      </c>
      <c r="AC176" s="282" t="s">
        <v>167</v>
      </c>
      <c r="AD176" s="281">
        <v>1991.27</v>
      </c>
      <c r="AE176" s="282" t="s">
        <v>167</v>
      </c>
      <c r="AF176" s="278"/>
      <c r="AG176" s="52"/>
      <c r="AH176" s="148"/>
      <c r="AI176" s="52"/>
    </row>
    <row r="177" spans="2:35" s="41" customFormat="1" x14ac:dyDescent="0.2">
      <c r="B177" s="278" t="s">
        <v>91</v>
      </c>
      <c r="C177" s="278" t="s">
        <v>73</v>
      </c>
      <c r="D177" s="279">
        <v>8508.36</v>
      </c>
      <c r="E177" s="280" t="s">
        <v>167</v>
      </c>
      <c r="F177" s="279">
        <v>9639.19</v>
      </c>
      <c r="G177" s="280" t="s">
        <v>167</v>
      </c>
      <c r="H177" s="279">
        <v>7796.94</v>
      </c>
      <c r="I177" s="280" t="s">
        <v>167</v>
      </c>
      <c r="J177" s="279">
        <v>7946.46</v>
      </c>
      <c r="K177" s="280" t="s">
        <v>167</v>
      </c>
      <c r="L177" s="279">
        <v>9278.02</v>
      </c>
      <c r="M177" s="280" t="s">
        <v>167</v>
      </c>
      <c r="N177" s="279">
        <v>6612.41</v>
      </c>
      <c r="O177" s="280" t="s">
        <v>167</v>
      </c>
      <c r="P177" s="279">
        <v>6861.77</v>
      </c>
      <c r="Q177" s="280" t="s">
        <v>167</v>
      </c>
      <c r="R177" s="279">
        <v>6068.19</v>
      </c>
      <c r="S177" s="280" t="s">
        <v>167</v>
      </c>
      <c r="T177" s="279">
        <v>6199.15</v>
      </c>
      <c r="U177" s="280" t="s">
        <v>167</v>
      </c>
      <c r="V177" s="279">
        <v>6279.12</v>
      </c>
      <c r="W177" s="280" t="s">
        <v>167</v>
      </c>
      <c r="X177" s="279">
        <v>6793.13</v>
      </c>
      <c r="Y177" s="280" t="s">
        <v>167</v>
      </c>
      <c r="Z177" s="279">
        <v>6079.96</v>
      </c>
      <c r="AA177" s="280" t="s">
        <v>167</v>
      </c>
      <c r="AB177" s="279">
        <v>4697.17</v>
      </c>
      <c r="AC177" s="280" t="s">
        <v>167</v>
      </c>
      <c r="AD177" s="284">
        <v>5348.7</v>
      </c>
      <c r="AE177" s="280" t="s">
        <v>167</v>
      </c>
      <c r="AF177" s="278"/>
      <c r="AG177" s="52"/>
      <c r="AH177" s="148"/>
      <c r="AI177" s="52"/>
    </row>
    <row r="178" spans="2:35" s="41" customFormat="1" x14ac:dyDescent="0.2">
      <c r="B178" s="278" t="s">
        <v>91</v>
      </c>
      <c r="C178" s="278" t="s">
        <v>72</v>
      </c>
      <c r="D178" s="283">
        <v>0</v>
      </c>
      <c r="E178" s="282" t="s">
        <v>168</v>
      </c>
      <c r="F178" s="283">
        <v>0</v>
      </c>
      <c r="G178" s="282" t="s">
        <v>168</v>
      </c>
      <c r="H178" s="283">
        <v>0</v>
      </c>
      <c r="I178" s="282" t="s">
        <v>168</v>
      </c>
      <c r="J178" s="283">
        <v>0</v>
      </c>
      <c r="K178" s="282" t="s">
        <v>168</v>
      </c>
      <c r="L178" s="283">
        <v>0</v>
      </c>
      <c r="M178" s="282" t="s">
        <v>168</v>
      </c>
      <c r="N178" s="283">
        <v>0</v>
      </c>
      <c r="O178" s="282" t="s">
        <v>168</v>
      </c>
      <c r="P178" s="283">
        <v>0</v>
      </c>
      <c r="Q178" s="282" t="s">
        <v>168</v>
      </c>
      <c r="R178" s="283">
        <v>0</v>
      </c>
      <c r="S178" s="282" t="s">
        <v>168</v>
      </c>
      <c r="T178" s="283">
        <v>0</v>
      </c>
      <c r="U178" s="282" t="s">
        <v>168</v>
      </c>
      <c r="V178" s="283">
        <v>0</v>
      </c>
      <c r="W178" s="282" t="s">
        <v>168</v>
      </c>
      <c r="X178" s="283">
        <v>0</v>
      </c>
      <c r="Y178" s="282" t="s">
        <v>168</v>
      </c>
      <c r="Z178" s="283">
        <v>0</v>
      </c>
      <c r="AA178" s="282" t="s">
        <v>168</v>
      </c>
      <c r="AB178" s="283">
        <v>0</v>
      </c>
      <c r="AC178" s="282" t="s">
        <v>168</v>
      </c>
      <c r="AD178" s="283">
        <v>0</v>
      </c>
      <c r="AE178" s="282" t="s">
        <v>168</v>
      </c>
      <c r="AF178" s="278"/>
      <c r="AG178" s="52"/>
      <c r="AH178" s="148"/>
      <c r="AI178" s="52"/>
    </row>
    <row r="179" spans="2:35" s="41" customFormat="1" x14ac:dyDescent="0.2">
      <c r="B179" s="278" t="s">
        <v>91</v>
      </c>
      <c r="C179" s="278" t="s">
        <v>71</v>
      </c>
      <c r="D179" s="284">
        <v>0</v>
      </c>
      <c r="E179" s="280" t="s">
        <v>167</v>
      </c>
      <c r="F179" s="284">
        <v>0</v>
      </c>
      <c r="G179" s="280" t="s">
        <v>167</v>
      </c>
      <c r="H179" s="284">
        <v>0</v>
      </c>
      <c r="I179" s="280" t="s">
        <v>167</v>
      </c>
      <c r="J179" s="284">
        <v>0</v>
      </c>
      <c r="K179" s="280" t="s">
        <v>167</v>
      </c>
      <c r="L179" s="284">
        <v>0</v>
      </c>
      <c r="M179" s="280" t="s">
        <v>167</v>
      </c>
      <c r="N179" s="284">
        <v>0</v>
      </c>
      <c r="O179" s="280" t="s">
        <v>167</v>
      </c>
      <c r="P179" s="284">
        <v>0</v>
      </c>
      <c r="Q179" s="280" t="s">
        <v>167</v>
      </c>
      <c r="R179" s="284">
        <v>0</v>
      </c>
      <c r="S179" s="280" t="s">
        <v>167</v>
      </c>
      <c r="T179" s="284">
        <v>0</v>
      </c>
      <c r="U179" s="280" t="s">
        <v>167</v>
      </c>
      <c r="V179" s="284">
        <v>0</v>
      </c>
      <c r="W179" s="280" t="s">
        <v>167</v>
      </c>
      <c r="X179" s="284">
        <v>0</v>
      </c>
      <c r="Y179" s="280" t="s">
        <v>167</v>
      </c>
      <c r="Z179" s="284">
        <v>0</v>
      </c>
      <c r="AA179" s="280" t="s">
        <v>167</v>
      </c>
      <c r="AB179" s="284">
        <v>0</v>
      </c>
      <c r="AC179" s="280" t="s">
        <v>167</v>
      </c>
      <c r="AD179" s="284">
        <v>0</v>
      </c>
      <c r="AE179" s="280" t="s">
        <v>167</v>
      </c>
      <c r="AF179" s="278"/>
      <c r="AG179" s="52"/>
      <c r="AH179" s="148"/>
      <c r="AI179" s="52"/>
    </row>
    <row r="180" spans="2:35" s="41" customFormat="1" x14ac:dyDescent="0.2">
      <c r="B180" s="278" t="s">
        <v>91</v>
      </c>
      <c r="C180" s="278" t="s">
        <v>70</v>
      </c>
      <c r="D180" s="283">
        <v>47.5</v>
      </c>
      <c r="E180" s="282" t="s">
        <v>167</v>
      </c>
      <c r="F180" s="283">
        <v>71.900000000000006</v>
      </c>
      <c r="G180" s="282" t="s">
        <v>167</v>
      </c>
      <c r="H180" s="283">
        <v>78.8</v>
      </c>
      <c r="I180" s="282" t="s">
        <v>167</v>
      </c>
      <c r="J180" s="283">
        <v>127.2</v>
      </c>
      <c r="K180" s="282" t="s">
        <v>167</v>
      </c>
      <c r="L180" s="283">
        <v>115</v>
      </c>
      <c r="M180" s="282" t="s">
        <v>167</v>
      </c>
      <c r="N180" s="281">
        <v>56.34</v>
      </c>
      <c r="O180" s="282" t="s">
        <v>167</v>
      </c>
      <c r="P180" s="281">
        <v>86.23</v>
      </c>
      <c r="Q180" s="282" t="s">
        <v>167</v>
      </c>
      <c r="R180" s="281">
        <v>56.97</v>
      </c>
      <c r="S180" s="282" t="s">
        <v>167</v>
      </c>
      <c r="T180" s="281">
        <v>87.59</v>
      </c>
      <c r="U180" s="282" t="s">
        <v>167</v>
      </c>
      <c r="V180" s="281">
        <v>97.97</v>
      </c>
      <c r="W180" s="282" t="s">
        <v>167</v>
      </c>
      <c r="X180" s="281">
        <v>141.69</v>
      </c>
      <c r="Y180" s="282" t="s">
        <v>167</v>
      </c>
      <c r="Z180" s="281">
        <v>104.68</v>
      </c>
      <c r="AA180" s="282" t="s">
        <v>167</v>
      </c>
      <c r="AB180" s="281">
        <v>99.79</v>
      </c>
      <c r="AC180" s="282" t="s">
        <v>167</v>
      </c>
      <c r="AD180" s="281">
        <v>91.33</v>
      </c>
      <c r="AE180" s="282" t="s">
        <v>167</v>
      </c>
      <c r="AF180" s="278"/>
      <c r="AG180" s="52"/>
      <c r="AH180" s="148"/>
      <c r="AI180" s="52"/>
    </row>
    <row r="181" spans="2:35" s="41" customFormat="1" x14ac:dyDescent="0.2">
      <c r="B181" s="278" t="s">
        <v>91</v>
      </c>
      <c r="C181" s="278" t="s">
        <v>69</v>
      </c>
      <c r="D181" s="279">
        <v>2.54</v>
      </c>
      <c r="E181" s="280" t="s">
        <v>167</v>
      </c>
      <c r="F181" s="284">
        <v>1.9</v>
      </c>
      <c r="G181" s="280" t="s">
        <v>167</v>
      </c>
      <c r="H181" s="279">
        <v>1.32</v>
      </c>
      <c r="I181" s="280" t="s">
        <v>167</v>
      </c>
      <c r="J181" s="279">
        <v>1.77</v>
      </c>
      <c r="K181" s="280" t="s">
        <v>167</v>
      </c>
      <c r="L181" s="279">
        <v>1.36</v>
      </c>
      <c r="M181" s="280" t="s">
        <v>167</v>
      </c>
      <c r="N181" s="279">
        <v>0.76</v>
      </c>
      <c r="O181" s="280" t="s">
        <v>167</v>
      </c>
      <c r="P181" s="279">
        <v>0.68</v>
      </c>
      <c r="Q181" s="280" t="s">
        <v>167</v>
      </c>
      <c r="R181" s="279">
        <v>0.56999999999999995</v>
      </c>
      <c r="S181" s="280" t="s">
        <v>167</v>
      </c>
      <c r="T181" s="279">
        <v>0.46</v>
      </c>
      <c r="U181" s="280" t="s">
        <v>167</v>
      </c>
      <c r="V181" s="279">
        <v>0.66</v>
      </c>
      <c r="W181" s="280" t="s">
        <v>167</v>
      </c>
      <c r="X181" s="279">
        <v>0.66</v>
      </c>
      <c r="Y181" s="280" t="s">
        <v>167</v>
      </c>
      <c r="Z181" s="279">
        <v>0.46</v>
      </c>
      <c r="AA181" s="280" t="s">
        <v>167</v>
      </c>
      <c r="AB181" s="279">
        <v>0.91</v>
      </c>
      <c r="AC181" s="280" t="s">
        <v>167</v>
      </c>
      <c r="AD181" s="279">
        <v>0.95</v>
      </c>
      <c r="AE181" s="280" t="s">
        <v>167</v>
      </c>
      <c r="AF181" s="278"/>
      <c r="AG181" s="52"/>
      <c r="AH181" s="148"/>
      <c r="AI181" s="52"/>
    </row>
    <row r="182" spans="2:35" s="41" customFormat="1" x14ac:dyDescent="0.2">
      <c r="B182" s="278" t="s">
        <v>91</v>
      </c>
      <c r="C182" s="278" t="s">
        <v>68</v>
      </c>
      <c r="D182" s="281">
        <v>6903.65</v>
      </c>
      <c r="E182" s="282" t="s">
        <v>167</v>
      </c>
      <c r="F182" s="281">
        <v>7899.51</v>
      </c>
      <c r="G182" s="282" t="s">
        <v>167</v>
      </c>
      <c r="H182" s="281">
        <v>4707.33</v>
      </c>
      <c r="I182" s="282" t="s">
        <v>167</v>
      </c>
      <c r="J182" s="281">
        <v>6677.87</v>
      </c>
      <c r="K182" s="282" t="s">
        <v>167</v>
      </c>
      <c r="L182" s="281">
        <v>9260.9500000000007</v>
      </c>
      <c r="M182" s="282" t="s">
        <v>167</v>
      </c>
      <c r="N182" s="281">
        <v>6594.22</v>
      </c>
      <c r="O182" s="282" t="s">
        <v>167</v>
      </c>
      <c r="P182" s="281">
        <v>8679.16</v>
      </c>
      <c r="Q182" s="282" t="s">
        <v>167</v>
      </c>
      <c r="R182" s="283">
        <v>6700</v>
      </c>
      <c r="S182" s="282" t="s">
        <v>167</v>
      </c>
      <c r="T182" s="281">
        <v>7930.56</v>
      </c>
      <c r="U182" s="282" t="s">
        <v>167</v>
      </c>
      <c r="V182" s="281">
        <v>8229.69</v>
      </c>
      <c r="W182" s="282" t="s">
        <v>167</v>
      </c>
      <c r="X182" s="281">
        <v>8365.43</v>
      </c>
      <c r="Y182" s="282" t="s">
        <v>167</v>
      </c>
      <c r="Z182" s="281">
        <v>6424.63</v>
      </c>
      <c r="AA182" s="282" t="s">
        <v>167</v>
      </c>
      <c r="AB182" s="283">
        <v>2765.6</v>
      </c>
      <c r="AC182" s="282" t="s">
        <v>167</v>
      </c>
      <c r="AD182" s="281">
        <v>6242.41</v>
      </c>
      <c r="AE182" s="282" t="s">
        <v>167</v>
      </c>
      <c r="AF182" s="278"/>
      <c r="AG182" s="52"/>
      <c r="AH182" s="148"/>
      <c r="AI182" s="52"/>
    </row>
    <row r="183" spans="2:35" s="41" customFormat="1" x14ac:dyDescent="0.2">
      <c r="B183" s="278" t="s">
        <v>91</v>
      </c>
      <c r="C183" s="278" t="s">
        <v>67</v>
      </c>
      <c r="D183" s="284">
        <v>0</v>
      </c>
      <c r="E183" s="280" t="s">
        <v>167</v>
      </c>
      <c r="F183" s="284">
        <v>0</v>
      </c>
      <c r="G183" s="280" t="s">
        <v>167</v>
      </c>
      <c r="H183" s="284">
        <v>0</v>
      </c>
      <c r="I183" s="280" t="s">
        <v>167</v>
      </c>
      <c r="J183" s="284">
        <v>0</v>
      </c>
      <c r="K183" s="280" t="s">
        <v>167</v>
      </c>
      <c r="L183" s="284">
        <v>0</v>
      </c>
      <c r="M183" s="280" t="s">
        <v>167</v>
      </c>
      <c r="N183" s="284">
        <v>0</v>
      </c>
      <c r="O183" s="280" t="s">
        <v>167</v>
      </c>
      <c r="P183" s="284">
        <v>0</v>
      </c>
      <c r="Q183" s="280" t="s">
        <v>167</v>
      </c>
      <c r="R183" s="284">
        <v>0</v>
      </c>
      <c r="S183" s="280" t="s">
        <v>167</v>
      </c>
      <c r="T183" s="284">
        <v>0</v>
      </c>
      <c r="U183" s="280" t="s">
        <v>167</v>
      </c>
      <c r="V183" s="284">
        <v>0</v>
      </c>
      <c r="W183" s="280" t="s">
        <v>167</v>
      </c>
      <c r="X183" s="284">
        <v>0</v>
      </c>
      <c r="Y183" s="280" t="s">
        <v>167</v>
      </c>
      <c r="Z183" s="284">
        <v>0</v>
      </c>
      <c r="AA183" s="280" t="s">
        <v>167</v>
      </c>
      <c r="AB183" s="284">
        <v>0</v>
      </c>
      <c r="AC183" s="280" t="s">
        <v>167</v>
      </c>
      <c r="AD183" s="284">
        <v>0</v>
      </c>
      <c r="AE183" s="280" t="s">
        <v>167</v>
      </c>
      <c r="AF183" s="278"/>
      <c r="AG183" s="52"/>
      <c r="AH183" s="148"/>
      <c r="AI183" s="52"/>
    </row>
    <row r="184" spans="2:35" s="41" customFormat="1" x14ac:dyDescent="0.2">
      <c r="B184" s="278" t="s">
        <v>91</v>
      </c>
      <c r="C184" s="278" t="s">
        <v>66</v>
      </c>
      <c r="D184" s="281">
        <v>189.38</v>
      </c>
      <c r="E184" s="282" t="s">
        <v>167</v>
      </c>
      <c r="F184" s="281">
        <v>194.98</v>
      </c>
      <c r="G184" s="282" t="s">
        <v>167</v>
      </c>
      <c r="H184" s="281">
        <v>197.82</v>
      </c>
      <c r="I184" s="282" t="s">
        <v>167</v>
      </c>
      <c r="J184" s="281">
        <v>196.22</v>
      </c>
      <c r="K184" s="282" t="s">
        <v>167</v>
      </c>
      <c r="L184" s="281">
        <v>190.69</v>
      </c>
      <c r="M184" s="282" t="s">
        <v>167</v>
      </c>
      <c r="N184" s="281">
        <v>131.21</v>
      </c>
      <c r="O184" s="282" t="s">
        <v>167</v>
      </c>
      <c r="P184" s="283">
        <v>107.8</v>
      </c>
      <c r="Q184" s="282" t="s">
        <v>167</v>
      </c>
      <c r="R184" s="281">
        <v>131.72999999999999</v>
      </c>
      <c r="S184" s="282" t="s">
        <v>167</v>
      </c>
      <c r="T184" s="281">
        <v>89.28</v>
      </c>
      <c r="U184" s="282" t="s">
        <v>167</v>
      </c>
      <c r="V184" s="283">
        <v>148.30000000000001</v>
      </c>
      <c r="W184" s="282" t="s">
        <v>167</v>
      </c>
      <c r="X184" s="281">
        <v>165.79</v>
      </c>
      <c r="Y184" s="282" t="s">
        <v>167</v>
      </c>
      <c r="Z184" s="281">
        <v>171.42</v>
      </c>
      <c r="AA184" s="282" t="s">
        <v>167</v>
      </c>
      <c r="AB184" s="283">
        <v>176.9</v>
      </c>
      <c r="AC184" s="282" t="s">
        <v>167</v>
      </c>
      <c r="AD184" s="281">
        <v>151.93</v>
      </c>
      <c r="AE184" s="282" t="s">
        <v>167</v>
      </c>
      <c r="AF184" s="278"/>
      <c r="AG184" s="52"/>
      <c r="AH184" s="148"/>
      <c r="AI184" s="52"/>
    </row>
    <row r="185" spans="2:35" s="41" customFormat="1" x14ac:dyDescent="0.2">
      <c r="B185" s="278" t="s">
        <v>91</v>
      </c>
      <c r="C185" s="278" t="s">
        <v>65</v>
      </c>
      <c r="D185" s="279">
        <v>1955.99</v>
      </c>
      <c r="E185" s="280" t="s">
        <v>167</v>
      </c>
      <c r="F185" s="279">
        <v>2453.13</v>
      </c>
      <c r="G185" s="280" t="s">
        <v>167</v>
      </c>
      <c r="H185" s="279">
        <v>2351.37</v>
      </c>
      <c r="I185" s="280" t="s">
        <v>167</v>
      </c>
      <c r="J185" s="279">
        <v>1639.02</v>
      </c>
      <c r="K185" s="280" t="s">
        <v>167</v>
      </c>
      <c r="L185" s="279">
        <v>2334.39</v>
      </c>
      <c r="M185" s="280" t="s">
        <v>167</v>
      </c>
      <c r="N185" s="279">
        <v>1637.91</v>
      </c>
      <c r="O185" s="280" t="s">
        <v>167</v>
      </c>
      <c r="P185" s="279">
        <v>2179.59</v>
      </c>
      <c r="Q185" s="280" t="s">
        <v>167</v>
      </c>
      <c r="R185" s="279">
        <v>2075.98</v>
      </c>
      <c r="S185" s="280" t="s">
        <v>167</v>
      </c>
      <c r="T185" s="279">
        <v>2130.34</v>
      </c>
      <c r="U185" s="280" t="s">
        <v>167</v>
      </c>
      <c r="V185" s="279">
        <v>2298.88</v>
      </c>
      <c r="W185" s="280" t="s">
        <v>167</v>
      </c>
      <c r="X185" s="279">
        <v>2411.9299999999998</v>
      </c>
      <c r="Y185" s="280" t="s">
        <v>167</v>
      </c>
      <c r="Z185" s="284">
        <v>2434.9</v>
      </c>
      <c r="AA185" s="280" t="s">
        <v>167</v>
      </c>
      <c r="AB185" s="279">
        <v>2113.96</v>
      </c>
      <c r="AC185" s="280" t="s">
        <v>167</v>
      </c>
      <c r="AD185" s="279">
        <v>2105.06</v>
      </c>
      <c r="AE185" s="280" t="s">
        <v>167</v>
      </c>
      <c r="AF185" s="278"/>
      <c r="AG185" s="52"/>
      <c r="AH185" s="148"/>
      <c r="AI185" s="52"/>
    </row>
    <row r="186" spans="2:35" s="41" customFormat="1" x14ac:dyDescent="0.2">
      <c r="B186" s="278" t="s">
        <v>91</v>
      </c>
      <c r="C186" s="278" t="s">
        <v>64</v>
      </c>
      <c r="D186" s="281">
        <v>1959.61</v>
      </c>
      <c r="E186" s="282" t="s">
        <v>167</v>
      </c>
      <c r="F186" s="281">
        <v>2350.38</v>
      </c>
      <c r="G186" s="282" t="s">
        <v>167</v>
      </c>
      <c r="H186" s="283">
        <v>3926.2</v>
      </c>
      <c r="I186" s="282" t="s">
        <v>167</v>
      </c>
      <c r="J186" s="281">
        <v>3969.24</v>
      </c>
      <c r="K186" s="282" t="s">
        <v>167</v>
      </c>
      <c r="L186" s="281">
        <v>4387.8599999999997</v>
      </c>
      <c r="M186" s="282" t="s">
        <v>167</v>
      </c>
      <c r="N186" s="281">
        <v>3097.48</v>
      </c>
      <c r="O186" s="282" t="s">
        <v>167</v>
      </c>
      <c r="P186" s="283">
        <v>4262.1000000000004</v>
      </c>
      <c r="Q186" s="282" t="s">
        <v>167</v>
      </c>
      <c r="R186" s="281">
        <v>3946.77</v>
      </c>
      <c r="S186" s="282" t="s">
        <v>167</v>
      </c>
      <c r="T186" s="281">
        <v>3792.14</v>
      </c>
      <c r="U186" s="282" t="s">
        <v>167</v>
      </c>
      <c r="V186" s="281">
        <v>3664.55</v>
      </c>
      <c r="W186" s="282" t="s">
        <v>167</v>
      </c>
      <c r="X186" s="281">
        <v>6694.37</v>
      </c>
      <c r="Y186" s="282" t="s">
        <v>167</v>
      </c>
      <c r="Z186" s="281">
        <v>7321.91</v>
      </c>
      <c r="AA186" s="282" t="s">
        <v>167</v>
      </c>
      <c r="AB186" s="281">
        <v>8344.89</v>
      </c>
      <c r="AC186" s="282" t="s">
        <v>167</v>
      </c>
      <c r="AD186" s="281">
        <v>8981.89</v>
      </c>
      <c r="AE186" s="282" t="s">
        <v>167</v>
      </c>
      <c r="AF186" s="278"/>
      <c r="AG186" s="52"/>
      <c r="AH186" s="148"/>
      <c r="AI186" s="52"/>
    </row>
    <row r="187" spans="2:35" s="41" customFormat="1" x14ac:dyDescent="0.2">
      <c r="B187" s="278" t="s">
        <v>91</v>
      </c>
      <c r="C187" s="278" t="s">
        <v>63</v>
      </c>
      <c r="D187" s="279">
        <v>626.22</v>
      </c>
      <c r="E187" s="280" t="s">
        <v>167</v>
      </c>
      <c r="F187" s="279">
        <v>810.27</v>
      </c>
      <c r="G187" s="280" t="s">
        <v>167</v>
      </c>
      <c r="H187" s="279">
        <v>848.66</v>
      </c>
      <c r="I187" s="280" t="s">
        <v>167</v>
      </c>
      <c r="J187" s="279">
        <v>929.54</v>
      </c>
      <c r="K187" s="280" t="s">
        <v>167</v>
      </c>
      <c r="L187" s="279">
        <v>896.99</v>
      </c>
      <c r="M187" s="280" t="s">
        <v>167</v>
      </c>
      <c r="N187" s="279">
        <v>827.54</v>
      </c>
      <c r="O187" s="280" t="s">
        <v>167</v>
      </c>
      <c r="P187" s="279">
        <v>710.63</v>
      </c>
      <c r="Q187" s="280" t="s">
        <v>167</v>
      </c>
      <c r="R187" s="279">
        <v>745.12</v>
      </c>
      <c r="S187" s="280" t="s">
        <v>167</v>
      </c>
      <c r="T187" s="279">
        <v>713.86</v>
      </c>
      <c r="U187" s="280" t="s">
        <v>167</v>
      </c>
      <c r="V187" s="279">
        <v>755.13</v>
      </c>
      <c r="W187" s="280" t="s">
        <v>167</v>
      </c>
      <c r="X187" s="279">
        <v>682.09</v>
      </c>
      <c r="Y187" s="280" t="s">
        <v>167</v>
      </c>
      <c r="Z187" s="279">
        <v>752.49</v>
      </c>
      <c r="AA187" s="280" t="s">
        <v>167</v>
      </c>
      <c r="AB187" s="279">
        <v>717.99</v>
      </c>
      <c r="AC187" s="280" t="s">
        <v>167</v>
      </c>
      <c r="AD187" s="279">
        <v>767.21</v>
      </c>
      <c r="AE187" s="280" t="s">
        <v>167</v>
      </c>
      <c r="AF187" s="278"/>
      <c r="AG187" s="52"/>
      <c r="AH187" s="148"/>
      <c r="AI187" s="52"/>
    </row>
    <row r="188" spans="2:35" s="41" customFormat="1" x14ac:dyDescent="0.2">
      <c r="B188" s="278" t="s">
        <v>91</v>
      </c>
      <c r="C188" s="278" t="s">
        <v>62</v>
      </c>
      <c r="D188" s="281">
        <v>9042.0300000000007</v>
      </c>
      <c r="E188" s="282" t="s">
        <v>167</v>
      </c>
      <c r="F188" s="281">
        <v>11717.59</v>
      </c>
      <c r="G188" s="282" t="s">
        <v>167</v>
      </c>
      <c r="H188" s="281">
        <v>5953.35</v>
      </c>
      <c r="I188" s="282" t="s">
        <v>167</v>
      </c>
      <c r="J188" s="283">
        <v>11305.1</v>
      </c>
      <c r="K188" s="282" t="s">
        <v>167</v>
      </c>
      <c r="L188" s="281">
        <v>11988.55</v>
      </c>
      <c r="M188" s="282" t="s">
        <v>167</v>
      </c>
      <c r="N188" s="283">
        <v>9021.4</v>
      </c>
      <c r="O188" s="282" t="s">
        <v>167</v>
      </c>
      <c r="P188" s="281">
        <v>10746.39</v>
      </c>
      <c r="Q188" s="282" t="s">
        <v>167</v>
      </c>
      <c r="R188" s="283">
        <v>14326.1</v>
      </c>
      <c r="S188" s="282" t="s">
        <v>167</v>
      </c>
      <c r="T188" s="281">
        <v>18663.939999999999</v>
      </c>
      <c r="U188" s="282" t="s">
        <v>167</v>
      </c>
      <c r="V188" s="281">
        <v>17432.22</v>
      </c>
      <c r="W188" s="282" t="s">
        <v>167</v>
      </c>
      <c r="X188" s="281">
        <v>10096.69</v>
      </c>
      <c r="Y188" s="282" t="s">
        <v>167</v>
      </c>
      <c r="Z188" s="281">
        <v>14820.69</v>
      </c>
      <c r="AA188" s="282" t="s">
        <v>167</v>
      </c>
      <c r="AB188" s="281">
        <v>8037.13</v>
      </c>
      <c r="AC188" s="282" t="s">
        <v>167</v>
      </c>
      <c r="AD188" s="283">
        <v>8744</v>
      </c>
      <c r="AE188" s="282" t="s">
        <v>167</v>
      </c>
      <c r="AF188" s="278"/>
      <c r="AG188" s="52"/>
      <c r="AH188" s="148"/>
      <c r="AI188" s="52"/>
    </row>
    <row r="189" spans="2:35" s="41" customFormat="1" x14ac:dyDescent="0.2">
      <c r="B189" s="278" t="s">
        <v>91</v>
      </c>
      <c r="C189" s="278" t="s">
        <v>61</v>
      </c>
      <c r="D189" s="279">
        <v>311.12</v>
      </c>
      <c r="E189" s="280" t="s">
        <v>167</v>
      </c>
      <c r="F189" s="279">
        <v>349.03</v>
      </c>
      <c r="G189" s="280" t="s">
        <v>167</v>
      </c>
      <c r="H189" s="279">
        <v>277.36</v>
      </c>
      <c r="I189" s="280" t="s">
        <v>167</v>
      </c>
      <c r="J189" s="279">
        <v>226.63</v>
      </c>
      <c r="K189" s="280" t="s">
        <v>167</v>
      </c>
      <c r="L189" s="279">
        <v>350.73</v>
      </c>
      <c r="M189" s="280" t="s">
        <v>167</v>
      </c>
      <c r="N189" s="279">
        <v>338.71</v>
      </c>
      <c r="O189" s="280" t="s">
        <v>167</v>
      </c>
      <c r="P189" s="279">
        <v>346.21</v>
      </c>
      <c r="Q189" s="280" t="s">
        <v>167</v>
      </c>
      <c r="R189" s="279">
        <v>272.18</v>
      </c>
      <c r="S189" s="280" t="s">
        <v>167</v>
      </c>
      <c r="T189" s="279">
        <v>350.49</v>
      </c>
      <c r="U189" s="280" t="s">
        <v>167</v>
      </c>
      <c r="V189" s="279">
        <v>360.36</v>
      </c>
      <c r="W189" s="280" t="s">
        <v>167</v>
      </c>
      <c r="X189" s="279">
        <v>429.85</v>
      </c>
      <c r="Y189" s="280" t="s">
        <v>167</v>
      </c>
      <c r="Z189" s="279">
        <v>388.83</v>
      </c>
      <c r="AA189" s="280" t="s">
        <v>167</v>
      </c>
      <c r="AB189" s="279">
        <v>277.82</v>
      </c>
      <c r="AC189" s="280" t="s">
        <v>167</v>
      </c>
      <c r="AD189" s="279">
        <v>389.03</v>
      </c>
      <c r="AE189" s="280" t="s">
        <v>167</v>
      </c>
      <c r="AF189" s="278"/>
      <c r="AG189" s="52"/>
      <c r="AH189" s="148"/>
      <c r="AI189" s="52"/>
    </row>
    <row r="190" spans="2:35" s="41" customFormat="1" x14ac:dyDescent="0.2">
      <c r="B190" s="278" t="s">
        <v>91</v>
      </c>
      <c r="C190" s="278" t="s">
        <v>60</v>
      </c>
      <c r="D190" s="281">
        <v>921.31</v>
      </c>
      <c r="E190" s="282" t="s">
        <v>167</v>
      </c>
      <c r="F190" s="283">
        <v>1444.4</v>
      </c>
      <c r="G190" s="282" t="s">
        <v>167</v>
      </c>
      <c r="H190" s="281">
        <v>1170.3499999999999</v>
      </c>
      <c r="I190" s="282" t="s">
        <v>167</v>
      </c>
      <c r="J190" s="281">
        <v>1123.31</v>
      </c>
      <c r="K190" s="282" t="s">
        <v>167</v>
      </c>
      <c r="L190" s="281">
        <v>1814.11</v>
      </c>
      <c r="M190" s="282" t="s">
        <v>167</v>
      </c>
      <c r="N190" s="281">
        <v>929.23</v>
      </c>
      <c r="O190" s="282" t="s">
        <v>167</v>
      </c>
      <c r="P190" s="281">
        <v>1710.18</v>
      </c>
      <c r="Q190" s="282" t="s">
        <v>167</v>
      </c>
      <c r="R190" s="281">
        <v>1053.79</v>
      </c>
      <c r="S190" s="282" t="s">
        <v>167</v>
      </c>
      <c r="T190" s="281">
        <v>1498.21</v>
      </c>
      <c r="U190" s="282" t="s">
        <v>167</v>
      </c>
      <c r="V190" s="281">
        <v>1444.81</v>
      </c>
      <c r="W190" s="282" t="s">
        <v>167</v>
      </c>
      <c r="X190" s="281">
        <v>1642.67</v>
      </c>
      <c r="Y190" s="282" t="s">
        <v>167</v>
      </c>
      <c r="Z190" s="281">
        <v>1579.12</v>
      </c>
      <c r="AA190" s="282" t="s">
        <v>167</v>
      </c>
      <c r="AB190" s="283">
        <v>683.7</v>
      </c>
      <c r="AC190" s="282" t="s">
        <v>167</v>
      </c>
      <c r="AD190" s="281">
        <v>1105.6600000000001</v>
      </c>
      <c r="AE190" s="282" t="s">
        <v>167</v>
      </c>
      <c r="AF190" s="278"/>
      <c r="AG190" s="52"/>
      <c r="AH190" s="148"/>
      <c r="AI190" s="52"/>
    </row>
    <row r="191" spans="2:35" s="41" customFormat="1" x14ac:dyDescent="0.2">
      <c r="B191" s="278" t="s">
        <v>91</v>
      </c>
      <c r="C191" s="278" t="s">
        <v>59</v>
      </c>
      <c r="D191" s="284">
        <v>0</v>
      </c>
      <c r="E191" s="280" t="s">
        <v>167</v>
      </c>
      <c r="F191" s="284">
        <v>0</v>
      </c>
      <c r="G191" s="280" t="s">
        <v>167</v>
      </c>
      <c r="H191" s="284">
        <v>0</v>
      </c>
      <c r="I191" s="280" t="s">
        <v>167</v>
      </c>
      <c r="J191" s="284">
        <v>0</v>
      </c>
      <c r="K191" s="280" t="s">
        <v>167</v>
      </c>
      <c r="L191" s="284">
        <v>0</v>
      </c>
      <c r="M191" s="280" t="s">
        <v>167</v>
      </c>
      <c r="N191" s="284">
        <v>0</v>
      </c>
      <c r="O191" s="280" t="s">
        <v>168</v>
      </c>
      <c r="P191" s="284">
        <v>0</v>
      </c>
      <c r="Q191" s="280" t="s">
        <v>168</v>
      </c>
      <c r="R191" s="284">
        <v>0</v>
      </c>
      <c r="S191" s="280" t="s">
        <v>168</v>
      </c>
      <c r="T191" s="284">
        <v>0</v>
      </c>
      <c r="U191" s="280" t="s">
        <v>168</v>
      </c>
      <c r="V191" s="284">
        <v>0</v>
      </c>
      <c r="W191" s="280" t="s">
        <v>168</v>
      </c>
      <c r="X191" s="284">
        <v>0</v>
      </c>
      <c r="Y191" s="280" t="s">
        <v>167</v>
      </c>
      <c r="Z191" s="284">
        <v>0</v>
      </c>
      <c r="AA191" s="280" t="s">
        <v>167</v>
      </c>
      <c r="AB191" s="284">
        <v>0</v>
      </c>
      <c r="AC191" s="280" t="s">
        <v>168</v>
      </c>
      <c r="AD191" s="284">
        <v>0</v>
      </c>
      <c r="AE191" s="280" t="s">
        <v>167</v>
      </c>
      <c r="AF191" s="278"/>
      <c r="AG191" s="52"/>
      <c r="AH191" s="148"/>
      <c r="AI191" s="52"/>
    </row>
    <row r="192" spans="2:35" s="41" customFormat="1" x14ac:dyDescent="0.2">
      <c r="B192" s="278" t="s">
        <v>91</v>
      </c>
      <c r="C192" s="278" t="s">
        <v>58</v>
      </c>
      <c r="D192" s="283">
        <v>7.5</v>
      </c>
      <c r="E192" s="282" t="s">
        <v>167</v>
      </c>
      <c r="F192" s="283">
        <v>16</v>
      </c>
      <c r="G192" s="282" t="s">
        <v>167</v>
      </c>
      <c r="H192" s="283">
        <v>14.6</v>
      </c>
      <c r="I192" s="282" t="s">
        <v>167</v>
      </c>
      <c r="J192" s="283">
        <v>7.4</v>
      </c>
      <c r="K192" s="282" t="s">
        <v>167</v>
      </c>
      <c r="L192" s="283">
        <v>7.1</v>
      </c>
      <c r="M192" s="282" t="s">
        <v>167</v>
      </c>
      <c r="N192" s="283">
        <v>6.4</v>
      </c>
      <c r="O192" s="282" t="s">
        <v>167</v>
      </c>
      <c r="P192" s="283">
        <v>13.8</v>
      </c>
      <c r="Q192" s="282" t="s">
        <v>167</v>
      </c>
      <c r="R192" s="283">
        <v>8.8000000000000007</v>
      </c>
      <c r="S192" s="282" t="s">
        <v>167</v>
      </c>
      <c r="T192" s="283">
        <v>4.5999999999999996</v>
      </c>
      <c r="U192" s="282" t="s">
        <v>167</v>
      </c>
      <c r="V192" s="283">
        <v>11.3</v>
      </c>
      <c r="W192" s="282" t="s">
        <v>167</v>
      </c>
      <c r="X192" s="283">
        <v>12.5</v>
      </c>
      <c r="Y192" s="282" t="s">
        <v>167</v>
      </c>
      <c r="Z192" s="283">
        <v>14.9</v>
      </c>
      <c r="AA192" s="282" t="s">
        <v>167</v>
      </c>
      <c r="AB192" s="283">
        <v>12.2</v>
      </c>
      <c r="AC192" s="282" t="s">
        <v>167</v>
      </c>
      <c r="AD192" s="286">
        <v>15.7</v>
      </c>
      <c r="AE192" s="282" t="s">
        <v>167</v>
      </c>
      <c r="AF192" s="278"/>
      <c r="AG192" s="52"/>
      <c r="AH192" s="148"/>
      <c r="AI192" s="52"/>
    </row>
    <row r="193" spans="2:31" s="41" customFormat="1" x14ac:dyDescent="0.2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</row>
    <row r="194" spans="2:31" s="41" customFormat="1" x14ac:dyDescent="0.2">
      <c r="B194" s="275" t="s">
        <v>250</v>
      </c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</row>
    <row r="195" spans="2:31" s="41" customFormat="1" x14ac:dyDescent="0.2">
      <c r="B195" s="275" t="s">
        <v>55</v>
      </c>
      <c r="C195" s="274" t="s">
        <v>175</v>
      </c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</row>
    <row r="196" spans="2:31" s="41" customFormat="1" x14ac:dyDescent="0.2">
      <c r="B196" s="275" t="s">
        <v>172</v>
      </c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</row>
    <row r="197" spans="2:31" s="41" customFormat="1" x14ac:dyDescent="0.2">
      <c r="B197" s="275" t="s">
        <v>173</v>
      </c>
      <c r="C197" s="274" t="s">
        <v>174</v>
      </c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</row>
    <row r="198" spans="2:31" s="41" customFormat="1" x14ac:dyDescent="0.2">
      <c r="B198" s="275" t="s">
        <v>169</v>
      </c>
      <c r="C198" s="274" t="s">
        <v>251</v>
      </c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</row>
    <row r="199" spans="2:31" s="41" customFormat="1" x14ac:dyDescent="0.2">
      <c r="B199" s="275" t="s">
        <v>168</v>
      </c>
      <c r="C199" s="274" t="s">
        <v>179</v>
      </c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</row>
    <row r="200" spans="2:31" s="41" customFormat="1" x14ac:dyDescent="0.2">
      <c r="B200" s="275" t="s">
        <v>171</v>
      </c>
      <c r="C200" s="274" t="s">
        <v>180</v>
      </c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</row>
    <row r="201" spans="2:31" s="41" customFormat="1" x14ac:dyDescent="0.2">
      <c r="B201" s="275" t="s">
        <v>170</v>
      </c>
      <c r="C201" s="274" t="s">
        <v>183</v>
      </c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</row>
    <row r="202" spans="2:31" s="41" customFormat="1" x14ac:dyDescent="0.2">
      <c r="B202" s="258" t="s">
        <v>170</v>
      </c>
      <c r="C202" s="257" t="s">
        <v>183</v>
      </c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</row>
  </sheetData>
  <mergeCells count="15">
    <mergeCell ref="L23:M23"/>
    <mergeCell ref="B23:C23"/>
    <mergeCell ref="D23:E23"/>
    <mergeCell ref="F23:G23"/>
    <mergeCell ref="H23:I23"/>
    <mergeCell ref="J23:K23"/>
    <mergeCell ref="Z23:AA23"/>
    <mergeCell ref="AB23:AC23"/>
    <mergeCell ref="AD23:AE23"/>
    <mergeCell ref="N23:O23"/>
    <mergeCell ref="P23:Q23"/>
    <mergeCell ref="R23:S23"/>
    <mergeCell ref="T23:U23"/>
    <mergeCell ref="V23:W23"/>
    <mergeCell ref="X23:Y23"/>
  </mergeCells>
  <pageMargins left="0.7" right="0.7" top="0.75" bottom="0.75" header="0.3" footer="0.3"/>
  <pageSetup paperSize="9" orientation="portrait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  <pageSetUpPr fitToPage="1"/>
  </sheetPr>
  <dimension ref="B2:AL102"/>
  <sheetViews>
    <sheetView showGridLines="0" zoomScaleNormal="100" workbookViewId="0"/>
  </sheetViews>
  <sheetFormatPr defaultColWidth="9.140625" defaultRowHeight="12.75" x14ac:dyDescent="0.2"/>
  <cols>
    <col min="1" max="1" width="9.140625" style="2" customWidth="1"/>
    <col min="2" max="2" width="15.140625" style="2" customWidth="1"/>
    <col min="3" max="3" width="21.85546875" style="2" customWidth="1"/>
    <col min="4" max="4" width="10.85546875" style="2" customWidth="1"/>
    <col min="5" max="5" width="10.5703125" style="2" customWidth="1"/>
    <col min="6" max="10" width="9.140625" style="2" customWidth="1"/>
    <col min="11" max="14" width="9.140625" style="2"/>
    <col min="15" max="15" width="12.5703125" style="2" customWidth="1"/>
    <col min="16" max="16" width="11.5703125" style="2" customWidth="1"/>
    <col min="17" max="17" width="9.140625" style="2"/>
    <col min="18" max="18" width="11.7109375" style="2" customWidth="1"/>
    <col min="19" max="19" width="11.5703125" style="2" customWidth="1"/>
    <col min="20" max="37" width="9.140625" style="2"/>
    <col min="38" max="38" width="7.5703125" style="56" customWidth="1"/>
    <col min="39" max="39" width="10.7109375" style="2" customWidth="1"/>
    <col min="40" max="44" width="9.28515625" style="2" customWidth="1"/>
    <col min="45" max="16384" width="9.140625" style="2"/>
  </cols>
  <sheetData>
    <row r="2" spans="2:14" x14ac:dyDescent="0.2">
      <c r="B2" s="336" t="s">
        <v>291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55"/>
      <c r="N2" s="55"/>
    </row>
    <row r="3" spans="2:14" x14ac:dyDescent="0.2">
      <c r="B3" s="337" t="s">
        <v>365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57"/>
      <c r="N3" s="57"/>
    </row>
    <row r="5" spans="2:14" x14ac:dyDescent="0.2">
      <c r="B5" s="338" t="s">
        <v>187</v>
      </c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</row>
    <row r="6" spans="2:14" x14ac:dyDescent="0.2">
      <c r="B6" s="337" t="s">
        <v>305</v>
      </c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</row>
    <row r="7" spans="2:14" ht="12" customHeight="1" x14ac:dyDescent="0.2">
      <c r="B7" s="10"/>
      <c r="C7" s="10"/>
      <c r="D7" s="10"/>
      <c r="E7" s="10"/>
      <c r="F7" s="10"/>
      <c r="G7" s="10"/>
    </row>
    <row r="8" spans="2:14" x14ac:dyDescent="0.2">
      <c r="B8" s="10"/>
      <c r="C8" s="10"/>
      <c r="D8" s="10"/>
      <c r="E8" s="10"/>
      <c r="F8" s="10"/>
      <c r="G8" s="10"/>
    </row>
    <row r="9" spans="2:14" x14ac:dyDescent="0.2">
      <c r="B9" s="10"/>
      <c r="C9" s="10"/>
      <c r="D9" s="10"/>
      <c r="E9" s="10"/>
      <c r="F9" s="10"/>
      <c r="G9" s="10"/>
    </row>
    <row r="10" spans="2:14" x14ac:dyDescent="0.2">
      <c r="B10" s="10"/>
      <c r="D10" s="10"/>
      <c r="E10" s="10"/>
      <c r="F10" s="10"/>
      <c r="G10" s="10"/>
    </row>
    <row r="11" spans="2:14" x14ac:dyDescent="0.2">
      <c r="B11" s="10"/>
      <c r="C11" s="10"/>
      <c r="D11" s="10"/>
      <c r="E11" s="10"/>
      <c r="F11" s="10"/>
      <c r="G11" s="10"/>
    </row>
    <row r="12" spans="2:14" x14ac:dyDescent="0.2">
      <c r="B12" s="10"/>
      <c r="D12" s="10"/>
      <c r="E12" s="10"/>
      <c r="F12" s="10"/>
      <c r="G12" s="10"/>
    </row>
    <row r="13" spans="2:14" x14ac:dyDescent="0.2">
      <c r="B13" s="10"/>
      <c r="C13" s="10"/>
      <c r="D13" s="10"/>
      <c r="E13" s="10"/>
      <c r="F13" s="10"/>
      <c r="G13" s="10"/>
    </row>
    <row r="14" spans="2:14" x14ac:dyDescent="0.2">
      <c r="B14" s="10"/>
      <c r="C14" s="10"/>
      <c r="D14" s="10"/>
      <c r="E14" s="10"/>
      <c r="F14" s="10"/>
      <c r="G14" s="10"/>
    </row>
    <row r="15" spans="2:14" x14ac:dyDescent="0.2">
      <c r="B15" s="10"/>
      <c r="C15" s="10"/>
      <c r="D15" s="10"/>
      <c r="E15" s="10"/>
      <c r="F15" s="10"/>
      <c r="G15" s="10"/>
    </row>
    <row r="16" spans="2:14" x14ac:dyDescent="0.2">
      <c r="B16" s="10"/>
      <c r="C16" s="10"/>
      <c r="D16" s="10"/>
      <c r="E16" s="10"/>
      <c r="F16" s="10"/>
      <c r="G16" s="10"/>
    </row>
    <row r="17" spans="2:8" x14ac:dyDescent="0.2">
      <c r="B17" s="10"/>
      <c r="C17" s="10"/>
      <c r="D17" s="10"/>
      <c r="E17" s="10"/>
      <c r="F17" s="10"/>
      <c r="G17" s="10"/>
    </row>
    <row r="18" spans="2:8" x14ac:dyDescent="0.2">
      <c r="B18" s="10"/>
      <c r="C18" s="10"/>
      <c r="D18" s="10"/>
      <c r="E18" s="10"/>
      <c r="F18" s="10"/>
      <c r="G18" s="10"/>
    </row>
    <row r="19" spans="2:8" x14ac:dyDescent="0.2">
      <c r="B19" s="10"/>
      <c r="C19" s="10"/>
      <c r="D19" s="10"/>
      <c r="E19" s="10"/>
      <c r="F19" s="10"/>
      <c r="G19" s="10"/>
    </row>
    <row r="20" spans="2:8" x14ac:dyDescent="0.2">
      <c r="B20" s="10"/>
      <c r="C20" s="10"/>
      <c r="D20" s="10"/>
      <c r="E20" s="10"/>
      <c r="F20" s="10"/>
      <c r="G20" s="10"/>
    </row>
    <row r="21" spans="2:8" x14ac:dyDescent="0.2">
      <c r="B21" s="10"/>
      <c r="C21" s="10"/>
      <c r="D21" s="10"/>
      <c r="E21" s="10"/>
      <c r="F21" s="10"/>
      <c r="G21" s="10"/>
    </row>
    <row r="22" spans="2:8" ht="12" customHeight="1" x14ac:dyDescent="0.2">
      <c r="B22" s="10"/>
      <c r="C22" s="10"/>
      <c r="D22" s="10"/>
      <c r="E22" s="10"/>
      <c r="F22" s="10"/>
      <c r="G22" s="10"/>
    </row>
    <row r="23" spans="2:8" x14ac:dyDescent="0.2">
      <c r="B23" s="10"/>
      <c r="C23" s="10"/>
      <c r="D23" s="10"/>
      <c r="E23" s="10"/>
      <c r="F23" s="10"/>
      <c r="G23" s="10"/>
    </row>
    <row r="24" spans="2:8" x14ac:dyDescent="0.2">
      <c r="B24" s="10"/>
      <c r="C24" s="10"/>
      <c r="D24" s="10"/>
      <c r="E24" s="10"/>
      <c r="F24" s="10"/>
      <c r="G24" s="10"/>
    </row>
    <row r="25" spans="2:8" x14ac:dyDescent="0.2">
      <c r="B25" s="10"/>
      <c r="C25" s="10"/>
      <c r="D25" s="10"/>
      <c r="E25" s="10"/>
      <c r="F25" s="10"/>
      <c r="G25" s="10"/>
    </row>
    <row r="26" spans="2:8" x14ac:dyDescent="0.2">
      <c r="B26" s="10"/>
      <c r="C26" s="10"/>
      <c r="D26" s="10"/>
      <c r="E26" s="10"/>
      <c r="F26" s="10"/>
      <c r="G26" s="10"/>
    </row>
    <row r="28" spans="2:8" x14ac:dyDescent="0.2">
      <c r="B28" s="58"/>
      <c r="C28" s="58"/>
      <c r="D28" s="58"/>
      <c r="E28" s="58"/>
      <c r="F28" s="58"/>
      <c r="G28" s="58"/>
      <c r="H28" s="58"/>
    </row>
    <row r="102" ht="60.2" customHeight="1" x14ac:dyDescent="0.2"/>
  </sheetData>
  <mergeCells count="4">
    <mergeCell ref="B2:L2"/>
    <mergeCell ref="B3:L3"/>
    <mergeCell ref="B5:M5"/>
    <mergeCell ref="B6:M6"/>
  </mergeCells>
  <pageMargins left="0.7" right="0.7" top="0.75" bottom="0.75" header="0.3" footer="0.3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</sheetPr>
  <dimension ref="B1:AO92"/>
  <sheetViews>
    <sheetView workbookViewId="0">
      <selection activeCell="E26" sqref="E26"/>
    </sheetView>
  </sheetViews>
  <sheetFormatPr defaultColWidth="8.7109375" defaultRowHeight="12.75" x14ac:dyDescent="0.2"/>
  <cols>
    <col min="1" max="2" width="8.7109375" style="2"/>
    <col min="3" max="3" width="9.85546875" style="2" bestFit="1" customWidth="1"/>
    <col min="4" max="4" width="8.7109375" style="2"/>
    <col min="5" max="5" width="9.85546875" style="2" bestFit="1" customWidth="1"/>
    <col min="6" max="6" width="8.7109375" style="2"/>
    <col min="7" max="7" width="9.28515625" style="2" bestFit="1" customWidth="1"/>
    <col min="8" max="8" width="8.7109375" style="2"/>
    <col min="9" max="9" width="9.28515625" style="2" bestFit="1" customWidth="1"/>
    <col min="10" max="10" width="8.7109375" style="2"/>
    <col min="11" max="11" width="9.28515625" style="2" bestFit="1" customWidth="1"/>
    <col min="12" max="12" width="8.7109375" style="2"/>
    <col min="13" max="13" width="9.28515625" style="2" bestFit="1" customWidth="1"/>
    <col min="14" max="14" width="8.7109375" style="2"/>
    <col min="15" max="15" width="9.28515625" style="2" bestFit="1" customWidth="1"/>
    <col min="16" max="16" width="8.7109375" style="2"/>
    <col min="17" max="17" width="9.28515625" style="2" bestFit="1" customWidth="1"/>
    <col min="18" max="18" width="8.7109375" style="2"/>
    <col min="19" max="19" width="9.28515625" style="2" bestFit="1" customWidth="1"/>
    <col min="20" max="20" width="8.7109375" style="2"/>
    <col min="21" max="21" width="9.28515625" style="2" bestFit="1" customWidth="1"/>
    <col min="22" max="22" width="8.7109375" style="2"/>
    <col min="23" max="23" width="9.28515625" style="2" bestFit="1" customWidth="1"/>
    <col min="24" max="16384" width="8.7109375" style="2"/>
  </cols>
  <sheetData>
    <row r="1" spans="2:41" x14ac:dyDescent="0.2">
      <c r="B1" s="43" t="s">
        <v>150</v>
      </c>
      <c r="C1" s="58"/>
      <c r="D1" s="58"/>
      <c r="E1" s="58"/>
      <c r="F1" s="58"/>
      <c r="G1" s="58"/>
      <c r="H1" s="58"/>
      <c r="AL1" s="56"/>
    </row>
    <row r="2" spans="2:41" x14ac:dyDescent="0.2">
      <c r="B2" s="2" t="s">
        <v>316</v>
      </c>
      <c r="C2" s="58"/>
      <c r="D2" s="58"/>
      <c r="E2" s="58"/>
      <c r="F2" s="58"/>
      <c r="G2" s="58"/>
      <c r="H2" s="58"/>
      <c r="AL2" s="56"/>
    </row>
    <row r="3" spans="2:41" x14ac:dyDescent="0.2">
      <c r="B3" s="58"/>
      <c r="C3" s="58"/>
      <c r="D3" s="58"/>
      <c r="E3" s="58"/>
      <c r="F3" s="58"/>
      <c r="G3" s="58"/>
      <c r="H3" s="58"/>
      <c r="AL3" s="56"/>
    </row>
    <row r="4" spans="2:41" x14ac:dyDescent="0.2">
      <c r="AL4" s="56"/>
    </row>
    <row r="5" spans="2:41" x14ac:dyDescent="0.2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AL5" s="56"/>
    </row>
    <row r="6" spans="2:41" x14ac:dyDescent="0.2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AL6" s="56"/>
    </row>
    <row r="7" spans="2:41" ht="63.75" x14ac:dyDescent="0.2">
      <c r="B7" s="131"/>
      <c r="C7" s="227" t="s">
        <v>128</v>
      </c>
      <c r="D7" s="228" t="s">
        <v>215</v>
      </c>
      <c r="E7" s="229" t="s">
        <v>207</v>
      </c>
      <c r="F7" s="229" t="s">
        <v>208</v>
      </c>
      <c r="G7" s="229" t="s">
        <v>211</v>
      </c>
      <c r="H7" s="229" t="s">
        <v>209</v>
      </c>
      <c r="I7" s="229" t="s">
        <v>210</v>
      </c>
      <c r="J7" s="229" t="s">
        <v>206</v>
      </c>
      <c r="K7" s="83"/>
      <c r="L7" s="83"/>
      <c r="N7" s="267"/>
      <c r="AM7" s="56"/>
    </row>
    <row r="8" spans="2:41" x14ac:dyDescent="0.2">
      <c r="B8" s="131"/>
      <c r="C8" s="83">
        <v>2023</v>
      </c>
      <c r="D8" s="83">
        <v>2023</v>
      </c>
      <c r="E8" s="83">
        <v>2023</v>
      </c>
      <c r="F8" s="83">
        <v>2023</v>
      </c>
      <c r="G8" s="83">
        <v>2023</v>
      </c>
      <c r="H8" s="83">
        <v>2023</v>
      </c>
      <c r="I8" s="83">
        <v>2023</v>
      </c>
      <c r="J8" s="83">
        <v>2023</v>
      </c>
      <c r="K8" s="83"/>
      <c r="L8" s="131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M8" s="56"/>
      <c r="AN8" s="10"/>
      <c r="AO8" s="10"/>
    </row>
    <row r="9" spans="2:41" x14ac:dyDescent="0.2">
      <c r="B9" s="131" t="s">
        <v>293</v>
      </c>
      <c r="C9" s="66">
        <f>+C26</f>
        <v>271623.59866695502</v>
      </c>
      <c r="D9" s="97">
        <f>+E26</f>
        <v>125879.44777135301</v>
      </c>
      <c r="E9" s="66">
        <f>+O26</f>
        <v>61035.299364558101</v>
      </c>
      <c r="F9" s="97">
        <f>+K26</f>
        <v>47381.735162517201</v>
      </c>
      <c r="G9" s="97">
        <f>+I26</f>
        <v>7771.0104581041496</v>
      </c>
      <c r="H9" s="97">
        <f>+G26</f>
        <v>7641.5730228209304</v>
      </c>
      <c r="I9" s="97">
        <f>+M26</f>
        <v>5873.8042611441797</v>
      </c>
      <c r="J9" s="66">
        <f>+C9-SUM(D9:I9)</f>
        <v>16040.72862645745</v>
      </c>
      <c r="K9" s="83"/>
      <c r="L9" s="13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M9" s="56"/>
      <c r="AN9" s="10"/>
      <c r="AO9" s="10"/>
    </row>
    <row r="10" spans="2:41" x14ac:dyDescent="0.2">
      <c r="B10" s="131"/>
      <c r="C10" s="131">
        <v>100</v>
      </c>
      <c r="D10" s="131">
        <v>46.748720453939576</v>
      </c>
      <c r="E10" s="131">
        <v>19.550572098899917</v>
      </c>
      <c r="F10" s="131">
        <v>19.204700758786604</v>
      </c>
      <c r="G10" s="131">
        <v>2.8784448497221491</v>
      </c>
      <c r="H10" s="131">
        <v>2.7639147139317273</v>
      </c>
      <c r="I10" s="131">
        <v>2.8436366350130045</v>
      </c>
      <c r="J10" s="131">
        <v>6.0100104897070237</v>
      </c>
      <c r="K10" s="83"/>
      <c r="L10" s="131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M10" s="56"/>
      <c r="AN10" s="10"/>
      <c r="AO10" s="10"/>
    </row>
    <row r="11" spans="2:41" x14ac:dyDescent="0.2">
      <c r="B11" s="131"/>
      <c r="C11" s="83"/>
      <c r="D11" s="83"/>
      <c r="E11" s="83"/>
      <c r="F11" s="83"/>
      <c r="G11" s="83"/>
      <c r="H11" s="83"/>
      <c r="I11" s="230"/>
      <c r="J11" s="83"/>
      <c r="K11" s="131"/>
      <c r="L11" s="13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L11" s="56"/>
      <c r="AM11" s="10"/>
      <c r="AN11" s="10"/>
    </row>
    <row r="12" spans="2:41" x14ac:dyDescent="0.2"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L12" s="56"/>
      <c r="AM12" s="10"/>
      <c r="AN12" s="10"/>
    </row>
    <row r="13" spans="2:41" x14ac:dyDescent="0.2">
      <c r="AL13" s="56"/>
    </row>
    <row r="14" spans="2:41" x14ac:dyDescent="0.2">
      <c r="B14" s="2" t="s">
        <v>366</v>
      </c>
    </row>
    <row r="16" spans="2:41" x14ac:dyDescent="0.2">
      <c r="B16" s="274" t="s">
        <v>367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2:24" x14ac:dyDescent="0.2">
      <c r="B17" s="274" t="s">
        <v>243</v>
      </c>
      <c r="C17" s="275" t="s">
        <v>368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2:24" x14ac:dyDescent="0.2">
      <c r="B18" s="274" t="s">
        <v>244</v>
      </c>
      <c r="C18" s="274" t="s">
        <v>363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2:24" x14ac:dyDescent="0.2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2:24" x14ac:dyDescent="0.2">
      <c r="B20" s="275" t="s">
        <v>245</v>
      </c>
      <c r="C20"/>
      <c r="D20" s="274" t="s">
        <v>246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2:24" x14ac:dyDescent="0.2">
      <c r="B21" s="275" t="s">
        <v>247</v>
      </c>
      <c r="C21"/>
      <c r="D21" s="274" t="s">
        <v>224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2:24" x14ac:dyDescent="0.2">
      <c r="B22" s="275" t="s">
        <v>252</v>
      </c>
      <c r="C22"/>
      <c r="D22" s="274" t="s">
        <v>314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2:24" x14ac:dyDescent="0.2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2:24" x14ac:dyDescent="0.2">
      <c r="B24" s="276" t="s">
        <v>248</v>
      </c>
      <c r="C24" s="334" t="s">
        <v>135</v>
      </c>
      <c r="D24" s="334" t="s">
        <v>167</v>
      </c>
      <c r="E24" s="334" t="s">
        <v>92</v>
      </c>
      <c r="F24" s="334" t="s">
        <v>167</v>
      </c>
      <c r="G24" s="334" t="s">
        <v>186</v>
      </c>
      <c r="H24" s="334" t="s">
        <v>167</v>
      </c>
      <c r="I24" s="334" t="s">
        <v>145</v>
      </c>
      <c r="J24" s="334" t="s">
        <v>167</v>
      </c>
      <c r="K24" s="334" t="s">
        <v>53</v>
      </c>
      <c r="L24" s="334" t="s">
        <v>167</v>
      </c>
      <c r="M24" s="334" t="s">
        <v>139</v>
      </c>
      <c r="N24" s="334" t="s">
        <v>167</v>
      </c>
      <c r="O24" s="334" t="s">
        <v>91</v>
      </c>
      <c r="P24" s="334" t="s">
        <v>167</v>
      </c>
      <c r="Q24" s="334" t="s">
        <v>188</v>
      </c>
      <c r="R24" s="334" t="s">
        <v>167</v>
      </c>
      <c r="S24" s="334" t="s">
        <v>189</v>
      </c>
      <c r="T24" s="334" t="s">
        <v>167</v>
      </c>
      <c r="U24" s="334" t="s">
        <v>190</v>
      </c>
      <c r="V24" s="334" t="s">
        <v>167</v>
      </c>
      <c r="W24" s="334" t="s">
        <v>191</v>
      </c>
      <c r="X24" s="334" t="s">
        <v>167</v>
      </c>
    </row>
    <row r="25" spans="2:24" x14ac:dyDescent="0.2">
      <c r="B25" s="277" t="s">
        <v>249</v>
      </c>
      <c r="C25" s="1" t="s">
        <v>167</v>
      </c>
      <c r="D25" s="1" t="s">
        <v>167</v>
      </c>
      <c r="E25" s="1" t="s">
        <v>167</v>
      </c>
      <c r="F25" s="1" t="s">
        <v>167</v>
      </c>
      <c r="G25" s="1" t="s">
        <v>167</v>
      </c>
      <c r="H25" s="1" t="s">
        <v>167</v>
      </c>
      <c r="I25" s="1" t="s">
        <v>167</v>
      </c>
      <c r="J25" s="1" t="s">
        <v>167</v>
      </c>
      <c r="K25" s="1" t="s">
        <v>167</v>
      </c>
      <c r="L25" s="1" t="s">
        <v>167</v>
      </c>
      <c r="M25" s="1" t="s">
        <v>167</v>
      </c>
      <c r="N25" s="1" t="s">
        <v>167</v>
      </c>
      <c r="O25" s="1" t="s">
        <v>167</v>
      </c>
      <c r="P25" s="1" t="s">
        <v>167</v>
      </c>
      <c r="Q25" s="1" t="s">
        <v>167</v>
      </c>
      <c r="R25" s="1" t="s">
        <v>167</v>
      </c>
      <c r="S25" s="1" t="s">
        <v>167</v>
      </c>
      <c r="T25" s="1" t="s">
        <v>167</v>
      </c>
      <c r="U25" s="1" t="s">
        <v>167</v>
      </c>
      <c r="V25" s="1" t="s">
        <v>167</v>
      </c>
      <c r="W25" s="1" t="s">
        <v>167</v>
      </c>
      <c r="X25" s="1" t="s">
        <v>167</v>
      </c>
    </row>
    <row r="26" spans="2:24" x14ac:dyDescent="0.2">
      <c r="B26" s="278" t="s">
        <v>201</v>
      </c>
      <c r="C26" s="288">
        <v>271623.59866695502</v>
      </c>
      <c r="D26" s="283" t="s">
        <v>167</v>
      </c>
      <c r="E26" s="288">
        <v>125879.44777135301</v>
      </c>
      <c r="F26" s="283" t="s">
        <v>167</v>
      </c>
      <c r="G26" s="288">
        <v>7641.5730228209304</v>
      </c>
      <c r="H26" s="283" t="s">
        <v>167</v>
      </c>
      <c r="I26" s="288">
        <v>7771.0104581041496</v>
      </c>
      <c r="J26" s="283" t="s">
        <v>167</v>
      </c>
      <c r="K26" s="288">
        <v>47381.735162517201</v>
      </c>
      <c r="L26" s="283" t="s">
        <v>167</v>
      </c>
      <c r="M26" s="288">
        <v>5873.8042611441797</v>
      </c>
      <c r="N26" s="283" t="s">
        <v>167</v>
      </c>
      <c r="O26" s="288">
        <v>61035.299364558101</v>
      </c>
      <c r="P26" s="283" t="s">
        <v>167</v>
      </c>
      <c r="Q26" s="288">
        <v>10872.8439371813</v>
      </c>
      <c r="R26" s="283" t="s">
        <v>167</v>
      </c>
      <c r="S26" s="288">
        <v>834.90262879069701</v>
      </c>
      <c r="T26" s="283" t="s">
        <v>167</v>
      </c>
      <c r="U26" s="288">
        <v>720.86916589289899</v>
      </c>
      <c r="V26" s="283" t="s">
        <v>167</v>
      </c>
      <c r="W26" s="288">
        <v>2234.8298542758598</v>
      </c>
      <c r="X26" s="283" t="s">
        <v>167</v>
      </c>
    </row>
    <row r="27" spans="2:24" x14ac:dyDescent="0.2">
      <c r="B27" s="278" t="s">
        <v>84</v>
      </c>
      <c r="C27" s="279">
        <v>2755.95</v>
      </c>
      <c r="D27" s="280" t="s">
        <v>167</v>
      </c>
      <c r="E27" s="279">
        <v>1791.17</v>
      </c>
      <c r="F27" s="280" t="s">
        <v>167</v>
      </c>
      <c r="G27" s="284">
        <v>0</v>
      </c>
      <c r="H27" s="280" t="s">
        <v>167</v>
      </c>
      <c r="I27" s="279">
        <v>4.03</v>
      </c>
      <c r="J27" s="280" t="s">
        <v>167</v>
      </c>
      <c r="K27" s="279">
        <v>393.78</v>
      </c>
      <c r="L27" s="280" t="s">
        <v>167</v>
      </c>
      <c r="M27" s="279">
        <v>11.44</v>
      </c>
      <c r="N27" s="280" t="s">
        <v>167</v>
      </c>
      <c r="O27" s="279">
        <v>517.49</v>
      </c>
      <c r="P27" s="280" t="s">
        <v>167</v>
      </c>
      <c r="Q27" s="279">
        <v>34.33</v>
      </c>
      <c r="R27" s="280" t="s">
        <v>167</v>
      </c>
      <c r="S27" s="284">
        <v>0</v>
      </c>
      <c r="T27" s="280" t="s">
        <v>168</v>
      </c>
      <c r="U27" s="279">
        <v>2.65</v>
      </c>
      <c r="V27" s="280" t="s">
        <v>167</v>
      </c>
      <c r="W27" s="284">
        <v>0</v>
      </c>
      <c r="X27" s="280" t="s">
        <v>167</v>
      </c>
    </row>
    <row r="28" spans="2:24" x14ac:dyDescent="0.2">
      <c r="B28" s="278" t="s">
        <v>83</v>
      </c>
      <c r="C28" s="281">
        <v>10346.39</v>
      </c>
      <c r="D28" s="282" t="s">
        <v>167</v>
      </c>
      <c r="E28" s="281">
        <v>6776.54</v>
      </c>
      <c r="F28" s="282" t="s">
        <v>167</v>
      </c>
      <c r="G28" s="281">
        <v>78.22</v>
      </c>
      <c r="H28" s="282" t="s">
        <v>167</v>
      </c>
      <c r="I28" s="281">
        <v>14.66</v>
      </c>
      <c r="J28" s="282" t="s">
        <v>167</v>
      </c>
      <c r="K28" s="281">
        <v>797.22</v>
      </c>
      <c r="L28" s="282" t="s">
        <v>167</v>
      </c>
      <c r="M28" s="281">
        <v>31.02</v>
      </c>
      <c r="N28" s="282" t="s">
        <v>167</v>
      </c>
      <c r="O28" s="281">
        <v>2448.7800000000002</v>
      </c>
      <c r="P28" s="282" t="s">
        <v>167</v>
      </c>
      <c r="Q28" s="281">
        <v>118.25</v>
      </c>
      <c r="R28" s="282" t="s">
        <v>167</v>
      </c>
      <c r="S28" s="281">
        <v>8.82</v>
      </c>
      <c r="T28" s="282" t="s">
        <v>167</v>
      </c>
      <c r="U28" s="281">
        <v>7.98</v>
      </c>
      <c r="V28" s="282" t="s">
        <v>167</v>
      </c>
      <c r="W28" s="281">
        <v>64.16</v>
      </c>
      <c r="X28" s="282" t="s">
        <v>167</v>
      </c>
    </row>
    <row r="29" spans="2:24" x14ac:dyDescent="0.2">
      <c r="B29" s="278" t="s">
        <v>153</v>
      </c>
      <c r="C29" s="279">
        <v>7995.52</v>
      </c>
      <c r="D29" s="280" t="s">
        <v>167</v>
      </c>
      <c r="E29" s="279">
        <v>5243.15</v>
      </c>
      <c r="F29" s="280" t="s">
        <v>167</v>
      </c>
      <c r="G29" s="279">
        <v>19.21</v>
      </c>
      <c r="H29" s="280" t="s">
        <v>167</v>
      </c>
      <c r="I29" s="279">
        <v>124.95</v>
      </c>
      <c r="J29" s="280" t="s">
        <v>169</v>
      </c>
      <c r="K29" s="279">
        <v>1764.21</v>
      </c>
      <c r="L29" s="280" t="s">
        <v>167</v>
      </c>
      <c r="M29" s="279">
        <v>118.59</v>
      </c>
      <c r="N29" s="280" t="s">
        <v>167</v>
      </c>
      <c r="O29" s="279">
        <v>507.54</v>
      </c>
      <c r="P29" s="280" t="s">
        <v>169</v>
      </c>
      <c r="Q29" s="279">
        <v>209.13</v>
      </c>
      <c r="R29" s="280" t="s">
        <v>167</v>
      </c>
      <c r="S29" s="284">
        <v>0</v>
      </c>
      <c r="T29" s="280" t="s">
        <v>168</v>
      </c>
      <c r="U29" s="279">
        <v>8.66</v>
      </c>
      <c r="V29" s="280" t="s">
        <v>173</v>
      </c>
      <c r="W29" s="284">
        <v>0</v>
      </c>
      <c r="X29" s="280" t="s">
        <v>167</v>
      </c>
    </row>
    <row r="30" spans="2:24" x14ac:dyDescent="0.2">
      <c r="B30" s="278" t="s">
        <v>81</v>
      </c>
      <c r="C30" s="281">
        <v>7002.02</v>
      </c>
      <c r="D30" s="282" t="s">
        <v>167</v>
      </c>
      <c r="E30" s="281">
        <v>3556.26</v>
      </c>
      <c r="F30" s="282" t="s">
        <v>167</v>
      </c>
      <c r="G30" s="283">
        <v>0</v>
      </c>
      <c r="H30" s="282" t="s">
        <v>168</v>
      </c>
      <c r="I30" s="281">
        <v>601.13</v>
      </c>
      <c r="J30" s="282" t="s">
        <v>167</v>
      </c>
      <c r="K30" s="283">
        <v>2541.6</v>
      </c>
      <c r="L30" s="282" t="s">
        <v>167</v>
      </c>
      <c r="M30" s="283">
        <v>208.1</v>
      </c>
      <c r="N30" s="282" t="s">
        <v>167</v>
      </c>
      <c r="O30" s="281">
        <v>40.82</v>
      </c>
      <c r="P30" s="282" t="s">
        <v>167</v>
      </c>
      <c r="Q30" s="281">
        <v>27.38</v>
      </c>
      <c r="R30" s="282" t="s">
        <v>167</v>
      </c>
      <c r="S30" s="283">
        <v>0</v>
      </c>
      <c r="T30" s="282" t="s">
        <v>168</v>
      </c>
      <c r="U30" s="283">
        <v>0</v>
      </c>
      <c r="V30" s="282" t="s">
        <v>168</v>
      </c>
      <c r="W30" s="283">
        <v>0</v>
      </c>
      <c r="X30" s="282" t="s">
        <v>167</v>
      </c>
    </row>
    <row r="31" spans="2:24" x14ac:dyDescent="0.2">
      <c r="B31" s="278" t="s">
        <v>126</v>
      </c>
      <c r="C31" s="284">
        <v>42507.7</v>
      </c>
      <c r="D31" s="280" t="s">
        <v>167</v>
      </c>
      <c r="E31" s="284">
        <v>21297.9</v>
      </c>
      <c r="F31" s="280" t="s">
        <v>167</v>
      </c>
      <c r="G31" s="284">
        <v>238</v>
      </c>
      <c r="H31" s="280" t="s">
        <v>167</v>
      </c>
      <c r="I31" s="284">
        <v>3124.2</v>
      </c>
      <c r="J31" s="280" t="s">
        <v>167</v>
      </c>
      <c r="K31" s="284">
        <v>10999.9</v>
      </c>
      <c r="L31" s="280" t="s">
        <v>167</v>
      </c>
      <c r="M31" s="284">
        <v>452</v>
      </c>
      <c r="N31" s="280" t="s">
        <v>167</v>
      </c>
      <c r="O31" s="284">
        <v>4498.8999999999996</v>
      </c>
      <c r="P31" s="280" t="s">
        <v>167</v>
      </c>
      <c r="Q31" s="284">
        <v>1832.4</v>
      </c>
      <c r="R31" s="280" t="s">
        <v>167</v>
      </c>
      <c r="S31" s="280" t="s">
        <v>55</v>
      </c>
      <c r="T31" s="280" t="s">
        <v>170</v>
      </c>
      <c r="U31" s="280" t="s">
        <v>55</v>
      </c>
      <c r="V31" s="280" t="s">
        <v>170</v>
      </c>
      <c r="W31" s="284">
        <v>0</v>
      </c>
      <c r="X31" s="280" t="s">
        <v>167</v>
      </c>
    </row>
    <row r="32" spans="2:24" x14ac:dyDescent="0.2">
      <c r="B32" s="278" t="s">
        <v>79</v>
      </c>
      <c r="C32" s="281">
        <v>1200.67</v>
      </c>
      <c r="D32" s="282" t="s">
        <v>167</v>
      </c>
      <c r="E32" s="281">
        <v>694.12</v>
      </c>
      <c r="F32" s="282" t="s">
        <v>167</v>
      </c>
      <c r="G32" s="283">
        <v>0</v>
      </c>
      <c r="H32" s="282" t="s">
        <v>167</v>
      </c>
      <c r="I32" s="281">
        <v>61.81</v>
      </c>
      <c r="J32" s="282" t="s">
        <v>167</v>
      </c>
      <c r="K32" s="281">
        <v>331.69</v>
      </c>
      <c r="L32" s="282" t="s">
        <v>167</v>
      </c>
      <c r="M32" s="281">
        <v>80.69</v>
      </c>
      <c r="N32" s="282" t="s">
        <v>167</v>
      </c>
      <c r="O32" s="283">
        <v>0</v>
      </c>
      <c r="P32" s="282" t="s">
        <v>167</v>
      </c>
      <c r="Q32" s="281">
        <v>24.67</v>
      </c>
      <c r="R32" s="282" t="s">
        <v>167</v>
      </c>
      <c r="S32" s="283">
        <v>0</v>
      </c>
      <c r="T32" s="282" t="s">
        <v>167</v>
      </c>
      <c r="U32" s="281">
        <v>7.11</v>
      </c>
      <c r="V32" s="282" t="s">
        <v>167</v>
      </c>
      <c r="W32" s="283">
        <v>0</v>
      </c>
      <c r="X32" s="282" t="s">
        <v>167</v>
      </c>
    </row>
    <row r="33" spans="2:24" x14ac:dyDescent="0.2">
      <c r="B33" s="278" t="s">
        <v>78</v>
      </c>
      <c r="C33" s="279">
        <v>1879.55</v>
      </c>
      <c r="D33" s="280" t="s">
        <v>167</v>
      </c>
      <c r="E33" s="279">
        <v>483.91</v>
      </c>
      <c r="F33" s="280" t="s">
        <v>167</v>
      </c>
      <c r="G33" s="284">
        <v>0</v>
      </c>
      <c r="H33" s="280" t="s">
        <v>167</v>
      </c>
      <c r="I33" s="284">
        <v>0</v>
      </c>
      <c r="J33" s="280" t="s">
        <v>167</v>
      </c>
      <c r="K33" s="279">
        <v>1214.72</v>
      </c>
      <c r="L33" s="280" t="s">
        <v>167</v>
      </c>
      <c r="M33" s="279">
        <v>180.91</v>
      </c>
      <c r="N33" s="280" t="s">
        <v>167</v>
      </c>
      <c r="O33" s="284">
        <v>0</v>
      </c>
      <c r="P33" s="280" t="s">
        <v>167</v>
      </c>
      <c r="Q33" s="284">
        <v>0</v>
      </c>
      <c r="R33" s="280" t="s">
        <v>167</v>
      </c>
      <c r="S33" s="284">
        <v>0</v>
      </c>
      <c r="T33" s="280" t="s">
        <v>167</v>
      </c>
      <c r="U33" s="284">
        <v>0</v>
      </c>
      <c r="V33" s="280" t="s">
        <v>168</v>
      </c>
      <c r="W33" s="284">
        <v>0</v>
      </c>
      <c r="X33" s="280" t="s">
        <v>167</v>
      </c>
    </row>
    <row r="34" spans="2:24" x14ac:dyDescent="0.2">
      <c r="B34" s="278" t="s">
        <v>77</v>
      </c>
      <c r="C34" s="281">
        <v>3406.25</v>
      </c>
      <c r="D34" s="282" t="s">
        <v>167</v>
      </c>
      <c r="E34" s="281">
        <v>345.92</v>
      </c>
      <c r="F34" s="282" t="s">
        <v>167</v>
      </c>
      <c r="G34" s="281">
        <v>963.26</v>
      </c>
      <c r="H34" s="282" t="s">
        <v>167</v>
      </c>
      <c r="I34" s="281">
        <v>15.62</v>
      </c>
      <c r="J34" s="282" t="s">
        <v>167</v>
      </c>
      <c r="K34" s="281">
        <v>362.52</v>
      </c>
      <c r="L34" s="282" t="s">
        <v>167</v>
      </c>
      <c r="M34" s="281">
        <v>69.19</v>
      </c>
      <c r="N34" s="282" t="s">
        <v>167</v>
      </c>
      <c r="O34" s="281">
        <v>1416.69</v>
      </c>
      <c r="P34" s="282" t="s">
        <v>167</v>
      </c>
      <c r="Q34" s="281">
        <v>32.32</v>
      </c>
      <c r="R34" s="282" t="s">
        <v>167</v>
      </c>
      <c r="S34" s="281">
        <v>7.57</v>
      </c>
      <c r="T34" s="282" t="s">
        <v>167</v>
      </c>
      <c r="U34" s="283">
        <v>0.5</v>
      </c>
      <c r="V34" s="282" t="s">
        <v>167</v>
      </c>
      <c r="W34" s="281">
        <v>190.44</v>
      </c>
      <c r="X34" s="282" t="s">
        <v>167</v>
      </c>
    </row>
    <row r="35" spans="2:24" x14ac:dyDescent="0.2">
      <c r="B35" s="278" t="s">
        <v>76</v>
      </c>
      <c r="C35" s="279">
        <v>11932.16</v>
      </c>
      <c r="D35" s="280" t="s">
        <v>167</v>
      </c>
      <c r="E35" s="279">
        <v>3610.75</v>
      </c>
      <c r="F35" s="280" t="s">
        <v>167</v>
      </c>
      <c r="G35" s="279">
        <v>438.48</v>
      </c>
      <c r="H35" s="280" t="s">
        <v>167</v>
      </c>
      <c r="I35" s="279">
        <v>151.01</v>
      </c>
      <c r="J35" s="280" t="s">
        <v>167</v>
      </c>
      <c r="K35" s="279">
        <v>3757.57</v>
      </c>
      <c r="L35" s="280" t="s">
        <v>167</v>
      </c>
      <c r="M35" s="279">
        <v>464.14</v>
      </c>
      <c r="N35" s="280" t="s">
        <v>167</v>
      </c>
      <c r="O35" s="279">
        <v>2835.36</v>
      </c>
      <c r="P35" s="280" t="s">
        <v>167</v>
      </c>
      <c r="Q35" s="279">
        <v>288.19</v>
      </c>
      <c r="R35" s="280" t="s">
        <v>167</v>
      </c>
      <c r="S35" s="279">
        <v>31.38</v>
      </c>
      <c r="T35" s="280" t="s">
        <v>167</v>
      </c>
      <c r="U35" s="284">
        <v>13.4</v>
      </c>
      <c r="V35" s="280" t="s">
        <v>167</v>
      </c>
      <c r="W35" s="284">
        <v>334.1</v>
      </c>
      <c r="X35" s="280" t="s">
        <v>167</v>
      </c>
    </row>
    <row r="36" spans="2:24" x14ac:dyDescent="0.2">
      <c r="B36" s="278" t="s">
        <v>75</v>
      </c>
      <c r="C36" s="283">
        <v>64241.599999999999</v>
      </c>
      <c r="D36" s="282" t="s">
        <v>167</v>
      </c>
      <c r="E36" s="281">
        <v>34709.32</v>
      </c>
      <c r="F36" s="282" t="s">
        <v>167</v>
      </c>
      <c r="G36" s="281">
        <v>1286.26</v>
      </c>
      <c r="H36" s="282" t="s">
        <v>167</v>
      </c>
      <c r="I36" s="281">
        <v>168.31</v>
      </c>
      <c r="J36" s="282" t="s">
        <v>167</v>
      </c>
      <c r="K36" s="281">
        <v>12143.49</v>
      </c>
      <c r="L36" s="282" t="s">
        <v>167</v>
      </c>
      <c r="M36" s="281">
        <v>337.34</v>
      </c>
      <c r="N36" s="282" t="s">
        <v>167</v>
      </c>
      <c r="O36" s="283">
        <v>12834.6</v>
      </c>
      <c r="P36" s="282" t="s">
        <v>167</v>
      </c>
      <c r="Q36" s="281">
        <v>1646.46</v>
      </c>
      <c r="R36" s="282" t="s">
        <v>167</v>
      </c>
      <c r="S36" s="281">
        <v>303.99</v>
      </c>
      <c r="T36" s="282" t="s">
        <v>167</v>
      </c>
      <c r="U36" s="281">
        <v>270.20999999999998</v>
      </c>
      <c r="V36" s="282" t="s">
        <v>167</v>
      </c>
      <c r="W36" s="281">
        <v>68.27</v>
      </c>
      <c r="X36" s="282" t="s">
        <v>167</v>
      </c>
    </row>
    <row r="37" spans="2:24" x14ac:dyDescent="0.2">
      <c r="B37" s="278" t="s">
        <v>74</v>
      </c>
      <c r="C37" s="279">
        <v>3214.16</v>
      </c>
      <c r="D37" s="280" t="s">
        <v>167</v>
      </c>
      <c r="E37" s="279">
        <v>833.16</v>
      </c>
      <c r="F37" s="280" t="s">
        <v>167</v>
      </c>
      <c r="G37" s="279">
        <v>1.07</v>
      </c>
      <c r="H37" s="280" t="s">
        <v>167</v>
      </c>
      <c r="I37" s="279">
        <v>5.14</v>
      </c>
      <c r="J37" s="280" t="s">
        <v>167</v>
      </c>
      <c r="K37" s="279">
        <v>293.41000000000003</v>
      </c>
      <c r="L37" s="280" t="s">
        <v>167</v>
      </c>
      <c r="M37" s="279">
        <v>34.11</v>
      </c>
      <c r="N37" s="280" t="s">
        <v>167</v>
      </c>
      <c r="O37" s="279">
        <v>1991.27</v>
      </c>
      <c r="P37" s="280" t="s">
        <v>167</v>
      </c>
      <c r="Q37" s="279">
        <v>32.08</v>
      </c>
      <c r="R37" s="280" t="s">
        <v>167</v>
      </c>
      <c r="S37" s="284">
        <v>0</v>
      </c>
      <c r="T37" s="280" t="s">
        <v>168</v>
      </c>
      <c r="U37" s="279">
        <v>0.77</v>
      </c>
      <c r="V37" s="280" t="s">
        <v>167</v>
      </c>
      <c r="W37" s="284">
        <v>0</v>
      </c>
      <c r="X37" s="280" t="s">
        <v>167</v>
      </c>
    </row>
    <row r="38" spans="2:24" x14ac:dyDescent="0.2">
      <c r="B38" s="278" t="s">
        <v>73</v>
      </c>
      <c r="C38" s="281">
        <v>15505.27</v>
      </c>
      <c r="D38" s="282" t="s">
        <v>167</v>
      </c>
      <c r="E38" s="281">
        <v>3104.83</v>
      </c>
      <c r="F38" s="282" t="s">
        <v>167</v>
      </c>
      <c r="G38" s="281">
        <v>3829.14</v>
      </c>
      <c r="H38" s="282" t="s">
        <v>167</v>
      </c>
      <c r="I38" s="281">
        <v>11.36</v>
      </c>
      <c r="J38" s="282" t="s">
        <v>167</v>
      </c>
      <c r="K38" s="281">
        <v>1193.93</v>
      </c>
      <c r="L38" s="282" t="s">
        <v>167</v>
      </c>
      <c r="M38" s="281">
        <v>231.43</v>
      </c>
      <c r="N38" s="282" t="s">
        <v>167</v>
      </c>
      <c r="O38" s="283">
        <v>5348.7</v>
      </c>
      <c r="P38" s="282" t="s">
        <v>167</v>
      </c>
      <c r="Q38" s="281">
        <v>76.290000000000006</v>
      </c>
      <c r="R38" s="282" t="s">
        <v>167</v>
      </c>
      <c r="S38" s="281">
        <v>247.18</v>
      </c>
      <c r="T38" s="282" t="s">
        <v>167</v>
      </c>
      <c r="U38" s="281">
        <v>70.819999999999993</v>
      </c>
      <c r="V38" s="282" t="s">
        <v>167</v>
      </c>
      <c r="W38" s="281">
        <v>1378.64</v>
      </c>
      <c r="X38" s="282" t="s">
        <v>167</v>
      </c>
    </row>
    <row r="39" spans="2:24" x14ac:dyDescent="0.2">
      <c r="B39" s="278" t="s">
        <v>72</v>
      </c>
      <c r="C39" s="284">
        <v>49.6</v>
      </c>
      <c r="D39" s="280" t="s">
        <v>171</v>
      </c>
      <c r="E39" s="279">
        <v>10.24</v>
      </c>
      <c r="F39" s="280" t="s">
        <v>171</v>
      </c>
      <c r="G39" s="279">
        <v>17.57</v>
      </c>
      <c r="H39" s="280" t="s">
        <v>171</v>
      </c>
      <c r="I39" s="284">
        <v>0</v>
      </c>
      <c r="J39" s="280" t="s">
        <v>168</v>
      </c>
      <c r="K39" s="279">
        <v>21.49</v>
      </c>
      <c r="L39" s="280" t="s">
        <v>171</v>
      </c>
      <c r="M39" s="279">
        <v>0.41</v>
      </c>
      <c r="N39" s="280" t="s">
        <v>171</v>
      </c>
      <c r="O39" s="284">
        <v>0</v>
      </c>
      <c r="P39" s="280" t="s">
        <v>168</v>
      </c>
      <c r="Q39" s="279">
        <v>1.24</v>
      </c>
      <c r="R39" s="280" t="s">
        <v>171</v>
      </c>
      <c r="S39" s="284">
        <v>0</v>
      </c>
      <c r="T39" s="280" t="s">
        <v>167</v>
      </c>
      <c r="U39" s="284">
        <v>0</v>
      </c>
      <c r="V39" s="280" t="s">
        <v>168</v>
      </c>
      <c r="W39" s="284">
        <v>0</v>
      </c>
      <c r="X39" s="280" t="s">
        <v>167</v>
      </c>
    </row>
    <row r="40" spans="2:24" x14ac:dyDescent="0.2">
      <c r="B40" s="278" t="s">
        <v>71</v>
      </c>
      <c r="C40" s="283">
        <v>2715.9</v>
      </c>
      <c r="D40" s="282" t="s">
        <v>167</v>
      </c>
      <c r="E40" s="283">
        <v>2136.8000000000002</v>
      </c>
      <c r="F40" s="282" t="s">
        <v>167</v>
      </c>
      <c r="G40" s="283">
        <v>0</v>
      </c>
      <c r="H40" s="282" t="s">
        <v>167</v>
      </c>
      <c r="I40" s="283">
        <v>104.4</v>
      </c>
      <c r="J40" s="282" t="s">
        <v>167</v>
      </c>
      <c r="K40" s="283">
        <v>232.9</v>
      </c>
      <c r="L40" s="282" t="s">
        <v>167</v>
      </c>
      <c r="M40" s="283">
        <v>200.3</v>
      </c>
      <c r="N40" s="282" t="s">
        <v>167</v>
      </c>
      <c r="O40" s="283">
        <v>0</v>
      </c>
      <c r="P40" s="282" t="s">
        <v>167</v>
      </c>
      <c r="Q40" s="283">
        <v>19.3</v>
      </c>
      <c r="R40" s="282" t="s">
        <v>167</v>
      </c>
      <c r="S40" s="283">
        <v>0</v>
      </c>
      <c r="T40" s="282" t="s">
        <v>167</v>
      </c>
      <c r="U40" s="283">
        <v>19.3</v>
      </c>
      <c r="V40" s="282" t="s">
        <v>167</v>
      </c>
      <c r="W40" s="283">
        <v>0</v>
      </c>
      <c r="X40" s="282" t="s">
        <v>167</v>
      </c>
    </row>
    <row r="41" spans="2:24" x14ac:dyDescent="0.2">
      <c r="B41" s="278" t="s">
        <v>70</v>
      </c>
      <c r="C41" s="279">
        <v>5629.74</v>
      </c>
      <c r="D41" s="280" t="s">
        <v>167</v>
      </c>
      <c r="E41" s="279">
        <v>4455.3900000000003</v>
      </c>
      <c r="F41" s="280" t="s">
        <v>167</v>
      </c>
      <c r="G41" s="284">
        <v>0</v>
      </c>
      <c r="H41" s="280" t="s">
        <v>167</v>
      </c>
      <c r="I41" s="279">
        <v>66.28</v>
      </c>
      <c r="J41" s="280" t="s">
        <v>167</v>
      </c>
      <c r="K41" s="279">
        <v>566.88</v>
      </c>
      <c r="L41" s="280" t="s">
        <v>167</v>
      </c>
      <c r="M41" s="279">
        <v>194.67</v>
      </c>
      <c r="N41" s="280" t="s">
        <v>167</v>
      </c>
      <c r="O41" s="279">
        <v>91.33</v>
      </c>
      <c r="P41" s="280" t="s">
        <v>167</v>
      </c>
      <c r="Q41" s="279">
        <v>207.39</v>
      </c>
      <c r="R41" s="280" t="s">
        <v>167</v>
      </c>
      <c r="S41" s="284">
        <v>0</v>
      </c>
      <c r="T41" s="280" t="s">
        <v>168</v>
      </c>
      <c r="U41" s="279">
        <v>36.47</v>
      </c>
      <c r="V41" s="280" t="s">
        <v>167</v>
      </c>
      <c r="W41" s="284">
        <v>0</v>
      </c>
      <c r="X41" s="280" t="s">
        <v>167</v>
      </c>
    </row>
    <row r="42" spans="2:24" x14ac:dyDescent="0.2">
      <c r="B42" s="278" t="s">
        <v>69</v>
      </c>
      <c r="C42" s="283">
        <v>148</v>
      </c>
      <c r="D42" s="282" t="s">
        <v>167</v>
      </c>
      <c r="E42" s="281">
        <v>71.709999999999994</v>
      </c>
      <c r="F42" s="282" t="s">
        <v>167</v>
      </c>
      <c r="G42" s="281">
        <v>0.66</v>
      </c>
      <c r="H42" s="282" t="s">
        <v>167</v>
      </c>
      <c r="I42" s="281">
        <v>9.07</v>
      </c>
      <c r="J42" s="282" t="s">
        <v>167</v>
      </c>
      <c r="K42" s="281">
        <v>30.98</v>
      </c>
      <c r="L42" s="282" t="s">
        <v>167</v>
      </c>
      <c r="M42" s="281">
        <v>4.79</v>
      </c>
      <c r="N42" s="282" t="s">
        <v>167</v>
      </c>
      <c r="O42" s="281">
        <v>0.95</v>
      </c>
      <c r="P42" s="282" t="s">
        <v>167</v>
      </c>
      <c r="Q42" s="281">
        <v>29.19</v>
      </c>
      <c r="R42" s="282" t="s">
        <v>167</v>
      </c>
      <c r="S42" s="283">
        <v>0</v>
      </c>
      <c r="T42" s="282" t="s">
        <v>167</v>
      </c>
      <c r="U42" s="281">
        <v>0.49</v>
      </c>
      <c r="V42" s="282" t="s">
        <v>167</v>
      </c>
      <c r="W42" s="283">
        <v>0</v>
      </c>
      <c r="X42" s="282" t="s">
        <v>167</v>
      </c>
    </row>
    <row r="43" spans="2:24" x14ac:dyDescent="0.2">
      <c r="B43" s="278" t="s">
        <v>68</v>
      </c>
      <c r="C43" s="279">
        <v>15041.14</v>
      </c>
      <c r="D43" s="280" t="s">
        <v>167</v>
      </c>
      <c r="E43" s="279">
        <v>5744.88</v>
      </c>
      <c r="F43" s="280" t="s">
        <v>167</v>
      </c>
      <c r="G43" s="279">
        <v>197.12</v>
      </c>
      <c r="H43" s="280" t="s">
        <v>167</v>
      </c>
      <c r="I43" s="279">
        <v>94.14</v>
      </c>
      <c r="J43" s="280" t="s">
        <v>167</v>
      </c>
      <c r="K43" s="279">
        <v>2219.7199999999998</v>
      </c>
      <c r="L43" s="280" t="s">
        <v>167</v>
      </c>
      <c r="M43" s="279">
        <v>60.58</v>
      </c>
      <c r="N43" s="280" t="s">
        <v>167</v>
      </c>
      <c r="O43" s="279">
        <v>6242.41</v>
      </c>
      <c r="P43" s="280" t="s">
        <v>167</v>
      </c>
      <c r="Q43" s="279">
        <v>300.12</v>
      </c>
      <c r="R43" s="280" t="s">
        <v>167</v>
      </c>
      <c r="S43" s="279">
        <v>160.03</v>
      </c>
      <c r="T43" s="280" t="s">
        <v>167</v>
      </c>
      <c r="U43" s="279">
        <v>12.37</v>
      </c>
      <c r="V43" s="280" t="s">
        <v>167</v>
      </c>
      <c r="W43" s="279">
        <v>8.33</v>
      </c>
      <c r="X43" s="280" t="s">
        <v>167</v>
      </c>
    </row>
    <row r="44" spans="2:24" x14ac:dyDescent="0.2">
      <c r="B44" s="278" t="s">
        <v>67</v>
      </c>
      <c r="C44" s="283">
        <v>0</v>
      </c>
      <c r="D44" s="282" t="s">
        <v>167</v>
      </c>
      <c r="E44" s="283">
        <v>0</v>
      </c>
      <c r="F44" s="282" t="s">
        <v>167</v>
      </c>
      <c r="G44" s="283">
        <v>0</v>
      </c>
      <c r="H44" s="282" t="s">
        <v>167</v>
      </c>
      <c r="I44" s="283">
        <v>0</v>
      </c>
      <c r="J44" s="282" t="s">
        <v>167</v>
      </c>
      <c r="K44" s="283">
        <v>0</v>
      </c>
      <c r="L44" s="282" t="s">
        <v>167</v>
      </c>
      <c r="M44" s="283">
        <v>0</v>
      </c>
      <c r="N44" s="282" t="s">
        <v>167</v>
      </c>
      <c r="O44" s="283">
        <v>0</v>
      </c>
      <c r="P44" s="282" t="s">
        <v>167</v>
      </c>
      <c r="Q44" s="283">
        <v>0</v>
      </c>
      <c r="R44" s="282" t="s">
        <v>167</v>
      </c>
      <c r="S44" s="283">
        <v>0</v>
      </c>
      <c r="T44" s="282" t="s">
        <v>167</v>
      </c>
      <c r="U44" s="283">
        <v>0</v>
      </c>
      <c r="V44" s="282" t="s">
        <v>167</v>
      </c>
      <c r="W44" s="283">
        <v>0</v>
      </c>
      <c r="X44" s="282" t="s">
        <v>167</v>
      </c>
    </row>
    <row r="45" spans="2:24" x14ac:dyDescent="0.2">
      <c r="B45" s="278" t="s">
        <v>66</v>
      </c>
      <c r="C45" s="279">
        <v>1497.31</v>
      </c>
      <c r="D45" s="280" t="s">
        <v>167</v>
      </c>
      <c r="E45" s="279">
        <v>1096.82</v>
      </c>
      <c r="F45" s="280" t="s">
        <v>167</v>
      </c>
      <c r="G45" s="284">
        <v>0</v>
      </c>
      <c r="H45" s="280" t="s">
        <v>167</v>
      </c>
      <c r="I45" s="279">
        <v>7.34</v>
      </c>
      <c r="J45" s="280" t="s">
        <v>167</v>
      </c>
      <c r="K45" s="279">
        <v>230.51</v>
      </c>
      <c r="L45" s="280" t="s">
        <v>167</v>
      </c>
      <c r="M45" s="279">
        <v>6.39</v>
      </c>
      <c r="N45" s="280" t="s">
        <v>167</v>
      </c>
      <c r="O45" s="279">
        <v>151.93</v>
      </c>
      <c r="P45" s="280" t="s">
        <v>167</v>
      </c>
      <c r="Q45" s="279">
        <v>6.41</v>
      </c>
      <c r="R45" s="280" t="s">
        <v>167</v>
      </c>
      <c r="S45" s="284">
        <v>0</v>
      </c>
      <c r="T45" s="280" t="s">
        <v>167</v>
      </c>
      <c r="U45" s="284">
        <v>0</v>
      </c>
      <c r="V45" s="280" t="s">
        <v>168</v>
      </c>
      <c r="W45" s="284">
        <v>0</v>
      </c>
      <c r="X45" s="280" t="s">
        <v>167</v>
      </c>
    </row>
    <row r="46" spans="2:24" x14ac:dyDescent="0.2">
      <c r="B46" s="278" t="s">
        <v>65</v>
      </c>
      <c r="C46" s="281">
        <v>5235.05</v>
      </c>
      <c r="D46" s="282" t="s">
        <v>167</v>
      </c>
      <c r="E46" s="281">
        <v>1605.62</v>
      </c>
      <c r="F46" s="282" t="s">
        <v>167</v>
      </c>
      <c r="G46" s="281">
        <v>139.19</v>
      </c>
      <c r="H46" s="282" t="s">
        <v>167</v>
      </c>
      <c r="I46" s="281">
        <v>188.51</v>
      </c>
      <c r="J46" s="282" t="s">
        <v>167</v>
      </c>
      <c r="K46" s="281">
        <v>772.12</v>
      </c>
      <c r="L46" s="282" t="s">
        <v>167</v>
      </c>
      <c r="M46" s="281">
        <v>60.38</v>
      </c>
      <c r="N46" s="282" t="s">
        <v>167</v>
      </c>
      <c r="O46" s="281">
        <v>2105.06</v>
      </c>
      <c r="P46" s="282" t="s">
        <v>167</v>
      </c>
      <c r="Q46" s="281">
        <v>301.81</v>
      </c>
      <c r="R46" s="282" t="s">
        <v>167</v>
      </c>
      <c r="S46" s="281">
        <v>37.47</v>
      </c>
      <c r="T46" s="282" t="s">
        <v>167</v>
      </c>
      <c r="U46" s="281">
        <v>19.440000000000001</v>
      </c>
      <c r="V46" s="282" t="s">
        <v>167</v>
      </c>
      <c r="W46" s="283">
        <v>0</v>
      </c>
      <c r="X46" s="282" t="s">
        <v>168</v>
      </c>
    </row>
    <row r="47" spans="2:24" x14ac:dyDescent="0.2">
      <c r="B47" s="278" t="s">
        <v>64</v>
      </c>
      <c r="C47" s="279">
        <v>35183.86</v>
      </c>
      <c r="D47" s="280" t="s">
        <v>167</v>
      </c>
      <c r="E47" s="279">
        <v>12932.39</v>
      </c>
      <c r="F47" s="280" t="s">
        <v>167</v>
      </c>
      <c r="G47" s="284">
        <v>0</v>
      </c>
      <c r="H47" s="280" t="s">
        <v>167</v>
      </c>
      <c r="I47" s="279">
        <v>2707.48</v>
      </c>
      <c r="J47" s="280" t="s">
        <v>167</v>
      </c>
      <c r="K47" s="279">
        <v>2850.87</v>
      </c>
      <c r="L47" s="280" t="s">
        <v>167</v>
      </c>
      <c r="M47" s="279">
        <v>1503.44</v>
      </c>
      <c r="N47" s="280" t="s">
        <v>167</v>
      </c>
      <c r="O47" s="279">
        <v>8981.89</v>
      </c>
      <c r="P47" s="280" t="s">
        <v>167</v>
      </c>
      <c r="Q47" s="279">
        <v>5282.39</v>
      </c>
      <c r="R47" s="280" t="s">
        <v>167</v>
      </c>
      <c r="S47" s="284">
        <v>0</v>
      </c>
      <c r="T47" s="280" t="s">
        <v>168</v>
      </c>
      <c r="U47" s="279">
        <v>193.97</v>
      </c>
      <c r="V47" s="280" t="s">
        <v>167</v>
      </c>
      <c r="W47" s="284">
        <v>0</v>
      </c>
      <c r="X47" s="280" t="s">
        <v>167</v>
      </c>
    </row>
    <row r="48" spans="2:24" x14ac:dyDescent="0.2">
      <c r="B48" s="278" t="s">
        <v>63</v>
      </c>
      <c r="C48" s="281">
        <v>1045.05</v>
      </c>
      <c r="D48" s="282" t="s">
        <v>167</v>
      </c>
      <c r="E48" s="281">
        <v>28.57</v>
      </c>
      <c r="F48" s="282" t="s">
        <v>167</v>
      </c>
      <c r="G48" s="283">
        <v>6.1</v>
      </c>
      <c r="H48" s="282" t="s">
        <v>167</v>
      </c>
      <c r="I48" s="281">
        <v>11.72</v>
      </c>
      <c r="J48" s="282" t="s">
        <v>167</v>
      </c>
      <c r="K48" s="281">
        <v>26.33</v>
      </c>
      <c r="L48" s="282" t="s">
        <v>167</v>
      </c>
      <c r="M48" s="281">
        <v>14.62</v>
      </c>
      <c r="N48" s="282" t="s">
        <v>167</v>
      </c>
      <c r="O48" s="281">
        <v>767.21</v>
      </c>
      <c r="P48" s="282" t="s">
        <v>167</v>
      </c>
      <c r="Q48" s="281">
        <v>8.7200000000000006</v>
      </c>
      <c r="R48" s="282" t="s">
        <v>167</v>
      </c>
      <c r="S48" s="283">
        <v>0</v>
      </c>
      <c r="T48" s="282" t="s">
        <v>168</v>
      </c>
      <c r="U48" s="281">
        <v>0.84</v>
      </c>
      <c r="V48" s="282" t="s">
        <v>167</v>
      </c>
      <c r="W48" s="281">
        <v>178.83</v>
      </c>
      <c r="X48" s="282" t="s">
        <v>167</v>
      </c>
    </row>
    <row r="49" spans="2:24" x14ac:dyDescent="0.2">
      <c r="B49" s="278" t="s">
        <v>62</v>
      </c>
      <c r="C49" s="279">
        <v>20784.66</v>
      </c>
      <c r="D49" s="280" t="s">
        <v>167</v>
      </c>
      <c r="E49" s="279">
        <v>9602.34</v>
      </c>
      <c r="F49" s="280" t="s">
        <v>167</v>
      </c>
      <c r="G49" s="279">
        <v>21.73</v>
      </c>
      <c r="H49" s="280" t="s">
        <v>167</v>
      </c>
      <c r="I49" s="279">
        <v>29.59</v>
      </c>
      <c r="J49" s="280" t="s">
        <v>167</v>
      </c>
      <c r="K49" s="279">
        <v>1997.62</v>
      </c>
      <c r="L49" s="280" t="s">
        <v>167</v>
      </c>
      <c r="M49" s="284">
        <v>155.19999999999999</v>
      </c>
      <c r="N49" s="280" t="s">
        <v>167</v>
      </c>
      <c r="O49" s="284">
        <v>8744</v>
      </c>
      <c r="P49" s="280" t="s">
        <v>167</v>
      </c>
      <c r="Q49" s="279">
        <v>197.12</v>
      </c>
      <c r="R49" s="280" t="s">
        <v>167</v>
      </c>
      <c r="S49" s="279">
        <v>20.78</v>
      </c>
      <c r="T49" s="280" t="s">
        <v>167</v>
      </c>
      <c r="U49" s="279">
        <v>4.0599999999999996</v>
      </c>
      <c r="V49" s="280" t="s">
        <v>167</v>
      </c>
      <c r="W49" s="279">
        <v>12.07</v>
      </c>
      <c r="X49" s="280" t="s">
        <v>167</v>
      </c>
    </row>
    <row r="50" spans="2:24" x14ac:dyDescent="0.2">
      <c r="B50" s="278" t="s">
        <v>61</v>
      </c>
      <c r="C50" s="281">
        <v>666.89</v>
      </c>
      <c r="D50" s="282" t="s">
        <v>167</v>
      </c>
      <c r="E50" s="282" t="s">
        <v>55</v>
      </c>
      <c r="F50" s="282" t="s">
        <v>170</v>
      </c>
      <c r="G50" s="282" t="s">
        <v>55</v>
      </c>
      <c r="H50" s="282" t="s">
        <v>170</v>
      </c>
      <c r="I50" s="281">
        <v>3.67</v>
      </c>
      <c r="J50" s="282" t="s">
        <v>167</v>
      </c>
      <c r="K50" s="281">
        <v>101.05</v>
      </c>
      <c r="L50" s="282" t="s">
        <v>167</v>
      </c>
      <c r="M50" s="281">
        <v>2.5099999999999998</v>
      </c>
      <c r="N50" s="282" t="s">
        <v>167</v>
      </c>
      <c r="O50" s="281">
        <v>389.03</v>
      </c>
      <c r="P50" s="282" t="s">
        <v>167</v>
      </c>
      <c r="Q50" s="281">
        <v>21.97</v>
      </c>
      <c r="R50" s="282" t="s">
        <v>167</v>
      </c>
      <c r="S50" s="281">
        <v>0.08</v>
      </c>
      <c r="T50" s="282" t="s">
        <v>167</v>
      </c>
      <c r="U50" s="281">
        <v>3.16</v>
      </c>
      <c r="V50" s="282" t="s">
        <v>167</v>
      </c>
      <c r="W50" s="283">
        <v>0</v>
      </c>
      <c r="X50" s="282" t="s">
        <v>167</v>
      </c>
    </row>
    <row r="51" spans="2:24" x14ac:dyDescent="0.2">
      <c r="B51" s="278" t="s">
        <v>60</v>
      </c>
      <c r="C51" s="284">
        <v>4304.6000000000004</v>
      </c>
      <c r="D51" s="280" t="s">
        <v>167</v>
      </c>
      <c r="E51" s="279">
        <v>2085.08</v>
      </c>
      <c r="F51" s="280" t="s">
        <v>167</v>
      </c>
      <c r="G51" s="279">
        <v>405.52</v>
      </c>
      <c r="H51" s="280" t="s">
        <v>167</v>
      </c>
      <c r="I51" s="279">
        <v>35.229999999999997</v>
      </c>
      <c r="J51" s="280" t="s">
        <v>167</v>
      </c>
      <c r="K51" s="279">
        <v>603.02</v>
      </c>
      <c r="L51" s="280" t="s">
        <v>167</v>
      </c>
      <c r="M51" s="279">
        <v>20.329999999999998</v>
      </c>
      <c r="N51" s="280" t="s">
        <v>167</v>
      </c>
      <c r="O51" s="279">
        <v>1105.6600000000001</v>
      </c>
      <c r="P51" s="280" t="s">
        <v>167</v>
      </c>
      <c r="Q51" s="279">
        <v>29.69</v>
      </c>
      <c r="R51" s="280" t="s">
        <v>167</v>
      </c>
      <c r="S51" s="284">
        <v>16.899999999999999</v>
      </c>
      <c r="T51" s="280" t="s">
        <v>167</v>
      </c>
      <c r="U51" s="279">
        <v>3.18</v>
      </c>
      <c r="V51" s="280" t="s">
        <v>167</v>
      </c>
      <c r="W51" s="284">
        <v>0</v>
      </c>
      <c r="X51" s="280" t="s">
        <v>167</v>
      </c>
    </row>
    <row r="52" spans="2:24" x14ac:dyDescent="0.2">
      <c r="B52" s="278" t="s">
        <v>59</v>
      </c>
      <c r="C52" s="281">
        <v>3006.56</v>
      </c>
      <c r="D52" s="282" t="s">
        <v>167</v>
      </c>
      <c r="E52" s="281">
        <v>749.01</v>
      </c>
      <c r="F52" s="282" t="s">
        <v>167</v>
      </c>
      <c r="G52" s="283">
        <v>0</v>
      </c>
      <c r="H52" s="282" t="s">
        <v>167</v>
      </c>
      <c r="I52" s="281">
        <v>91.96</v>
      </c>
      <c r="J52" s="282" t="s">
        <v>167</v>
      </c>
      <c r="K52" s="283">
        <v>1078.7</v>
      </c>
      <c r="L52" s="282" t="s">
        <v>167</v>
      </c>
      <c r="M52" s="281">
        <v>1019.72</v>
      </c>
      <c r="N52" s="282" t="s">
        <v>167</v>
      </c>
      <c r="O52" s="283">
        <v>0</v>
      </c>
      <c r="P52" s="282" t="s">
        <v>167</v>
      </c>
      <c r="Q52" s="283">
        <v>25.8</v>
      </c>
      <c r="R52" s="282" t="s">
        <v>167</v>
      </c>
      <c r="S52" s="283">
        <v>0</v>
      </c>
      <c r="T52" s="282" t="s">
        <v>167</v>
      </c>
      <c r="U52" s="281">
        <v>1.28</v>
      </c>
      <c r="V52" s="282" t="s">
        <v>167</v>
      </c>
      <c r="W52" s="283">
        <v>0</v>
      </c>
      <c r="X52" s="282" t="s">
        <v>167</v>
      </c>
    </row>
    <row r="53" spans="2:24" x14ac:dyDescent="0.2">
      <c r="B53" s="278" t="s">
        <v>58</v>
      </c>
      <c r="C53" s="288">
        <v>4328.1000000000004</v>
      </c>
      <c r="D53" s="284" t="s">
        <v>167</v>
      </c>
      <c r="E53" s="288">
        <v>2768.2</v>
      </c>
      <c r="F53" s="284" t="s">
        <v>167</v>
      </c>
      <c r="G53" s="284">
        <v>0</v>
      </c>
      <c r="H53" s="284" t="s">
        <v>168</v>
      </c>
      <c r="I53" s="288">
        <v>139.4</v>
      </c>
      <c r="J53" s="284" t="s">
        <v>167</v>
      </c>
      <c r="K53" s="288">
        <v>855.5</v>
      </c>
      <c r="L53" s="284" t="s">
        <v>167</v>
      </c>
      <c r="M53" s="288">
        <v>411.5</v>
      </c>
      <c r="N53" s="284" t="s">
        <v>167</v>
      </c>
      <c r="O53" s="288">
        <v>15.7</v>
      </c>
      <c r="P53" s="284" t="s">
        <v>167</v>
      </c>
      <c r="Q53" s="288">
        <v>120.2</v>
      </c>
      <c r="R53" s="284" t="s">
        <v>167</v>
      </c>
      <c r="S53" s="284">
        <v>0</v>
      </c>
      <c r="T53" s="284" t="s">
        <v>167</v>
      </c>
      <c r="U53" s="284">
        <v>0</v>
      </c>
      <c r="V53" s="284" t="s">
        <v>168</v>
      </c>
      <c r="W53" s="284">
        <v>0</v>
      </c>
      <c r="X53" s="280" t="s">
        <v>167</v>
      </c>
    </row>
    <row r="54" spans="2:24" x14ac:dyDescent="0.2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2:24" x14ac:dyDescent="0.2">
      <c r="B55" s="275" t="s">
        <v>250</v>
      </c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2:24" x14ac:dyDescent="0.2">
      <c r="B56" s="275" t="s">
        <v>55</v>
      </c>
      <c r="C56" s="274" t="s">
        <v>175</v>
      </c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2:24" x14ac:dyDescent="0.2">
      <c r="B57" s="275" t="s">
        <v>172</v>
      </c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2:24" x14ac:dyDescent="0.2">
      <c r="B58" s="275" t="s">
        <v>173</v>
      </c>
      <c r="C58" s="274" t="s">
        <v>174</v>
      </c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2:24" x14ac:dyDescent="0.2">
      <c r="B59" s="275" t="s">
        <v>169</v>
      </c>
      <c r="C59" s="274" t="s">
        <v>251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2:24" x14ac:dyDescent="0.2">
      <c r="B60" s="275" t="s">
        <v>168</v>
      </c>
      <c r="C60" s="274" t="s">
        <v>179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2:24" x14ac:dyDescent="0.2">
      <c r="B61" s="275" t="s">
        <v>171</v>
      </c>
      <c r="C61" s="274" t="s">
        <v>180</v>
      </c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2:24" x14ac:dyDescent="0.2">
      <c r="B62" s="275" t="s">
        <v>170</v>
      </c>
      <c r="C62" s="274" t="s">
        <v>183</v>
      </c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2:24" x14ac:dyDescent="0.2">
      <c r="B63" s="258" t="s">
        <v>170</v>
      </c>
      <c r="C63" s="257" t="s">
        <v>183</v>
      </c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6" spans="2:7" x14ac:dyDescent="0.2">
      <c r="B66" s="2" t="s">
        <v>369</v>
      </c>
    </row>
    <row r="68" spans="2:7" x14ac:dyDescent="0.2">
      <c r="B68" s="214" t="s">
        <v>370</v>
      </c>
      <c r="C68"/>
      <c r="D68"/>
      <c r="E68"/>
    </row>
    <row r="69" spans="2:7" x14ac:dyDescent="0.2">
      <c r="B69" s="214" t="s">
        <v>243</v>
      </c>
      <c r="C69" s="215" t="s">
        <v>371</v>
      </c>
      <c r="D69"/>
      <c r="E69"/>
    </row>
    <row r="70" spans="2:7" x14ac:dyDescent="0.2">
      <c r="B70" s="214" t="s">
        <v>244</v>
      </c>
      <c r="C70" s="214" t="s">
        <v>363</v>
      </c>
      <c r="D70"/>
      <c r="E70"/>
    </row>
    <row r="71" spans="2:7" x14ac:dyDescent="0.2">
      <c r="B71"/>
      <c r="C71"/>
      <c r="D71"/>
      <c r="E71"/>
    </row>
    <row r="72" spans="2:7" x14ac:dyDescent="0.2">
      <c r="B72" s="215" t="s">
        <v>245</v>
      </c>
      <c r="C72"/>
      <c r="D72" s="214" t="s">
        <v>246</v>
      </c>
      <c r="E72"/>
    </row>
    <row r="73" spans="2:7" x14ac:dyDescent="0.2">
      <c r="B73" s="215" t="s">
        <v>247</v>
      </c>
      <c r="C73"/>
      <c r="D73" s="214" t="s">
        <v>372</v>
      </c>
      <c r="E73"/>
    </row>
    <row r="74" spans="2:7" x14ac:dyDescent="0.2">
      <c r="B74" s="215" t="s">
        <v>257</v>
      </c>
      <c r="C74"/>
      <c r="D74" s="214" t="s">
        <v>201</v>
      </c>
      <c r="E74"/>
    </row>
    <row r="75" spans="2:7" x14ac:dyDescent="0.2">
      <c r="B75"/>
      <c r="C75"/>
      <c r="D75"/>
      <c r="E75"/>
    </row>
    <row r="76" spans="2:7" x14ac:dyDescent="0.2">
      <c r="B76" s="273" t="s">
        <v>97</v>
      </c>
      <c r="C76" s="272" t="s">
        <v>238</v>
      </c>
      <c r="D76" s="272" t="s">
        <v>297</v>
      </c>
      <c r="E76" s="272" t="s">
        <v>314</v>
      </c>
    </row>
    <row r="77" spans="2:7" x14ac:dyDescent="0.2">
      <c r="B77" s="216" t="s">
        <v>248</v>
      </c>
      <c r="C77" s="1" t="s">
        <v>167</v>
      </c>
      <c r="D77" s="1" t="s">
        <v>167</v>
      </c>
      <c r="E77" s="1" t="s">
        <v>167</v>
      </c>
      <c r="G77" s="2" t="s">
        <v>364</v>
      </c>
    </row>
    <row r="78" spans="2:7" x14ac:dyDescent="0.2">
      <c r="B78" s="217" t="s">
        <v>135</v>
      </c>
      <c r="C78" s="222">
        <v>52536.639999999999</v>
      </c>
      <c r="D78" s="222">
        <v>51474.53</v>
      </c>
      <c r="E78" s="288">
        <v>50965.588548</v>
      </c>
      <c r="G78" s="10">
        <f>+((E78/D78)-1)*100</f>
        <v>-0.98872481594295403</v>
      </c>
    </row>
    <row r="79" spans="2:7" x14ac:dyDescent="0.2">
      <c r="B79" s="217" t="s">
        <v>92</v>
      </c>
      <c r="C79" s="219">
        <v>21816.18</v>
      </c>
      <c r="D79" s="219">
        <v>21929.040000000001</v>
      </c>
      <c r="E79" s="288">
        <v>21915.511064999999</v>
      </c>
      <c r="G79" s="10">
        <f t="shared" ref="G79:G88" si="0">+((E79/D79)-1)*100</f>
        <v>-6.1694150769942002E-2</v>
      </c>
    </row>
    <row r="80" spans="2:7" x14ac:dyDescent="0.2">
      <c r="B80" s="217" t="s">
        <v>186</v>
      </c>
      <c r="C80" s="222">
        <v>2260.21</v>
      </c>
      <c r="D80" s="222">
        <v>2284.4699999999998</v>
      </c>
      <c r="E80" s="288">
        <v>2315.926269</v>
      </c>
      <c r="G80" s="10">
        <f t="shared" si="0"/>
        <v>1.376961352086048</v>
      </c>
    </row>
    <row r="81" spans="2:7" x14ac:dyDescent="0.2">
      <c r="B81" s="217" t="s">
        <v>145</v>
      </c>
      <c r="C81" s="219">
        <v>2073.65</v>
      </c>
      <c r="D81" s="219">
        <v>1867.12</v>
      </c>
      <c r="E81" s="288">
        <v>1952.501955</v>
      </c>
      <c r="G81" s="10">
        <f t="shared" si="0"/>
        <v>4.57292273662111</v>
      </c>
    </row>
    <row r="82" spans="2:7" x14ac:dyDescent="0.2">
      <c r="B82" s="217" t="s">
        <v>53</v>
      </c>
      <c r="C82" s="222">
        <v>10267.77</v>
      </c>
      <c r="D82" s="222">
        <v>10288.64</v>
      </c>
      <c r="E82" s="288">
        <v>10368.653675</v>
      </c>
      <c r="G82" s="10">
        <f t="shared" si="0"/>
        <v>0.77768951970329514</v>
      </c>
    </row>
    <row r="83" spans="2:7" x14ac:dyDescent="0.2">
      <c r="B83" s="217" t="s">
        <v>139</v>
      </c>
      <c r="C83" s="219">
        <v>2553.63</v>
      </c>
      <c r="D83" s="219">
        <v>2341.61</v>
      </c>
      <c r="E83" s="288">
        <v>2305.0778129999999</v>
      </c>
      <c r="G83" s="10">
        <f t="shared" si="0"/>
        <v>-1.5601311490812009</v>
      </c>
    </row>
    <row r="84" spans="2:7" x14ac:dyDescent="0.2">
      <c r="B84" s="217" t="s">
        <v>91</v>
      </c>
      <c r="C84" s="223">
        <v>9247</v>
      </c>
      <c r="D84" s="222">
        <v>8838.73</v>
      </c>
      <c r="E84" s="288">
        <v>8298.9694629999995</v>
      </c>
      <c r="G84" s="10">
        <f>+((E84/D84)-1)*100</f>
        <v>-6.1067657570714307</v>
      </c>
    </row>
    <row r="85" spans="2:7" x14ac:dyDescent="0.2">
      <c r="B85" s="217" t="s">
        <v>188</v>
      </c>
      <c r="C85" s="219">
        <v>2654.71</v>
      </c>
      <c r="D85" s="219">
        <v>2585.09</v>
      </c>
      <c r="E85" s="288">
        <v>2550.679639</v>
      </c>
      <c r="G85" s="10">
        <f t="shared" si="0"/>
        <v>-1.3311088201958254</v>
      </c>
    </row>
    <row r="86" spans="2:7" x14ac:dyDescent="0.2">
      <c r="B86" s="217" t="s">
        <v>189</v>
      </c>
      <c r="C86" s="222">
        <v>152.01</v>
      </c>
      <c r="D86" s="222">
        <v>127.79</v>
      </c>
      <c r="E86" s="288">
        <v>156.57112799999999</v>
      </c>
      <c r="G86" s="10">
        <f t="shared" si="0"/>
        <v>22.522206745441721</v>
      </c>
    </row>
    <row r="87" spans="2:7" x14ac:dyDescent="0.2">
      <c r="B87" s="217" t="s">
        <v>190</v>
      </c>
      <c r="C87" s="219">
        <v>350.58</v>
      </c>
      <c r="D87" s="219">
        <v>379.16</v>
      </c>
      <c r="E87" s="288">
        <v>355.31367999999998</v>
      </c>
      <c r="G87" s="10">
        <f t="shared" si="0"/>
        <v>-6.2892499208777375</v>
      </c>
    </row>
    <row r="88" spans="2:7" x14ac:dyDescent="0.2">
      <c r="B88" s="217" t="s">
        <v>191</v>
      </c>
      <c r="C88" s="223">
        <v>408.2</v>
      </c>
      <c r="D88" s="222">
        <v>358.45</v>
      </c>
      <c r="E88" s="288">
        <v>348.98721999999998</v>
      </c>
      <c r="G88" s="10">
        <f t="shared" si="0"/>
        <v>-2.6399163063188791</v>
      </c>
    </row>
    <row r="89" spans="2:7" x14ac:dyDescent="0.2">
      <c r="B89"/>
      <c r="C89"/>
      <c r="D89"/>
      <c r="E89"/>
    </row>
    <row r="90" spans="2:7" x14ac:dyDescent="0.2">
      <c r="B90" s="215" t="s">
        <v>250</v>
      </c>
      <c r="C90"/>
      <c r="D90"/>
      <c r="E90"/>
    </row>
    <row r="91" spans="2:7" x14ac:dyDescent="0.2">
      <c r="B91" s="215" t="s">
        <v>55</v>
      </c>
      <c r="C91" s="214" t="s">
        <v>175</v>
      </c>
      <c r="D91"/>
      <c r="E91"/>
    </row>
    <row r="92" spans="2:7" x14ac:dyDescent="0.2">
      <c r="B92"/>
      <c r="C92"/>
      <c r="D92"/>
      <c r="E92"/>
    </row>
  </sheetData>
  <mergeCells count="11">
    <mergeCell ref="W24:X24"/>
    <mergeCell ref="O24:P24"/>
    <mergeCell ref="Q24:R24"/>
    <mergeCell ref="S24:T24"/>
    <mergeCell ref="U24:V24"/>
    <mergeCell ref="M24:N24"/>
    <mergeCell ref="C24:D24"/>
    <mergeCell ref="E24:F24"/>
    <mergeCell ref="G24:H24"/>
    <mergeCell ref="I24:J24"/>
    <mergeCell ref="K24:L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  <pageSetUpPr fitToPage="1"/>
  </sheetPr>
  <dimension ref="A2:AO179"/>
  <sheetViews>
    <sheetView showGridLines="0" topLeftCell="A4" zoomScaleNormal="100" workbookViewId="0">
      <selection activeCell="T30" sqref="T30"/>
    </sheetView>
  </sheetViews>
  <sheetFormatPr defaultColWidth="9.140625" defaultRowHeight="12.75" x14ac:dyDescent="0.2"/>
  <cols>
    <col min="1" max="2" width="9.140625" style="2"/>
    <col min="3" max="3" width="10.140625" style="2" customWidth="1"/>
    <col min="4" max="5" width="9.85546875" style="2" bestFit="1" customWidth="1"/>
    <col min="6" max="9" width="9.42578125" style="2" bestFit="1" customWidth="1"/>
    <col min="10" max="11" width="9.28515625" style="2" bestFit="1" customWidth="1"/>
    <col min="12" max="14" width="9.140625" style="2"/>
    <col min="15" max="20" width="9.140625" style="2" customWidth="1"/>
    <col min="21" max="21" width="9.28515625" style="2" bestFit="1" customWidth="1"/>
    <col min="22" max="22" width="12.5703125" style="2" customWidth="1"/>
    <col min="23" max="23" width="10.5703125" style="2" customWidth="1"/>
    <col min="24" max="28" width="9.28515625" style="2" bestFit="1" customWidth="1"/>
    <col min="29" max="31" width="9.140625" style="2"/>
    <col min="32" max="35" width="11.5703125" style="2" customWidth="1"/>
    <col min="36" max="43" width="9.140625" style="2"/>
    <col min="44" max="44" width="11.140625" style="2" customWidth="1"/>
    <col min="45" max="45" width="10.7109375" style="2" customWidth="1"/>
    <col min="46" max="16384" width="9.140625" style="2"/>
  </cols>
  <sheetData>
    <row r="2" spans="2:19" x14ac:dyDescent="0.2">
      <c r="B2" s="336" t="s">
        <v>228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</row>
    <row r="3" spans="2:19" x14ac:dyDescent="0.2">
      <c r="B3" s="339" t="s">
        <v>319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</row>
    <row r="5" spans="2:19" x14ac:dyDescent="0.2">
      <c r="B5" s="340" t="s">
        <v>306</v>
      </c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P5" s="59"/>
      <c r="Q5" s="60"/>
      <c r="R5" s="60"/>
      <c r="S5" s="60"/>
    </row>
    <row r="6" spans="2:19" x14ac:dyDescent="0.2">
      <c r="P6" s="60"/>
      <c r="Q6" s="60"/>
      <c r="R6" s="60"/>
      <c r="S6" s="60"/>
    </row>
    <row r="7" spans="2:19" ht="13.15" customHeight="1" x14ac:dyDescent="0.2"/>
    <row r="27" spans="2:41" ht="18" customHeight="1" x14ac:dyDescent="0.2"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</row>
    <row r="30" spans="2:41" x14ac:dyDescent="0.2">
      <c r="B30" s="10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</row>
    <row r="136" spans="1:13" x14ac:dyDescent="0.2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</row>
    <row r="137" spans="1:13" x14ac:dyDescent="0.2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</row>
    <row r="138" spans="1:13" x14ac:dyDescent="0.2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</row>
    <row r="139" spans="1:13" x14ac:dyDescent="0.2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</row>
    <row r="140" spans="1:13" x14ac:dyDescent="0.2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</row>
    <row r="141" spans="1:13" x14ac:dyDescent="0.2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</row>
    <row r="142" spans="1:13" x14ac:dyDescent="0.2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</row>
    <row r="143" spans="1:13" x14ac:dyDescent="0.2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</row>
    <row r="144" spans="1:13" x14ac:dyDescent="0.2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</row>
    <row r="145" spans="1:13" x14ac:dyDescent="0.2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</row>
    <row r="146" spans="1:13" x14ac:dyDescent="0.2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</row>
    <row r="147" spans="1:13" x14ac:dyDescent="0.2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</row>
    <row r="148" spans="1:13" x14ac:dyDescent="0.2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</row>
    <row r="149" spans="1:13" x14ac:dyDescent="0.2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</row>
    <row r="150" spans="1:13" x14ac:dyDescent="0.2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</row>
    <row r="151" spans="1:13" x14ac:dyDescent="0.2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</row>
    <row r="152" spans="1:13" x14ac:dyDescent="0.2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</row>
    <row r="153" spans="1:13" x14ac:dyDescent="0.2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</row>
    <row r="154" spans="1:13" x14ac:dyDescent="0.2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</row>
    <row r="155" spans="1:13" x14ac:dyDescent="0.2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</row>
    <row r="156" spans="1:13" x14ac:dyDescent="0.2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</row>
    <row r="157" spans="1:13" x14ac:dyDescent="0.2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</row>
    <row r="158" spans="1:13" ht="12.75" customHeight="1" x14ac:dyDescent="0.2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</row>
    <row r="159" spans="1:13" x14ac:dyDescent="0.2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</row>
    <row r="160" spans="1:13" x14ac:dyDescent="0.2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</row>
    <row r="161" spans="1:13" x14ac:dyDescent="0.2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</row>
    <row r="162" spans="1:13" x14ac:dyDescent="0.2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</row>
    <row r="163" spans="1:13" x14ac:dyDescent="0.2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</row>
    <row r="164" spans="1:13" x14ac:dyDescent="0.2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</row>
    <row r="165" spans="1:13" x14ac:dyDescent="0.2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</row>
    <row r="166" spans="1:13" x14ac:dyDescent="0.2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</row>
    <row r="167" spans="1:13" ht="12" customHeight="1" x14ac:dyDescent="0.2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</row>
    <row r="168" spans="1:13" x14ac:dyDescent="0.2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</row>
    <row r="169" spans="1:13" x14ac:dyDescent="0.2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</row>
    <row r="170" spans="1:13" x14ac:dyDescent="0.2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</row>
    <row r="171" spans="1:13" x14ac:dyDescent="0.2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</row>
    <row r="172" spans="1:13" x14ac:dyDescent="0.2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</row>
    <row r="173" spans="1:13" x14ac:dyDescent="0.2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</row>
    <row r="174" spans="1:13" x14ac:dyDescent="0.2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</row>
    <row r="175" spans="1:13" x14ac:dyDescent="0.2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</row>
    <row r="176" spans="1:13" x14ac:dyDescent="0.2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</row>
    <row r="177" spans="1:13" x14ac:dyDescent="0.2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</row>
    <row r="178" spans="1:13" x14ac:dyDescent="0.2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</row>
    <row r="179" spans="1:13" x14ac:dyDescent="0.2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</row>
  </sheetData>
  <mergeCells count="4">
    <mergeCell ref="B3:N3"/>
    <mergeCell ref="B2:M2"/>
    <mergeCell ref="B27:N27"/>
    <mergeCell ref="B5:N5"/>
  </mergeCells>
  <pageMargins left="0.7" right="0.7" top="0.75" bottom="0.75" header="0.3" footer="0.3"/>
  <pageSetup paperSize="9" scale="7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</sheetPr>
  <dimension ref="A1:Z72"/>
  <sheetViews>
    <sheetView workbookViewId="0">
      <selection activeCell="I10" sqref="I10"/>
    </sheetView>
  </sheetViews>
  <sheetFormatPr defaultColWidth="8.7109375" defaultRowHeight="12.75" x14ac:dyDescent="0.2"/>
  <cols>
    <col min="1" max="2" width="8.7109375" style="2"/>
    <col min="3" max="3" width="9.85546875" style="2" bestFit="1" customWidth="1"/>
    <col min="4" max="4" width="8.7109375" style="2"/>
    <col min="5" max="5" width="9.85546875" style="2" bestFit="1" customWidth="1"/>
    <col min="6" max="6" width="8.7109375" style="2"/>
    <col min="7" max="7" width="9.28515625" style="2" bestFit="1" customWidth="1"/>
    <col min="8" max="8" width="8.7109375" style="2"/>
    <col min="9" max="9" width="9.28515625" style="2" bestFit="1" customWidth="1"/>
    <col min="10" max="10" width="8.7109375" style="2"/>
    <col min="11" max="11" width="9.28515625" style="2" bestFit="1" customWidth="1"/>
    <col min="12" max="12" width="8.7109375" style="2"/>
    <col min="13" max="13" width="9.28515625" style="2" bestFit="1" customWidth="1"/>
    <col min="14" max="14" width="8.7109375" style="2"/>
    <col min="15" max="15" width="9.28515625" style="2" bestFit="1" customWidth="1"/>
    <col min="16" max="16" width="8.7109375" style="2"/>
    <col min="17" max="17" width="9.28515625" style="2" bestFit="1" customWidth="1"/>
    <col min="18" max="18" width="8.7109375" style="2"/>
    <col min="19" max="19" width="9.28515625" style="2" bestFit="1" customWidth="1"/>
    <col min="20" max="20" width="8.7109375" style="2"/>
    <col min="21" max="21" width="9.28515625" style="2" bestFit="1" customWidth="1"/>
    <col min="22" max="22" width="8.7109375" style="2"/>
    <col min="23" max="23" width="9.28515625" style="2" bestFit="1" customWidth="1"/>
    <col min="24" max="16384" width="8.7109375" style="2"/>
  </cols>
  <sheetData>
    <row r="1" spans="1:26" x14ac:dyDescent="0.2">
      <c r="A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76.5" x14ac:dyDescent="0.2">
      <c r="A4" s="62"/>
      <c r="B4" s="63" t="s">
        <v>141</v>
      </c>
      <c r="C4" s="63"/>
      <c r="D4" s="63" t="s">
        <v>142</v>
      </c>
      <c r="E4" s="64"/>
      <c r="F4" s="64" t="s">
        <v>53</v>
      </c>
      <c r="G4" s="64"/>
      <c r="H4" s="63" t="s">
        <v>145</v>
      </c>
      <c r="I4" s="64"/>
      <c r="J4" s="64" t="s">
        <v>139</v>
      </c>
      <c r="K4" s="64"/>
      <c r="L4" s="62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x14ac:dyDescent="0.2">
      <c r="A5" s="62"/>
      <c r="B5" s="65" t="s">
        <v>75</v>
      </c>
      <c r="C5" s="66">
        <f>+E41</f>
        <v>34709.32</v>
      </c>
      <c r="D5" s="65" t="s">
        <v>75</v>
      </c>
      <c r="E5" s="66">
        <f>+O41</f>
        <v>12834.6</v>
      </c>
      <c r="F5" s="65" t="s">
        <v>75</v>
      </c>
      <c r="G5" s="66">
        <f>+K41</f>
        <v>12143.49</v>
      </c>
      <c r="H5" s="65" t="s">
        <v>126</v>
      </c>
      <c r="I5" s="66">
        <f>+I36</f>
        <v>3124.2</v>
      </c>
      <c r="J5" s="65" t="s">
        <v>64</v>
      </c>
      <c r="K5" s="66">
        <f>+M52</f>
        <v>1503.44</v>
      </c>
      <c r="L5" s="62"/>
      <c r="M5" s="61"/>
      <c r="N5" s="67"/>
      <c r="O5" s="61"/>
      <c r="P5" s="67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x14ac:dyDescent="0.2">
      <c r="A6" s="62"/>
      <c r="B6" s="65" t="s">
        <v>126</v>
      </c>
      <c r="C6" s="66">
        <f>+E36</f>
        <v>21297.9</v>
      </c>
      <c r="D6" s="65" t="s">
        <v>64</v>
      </c>
      <c r="E6" s="66">
        <f>+O52</f>
        <v>8981.89</v>
      </c>
      <c r="F6" s="65" t="s">
        <v>126</v>
      </c>
      <c r="G6" s="66">
        <f>+K36</f>
        <v>10999.9</v>
      </c>
      <c r="H6" s="65" t="s">
        <v>64</v>
      </c>
      <c r="I6" s="66">
        <f>+I52</f>
        <v>2707.48</v>
      </c>
      <c r="J6" s="68" t="s">
        <v>59</v>
      </c>
      <c r="K6" s="66">
        <f>+M57</f>
        <v>1019.72</v>
      </c>
      <c r="L6" s="62"/>
      <c r="M6" s="61"/>
      <c r="N6" s="67"/>
      <c r="O6" s="61"/>
      <c r="P6" s="67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15" customHeight="1" x14ac:dyDescent="0.2">
      <c r="A7" s="62"/>
      <c r="B7" s="65" t="s">
        <v>64</v>
      </c>
      <c r="C7" s="66">
        <f>+E52</f>
        <v>12932.39</v>
      </c>
      <c r="D7" s="65" t="s">
        <v>62</v>
      </c>
      <c r="E7" s="66">
        <f>+O54</f>
        <v>8744</v>
      </c>
      <c r="F7" s="65" t="s">
        <v>76</v>
      </c>
      <c r="G7" s="66">
        <f>+K40</f>
        <v>3757.57</v>
      </c>
      <c r="H7" s="65" t="s">
        <v>81</v>
      </c>
      <c r="I7" s="66">
        <f>+I35</f>
        <v>601.13</v>
      </c>
      <c r="J7" s="65" t="s">
        <v>76</v>
      </c>
      <c r="K7" s="66">
        <f>+M40</f>
        <v>464.14</v>
      </c>
      <c r="L7" s="62"/>
      <c r="M7" s="61"/>
      <c r="N7" s="67"/>
      <c r="O7" s="61"/>
      <c r="P7" s="67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x14ac:dyDescent="0.2">
      <c r="A8" s="62"/>
      <c r="B8" s="65" t="s">
        <v>62</v>
      </c>
      <c r="C8" s="66">
        <f>+E54</f>
        <v>9602.34</v>
      </c>
      <c r="D8" s="65" t="s">
        <v>68</v>
      </c>
      <c r="E8" s="66">
        <f>+O48</f>
        <v>6242.41</v>
      </c>
      <c r="F8" s="65" t="s">
        <v>64</v>
      </c>
      <c r="G8" s="66">
        <f>+K52</f>
        <v>2850.87</v>
      </c>
      <c r="H8" s="65" t="s">
        <v>65</v>
      </c>
      <c r="I8" s="66">
        <f>+I51</f>
        <v>188.51</v>
      </c>
      <c r="J8" s="65" t="s">
        <v>126</v>
      </c>
      <c r="K8" s="66">
        <f>+M36</f>
        <v>452</v>
      </c>
      <c r="L8" s="62"/>
      <c r="M8" s="61"/>
      <c r="N8" s="67"/>
      <c r="O8" s="61"/>
      <c r="P8" s="67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x14ac:dyDescent="0.2">
      <c r="A9" s="62"/>
      <c r="B9" s="65" t="s">
        <v>83</v>
      </c>
      <c r="C9" s="66">
        <f>+E33</f>
        <v>6776.54</v>
      </c>
      <c r="D9" s="65" t="s">
        <v>73</v>
      </c>
      <c r="E9" s="66">
        <f>+O43</f>
        <v>5348.7</v>
      </c>
      <c r="F9" s="65" t="s">
        <v>81</v>
      </c>
      <c r="G9" s="66">
        <f>+K35</f>
        <v>2541.6</v>
      </c>
      <c r="H9" s="65" t="s">
        <v>75</v>
      </c>
      <c r="I9" s="66">
        <f>+I41</f>
        <v>168.31</v>
      </c>
      <c r="J9" s="65" t="s">
        <v>58</v>
      </c>
      <c r="K9" s="66">
        <f>+M58</f>
        <v>411.5</v>
      </c>
      <c r="L9" s="62"/>
      <c r="M9" s="61"/>
      <c r="N9" s="67"/>
      <c r="O9" s="61"/>
      <c r="P9" s="67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x14ac:dyDescent="0.2">
      <c r="A10" s="62"/>
      <c r="B10" s="69" t="s">
        <v>292</v>
      </c>
      <c r="C10" s="70">
        <f>+E31-SUM(C5:C9)</f>
        <v>40560.957771353016</v>
      </c>
      <c r="D10" s="69" t="s">
        <v>292</v>
      </c>
      <c r="E10" s="70">
        <f>+O31-SUM(E5:E9)</f>
        <v>18883.69936455811</v>
      </c>
      <c r="F10" s="69" t="s">
        <v>292</v>
      </c>
      <c r="G10" s="70">
        <f>+K31-SUM(G5:G9)</f>
        <v>15088.305162517205</v>
      </c>
      <c r="H10" s="69" t="s">
        <v>292</v>
      </c>
      <c r="I10" s="70">
        <f>+I31-SUM(I5:I9)</f>
        <v>981.3804581041486</v>
      </c>
      <c r="J10" s="69" t="s">
        <v>292</v>
      </c>
      <c r="K10" s="70">
        <f>+M31-SUM(K5:K9)</f>
        <v>2023.00426114418</v>
      </c>
      <c r="L10" s="62"/>
      <c r="M10" s="61"/>
      <c r="N10" s="67"/>
      <c r="O10" s="61"/>
      <c r="P10" s="67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x14ac:dyDescent="0.2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x14ac:dyDescent="0.2">
      <c r="A13" s="61"/>
      <c r="B13" s="71"/>
      <c r="C13" s="71"/>
      <c r="D13" s="61"/>
      <c r="E13" s="71"/>
      <c r="F13" s="61"/>
      <c r="G13" s="71"/>
      <c r="H13" s="61"/>
      <c r="I13" s="71"/>
      <c r="J13" s="61"/>
      <c r="K13" s="7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x14ac:dyDescent="0.2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x14ac:dyDescent="0.2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x14ac:dyDescent="0.2">
      <c r="A18" s="61"/>
      <c r="B18" s="43" t="s">
        <v>150</v>
      </c>
      <c r="C18"/>
      <c r="D18"/>
      <c r="E18"/>
      <c r="F18"/>
      <c r="G18"/>
      <c r="H18"/>
      <c r="I18" s="61"/>
      <c r="J18" s="61"/>
      <c r="K18" s="61"/>
      <c r="L18" s="61"/>
      <c r="M18" s="61"/>
      <c r="N18" s="61"/>
      <c r="O18" s="61"/>
      <c r="P18"/>
      <c r="Q18"/>
      <c r="R18"/>
      <c r="S18"/>
      <c r="T18"/>
      <c r="U18"/>
      <c r="V18"/>
      <c r="W18"/>
      <c r="X18"/>
    </row>
    <row r="19" spans="1:26" x14ac:dyDescent="0.2">
      <c r="A19" s="61"/>
      <c r="B19" s="236" t="s">
        <v>317</v>
      </c>
      <c r="C19"/>
      <c r="D19"/>
      <c r="E19"/>
      <c r="F19"/>
      <c r="G19"/>
      <c r="H19"/>
      <c r="I19" s="61"/>
      <c r="J19" s="61"/>
      <c r="K19" s="61"/>
      <c r="L19" s="61"/>
      <c r="M19" s="61"/>
      <c r="N19" s="61"/>
      <c r="O19"/>
      <c r="P19"/>
      <c r="Q19"/>
      <c r="R19"/>
      <c r="S19"/>
      <c r="T19"/>
      <c r="U19"/>
      <c r="V19"/>
      <c r="W19"/>
      <c r="X19"/>
    </row>
    <row r="20" spans="1:26" x14ac:dyDescent="0.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/>
      <c r="O20"/>
      <c r="P20"/>
      <c r="Q20"/>
      <c r="R20"/>
      <c r="S20"/>
      <c r="T20"/>
      <c r="U20"/>
      <c r="V20"/>
      <c r="W20"/>
      <c r="X20"/>
    </row>
    <row r="21" spans="1:26" x14ac:dyDescent="0.2">
      <c r="B21" s="274" t="s">
        <v>373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6" x14ac:dyDescent="0.2">
      <c r="B22" s="274" t="s">
        <v>243</v>
      </c>
      <c r="C22" s="275" t="s">
        <v>318</v>
      </c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6" x14ac:dyDescent="0.2">
      <c r="B23" s="274" t="s">
        <v>244</v>
      </c>
      <c r="C23" s="274" t="s">
        <v>374</v>
      </c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6" x14ac:dyDescent="0.2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6" x14ac:dyDescent="0.2">
      <c r="B25" s="275" t="s">
        <v>245</v>
      </c>
      <c r="C25"/>
      <c r="D25" s="274" t="s">
        <v>246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6" x14ac:dyDescent="0.2">
      <c r="B26" s="275" t="s">
        <v>247</v>
      </c>
      <c r="C26"/>
      <c r="D26" s="274" t="s">
        <v>224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6" x14ac:dyDescent="0.2">
      <c r="B27" s="275" t="s">
        <v>252</v>
      </c>
      <c r="C27"/>
      <c r="D27" s="274" t="s">
        <v>314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6" x14ac:dyDescent="0.2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6" x14ac:dyDescent="0.2">
      <c r="B29" s="289" t="s">
        <v>248</v>
      </c>
      <c r="C29" s="290" t="s">
        <v>135</v>
      </c>
      <c r="D29" s="290" t="s">
        <v>167</v>
      </c>
      <c r="E29" s="290" t="s">
        <v>92</v>
      </c>
      <c r="F29" s="290" t="s">
        <v>167</v>
      </c>
      <c r="G29" s="334" t="s">
        <v>186</v>
      </c>
      <c r="H29" s="334" t="s">
        <v>167</v>
      </c>
      <c r="I29" s="334" t="s">
        <v>145</v>
      </c>
      <c r="J29" s="334" t="s">
        <v>167</v>
      </c>
      <c r="K29" s="334" t="s">
        <v>53</v>
      </c>
      <c r="L29" s="334" t="s">
        <v>167</v>
      </c>
      <c r="M29" s="334" t="s">
        <v>139</v>
      </c>
      <c r="N29" s="334" t="s">
        <v>167</v>
      </c>
      <c r="O29" s="334" t="s">
        <v>91</v>
      </c>
      <c r="P29" s="334" t="s">
        <v>167</v>
      </c>
      <c r="Q29" s="334" t="s">
        <v>188</v>
      </c>
      <c r="R29" s="334" t="s">
        <v>167</v>
      </c>
      <c r="S29" s="334" t="s">
        <v>189</v>
      </c>
      <c r="T29" s="334" t="s">
        <v>167</v>
      </c>
      <c r="U29" s="334" t="s">
        <v>190</v>
      </c>
      <c r="V29" s="334" t="s">
        <v>167</v>
      </c>
      <c r="W29" s="334" t="s">
        <v>191</v>
      </c>
      <c r="X29" s="334" t="s">
        <v>167</v>
      </c>
    </row>
    <row r="30" spans="1:26" x14ac:dyDescent="0.2">
      <c r="B30" s="277" t="s">
        <v>249</v>
      </c>
      <c r="C30" s="1" t="s">
        <v>167</v>
      </c>
      <c r="D30" s="1" t="s">
        <v>167</v>
      </c>
      <c r="E30" s="1" t="s">
        <v>167</v>
      </c>
      <c r="F30" s="1" t="s">
        <v>167</v>
      </c>
      <c r="G30" s="1" t="s">
        <v>167</v>
      </c>
      <c r="H30" s="1" t="s">
        <v>167</v>
      </c>
      <c r="I30" s="1" t="s">
        <v>167</v>
      </c>
      <c r="J30" s="1" t="s">
        <v>167</v>
      </c>
      <c r="K30" s="1" t="s">
        <v>167</v>
      </c>
      <c r="L30" s="1" t="s">
        <v>167</v>
      </c>
      <c r="M30" s="1" t="s">
        <v>167</v>
      </c>
      <c r="N30" s="1" t="s">
        <v>167</v>
      </c>
      <c r="O30" s="1" t="s">
        <v>167</v>
      </c>
      <c r="P30" s="1" t="s">
        <v>167</v>
      </c>
      <c r="Q30" s="1" t="s">
        <v>167</v>
      </c>
      <c r="R30" s="1" t="s">
        <v>167</v>
      </c>
      <c r="S30" s="1" t="s">
        <v>167</v>
      </c>
      <c r="T30" s="1" t="s">
        <v>167</v>
      </c>
      <c r="U30" s="1" t="s">
        <v>167</v>
      </c>
      <c r="V30" s="1" t="s">
        <v>167</v>
      </c>
      <c r="W30" s="1" t="s">
        <v>167</v>
      </c>
      <c r="X30" s="1" t="s">
        <v>167</v>
      </c>
    </row>
    <row r="31" spans="1:26" x14ac:dyDescent="0.2">
      <c r="B31" s="278" t="s">
        <v>201</v>
      </c>
      <c r="C31" s="299">
        <v>271623.698666955</v>
      </c>
      <c r="D31" s="282" t="s">
        <v>167</v>
      </c>
      <c r="E31" s="285">
        <v>125879.44777135301</v>
      </c>
      <c r="F31" s="282" t="s">
        <v>167</v>
      </c>
      <c r="G31" s="300">
        <v>7641.5730228209304</v>
      </c>
      <c r="H31" s="282" t="s">
        <v>167</v>
      </c>
      <c r="I31" s="288">
        <v>7771.0104581041496</v>
      </c>
      <c r="J31" s="282" t="s">
        <v>167</v>
      </c>
      <c r="K31" s="288">
        <v>47381.735162517201</v>
      </c>
      <c r="L31" s="282" t="s">
        <v>167</v>
      </c>
      <c r="M31" s="301">
        <v>5873.8042611441797</v>
      </c>
      <c r="N31" s="282" t="s">
        <v>167</v>
      </c>
      <c r="O31" s="288">
        <v>61035.299364558101</v>
      </c>
      <c r="P31" s="282" t="s">
        <v>167</v>
      </c>
      <c r="Q31" s="288">
        <v>10872.8439371813</v>
      </c>
      <c r="R31" s="223" t="s">
        <v>167</v>
      </c>
      <c r="S31" s="288">
        <v>834.90262879069701</v>
      </c>
      <c r="T31" s="223" t="s">
        <v>167</v>
      </c>
      <c r="U31" s="288">
        <v>720.86916589289899</v>
      </c>
      <c r="V31" s="223" t="s">
        <v>167</v>
      </c>
      <c r="W31" s="288">
        <v>2234.8298542758598</v>
      </c>
      <c r="X31" s="282" t="s">
        <v>167</v>
      </c>
    </row>
    <row r="32" spans="1:26" x14ac:dyDescent="0.2">
      <c r="B32" s="278" t="s">
        <v>84</v>
      </c>
      <c r="C32" s="279">
        <v>2755.95</v>
      </c>
      <c r="D32" s="280" t="s">
        <v>167</v>
      </c>
      <c r="E32" s="279">
        <v>1791.17</v>
      </c>
      <c r="F32" s="280" t="s">
        <v>167</v>
      </c>
      <c r="G32" s="284">
        <v>0</v>
      </c>
      <c r="H32" s="280" t="s">
        <v>167</v>
      </c>
      <c r="I32" s="279">
        <v>4.03</v>
      </c>
      <c r="J32" s="280" t="s">
        <v>167</v>
      </c>
      <c r="K32" s="279">
        <v>393.78</v>
      </c>
      <c r="L32" s="280" t="s">
        <v>167</v>
      </c>
      <c r="M32" s="279">
        <v>11.44</v>
      </c>
      <c r="N32" s="280" t="s">
        <v>167</v>
      </c>
      <c r="O32" s="279">
        <v>517.49</v>
      </c>
      <c r="P32" s="280" t="s">
        <v>167</v>
      </c>
      <c r="Q32" s="279">
        <v>34.33</v>
      </c>
      <c r="R32" s="280" t="s">
        <v>167</v>
      </c>
      <c r="S32" s="284">
        <v>0</v>
      </c>
      <c r="T32" s="280" t="s">
        <v>168</v>
      </c>
      <c r="U32" s="279">
        <v>2.65</v>
      </c>
      <c r="V32" s="280" t="s">
        <v>167</v>
      </c>
      <c r="W32" s="284">
        <v>0</v>
      </c>
      <c r="X32" s="280" t="s">
        <v>167</v>
      </c>
    </row>
    <row r="33" spans="2:24" x14ac:dyDescent="0.2">
      <c r="B33" s="278" t="s">
        <v>83</v>
      </c>
      <c r="C33" s="281">
        <v>10346.39</v>
      </c>
      <c r="D33" s="282" t="s">
        <v>167</v>
      </c>
      <c r="E33" s="281">
        <v>6776.54</v>
      </c>
      <c r="F33" s="282" t="s">
        <v>167</v>
      </c>
      <c r="G33" s="281">
        <v>78.22</v>
      </c>
      <c r="H33" s="282" t="s">
        <v>167</v>
      </c>
      <c r="I33" s="281">
        <v>14.66</v>
      </c>
      <c r="J33" s="282" t="s">
        <v>167</v>
      </c>
      <c r="K33" s="281">
        <v>797.22</v>
      </c>
      <c r="L33" s="282" t="s">
        <v>167</v>
      </c>
      <c r="M33" s="281">
        <v>31.02</v>
      </c>
      <c r="N33" s="282" t="s">
        <v>167</v>
      </c>
      <c r="O33" s="281">
        <v>2448.7800000000002</v>
      </c>
      <c r="P33" s="282" t="s">
        <v>167</v>
      </c>
      <c r="Q33" s="281">
        <v>118.25</v>
      </c>
      <c r="R33" s="282" t="s">
        <v>167</v>
      </c>
      <c r="S33" s="281">
        <v>8.82</v>
      </c>
      <c r="T33" s="282" t="s">
        <v>167</v>
      </c>
      <c r="U33" s="281">
        <v>7.98</v>
      </c>
      <c r="V33" s="282" t="s">
        <v>167</v>
      </c>
      <c r="W33" s="281">
        <v>64.16</v>
      </c>
      <c r="X33" s="282" t="s">
        <v>167</v>
      </c>
    </row>
    <row r="34" spans="2:24" x14ac:dyDescent="0.2">
      <c r="B34" s="278" t="s">
        <v>153</v>
      </c>
      <c r="C34" s="279">
        <v>7995.52</v>
      </c>
      <c r="D34" s="280" t="s">
        <v>167</v>
      </c>
      <c r="E34" s="279">
        <v>5243.15</v>
      </c>
      <c r="F34" s="280" t="s">
        <v>167</v>
      </c>
      <c r="G34" s="279">
        <v>19.21</v>
      </c>
      <c r="H34" s="280" t="s">
        <v>167</v>
      </c>
      <c r="I34" s="279">
        <v>124.95</v>
      </c>
      <c r="J34" s="280" t="s">
        <v>169</v>
      </c>
      <c r="K34" s="279">
        <v>1764.21</v>
      </c>
      <c r="L34" s="280" t="s">
        <v>167</v>
      </c>
      <c r="M34" s="279">
        <v>118.59</v>
      </c>
      <c r="N34" s="280" t="s">
        <v>167</v>
      </c>
      <c r="O34" s="279">
        <v>507.54</v>
      </c>
      <c r="P34" s="280" t="s">
        <v>169</v>
      </c>
      <c r="Q34" s="279">
        <v>209.13</v>
      </c>
      <c r="R34" s="280" t="s">
        <v>167</v>
      </c>
      <c r="S34" s="284">
        <v>0</v>
      </c>
      <c r="T34" s="280" t="s">
        <v>168</v>
      </c>
      <c r="U34" s="279">
        <v>8.66</v>
      </c>
      <c r="V34" s="280" t="s">
        <v>173</v>
      </c>
      <c r="W34" s="284">
        <v>0</v>
      </c>
      <c r="X34" s="280" t="s">
        <v>167</v>
      </c>
    </row>
    <row r="35" spans="2:24" x14ac:dyDescent="0.2">
      <c r="B35" s="278" t="s">
        <v>81</v>
      </c>
      <c r="C35" s="281">
        <v>7002.02</v>
      </c>
      <c r="D35" s="282" t="s">
        <v>167</v>
      </c>
      <c r="E35" s="281">
        <v>3556.26</v>
      </c>
      <c r="F35" s="282" t="s">
        <v>167</v>
      </c>
      <c r="G35" s="283">
        <v>0</v>
      </c>
      <c r="H35" s="282" t="s">
        <v>168</v>
      </c>
      <c r="I35" s="281">
        <v>601.13</v>
      </c>
      <c r="J35" s="282" t="s">
        <v>167</v>
      </c>
      <c r="K35" s="283">
        <v>2541.6</v>
      </c>
      <c r="L35" s="282" t="s">
        <v>167</v>
      </c>
      <c r="M35" s="283">
        <v>208.1</v>
      </c>
      <c r="N35" s="282" t="s">
        <v>167</v>
      </c>
      <c r="O35" s="281">
        <v>40.82</v>
      </c>
      <c r="P35" s="282" t="s">
        <v>167</v>
      </c>
      <c r="Q35" s="281">
        <v>27.38</v>
      </c>
      <c r="R35" s="282" t="s">
        <v>167</v>
      </c>
      <c r="S35" s="283">
        <v>0</v>
      </c>
      <c r="T35" s="282" t="s">
        <v>168</v>
      </c>
      <c r="U35" s="283">
        <v>0</v>
      </c>
      <c r="V35" s="282" t="s">
        <v>168</v>
      </c>
      <c r="W35" s="283">
        <v>0</v>
      </c>
      <c r="X35" s="282" t="s">
        <v>167</v>
      </c>
    </row>
    <row r="36" spans="2:24" x14ac:dyDescent="0.2">
      <c r="B36" s="278" t="s">
        <v>126</v>
      </c>
      <c r="C36" s="284">
        <v>42507.7</v>
      </c>
      <c r="D36" s="280" t="s">
        <v>167</v>
      </c>
      <c r="E36" s="284">
        <v>21297.9</v>
      </c>
      <c r="F36" s="280" t="s">
        <v>167</v>
      </c>
      <c r="G36" s="284">
        <v>238</v>
      </c>
      <c r="H36" s="280" t="s">
        <v>167</v>
      </c>
      <c r="I36" s="284">
        <v>3124.2</v>
      </c>
      <c r="J36" s="280" t="s">
        <v>167</v>
      </c>
      <c r="K36" s="284">
        <v>10999.9</v>
      </c>
      <c r="L36" s="280" t="s">
        <v>167</v>
      </c>
      <c r="M36" s="284">
        <v>452</v>
      </c>
      <c r="N36" s="280" t="s">
        <v>167</v>
      </c>
      <c r="O36" s="284">
        <v>4498.8999999999996</v>
      </c>
      <c r="P36" s="280" t="s">
        <v>167</v>
      </c>
      <c r="Q36" s="284">
        <v>1832.4</v>
      </c>
      <c r="R36" s="280" t="s">
        <v>167</v>
      </c>
      <c r="S36" s="280" t="s">
        <v>55</v>
      </c>
      <c r="T36" s="280" t="s">
        <v>170</v>
      </c>
      <c r="U36" s="280" t="s">
        <v>55</v>
      </c>
      <c r="V36" s="280" t="s">
        <v>170</v>
      </c>
      <c r="W36" s="284">
        <v>0</v>
      </c>
      <c r="X36" s="280" t="s">
        <v>167</v>
      </c>
    </row>
    <row r="37" spans="2:24" x14ac:dyDescent="0.2">
      <c r="B37" s="278" t="s">
        <v>79</v>
      </c>
      <c r="C37" s="281">
        <v>1200.67</v>
      </c>
      <c r="D37" s="282" t="s">
        <v>167</v>
      </c>
      <c r="E37" s="281">
        <v>694.12</v>
      </c>
      <c r="F37" s="282" t="s">
        <v>167</v>
      </c>
      <c r="G37" s="283">
        <v>0</v>
      </c>
      <c r="H37" s="282" t="s">
        <v>167</v>
      </c>
      <c r="I37" s="281">
        <v>61.81</v>
      </c>
      <c r="J37" s="282" t="s">
        <v>167</v>
      </c>
      <c r="K37" s="281">
        <v>331.69</v>
      </c>
      <c r="L37" s="282" t="s">
        <v>167</v>
      </c>
      <c r="M37" s="281">
        <v>80.69</v>
      </c>
      <c r="N37" s="282" t="s">
        <v>167</v>
      </c>
      <c r="O37" s="283">
        <v>0</v>
      </c>
      <c r="P37" s="282" t="s">
        <v>167</v>
      </c>
      <c r="Q37" s="281">
        <v>24.67</v>
      </c>
      <c r="R37" s="282" t="s">
        <v>167</v>
      </c>
      <c r="S37" s="283">
        <v>0</v>
      </c>
      <c r="T37" s="282" t="s">
        <v>167</v>
      </c>
      <c r="U37" s="281">
        <v>7.11</v>
      </c>
      <c r="V37" s="282" t="s">
        <v>167</v>
      </c>
      <c r="W37" s="283">
        <v>0</v>
      </c>
      <c r="X37" s="282" t="s">
        <v>167</v>
      </c>
    </row>
    <row r="38" spans="2:24" x14ac:dyDescent="0.2">
      <c r="B38" s="278" t="s">
        <v>78</v>
      </c>
      <c r="C38" s="279">
        <v>1879.55</v>
      </c>
      <c r="D38" s="280" t="s">
        <v>167</v>
      </c>
      <c r="E38" s="279">
        <v>483.91</v>
      </c>
      <c r="F38" s="280" t="s">
        <v>167</v>
      </c>
      <c r="G38" s="284">
        <v>0</v>
      </c>
      <c r="H38" s="280" t="s">
        <v>167</v>
      </c>
      <c r="I38" s="284">
        <v>0</v>
      </c>
      <c r="J38" s="280" t="s">
        <v>167</v>
      </c>
      <c r="K38" s="279">
        <v>1214.72</v>
      </c>
      <c r="L38" s="280" t="s">
        <v>167</v>
      </c>
      <c r="M38" s="279">
        <v>180.91</v>
      </c>
      <c r="N38" s="280" t="s">
        <v>167</v>
      </c>
      <c r="O38" s="284">
        <v>0</v>
      </c>
      <c r="P38" s="280" t="s">
        <v>167</v>
      </c>
      <c r="Q38" s="284">
        <v>0</v>
      </c>
      <c r="R38" s="280" t="s">
        <v>167</v>
      </c>
      <c r="S38" s="284">
        <v>0</v>
      </c>
      <c r="T38" s="280" t="s">
        <v>167</v>
      </c>
      <c r="U38" s="284">
        <v>0</v>
      </c>
      <c r="V38" s="280" t="s">
        <v>168</v>
      </c>
      <c r="W38" s="284">
        <v>0</v>
      </c>
      <c r="X38" s="280" t="s">
        <v>167</v>
      </c>
    </row>
    <row r="39" spans="2:24" x14ac:dyDescent="0.2">
      <c r="B39" s="278" t="s">
        <v>77</v>
      </c>
      <c r="C39" s="281">
        <v>3406.25</v>
      </c>
      <c r="D39" s="282" t="s">
        <v>167</v>
      </c>
      <c r="E39" s="281">
        <v>345.92</v>
      </c>
      <c r="F39" s="282" t="s">
        <v>167</v>
      </c>
      <c r="G39" s="281">
        <v>963.26</v>
      </c>
      <c r="H39" s="282" t="s">
        <v>167</v>
      </c>
      <c r="I39" s="281">
        <v>15.62</v>
      </c>
      <c r="J39" s="282" t="s">
        <v>167</v>
      </c>
      <c r="K39" s="281">
        <v>362.52</v>
      </c>
      <c r="L39" s="282" t="s">
        <v>167</v>
      </c>
      <c r="M39" s="281">
        <v>69.19</v>
      </c>
      <c r="N39" s="282" t="s">
        <v>167</v>
      </c>
      <c r="O39" s="281">
        <v>1416.69</v>
      </c>
      <c r="P39" s="282" t="s">
        <v>167</v>
      </c>
      <c r="Q39" s="281">
        <v>32.32</v>
      </c>
      <c r="R39" s="282" t="s">
        <v>167</v>
      </c>
      <c r="S39" s="281">
        <v>7.57</v>
      </c>
      <c r="T39" s="282" t="s">
        <v>167</v>
      </c>
      <c r="U39" s="283">
        <v>0.5</v>
      </c>
      <c r="V39" s="282" t="s">
        <v>167</v>
      </c>
      <c r="W39" s="281">
        <v>190.44</v>
      </c>
      <c r="X39" s="282" t="s">
        <v>167</v>
      </c>
    </row>
    <row r="40" spans="2:24" x14ac:dyDescent="0.2">
      <c r="B40" s="278" t="s">
        <v>76</v>
      </c>
      <c r="C40" s="279">
        <v>11932.16</v>
      </c>
      <c r="D40" s="280" t="s">
        <v>167</v>
      </c>
      <c r="E40" s="279">
        <v>3610.75</v>
      </c>
      <c r="F40" s="280" t="s">
        <v>167</v>
      </c>
      <c r="G40" s="279">
        <v>438.48</v>
      </c>
      <c r="H40" s="280" t="s">
        <v>167</v>
      </c>
      <c r="I40" s="279">
        <v>151.01</v>
      </c>
      <c r="J40" s="280" t="s">
        <v>167</v>
      </c>
      <c r="K40" s="279">
        <v>3757.57</v>
      </c>
      <c r="L40" s="280" t="s">
        <v>167</v>
      </c>
      <c r="M40" s="279">
        <v>464.14</v>
      </c>
      <c r="N40" s="280" t="s">
        <v>167</v>
      </c>
      <c r="O40" s="279">
        <v>2835.36</v>
      </c>
      <c r="P40" s="280" t="s">
        <v>167</v>
      </c>
      <c r="Q40" s="279">
        <v>288.19</v>
      </c>
      <c r="R40" s="280" t="s">
        <v>167</v>
      </c>
      <c r="S40" s="279">
        <v>31.38</v>
      </c>
      <c r="T40" s="280" t="s">
        <v>167</v>
      </c>
      <c r="U40" s="284">
        <v>13.4</v>
      </c>
      <c r="V40" s="280" t="s">
        <v>167</v>
      </c>
      <c r="W40" s="284">
        <v>334.1</v>
      </c>
      <c r="X40" s="280" t="s">
        <v>167</v>
      </c>
    </row>
    <row r="41" spans="2:24" x14ac:dyDescent="0.2">
      <c r="B41" s="278" t="s">
        <v>75</v>
      </c>
      <c r="C41" s="283">
        <v>64241.599999999999</v>
      </c>
      <c r="D41" s="282" t="s">
        <v>167</v>
      </c>
      <c r="E41" s="281">
        <v>34709.32</v>
      </c>
      <c r="F41" s="282" t="s">
        <v>167</v>
      </c>
      <c r="G41" s="281">
        <v>1286.26</v>
      </c>
      <c r="H41" s="282" t="s">
        <v>167</v>
      </c>
      <c r="I41" s="281">
        <v>168.31</v>
      </c>
      <c r="J41" s="282" t="s">
        <v>167</v>
      </c>
      <c r="K41" s="281">
        <v>12143.49</v>
      </c>
      <c r="L41" s="282" t="s">
        <v>167</v>
      </c>
      <c r="M41" s="281">
        <v>337.34</v>
      </c>
      <c r="N41" s="282" t="s">
        <v>167</v>
      </c>
      <c r="O41" s="283">
        <v>12834.6</v>
      </c>
      <c r="P41" s="282" t="s">
        <v>167</v>
      </c>
      <c r="Q41" s="281">
        <v>1646.46</v>
      </c>
      <c r="R41" s="282" t="s">
        <v>167</v>
      </c>
      <c r="S41" s="281">
        <v>303.99</v>
      </c>
      <c r="T41" s="282" t="s">
        <v>167</v>
      </c>
      <c r="U41" s="281">
        <v>270.20999999999998</v>
      </c>
      <c r="V41" s="282" t="s">
        <v>167</v>
      </c>
      <c r="W41" s="281">
        <v>68.27</v>
      </c>
      <c r="X41" s="282" t="s">
        <v>167</v>
      </c>
    </row>
    <row r="42" spans="2:24" x14ac:dyDescent="0.2">
      <c r="B42" s="278" t="s">
        <v>74</v>
      </c>
      <c r="C42" s="279">
        <v>3214.16</v>
      </c>
      <c r="D42" s="280" t="s">
        <v>167</v>
      </c>
      <c r="E42" s="279">
        <v>833.16</v>
      </c>
      <c r="F42" s="280" t="s">
        <v>167</v>
      </c>
      <c r="G42" s="279">
        <v>1.07</v>
      </c>
      <c r="H42" s="280" t="s">
        <v>167</v>
      </c>
      <c r="I42" s="279">
        <v>5.14</v>
      </c>
      <c r="J42" s="280" t="s">
        <v>167</v>
      </c>
      <c r="K42" s="279">
        <v>293.41000000000003</v>
      </c>
      <c r="L42" s="280" t="s">
        <v>167</v>
      </c>
      <c r="M42" s="279">
        <v>34.11</v>
      </c>
      <c r="N42" s="280" t="s">
        <v>167</v>
      </c>
      <c r="O42" s="279">
        <v>1991.27</v>
      </c>
      <c r="P42" s="280" t="s">
        <v>167</v>
      </c>
      <c r="Q42" s="279">
        <v>32.08</v>
      </c>
      <c r="R42" s="280" t="s">
        <v>167</v>
      </c>
      <c r="S42" s="284">
        <v>0</v>
      </c>
      <c r="T42" s="280" t="s">
        <v>168</v>
      </c>
      <c r="U42" s="279">
        <v>0.77</v>
      </c>
      <c r="V42" s="280" t="s">
        <v>167</v>
      </c>
      <c r="W42" s="284">
        <v>0</v>
      </c>
      <c r="X42" s="280" t="s">
        <v>167</v>
      </c>
    </row>
    <row r="43" spans="2:24" x14ac:dyDescent="0.2">
      <c r="B43" s="278" t="s">
        <v>73</v>
      </c>
      <c r="C43" s="281">
        <v>15505.27</v>
      </c>
      <c r="D43" s="282" t="s">
        <v>167</v>
      </c>
      <c r="E43" s="281">
        <v>3104.83</v>
      </c>
      <c r="F43" s="282" t="s">
        <v>167</v>
      </c>
      <c r="G43" s="281">
        <v>3829.14</v>
      </c>
      <c r="H43" s="282" t="s">
        <v>167</v>
      </c>
      <c r="I43" s="281">
        <v>11.36</v>
      </c>
      <c r="J43" s="282" t="s">
        <v>167</v>
      </c>
      <c r="K43" s="281">
        <v>1193.93</v>
      </c>
      <c r="L43" s="282" t="s">
        <v>167</v>
      </c>
      <c r="M43" s="281">
        <v>231.43</v>
      </c>
      <c r="N43" s="282" t="s">
        <v>167</v>
      </c>
      <c r="O43" s="283">
        <v>5348.7</v>
      </c>
      <c r="P43" s="282" t="s">
        <v>167</v>
      </c>
      <c r="Q43" s="281">
        <v>76.290000000000006</v>
      </c>
      <c r="R43" s="282" t="s">
        <v>167</v>
      </c>
      <c r="S43" s="281">
        <v>247.18</v>
      </c>
      <c r="T43" s="282" t="s">
        <v>167</v>
      </c>
      <c r="U43" s="281">
        <v>70.819999999999993</v>
      </c>
      <c r="V43" s="282" t="s">
        <v>167</v>
      </c>
      <c r="W43" s="281">
        <v>1378.64</v>
      </c>
      <c r="X43" s="282" t="s">
        <v>167</v>
      </c>
    </row>
    <row r="44" spans="2:24" x14ac:dyDescent="0.2">
      <c r="B44" s="278" t="s">
        <v>72</v>
      </c>
      <c r="C44" s="284">
        <v>49.6</v>
      </c>
      <c r="D44" s="280" t="s">
        <v>171</v>
      </c>
      <c r="E44" s="279">
        <v>10.24</v>
      </c>
      <c r="F44" s="280" t="s">
        <v>171</v>
      </c>
      <c r="G44" s="279">
        <v>17.57</v>
      </c>
      <c r="H44" s="280" t="s">
        <v>171</v>
      </c>
      <c r="I44" s="284">
        <v>0</v>
      </c>
      <c r="J44" s="280" t="s">
        <v>168</v>
      </c>
      <c r="K44" s="279">
        <v>21.49</v>
      </c>
      <c r="L44" s="280" t="s">
        <v>171</v>
      </c>
      <c r="M44" s="279">
        <v>0.41</v>
      </c>
      <c r="N44" s="280" t="s">
        <v>171</v>
      </c>
      <c r="O44" s="284">
        <v>0</v>
      </c>
      <c r="P44" s="280" t="s">
        <v>168</v>
      </c>
      <c r="Q44" s="279">
        <v>1.24</v>
      </c>
      <c r="R44" s="280" t="s">
        <v>171</v>
      </c>
      <c r="S44" s="284">
        <v>0</v>
      </c>
      <c r="T44" s="280" t="s">
        <v>167</v>
      </c>
      <c r="U44" s="284">
        <v>0</v>
      </c>
      <c r="V44" s="280" t="s">
        <v>168</v>
      </c>
      <c r="W44" s="284">
        <v>0</v>
      </c>
      <c r="X44" s="280" t="s">
        <v>167</v>
      </c>
    </row>
    <row r="45" spans="2:24" x14ac:dyDescent="0.2">
      <c r="B45" s="278" t="s">
        <v>71</v>
      </c>
      <c r="C45" s="283">
        <v>2715.9</v>
      </c>
      <c r="D45" s="282" t="s">
        <v>167</v>
      </c>
      <c r="E45" s="283">
        <v>2136.8000000000002</v>
      </c>
      <c r="F45" s="282" t="s">
        <v>167</v>
      </c>
      <c r="G45" s="283">
        <v>0</v>
      </c>
      <c r="H45" s="282" t="s">
        <v>167</v>
      </c>
      <c r="I45" s="283">
        <v>104.4</v>
      </c>
      <c r="J45" s="282" t="s">
        <v>167</v>
      </c>
      <c r="K45" s="283">
        <v>232.9</v>
      </c>
      <c r="L45" s="282" t="s">
        <v>167</v>
      </c>
      <c r="M45" s="283">
        <v>200.3</v>
      </c>
      <c r="N45" s="282" t="s">
        <v>167</v>
      </c>
      <c r="O45" s="283">
        <v>0</v>
      </c>
      <c r="P45" s="282" t="s">
        <v>167</v>
      </c>
      <c r="Q45" s="283">
        <v>19.3</v>
      </c>
      <c r="R45" s="282" t="s">
        <v>167</v>
      </c>
      <c r="S45" s="283">
        <v>0</v>
      </c>
      <c r="T45" s="282" t="s">
        <v>167</v>
      </c>
      <c r="U45" s="283">
        <v>19.3</v>
      </c>
      <c r="V45" s="282" t="s">
        <v>167</v>
      </c>
      <c r="W45" s="283">
        <v>0</v>
      </c>
      <c r="X45" s="282" t="s">
        <v>167</v>
      </c>
    </row>
    <row r="46" spans="2:24" x14ac:dyDescent="0.2">
      <c r="B46" s="278" t="s">
        <v>70</v>
      </c>
      <c r="C46" s="279">
        <v>5629.74</v>
      </c>
      <c r="D46" s="280" t="s">
        <v>167</v>
      </c>
      <c r="E46" s="279">
        <v>4455.3900000000003</v>
      </c>
      <c r="F46" s="280" t="s">
        <v>167</v>
      </c>
      <c r="G46" s="284">
        <v>0</v>
      </c>
      <c r="H46" s="280" t="s">
        <v>167</v>
      </c>
      <c r="I46" s="279">
        <v>66.28</v>
      </c>
      <c r="J46" s="280" t="s">
        <v>167</v>
      </c>
      <c r="K46" s="279">
        <v>566.88</v>
      </c>
      <c r="L46" s="280" t="s">
        <v>167</v>
      </c>
      <c r="M46" s="279">
        <v>194.67</v>
      </c>
      <c r="N46" s="280" t="s">
        <v>167</v>
      </c>
      <c r="O46" s="279">
        <v>91.33</v>
      </c>
      <c r="P46" s="280" t="s">
        <v>167</v>
      </c>
      <c r="Q46" s="279">
        <v>207.39</v>
      </c>
      <c r="R46" s="280" t="s">
        <v>167</v>
      </c>
      <c r="S46" s="284">
        <v>0</v>
      </c>
      <c r="T46" s="280" t="s">
        <v>168</v>
      </c>
      <c r="U46" s="279">
        <v>36.47</v>
      </c>
      <c r="V46" s="280" t="s">
        <v>167</v>
      </c>
      <c r="W46" s="284">
        <v>0</v>
      </c>
      <c r="X46" s="280" t="s">
        <v>167</v>
      </c>
    </row>
    <row r="47" spans="2:24" x14ac:dyDescent="0.2">
      <c r="B47" s="278" t="s">
        <v>69</v>
      </c>
      <c r="C47" s="283">
        <v>148</v>
      </c>
      <c r="D47" s="282" t="s">
        <v>167</v>
      </c>
      <c r="E47" s="281">
        <v>71.709999999999994</v>
      </c>
      <c r="F47" s="282" t="s">
        <v>167</v>
      </c>
      <c r="G47" s="281">
        <v>0.66</v>
      </c>
      <c r="H47" s="282" t="s">
        <v>167</v>
      </c>
      <c r="I47" s="281">
        <v>9.07</v>
      </c>
      <c r="J47" s="282" t="s">
        <v>167</v>
      </c>
      <c r="K47" s="281">
        <v>30.98</v>
      </c>
      <c r="L47" s="282" t="s">
        <v>167</v>
      </c>
      <c r="M47" s="281">
        <v>4.79</v>
      </c>
      <c r="N47" s="282" t="s">
        <v>167</v>
      </c>
      <c r="O47" s="281">
        <v>0.95</v>
      </c>
      <c r="P47" s="282" t="s">
        <v>167</v>
      </c>
      <c r="Q47" s="281">
        <v>29.19</v>
      </c>
      <c r="R47" s="282" t="s">
        <v>167</v>
      </c>
      <c r="S47" s="283">
        <v>0</v>
      </c>
      <c r="T47" s="282" t="s">
        <v>167</v>
      </c>
      <c r="U47" s="281">
        <v>0.49</v>
      </c>
      <c r="V47" s="282" t="s">
        <v>167</v>
      </c>
      <c r="W47" s="283">
        <v>0</v>
      </c>
      <c r="X47" s="282" t="s">
        <v>167</v>
      </c>
    </row>
    <row r="48" spans="2:24" x14ac:dyDescent="0.2">
      <c r="B48" s="278" t="s">
        <v>68</v>
      </c>
      <c r="C48" s="279">
        <v>15041.14</v>
      </c>
      <c r="D48" s="280" t="s">
        <v>167</v>
      </c>
      <c r="E48" s="279">
        <v>5744.88</v>
      </c>
      <c r="F48" s="280" t="s">
        <v>167</v>
      </c>
      <c r="G48" s="279">
        <v>197.12</v>
      </c>
      <c r="H48" s="280" t="s">
        <v>167</v>
      </c>
      <c r="I48" s="279">
        <v>94.14</v>
      </c>
      <c r="J48" s="280" t="s">
        <v>167</v>
      </c>
      <c r="K48" s="279">
        <v>2219.7199999999998</v>
      </c>
      <c r="L48" s="280" t="s">
        <v>167</v>
      </c>
      <c r="M48" s="279">
        <v>60.58</v>
      </c>
      <c r="N48" s="280" t="s">
        <v>167</v>
      </c>
      <c r="O48" s="279">
        <v>6242.41</v>
      </c>
      <c r="P48" s="280" t="s">
        <v>167</v>
      </c>
      <c r="Q48" s="279">
        <v>300.12</v>
      </c>
      <c r="R48" s="280" t="s">
        <v>167</v>
      </c>
      <c r="S48" s="279">
        <v>160.03</v>
      </c>
      <c r="T48" s="280" t="s">
        <v>167</v>
      </c>
      <c r="U48" s="279">
        <v>12.37</v>
      </c>
      <c r="V48" s="280" t="s">
        <v>167</v>
      </c>
      <c r="W48" s="279">
        <v>8.33</v>
      </c>
      <c r="X48" s="280" t="s">
        <v>167</v>
      </c>
    </row>
    <row r="49" spans="2:24" x14ac:dyDescent="0.2">
      <c r="B49" s="278" t="s">
        <v>67</v>
      </c>
      <c r="C49" s="283">
        <v>0</v>
      </c>
      <c r="D49" s="282" t="s">
        <v>167</v>
      </c>
      <c r="E49" s="283">
        <v>0</v>
      </c>
      <c r="F49" s="282" t="s">
        <v>167</v>
      </c>
      <c r="G49" s="283">
        <v>0</v>
      </c>
      <c r="H49" s="282" t="s">
        <v>167</v>
      </c>
      <c r="I49" s="283">
        <v>0</v>
      </c>
      <c r="J49" s="282" t="s">
        <v>167</v>
      </c>
      <c r="K49" s="283">
        <v>0</v>
      </c>
      <c r="L49" s="282" t="s">
        <v>167</v>
      </c>
      <c r="M49" s="283">
        <v>0</v>
      </c>
      <c r="N49" s="282" t="s">
        <v>167</v>
      </c>
      <c r="O49" s="283">
        <v>0</v>
      </c>
      <c r="P49" s="282" t="s">
        <v>167</v>
      </c>
      <c r="Q49" s="283">
        <v>0</v>
      </c>
      <c r="R49" s="282" t="s">
        <v>167</v>
      </c>
      <c r="S49" s="283">
        <v>0</v>
      </c>
      <c r="T49" s="282" t="s">
        <v>167</v>
      </c>
      <c r="U49" s="283">
        <v>0</v>
      </c>
      <c r="V49" s="282" t="s">
        <v>167</v>
      </c>
      <c r="W49" s="283">
        <v>0</v>
      </c>
      <c r="X49" s="282" t="s">
        <v>167</v>
      </c>
    </row>
    <row r="50" spans="2:24" x14ac:dyDescent="0.2">
      <c r="B50" s="278" t="s">
        <v>66</v>
      </c>
      <c r="C50" s="279">
        <v>1497.31</v>
      </c>
      <c r="D50" s="280" t="s">
        <v>167</v>
      </c>
      <c r="E50" s="279">
        <v>1096.82</v>
      </c>
      <c r="F50" s="280" t="s">
        <v>167</v>
      </c>
      <c r="G50" s="284">
        <v>0</v>
      </c>
      <c r="H50" s="280" t="s">
        <v>167</v>
      </c>
      <c r="I50" s="279">
        <v>7.34</v>
      </c>
      <c r="J50" s="280" t="s">
        <v>167</v>
      </c>
      <c r="K50" s="279">
        <v>230.51</v>
      </c>
      <c r="L50" s="280" t="s">
        <v>167</v>
      </c>
      <c r="M50" s="279">
        <v>6.39</v>
      </c>
      <c r="N50" s="280" t="s">
        <v>167</v>
      </c>
      <c r="O50" s="279">
        <v>151.93</v>
      </c>
      <c r="P50" s="280" t="s">
        <v>167</v>
      </c>
      <c r="Q50" s="279">
        <v>6.41</v>
      </c>
      <c r="R50" s="280" t="s">
        <v>167</v>
      </c>
      <c r="S50" s="284">
        <v>0</v>
      </c>
      <c r="T50" s="280" t="s">
        <v>167</v>
      </c>
      <c r="U50" s="284">
        <v>0</v>
      </c>
      <c r="V50" s="280" t="s">
        <v>168</v>
      </c>
      <c r="W50" s="284">
        <v>0</v>
      </c>
      <c r="X50" s="280" t="s">
        <v>167</v>
      </c>
    </row>
    <row r="51" spans="2:24" x14ac:dyDescent="0.2">
      <c r="B51" s="278" t="s">
        <v>65</v>
      </c>
      <c r="C51" s="281">
        <v>5235.05</v>
      </c>
      <c r="D51" s="282" t="s">
        <v>167</v>
      </c>
      <c r="E51" s="281">
        <v>1605.62</v>
      </c>
      <c r="F51" s="282" t="s">
        <v>167</v>
      </c>
      <c r="G51" s="281">
        <v>139.19</v>
      </c>
      <c r="H51" s="282" t="s">
        <v>167</v>
      </c>
      <c r="I51" s="281">
        <v>188.51</v>
      </c>
      <c r="J51" s="282" t="s">
        <v>167</v>
      </c>
      <c r="K51" s="281">
        <v>772.12</v>
      </c>
      <c r="L51" s="282" t="s">
        <v>167</v>
      </c>
      <c r="M51" s="281">
        <v>60.38</v>
      </c>
      <c r="N51" s="282" t="s">
        <v>167</v>
      </c>
      <c r="O51" s="281">
        <v>2105.06</v>
      </c>
      <c r="P51" s="282" t="s">
        <v>167</v>
      </c>
      <c r="Q51" s="281">
        <v>301.81</v>
      </c>
      <c r="R51" s="282" t="s">
        <v>167</v>
      </c>
      <c r="S51" s="281">
        <v>37.47</v>
      </c>
      <c r="T51" s="282" t="s">
        <v>167</v>
      </c>
      <c r="U51" s="281">
        <v>19.440000000000001</v>
      </c>
      <c r="V51" s="282" t="s">
        <v>167</v>
      </c>
      <c r="W51" s="283">
        <v>0</v>
      </c>
      <c r="X51" s="282" t="s">
        <v>168</v>
      </c>
    </row>
    <row r="52" spans="2:24" x14ac:dyDescent="0.2">
      <c r="B52" s="278" t="s">
        <v>64</v>
      </c>
      <c r="C52" s="279">
        <v>35183.86</v>
      </c>
      <c r="D52" s="280" t="s">
        <v>167</v>
      </c>
      <c r="E52" s="279">
        <v>12932.39</v>
      </c>
      <c r="F52" s="280" t="s">
        <v>167</v>
      </c>
      <c r="G52" s="284">
        <v>0</v>
      </c>
      <c r="H52" s="280" t="s">
        <v>167</v>
      </c>
      <c r="I52" s="279">
        <v>2707.48</v>
      </c>
      <c r="J52" s="280" t="s">
        <v>167</v>
      </c>
      <c r="K52" s="279">
        <v>2850.87</v>
      </c>
      <c r="L52" s="280" t="s">
        <v>167</v>
      </c>
      <c r="M52" s="279">
        <v>1503.44</v>
      </c>
      <c r="N52" s="280" t="s">
        <v>167</v>
      </c>
      <c r="O52" s="279">
        <v>8981.89</v>
      </c>
      <c r="P52" s="280" t="s">
        <v>167</v>
      </c>
      <c r="Q52" s="279">
        <v>5282.39</v>
      </c>
      <c r="R52" s="280" t="s">
        <v>167</v>
      </c>
      <c r="S52" s="284">
        <v>0</v>
      </c>
      <c r="T52" s="280" t="s">
        <v>168</v>
      </c>
      <c r="U52" s="279">
        <v>193.97</v>
      </c>
      <c r="V52" s="280" t="s">
        <v>167</v>
      </c>
      <c r="W52" s="284">
        <v>0</v>
      </c>
      <c r="X52" s="280" t="s">
        <v>167</v>
      </c>
    </row>
    <row r="53" spans="2:24" x14ac:dyDescent="0.2">
      <c r="B53" s="278" t="s">
        <v>63</v>
      </c>
      <c r="C53" s="281">
        <v>1045.05</v>
      </c>
      <c r="D53" s="282" t="s">
        <v>167</v>
      </c>
      <c r="E53" s="281">
        <v>28.57</v>
      </c>
      <c r="F53" s="282" t="s">
        <v>167</v>
      </c>
      <c r="G53" s="283">
        <v>6.1</v>
      </c>
      <c r="H53" s="282" t="s">
        <v>167</v>
      </c>
      <c r="I53" s="281">
        <v>11.72</v>
      </c>
      <c r="J53" s="282" t="s">
        <v>167</v>
      </c>
      <c r="K53" s="281">
        <v>26.33</v>
      </c>
      <c r="L53" s="282" t="s">
        <v>167</v>
      </c>
      <c r="M53" s="281">
        <v>14.62</v>
      </c>
      <c r="N53" s="282" t="s">
        <v>167</v>
      </c>
      <c r="O53" s="281">
        <v>767.21</v>
      </c>
      <c r="P53" s="282" t="s">
        <v>167</v>
      </c>
      <c r="Q53" s="281">
        <v>8.7200000000000006</v>
      </c>
      <c r="R53" s="282" t="s">
        <v>167</v>
      </c>
      <c r="S53" s="283">
        <v>0</v>
      </c>
      <c r="T53" s="282" t="s">
        <v>168</v>
      </c>
      <c r="U53" s="281">
        <v>0.84</v>
      </c>
      <c r="V53" s="282" t="s">
        <v>167</v>
      </c>
      <c r="W53" s="281">
        <v>178.83</v>
      </c>
      <c r="X53" s="282" t="s">
        <v>167</v>
      </c>
    </row>
    <row r="54" spans="2:24" x14ac:dyDescent="0.2">
      <c r="B54" s="278" t="s">
        <v>62</v>
      </c>
      <c r="C54" s="279">
        <v>20784.66</v>
      </c>
      <c r="D54" s="280" t="s">
        <v>167</v>
      </c>
      <c r="E54" s="279">
        <v>9602.34</v>
      </c>
      <c r="F54" s="280" t="s">
        <v>167</v>
      </c>
      <c r="G54" s="279">
        <v>21.73</v>
      </c>
      <c r="H54" s="280" t="s">
        <v>167</v>
      </c>
      <c r="I54" s="279">
        <v>29.59</v>
      </c>
      <c r="J54" s="280" t="s">
        <v>167</v>
      </c>
      <c r="K54" s="279">
        <v>1997.62</v>
      </c>
      <c r="L54" s="280" t="s">
        <v>167</v>
      </c>
      <c r="M54" s="284">
        <v>155.19999999999999</v>
      </c>
      <c r="N54" s="280" t="s">
        <v>167</v>
      </c>
      <c r="O54" s="284">
        <v>8744</v>
      </c>
      <c r="P54" s="280" t="s">
        <v>167</v>
      </c>
      <c r="Q54" s="279">
        <v>197.12</v>
      </c>
      <c r="R54" s="280" t="s">
        <v>167</v>
      </c>
      <c r="S54" s="279">
        <v>20.78</v>
      </c>
      <c r="T54" s="280" t="s">
        <v>167</v>
      </c>
      <c r="U54" s="279">
        <v>4.0599999999999996</v>
      </c>
      <c r="V54" s="280" t="s">
        <v>167</v>
      </c>
      <c r="W54" s="279">
        <v>12.07</v>
      </c>
      <c r="X54" s="280" t="s">
        <v>167</v>
      </c>
    </row>
    <row r="55" spans="2:24" x14ac:dyDescent="0.2">
      <c r="B55" s="278" t="s">
        <v>61</v>
      </c>
      <c r="C55" s="281">
        <v>666.89</v>
      </c>
      <c r="D55" s="282" t="s">
        <v>167</v>
      </c>
      <c r="E55" s="282" t="s">
        <v>55</v>
      </c>
      <c r="F55" s="282" t="s">
        <v>170</v>
      </c>
      <c r="G55" s="282" t="s">
        <v>55</v>
      </c>
      <c r="H55" s="282" t="s">
        <v>170</v>
      </c>
      <c r="I55" s="281">
        <v>3.67</v>
      </c>
      <c r="J55" s="282" t="s">
        <v>167</v>
      </c>
      <c r="K55" s="281">
        <v>101.05</v>
      </c>
      <c r="L55" s="282" t="s">
        <v>167</v>
      </c>
      <c r="M55" s="281">
        <v>2.5099999999999998</v>
      </c>
      <c r="N55" s="282" t="s">
        <v>167</v>
      </c>
      <c r="O55" s="281">
        <v>389.03</v>
      </c>
      <c r="P55" s="282" t="s">
        <v>167</v>
      </c>
      <c r="Q55" s="281">
        <v>21.97</v>
      </c>
      <c r="R55" s="282" t="s">
        <v>167</v>
      </c>
      <c r="S55" s="281">
        <v>0.08</v>
      </c>
      <c r="T55" s="282" t="s">
        <v>167</v>
      </c>
      <c r="U55" s="281">
        <v>3.16</v>
      </c>
      <c r="V55" s="282" t="s">
        <v>167</v>
      </c>
      <c r="W55" s="283">
        <v>0</v>
      </c>
      <c r="X55" s="282" t="s">
        <v>167</v>
      </c>
    </row>
    <row r="56" spans="2:24" x14ac:dyDescent="0.2">
      <c r="B56" s="278" t="s">
        <v>60</v>
      </c>
      <c r="C56" s="284">
        <v>4304.6000000000004</v>
      </c>
      <c r="D56" s="280" t="s">
        <v>167</v>
      </c>
      <c r="E56" s="279">
        <v>2085.08</v>
      </c>
      <c r="F56" s="280" t="s">
        <v>167</v>
      </c>
      <c r="G56" s="279">
        <v>405.52</v>
      </c>
      <c r="H56" s="280" t="s">
        <v>167</v>
      </c>
      <c r="I56" s="279">
        <v>35.229999999999997</v>
      </c>
      <c r="J56" s="280" t="s">
        <v>167</v>
      </c>
      <c r="K56" s="279">
        <v>603.02</v>
      </c>
      <c r="L56" s="280" t="s">
        <v>167</v>
      </c>
      <c r="M56" s="279">
        <v>20.329999999999998</v>
      </c>
      <c r="N56" s="280" t="s">
        <v>167</v>
      </c>
      <c r="O56" s="279">
        <v>1105.6600000000001</v>
      </c>
      <c r="P56" s="280" t="s">
        <v>167</v>
      </c>
      <c r="Q56" s="279">
        <v>29.69</v>
      </c>
      <c r="R56" s="280" t="s">
        <v>167</v>
      </c>
      <c r="S56" s="284">
        <v>16.899999999999999</v>
      </c>
      <c r="T56" s="280" t="s">
        <v>167</v>
      </c>
      <c r="U56" s="279">
        <v>3.18</v>
      </c>
      <c r="V56" s="280" t="s">
        <v>167</v>
      </c>
      <c r="W56" s="284">
        <v>0</v>
      </c>
      <c r="X56" s="280" t="s">
        <v>167</v>
      </c>
    </row>
    <row r="57" spans="2:24" x14ac:dyDescent="0.2">
      <c r="B57" s="278" t="s">
        <v>59</v>
      </c>
      <c r="C57" s="281">
        <v>3006.56</v>
      </c>
      <c r="D57" s="282" t="s">
        <v>167</v>
      </c>
      <c r="E57" s="281">
        <v>749.01</v>
      </c>
      <c r="F57" s="282" t="s">
        <v>167</v>
      </c>
      <c r="G57" s="283">
        <v>0</v>
      </c>
      <c r="H57" s="282" t="s">
        <v>167</v>
      </c>
      <c r="I57" s="281">
        <v>91.96</v>
      </c>
      <c r="J57" s="282" t="s">
        <v>167</v>
      </c>
      <c r="K57" s="283">
        <v>1078.7</v>
      </c>
      <c r="L57" s="282" t="s">
        <v>167</v>
      </c>
      <c r="M57" s="281">
        <v>1019.72</v>
      </c>
      <c r="N57" s="282" t="s">
        <v>167</v>
      </c>
      <c r="O57" s="283">
        <v>0</v>
      </c>
      <c r="P57" s="282" t="s">
        <v>167</v>
      </c>
      <c r="Q57" s="283">
        <v>25.8</v>
      </c>
      <c r="R57" s="282" t="s">
        <v>167</v>
      </c>
      <c r="S57" s="283">
        <v>0</v>
      </c>
      <c r="T57" s="282" t="s">
        <v>167</v>
      </c>
      <c r="U57" s="281">
        <v>1.28</v>
      </c>
      <c r="V57" s="282" t="s">
        <v>167</v>
      </c>
      <c r="W57" s="283">
        <v>0</v>
      </c>
      <c r="X57" s="282" t="s">
        <v>167</v>
      </c>
    </row>
    <row r="58" spans="2:24" x14ac:dyDescent="0.2">
      <c r="B58" s="278" t="s">
        <v>58</v>
      </c>
      <c r="C58" s="284">
        <v>4328.1000000000004</v>
      </c>
      <c r="D58" s="280" t="s">
        <v>167</v>
      </c>
      <c r="E58" s="284">
        <v>2768.2</v>
      </c>
      <c r="F58" s="280" t="s">
        <v>167</v>
      </c>
      <c r="G58" s="284">
        <v>0</v>
      </c>
      <c r="H58" s="280" t="s">
        <v>168</v>
      </c>
      <c r="I58" s="284">
        <v>139.4</v>
      </c>
      <c r="J58" s="280" t="s">
        <v>167</v>
      </c>
      <c r="K58" s="284">
        <v>855.5</v>
      </c>
      <c r="L58" s="280" t="s">
        <v>167</v>
      </c>
      <c r="M58" s="284">
        <v>411.5</v>
      </c>
      <c r="N58" s="280" t="s">
        <v>167</v>
      </c>
      <c r="O58" s="284">
        <v>15.7</v>
      </c>
      <c r="P58" s="280" t="s">
        <v>167</v>
      </c>
      <c r="Q58" s="284">
        <v>120.2</v>
      </c>
      <c r="R58" s="280" t="s">
        <v>167</v>
      </c>
      <c r="S58" s="284">
        <v>0</v>
      </c>
      <c r="T58" s="280" t="s">
        <v>167</v>
      </c>
      <c r="U58" s="284">
        <v>0</v>
      </c>
      <c r="V58" s="280" t="s">
        <v>168</v>
      </c>
      <c r="W58" s="284">
        <v>0</v>
      </c>
      <c r="X58" s="280" t="s">
        <v>167</v>
      </c>
    </row>
    <row r="59" spans="2:24" x14ac:dyDescent="0.2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2:24" x14ac:dyDescent="0.2">
      <c r="B60" s="275" t="s">
        <v>250</v>
      </c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2:24" x14ac:dyDescent="0.2">
      <c r="B61" s="275" t="s">
        <v>55</v>
      </c>
      <c r="C61" s="274" t="s">
        <v>175</v>
      </c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2:24" x14ac:dyDescent="0.2">
      <c r="B62" s="275" t="s">
        <v>172</v>
      </c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2:24" x14ac:dyDescent="0.2">
      <c r="B63" s="275" t="s">
        <v>173</v>
      </c>
      <c r="C63" s="274" t="s">
        <v>174</v>
      </c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2:24" x14ac:dyDescent="0.2">
      <c r="B64" s="275" t="s">
        <v>169</v>
      </c>
      <c r="C64" s="274" t="s">
        <v>251</v>
      </c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2:24" x14ac:dyDescent="0.2">
      <c r="B65" s="275" t="s">
        <v>168</v>
      </c>
      <c r="C65" s="274" t="s">
        <v>179</v>
      </c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2:24" x14ac:dyDescent="0.2">
      <c r="B66" s="275" t="s">
        <v>171</v>
      </c>
      <c r="C66" s="274" t="s">
        <v>180</v>
      </c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2:24" x14ac:dyDescent="0.2">
      <c r="B67" s="275" t="s">
        <v>170</v>
      </c>
      <c r="C67" s="274" t="s">
        <v>183</v>
      </c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2:24" x14ac:dyDescent="0.2">
      <c r="B68" s="215" t="s">
        <v>170</v>
      </c>
      <c r="C68" s="214" t="s">
        <v>183</v>
      </c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2:24" x14ac:dyDescent="0.2">
      <c r="B69" s="61" t="s">
        <v>181</v>
      </c>
      <c r="C69" s="61" t="s">
        <v>182</v>
      </c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2:24" x14ac:dyDescent="0.2">
      <c r="B70" s="61" t="s">
        <v>170</v>
      </c>
      <c r="C70" s="61" t="s">
        <v>183</v>
      </c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2:24" x14ac:dyDescent="0.2">
      <c r="B71" s="61" t="s">
        <v>184</v>
      </c>
      <c r="C71" s="61" t="s">
        <v>185</v>
      </c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</row>
    <row r="72" spans="2:24" x14ac:dyDescent="0.2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</sheetData>
  <mergeCells count="9">
    <mergeCell ref="S29:T29"/>
    <mergeCell ref="U29:V29"/>
    <mergeCell ref="W29:X29"/>
    <mergeCell ref="M29:N29"/>
    <mergeCell ref="G29:H29"/>
    <mergeCell ref="I29:J29"/>
    <mergeCell ref="K29:L29"/>
    <mergeCell ref="O29:P29"/>
    <mergeCell ref="Q29:R29"/>
  </mergeCells>
  <hyperlinks>
    <hyperlink ref="B19" r:id="rId1" xr:uid="{35E58E68-D883-4904-B8E1-F831770EF592}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>
    <tabColor rgb="FF92D050"/>
    <pageSetUpPr fitToPage="1"/>
  </sheetPr>
  <dimension ref="A2:U68"/>
  <sheetViews>
    <sheetView showGridLines="0" zoomScaleNormal="100" workbookViewId="0"/>
  </sheetViews>
  <sheetFormatPr defaultColWidth="9.140625" defaultRowHeight="12.75" x14ac:dyDescent="0.2"/>
  <cols>
    <col min="1" max="1" width="9.140625" style="41"/>
    <col min="2" max="2" width="19.7109375" style="41" customWidth="1"/>
    <col min="3" max="16384" width="9.140625" style="41"/>
  </cols>
  <sheetData>
    <row r="2" spans="2:16" x14ac:dyDescent="0.2">
      <c r="B2" s="341" t="s">
        <v>296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72"/>
      <c r="P2" s="72"/>
    </row>
    <row r="3" spans="2:16" x14ac:dyDescent="0.2">
      <c r="B3" s="343" t="s">
        <v>329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211"/>
      <c r="P3" s="211"/>
    </row>
    <row r="5" spans="2:16" x14ac:dyDescent="0.2">
      <c r="B5" s="41" t="s">
        <v>375</v>
      </c>
    </row>
    <row r="6" spans="2:16" x14ac:dyDescent="0.2">
      <c r="B6" s="340" t="s">
        <v>307</v>
      </c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</row>
    <row r="17" spans="2:21" x14ac:dyDescent="0.2">
      <c r="G17" s="41" t="s">
        <v>193</v>
      </c>
      <c r="H17" s="41" t="s">
        <v>194</v>
      </c>
    </row>
    <row r="22" spans="2:21" x14ac:dyDescent="0.2">
      <c r="U22" s="41" t="s">
        <v>140</v>
      </c>
    </row>
    <row r="27" spans="2:21" x14ac:dyDescent="0.2"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</row>
    <row r="34" spans="1:13" x14ac:dyDescent="0.2">
      <c r="A34" s="42"/>
    </row>
    <row r="35" spans="1:13" x14ac:dyDescent="0.2">
      <c r="A35" s="73"/>
    </row>
    <row r="36" spans="1:13" x14ac:dyDescent="0.2">
      <c r="A36" s="73"/>
    </row>
    <row r="37" spans="1:13" x14ac:dyDescent="0.2">
      <c r="B37" s="53"/>
      <c r="C37" s="42"/>
      <c r="D37" s="42"/>
      <c r="E37" s="42"/>
      <c r="F37" s="42"/>
      <c r="G37" s="42"/>
      <c r="H37" s="42"/>
      <c r="I37" s="42"/>
      <c r="J37" s="42"/>
    </row>
    <row r="38" spans="1:13" x14ac:dyDescent="0.2">
      <c r="B38" s="42"/>
      <c r="C38" s="42"/>
      <c r="D38" s="42"/>
      <c r="E38" s="42"/>
      <c r="F38" s="42"/>
      <c r="G38" s="42"/>
      <c r="H38" s="42"/>
      <c r="I38" s="42"/>
      <c r="J38" s="42"/>
    </row>
    <row r="39" spans="1:13" x14ac:dyDescent="0.2">
      <c r="A39" s="74"/>
      <c r="B39" s="53"/>
      <c r="C39" s="75"/>
      <c r="D39" s="42"/>
      <c r="E39" s="42"/>
      <c r="F39" s="42"/>
      <c r="G39" s="42"/>
      <c r="H39" s="42"/>
      <c r="I39" s="42"/>
      <c r="J39" s="42"/>
      <c r="K39" s="74"/>
    </row>
    <row r="40" spans="1:13" x14ac:dyDescent="0.2">
      <c r="A40" s="74"/>
      <c r="B40" s="53"/>
      <c r="C40" s="75"/>
      <c r="D40" s="42"/>
      <c r="E40" s="42"/>
      <c r="F40" s="42"/>
      <c r="G40" s="42"/>
      <c r="H40" s="42"/>
      <c r="I40" s="42"/>
      <c r="J40" s="42"/>
      <c r="K40" s="74"/>
    </row>
    <row r="41" spans="1:13" x14ac:dyDescent="0.2">
      <c r="A41" s="74"/>
      <c r="B41" s="53"/>
      <c r="C41" s="53"/>
      <c r="D41" s="42"/>
      <c r="E41" s="42"/>
      <c r="F41" s="42"/>
      <c r="G41" s="42"/>
      <c r="H41" s="42"/>
      <c r="I41" s="42"/>
      <c r="J41" s="42"/>
      <c r="K41" s="74"/>
    </row>
    <row r="42" spans="1:13" x14ac:dyDescent="0.2">
      <c r="A42" s="74"/>
      <c r="B42" s="42"/>
      <c r="C42" s="42"/>
      <c r="D42" s="42"/>
      <c r="E42" s="42"/>
      <c r="F42" s="42"/>
      <c r="G42" s="42"/>
      <c r="H42" s="42"/>
      <c r="I42" s="42"/>
      <c r="J42" s="42"/>
      <c r="K42" s="76"/>
      <c r="L42" s="42"/>
      <c r="M42" s="42"/>
    </row>
    <row r="43" spans="1:13" x14ac:dyDescent="0.2">
      <c r="A43" s="74"/>
      <c r="B43" s="53"/>
      <c r="C43" s="53"/>
      <c r="D43" s="42"/>
      <c r="E43" s="42"/>
      <c r="F43" s="42"/>
      <c r="G43" s="42"/>
      <c r="H43" s="42"/>
      <c r="I43" s="42"/>
      <c r="J43" s="42"/>
      <c r="K43" s="76"/>
      <c r="L43" s="42"/>
      <c r="M43" s="42"/>
    </row>
    <row r="44" spans="1:13" x14ac:dyDescent="0.2">
      <c r="A44" s="74"/>
      <c r="B44" s="53"/>
      <c r="C44" s="53"/>
      <c r="D44" s="42"/>
      <c r="E44" s="42"/>
      <c r="F44" s="42"/>
      <c r="G44" s="42"/>
      <c r="H44" s="42"/>
      <c r="I44" s="42"/>
      <c r="J44" s="42"/>
      <c r="K44" s="76"/>
      <c r="L44" s="42"/>
      <c r="M44" s="42"/>
    </row>
    <row r="45" spans="1:13" x14ac:dyDescent="0.2">
      <c r="A45" s="74"/>
      <c r="B45" s="53"/>
      <c r="C45" s="53"/>
      <c r="D45" s="42"/>
      <c r="E45" s="42"/>
      <c r="F45" s="42"/>
      <c r="G45" s="42"/>
      <c r="H45" s="42"/>
      <c r="I45" s="42"/>
      <c r="J45" s="42"/>
      <c r="K45" s="76"/>
      <c r="L45" s="42"/>
      <c r="M45" s="42"/>
    </row>
    <row r="46" spans="1:13" x14ac:dyDescent="0.2">
      <c r="A46" s="74"/>
      <c r="L46" s="42"/>
      <c r="M46" s="42"/>
    </row>
    <row r="47" spans="1:13" x14ac:dyDescent="0.2">
      <c r="A47" s="74"/>
      <c r="L47" s="42"/>
      <c r="M47" s="42"/>
    </row>
    <row r="48" spans="1:13" x14ac:dyDescent="0.2">
      <c r="A48" s="74"/>
      <c r="L48" s="77"/>
    </row>
    <row r="49" spans="1:15" x14ac:dyDescent="0.2">
      <c r="A49" s="74"/>
      <c r="L49" s="77"/>
    </row>
    <row r="50" spans="1:15" x14ac:dyDescent="0.2">
      <c r="A50" s="74"/>
      <c r="L50" s="77"/>
    </row>
    <row r="51" spans="1:15" x14ac:dyDescent="0.2">
      <c r="A51" s="74"/>
      <c r="L51" s="77"/>
      <c r="M51" s="74"/>
      <c r="N51" s="74"/>
      <c r="O51" s="74"/>
    </row>
    <row r="52" spans="1:15" x14ac:dyDescent="0.2">
      <c r="A52" s="74"/>
      <c r="L52" s="77"/>
      <c r="M52" s="74"/>
      <c r="N52" s="74"/>
      <c r="O52" s="74"/>
    </row>
    <row r="53" spans="1:15" x14ac:dyDescent="0.2">
      <c r="A53" s="74"/>
      <c r="L53" s="77"/>
      <c r="M53" s="74"/>
      <c r="N53" s="74"/>
      <c r="O53" s="74"/>
    </row>
    <row r="54" spans="1:15" x14ac:dyDescent="0.2">
      <c r="A54" s="74"/>
      <c r="L54" s="78"/>
      <c r="M54" s="78"/>
      <c r="N54" s="74"/>
      <c r="O54" s="74"/>
    </row>
    <row r="55" spans="1:15" x14ac:dyDescent="0.2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54"/>
      <c r="M55" s="54"/>
      <c r="N55" s="74"/>
      <c r="O55" s="74"/>
    </row>
    <row r="56" spans="1:15" x14ac:dyDescent="0.2">
      <c r="L56" s="74"/>
      <c r="M56" s="74"/>
      <c r="N56" s="74"/>
      <c r="O56" s="74"/>
    </row>
    <row r="57" spans="1:15" x14ac:dyDescent="0.2">
      <c r="L57" s="74"/>
      <c r="M57" s="74"/>
      <c r="N57" s="74"/>
      <c r="O57" s="74"/>
    </row>
    <row r="58" spans="1:15" x14ac:dyDescent="0.2">
      <c r="L58" s="74"/>
      <c r="M58" s="74"/>
      <c r="N58" s="74"/>
      <c r="O58" s="74"/>
    </row>
    <row r="59" spans="1:15" x14ac:dyDescent="0.2">
      <c r="L59" s="74"/>
      <c r="M59" s="74"/>
      <c r="N59" s="74"/>
      <c r="O59" s="74"/>
    </row>
    <row r="60" spans="1:15" x14ac:dyDescent="0.2">
      <c r="B60" s="74"/>
      <c r="C60" s="53"/>
      <c r="D60" s="53"/>
      <c r="E60" s="53"/>
      <c r="F60" s="53"/>
      <c r="G60" s="53"/>
      <c r="H60" s="53"/>
      <c r="I60" s="53"/>
      <c r="J60" s="53"/>
      <c r="K60" s="74"/>
      <c r="L60" s="74"/>
      <c r="M60" s="74"/>
      <c r="N60" s="74"/>
      <c r="O60" s="74"/>
    </row>
    <row r="61" spans="1:15" x14ac:dyDescent="0.2">
      <c r="B61" s="74"/>
      <c r="C61" s="79"/>
      <c r="D61" s="80"/>
      <c r="E61" s="80"/>
      <c r="F61" s="80"/>
      <c r="G61" s="80"/>
      <c r="H61" s="80"/>
      <c r="I61" s="80"/>
      <c r="J61" s="80"/>
      <c r="K61" s="74"/>
      <c r="L61" s="54"/>
      <c r="M61" s="81"/>
      <c r="N61" s="54"/>
      <c r="O61" s="74"/>
    </row>
    <row r="62" spans="1:15" x14ac:dyDescent="0.2">
      <c r="B62" s="74"/>
      <c r="C62" s="79"/>
      <c r="D62" s="80"/>
      <c r="E62" s="80"/>
      <c r="F62" s="80"/>
      <c r="G62" s="80"/>
      <c r="H62" s="80"/>
      <c r="I62" s="80"/>
      <c r="J62" s="80"/>
      <c r="K62" s="74"/>
      <c r="L62" s="54"/>
      <c r="M62" s="81"/>
      <c r="N62" s="54"/>
      <c r="O62" s="74"/>
    </row>
    <row r="63" spans="1:15" x14ac:dyDescent="0.2">
      <c r="B63" s="74"/>
      <c r="C63" s="79"/>
      <c r="D63" s="80"/>
      <c r="E63" s="80"/>
      <c r="F63" s="80"/>
      <c r="G63" s="80"/>
      <c r="H63" s="80"/>
      <c r="I63" s="80"/>
      <c r="J63" s="80"/>
      <c r="K63" s="74"/>
      <c r="L63" s="54"/>
      <c r="M63" s="81"/>
      <c r="N63" s="54"/>
      <c r="O63" s="74"/>
    </row>
    <row r="64" spans="1:15" x14ac:dyDescent="0.2">
      <c r="B64" s="74"/>
      <c r="C64" s="79"/>
      <c r="D64" s="80"/>
      <c r="E64" s="80"/>
      <c r="F64" s="80"/>
      <c r="G64" s="80"/>
      <c r="H64" s="80"/>
      <c r="I64" s="80"/>
      <c r="J64" s="80"/>
      <c r="K64" s="74"/>
      <c r="L64" s="54"/>
      <c r="M64" s="81"/>
      <c r="N64" s="54"/>
      <c r="O64" s="74"/>
    </row>
    <row r="65" spans="2:15" x14ac:dyDescent="0.2">
      <c r="B65" s="74"/>
      <c r="C65" s="82"/>
      <c r="D65" s="80"/>
      <c r="E65" s="80"/>
      <c r="F65" s="80"/>
      <c r="G65" s="80"/>
      <c r="H65" s="80"/>
      <c r="I65" s="80"/>
      <c r="J65" s="80"/>
      <c r="K65" s="74"/>
      <c r="L65" s="54"/>
      <c r="M65" s="81"/>
      <c r="N65" s="54"/>
      <c r="O65" s="74"/>
    </row>
    <row r="66" spans="2:15" x14ac:dyDescent="0.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 x14ac:dyDescent="0.2">
      <c r="L67" s="74"/>
      <c r="M67" s="74"/>
      <c r="N67" s="74"/>
      <c r="O67" s="74"/>
    </row>
    <row r="68" spans="2:15" x14ac:dyDescent="0.2">
      <c r="L68" s="74"/>
      <c r="M68" s="74"/>
      <c r="N68" s="74"/>
      <c r="O68" s="74"/>
    </row>
  </sheetData>
  <sortState xmlns:xlrd2="http://schemas.microsoft.com/office/spreadsheetml/2017/richdata2" ref="C113:J117">
    <sortCondition descending="1" ref="J113:J117"/>
  </sortState>
  <mergeCells count="4">
    <mergeCell ref="B2:N2"/>
    <mergeCell ref="B3:N3"/>
    <mergeCell ref="B27:M27"/>
    <mergeCell ref="B6:M6"/>
  </mergeCells>
  <pageMargins left="0.75" right="0.75" top="1" bottom="1" header="0.5" footer="0.5"/>
  <pageSetup paperSize="9" scale="59" firstPageNumber="0" pageOrder="overThenDown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</sheetPr>
  <dimension ref="A2:AK62"/>
  <sheetViews>
    <sheetView workbookViewId="0"/>
  </sheetViews>
  <sheetFormatPr defaultColWidth="8.7109375" defaultRowHeight="12.75" x14ac:dyDescent="0.2"/>
  <cols>
    <col min="1" max="16384" width="8.7109375" style="2"/>
  </cols>
  <sheetData>
    <row r="2" spans="1:37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129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</row>
    <row r="3" spans="1:37" x14ac:dyDescent="0.2">
      <c r="A3" s="83"/>
      <c r="B3" s="85"/>
      <c r="C3" s="83" t="s">
        <v>217</v>
      </c>
      <c r="D3" s="83" t="s">
        <v>240</v>
      </c>
      <c r="E3" s="83" t="s">
        <v>241</v>
      </c>
      <c r="F3" s="83" t="s">
        <v>242</v>
      </c>
      <c r="G3" s="83" t="s">
        <v>218</v>
      </c>
      <c r="H3" s="83" t="s">
        <v>240</v>
      </c>
      <c r="I3" s="83" t="s">
        <v>241</v>
      </c>
      <c r="J3" s="83" t="s">
        <v>242</v>
      </c>
      <c r="K3" s="83" t="s">
        <v>219</v>
      </c>
      <c r="L3" s="83" t="s">
        <v>240</v>
      </c>
      <c r="M3" s="83" t="s">
        <v>241</v>
      </c>
      <c r="N3" s="83" t="s">
        <v>242</v>
      </c>
      <c r="O3" s="83" t="s">
        <v>220</v>
      </c>
      <c r="P3" s="83" t="s">
        <v>240</v>
      </c>
      <c r="Q3" s="83" t="s">
        <v>241</v>
      </c>
      <c r="R3" s="83" t="s">
        <v>242</v>
      </c>
      <c r="S3" s="83" t="s">
        <v>221</v>
      </c>
      <c r="T3" s="83" t="s">
        <v>240</v>
      </c>
      <c r="U3" s="83" t="s">
        <v>241</v>
      </c>
      <c r="V3" s="83" t="s">
        <v>242</v>
      </c>
      <c r="W3" s="83" t="s">
        <v>222</v>
      </c>
      <c r="X3" s="83" t="s">
        <v>240</v>
      </c>
      <c r="Y3" s="83" t="s">
        <v>241</v>
      </c>
      <c r="Z3" s="83" t="s">
        <v>242</v>
      </c>
      <c r="AA3" s="83" t="s">
        <v>239</v>
      </c>
      <c r="AB3" s="83" t="s">
        <v>240</v>
      </c>
      <c r="AC3" s="83" t="s">
        <v>241</v>
      </c>
      <c r="AD3" s="83" t="s">
        <v>242</v>
      </c>
      <c r="AE3" s="83" t="s">
        <v>303</v>
      </c>
      <c r="AF3" s="83" t="s">
        <v>240</v>
      </c>
      <c r="AG3" s="83" t="s">
        <v>241</v>
      </c>
      <c r="AH3" s="83" t="s">
        <v>242</v>
      </c>
      <c r="AI3" s="83" t="s">
        <v>328</v>
      </c>
      <c r="AJ3" s="83" t="s">
        <v>240</v>
      </c>
      <c r="AK3" s="83" t="s">
        <v>241</v>
      </c>
    </row>
    <row r="4" spans="1:37" x14ac:dyDescent="0.2">
      <c r="A4" s="83"/>
      <c r="B4" s="85" t="s">
        <v>197</v>
      </c>
      <c r="C4" s="86">
        <f t="shared" ref="C4:R9" si="0">+C26</f>
        <v>103.09</v>
      </c>
      <c r="D4" s="86">
        <f t="shared" si="0"/>
        <v>99.09</v>
      </c>
      <c r="E4" s="86">
        <f t="shared" si="0"/>
        <v>99.46</v>
      </c>
      <c r="F4" s="86">
        <f t="shared" si="0"/>
        <v>99.11</v>
      </c>
      <c r="G4" s="86">
        <f t="shared" si="0"/>
        <v>93.44</v>
      </c>
      <c r="H4" s="86">
        <f t="shared" si="0"/>
        <v>92.2</v>
      </c>
      <c r="I4" s="86">
        <f t="shared" si="0"/>
        <v>88.9</v>
      </c>
      <c r="J4" s="86">
        <f t="shared" si="0"/>
        <v>92.09</v>
      </c>
      <c r="K4" s="86">
        <f t="shared" si="0"/>
        <v>96.33</v>
      </c>
      <c r="L4" s="86">
        <f t="shared" si="0"/>
        <v>95.91</v>
      </c>
      <c r="M4" s="86">
        <f t="shared" si="0"/>
        <v>94.13</v>
      </c>
      <c r="N4" s="86">
        <f t="shared" si="0"/>
        <v>95.27</v>
      </c>
      <c r="O4" s="86">
        <f t="shared" si="0"/>
        <v>95.43</v>
      </c>
      <c r="P4" s="86">
        <f t="shared" si="0"/>
        <v>98.65</v>
      </c>
      <c r="Q4" s="86">
        <f t="shared" si="0"/>
        <v>107.44</v>
      </c>
      <c r="R4" s="86">
        <f t="shared" si="0"/>
        <v>108.87</v>
      </c>
      <c r="S4" s="86">
        <f t="shared" ref="D4:AD9" si="1">+S26</f>
        <v>111.01</v>
      </c>
      <c r="T4" s="86">
        <f t="shared" si="1"/>
        <v>106.06</v>
      </c>
      <c r="U4" s="86">
        <f t="shared" si="1"/>
        <v>98.77</v>
      </c>
      <c r="V4" s="86">
        <f t="shared" si="1"/>
        <v>99.88</v>
      </c>
      <c r="W4" s="86">
        <f t="shared" si="1"/>
        <v>105.27</v>
      </c>
      <c r="X4" s="86">
        <f t="shared" si="1"/>
        <v>106.87</v>
      </c>
      <c r="Y4" s="86">
        <f t="shared" si="1"/>
        <v>102.25</v>
      </c>
      <c r="Z4" s="86">
        <f t="shared" si="1"/>
        <v>111.85</v>
      </c>
      <c r="AA4" s="86">
        <f t="shared" si="1"/>
        <v>125.11</v>
      </c>
      <c r="AB4" s="86">
        <f t="shared" si="1"/>
        <v>129.22</v>
      </c>
      <c r="AC4" s="86">
        <f t="shared" si="1"/>
        <v>131.94</v>
      </c>
      <c r="AD4" s="86">
        <f t="shared" si="1"/>
        <v>157.4</v>
      </c>
      <c r="AE4" s="86">
        <f t="shared" ref="AE4:AH4" si="2">+AE26</f>
        <v>177.45</v>
      </c>
      <c r="AF4" s="86">
        <f t="shared" si="2"/>
        <v>216.74</v>
      </c>
      <c r="AG4" s="86">
        <f t="shared" si="2"/>
        <v>201.03</v>
      </c>
      <c r="AH4" s="86">
        <f t="shared" si="2"/>
        <v>201.43</v>
      </c>
      <c r="AI4" s="86">
        <f t="shared" ref="AI4:AK4" si="3">+AI26</f>
        <v>177.13</v>
      </c>
      <c r="AJ4" s="86">
        <f t="shared" si="3"/>
        <v>148.26</v>
      </c>
      <c r="AK4" s="86">
        <f t="shared" si="3"/>
        <v>137.51</v>
      </c>
    </row>
    <row r="5" spans="1:37" x14ac:dyDescent="0.2">
      <c r="A5" s="83"/>
      <c r="B5" s="85" t="s">
        <v>154</v>
      </c>
      <c r="C5" s="86">
        <f t="shared" si="0"/>
        <v>107.04</v>
      </c>
      <c r="D5" s="86">
        <f t="shared" si="1"/>
        <v>99.82</v>
      </c>
      <c r="E5" s="86">
        <f t="shared" si="1"/>
        <v>98.49</v>
      </c>
      <c r="F5" s="86">
        <f t="shared" si="1"/>
        <v>97.05</v>
      </c>
      <c r="G5" s="86">
        <f t="shared" si="1"/>
        <v>89.22</v>
      </c>
      <c r="H5" s="86">
        <f t="shared" si="1"/>
        <v>86.33</v>
      </c>
      <c r="I5" s="86">
        <f t="shared" si="1"/>
        <v>85.82</v>
      </c>
      <c r="J5" s="86">
        <f t="shared" si="1"/>
        <v>89.59</v>
      </c>
      <c r="K5" s="86">
        <f t="shared" si="1"/>
        <v>94.1</v>
      </c>
      <c r="L5" s="86">
        <f t="shared" si="1"/>
        <v>92.29</v>
      </c>
      <c r="M5" s="86">
        <f t="shared" si="1"/>
        <v>92.24</v>
      </c>
      <c r="N5" s="86">
        <f t="shared" si="1"/>
        <v>91.4</v>
      </c>
      <c r="O5" s="86">
        <f t="shared" si="1"/>
        <v>90.93</v>
      </c>
      <c r="P5" s="86">
        <f t="shared" si="1"/>
        <v>93.97</v>
      </c>
      <c r="Q5" s="86">
        <f t="shared" si="1"/>
        <v>105.04</v>
      </c>
      <c r="R5" s="86">
        <f t="shared" si="1"/>
        <v>109.38</v>
      </c>
      <c r="S5" s="86">
        <f t="shared" si="1"/>
        <v>110.41</v>
      </c>
      <c r="T5" s="86">
        <f t="shared" si="1"/>
        <v>103.9</v>
      </c>
      <c r="U5" s="86">
        <f t="shared" si="1"/>
        <v>96.35</v>
      </c>
      <c r="V5" s="86">
        <f t="shared" si="1"/>
        <v>99.93</v>
      </c>
      <c r="W5" s="86">
        <f t="shared" si="1"/>
        <v>105.71</v>
      </c>
      <c r="X5" s="86">
        <f t="shared" si="1"/>
        <v>107.57</v>
      </c>
      <c r="Y5" s="86">
        <f t="shared" si="1"/>
        <v>102.11</v>
      </c>
      <c r="Z5" s="86">
        <f t="shared" si="1"/>
        <v>113.42</v>
      </c>
      <c r="AA5" s="86">
        <f t="shared" si="1"/>
        <v>124.88</v>
      </c>
      <c r="AB5" s="86">
        <f t="shared" si="1"/>
        <v>124.01</v>
      </c>
      <c r="AC5" s="86">
        <f t="shared" si="1"/>
        <v>131.37</v>
      </c>
      <c r="AD5" s="86">
        <f t="shared" si="1"/>
        <v>159.66999999999999</v>
      </c>
      <c r="AE5" s="86">
        <f t="shared" ref="AE5:AH5" si="4">+AE27</f>
        <v>177.41</v>
      </c>
      <c r="AF5" s="86">
        <f t="shared" si="4"/>
        <v>217.54</v>
      </c>
      <c r="AG5" s="86">
        <f t="shared" si="4"/>
        <v>200.39</v>
      </c>
      <c r="AH5" s="86">
        <f t="shared" si="4"/>
        <v>193.41</v>
      </c>
      <c r="AI5" s="86">
        <f t="shared" ref="AI5:AK5" si="5">+AI27</f>
        <v>168.7</v>
      </c>
      <c r="AJ5" s="86">
        <f t="shared" si="5"/>
        <v>138.84</v>
      </c>
      <c r="AK5" s="86">
        <f t="shared" si="5"/>
        <v>133.88</v>
      </c>
    </row>
    <row r="6" spans="1:37" x14ac:dyDescent="0.2">
      <c r="A6" s="83"/>
      <c r="B6" s="85" t="s">
        <v>216</v>
      </c>
      <c r="C6" s="86">
        <f t="shared" si="0"/>
        <v>102.18</v>
      </c>
      <c r="D6" s="86">
        <f t="shared" si="1"/>
        <v>99.61</v>
      </c>
      <c r="E6" s="86">
        <f t="shared" si="1"/>
        <v>99</v>
      </c>
      <c r="F6" s="86">
        <f t="shared" si="1"/>
        <v>100.95</v>
      </c>
      <c r="G6" s="86">
        <f t="shared" si="1"/>
        <v>98.05</v>
      </c>
      <c r="H6" s="86">
        <f t="shared" si="1"/>
        <v>98.19</v>
      </c>
      <c r="I6" s="86">
        <f t="shared" si="1"/>
        <v>93.45</v>
      </c>
      <c r="J6" s="86">
        <f t="shared" si="1"/>
        <v>97.53</v>
      </c>
      <c r="K6" s="86">
        <f t="shared" si="1"/>
        <v>103.11</v>
      </c>
      <c r="L6" s="86">
        <f t="shared" si="1"/>
        <v>107.8</v>
      </c>
      <c r="M6" s="86">
        <f t="shared" si="1"/>
        <v>104.17</v>
      </c>
      <c r="N6" s="86">
        <f t="shared" si="1"/>
        <v>105.16</v>
      </c>
      <c r="O6" s="86">
        <f t="shared" si="1"/>
        <v>106.14</v>
      </c>
      <c r="P6" s="86">
        <f t="shared" si="1"/>
        <v>107.93</v>
      </c>
      <c r="Q6" s="86">
        <f t="shared" si="1"/>
        <v>123.63</v>
      </c>
      <c r="R6" s="86">
        <f t="shared" si="1"/>
        <v>129.21</v>
      </c>
      <c r="S6" s="86">
        <f t="shared" si="1"/>
        <v>131.69</v>
      </c>
      <c r="T6" s="86">
        <f t="shared" si="1"/>
        <v>126.04</v>
      </c>
      <c r="U6" s="86">
        <f t="shared" si="1"/>
        <v>106.75</v>
      </c>
      <c r="V6" s="86">
        <f t="shared" si="1"/>
        <v>107.93</v>
      </c>
      <c r="W6" s="86">
        <f t="shared" si="1"/>
        <v>109.44</v>
      </c>
      <c r="X6" s="86">
        <f t="shared" si="1"/>
        <v>110.27</v>
      </c>
      <c r="Y6" s="86">
        <f t="shared" si="1"/>
        <v>103.15</v>
      </c>
      <c r="Z6" s="86">
        <f t="shared" si="1"/>
        <v>111.03</v>
      </c>
      <c r="AA6" s="86">
        <f t="shared" si="1"/>
        <v>123.92</v>
      </c>
      <c r="AB6" s="86">
        <f t="shared" si="1"/>
        <v>134.5</v>
      </c>
      <c r="AC6" s="86">
        <f t="shared" si="1"/>
        <v>133.24</v>
      </c>
      <c r="AD6" s="86">
        <f t="shared" si="1"/>
        <v>163.99</v>
      </c>
      <c r="AE6" s="86">
        <f t="shared" ref="AE6:AH6" si="6">+AE28</f>
        <v>190.28</v>
      </c>
      <c r="AF6" s="86">
        <f t="shared" si="6"/>
        <v>244.67</v>
      </c>
      <c r="AG6" s="86">
        <f t="shared" si="6"/>
        <v>211.42</v>
      </c>
      <c r="AH6" s="86">
        <f t="shared" si="6"/>
        <v>213.56</v>
      </c>
      <c r="AI6" s="86">
        <f t="shared" ref="AI6:AK6" si="7">+AI28</f>
        <v>186.3</v>
      </c>
      <c r="AJ6" s="86">
        <f t="shared" si="7"/>
        <v>152.01</v>
      </c>
      <c r="AK6" s="86">
        <f t="shared" si="7"/>
        <v>138.32</v>
      </c>
    </row>
    <row r="7" spans="1:37" x14ac:dyDescent="0.2">
      <c r="A7" s="83"/>
      <c r="B7" s="85" t="s">
        <v>53</v>
      </c>
      <c r="C7" s="86">
        <f t="shared" si="0"/>
        <v>101.97</v>
      </c>
      <c r="D7" s="86">
        <f t="shared" si="1"/>
        <v>99.82</v>
      </c>
      <c r="E7" s="86">
        <f t="shared" si="1"/>
        <v>99.83</v>
      </c>
      <c r="F7" s="86">
        <f t="shared" si="1"/>
        <v>98.64</v>
      </c>
      <c r="G7" s="86">
        <f t="shared" si="1"/>
        <v>92.43</v>
      </c>
      <c r="H7" s="86">
        <f t="shared" si="1"/>
        <v>89.66</v>
      </c>
      <c r="I7" s="86">
        <f t="shared" si="1"/>
        <v>87.47</v>
      </c>
      <c r="J7" s="86">
        <f t="shared" si="1"/>
        <v>90.05</v>
      </c>
      <c r="K7" s="86">
        <f t="shared" si="1"/>
        <v>93.68</v>
      </c>
      <c r="L7" s="86">
        <f t="shared" si="1"/>
        <v>92.97</v>
      </c>
      <c r="M7" s="86">
        <f t="shared" si="1"/>
        <v>94.36</v>
      </c>
      <c r="N7" s="86">
        <f t="shared" si="1"/>
        <v>97.56</v>
      </c>
      <c r="O7" s="86">
        <f t="shared" si="1"/>
        <v>98.98</v>
      </c>
      <c r="P7" s="86">
        <f t="shared" si="1"/>
        <v>101.38</v>
      </c>
      <c r="Q7" s="86">
        <f t="shared" si="1"/>
        <v>111.08</v>
      </c>
      <c r="R7" s="86">
        <f t="shared" si="1"/>
        <v>120.25</v>
      </c>
      <c r="S7" s="86">
        <f t="shared" si="1"/>
        <v>114.97</v>
      </c>
      <c r="T7" s="86">
        <f t="shared" si="1"/>
        <v>107.75</v>
      </c>
      <c r="U7" s="86">
        <f t="shared" si="1"/>
        <v>100.09</v>
      </c>
      <c r="V7" s="86">
        <f t="shared" si="1"/>
        <v>99.46</v>
      </c>
      <c r="W7" s="86">
        <f t="shared" si="1"/>
        <v>100.36</v>
      </c>
      <c r="X7" s="86">
        <f t="shared" si="1"/>
        <v>98.77</v>
      </c>
      <c r="Y7" s="86">
        <f t="shared" si="1"/>
        <v>97.22</v>
      </c>
      <c r="Z7" s="86">
        <f t="shared" si="1"/>
        <v>108.85</v>
      </c>
      <c r="AA7" s="86">
        <f t="shared" si="1"/>
        <v>117.98</v>
      </c>
      <c r="AB7" s="86">
        <f t="shared" si="1"/>
        <v>120.25</v>
      </c>
      <c r="AC7" s="86">
        <f t="shared" si="1"/>
        <v>125.89</v>
      </c>
      <c r="AD7" s="86">
        <f t="shared" si="1"/>
        <v>153.63</v>
      </c>
      <c r="AE7" s="86">
        <f t="shared" ref="AE7:AH7" si="8">+AE29</f>
        <v>172.9</v>
      </c>
      <c r="AF7" s="86">
        <f t="shared" si="8"/>
        <v>209.49</v>
      </c>
      <c r="AG7" s="86">
        <f t="shared" si="8"/>
        <v>192.69</v>
      </c>
      <c r="AH7" s="86">
        <f t="shared" si="8"/>
        <v>189.27</v>
      </c>
      <c r="AI7" s="86">
        <f t="shared" ref="AI7:AK7" si="9">+AI29</f>
        <v>170.17</v>
      </c>
      <c r="AJ7" s="86">
        <f t="shared" si="9"/>
        <v>143.78</v>
      </c>
      <c r="AK7" s="86">
        <f t="shared" si="9"/>
        <v>138.13999999999999</v>
      </c>
    </row>
    <row r="8" spans="1:37" x14ac:dyDescent="0.2">
      <c r="A8" s="83"/>
      <c r="B8" s="85" t="s">
        <v>155</v>
      </c>
      <c r="C8" s="86">
        <f t="shared" si="0"/>
        <v>99.75</v>
      </c>
      <c r="D8" s="86">
        <f t="shared" si="1"/>
        <v>99.81</v>
      </c>
      <c r="E8" s="86">
        <f t="shared" si="1"/>
        <v>98.71</v>
      </c>
      <c r="F8" s="86">
        <f t="shared" si="1"/>
        <v>102.16</v>
      </c>
      <c r="G8" s="86">
        <f t="shared" si="1"/>
        <v>106.39</v>
      </c>
      <c r="H8" s="86">
        <f t="shared" si="1"/>
        <v>102.68</v>
      </c>
      <c r="I8" s="86">
        <f t="shared" si="1"/>
        <v>94.04</v>
      </c>
      <c r="J8" s="86">
        <f t="shared" si="1"/>
        <v>95.78</v>
      </c>
      <c r="K8" s="86">
        <f t="shared" si="1"/>
        <v>98.77</v>
      </c>
      <c r="L8" s="86">
        <f t="shared" si="1"/>
        <v>98.31</v>
      </c>
      <c r="M8" s="86">
        <f t="shared" si="1"/>
        <v>90.5</v>
      </c>
      <c r="N8" s="86">
        <f t="shared" si="1"/>
        <v>93.93</v>
      </c>
      <c r="O8" s="86">
        <f t="shared" si="1"/>
        <v>98.9</v>
      </c>
      <c r="P8" s="86">
        <f t="shared" si="1"/>
        <v>101.7</v>
      </c>
      <c r="Q8" s="86">
        <f t="shared" si="1"/>
        <v>113.48</v>
      </c>
      <c r="R8" s="86">
        <f t="shared" si="1"/>
        <v>126.3</v>
      </c>
      <c r="S8" s="86">
        <f t="shared" si="1"/>
        <v>129.36000000000001</v>
      </c>
      <c r="T8" s="86">
        <f t="shared" si="1"/>
        <v>129.25</v>
      </c>
      <c r="U8" s="86">
        <f t="shared" si="1"/>
        <v>104.84</v>
      </c>
      <c r="V8" s="86">
        <f t="shared" si="1"/>
        <v>103.89</v>
      </c>
      <c r="W8" s="86">
        <f t="shared" si="1"/>
        <v>108.6</v>
      </c>
      <c r="X8" s="86">
        <f t="shared" si="1"/>
        <v>112.79</v>
      </c>
      <c r="Y8" s="86">
        <f t="shared" si="1"/>
        <v>102.73</v>
      </c>
      <c r="Z8" s="86">
        <f t="shared" si="1"/>
        <v>108.79</v>
      </c>
      <c r="AA8" s="86">
        <f t="shared" si="1"/>
        <v>114.13</v>
      </c>
      <c r="AB8" s="86">
        <f t="shared" si="1"/>
        <v>116.89</v>
      </c>
      <c r="AC8" s="86">
        <f t="shared" si="1"/>
        <v>121.15</v>
      </c>
      <c r="AD8" s="86">
        <f t="shared" si="1"/>
        <v>144.69</v>
      </c>
      <c r="AE8" s="86">
        <f t="shared" ref="AE8:AH8" si="10">+AE30</f>
        <v>171.04</v>
      </c>
      <c r="AF8" s="86">
        <f t="shared" si="10"/>
        <v>207.82</v>
      </c>
      <c r="AG8" s="86">
        <f t="shared" si="10"/>
        <v>201.93</v>
      </c>
      <c r="AH8" s="86">
        <f t="shared" si="10"/>
        <v>196.35</v>
      </c>
      <c r="AI8" s="86">
        <f t="shared" ref="AI8:AK8" si="11">+AI30</f>
        <v>192.72</v>
      </c>
      <c r="AJ8" s="86">
        <f t="shared" si="11"/>
        <v>169.97</v>
      </c>
      <c r="AK8" s="86">
        <f t="shared" si="11"/>
        <v>163.53</v>
      </c>
    </row>
    <row r="9" spans="1:37" x14ac:dyDescent="0.2">
      <c r="A9" s="83"/>
      <c r="B9" s="85" t="s">
        <v>156</v>
      </c>
      <c r="C9" s="86">
        <f t="shared" si="0"/>
        <v>94.95</v>
      </c>
      <c r="D9" s="86">
        <f t="shared" si="1"/>
        <v>96.26</v>
      </c>
      <c r="E9" s="86">
        <f t="shared" si="1"/>
        <v>104.13</v>
      </c>
      <c r="F9" s="86">
        <f t="shared" si="1"/>
        <v>101.95</v>
      </c>
      <c r="G9" s="86">
        <f t="shared" si="1"/>
        <v>102.23</v>
      </c>
      <c r="H9" s="86">
        <f t="shared" si="1"/>
        <v>107.24</v>
      </c>
      <c r="I9" s="86">
        <f t="shared" si="1"/>
        <v>104.55</v>
      </c>
      <c r="J9" s="86">
        <f t="shared" si="1"/>
        <v>95.94</v>
      </c>
      <c r="K9" s="86">
        <f t="shared" si="1"/>
        <v>104.68</v>
      </c>
      <c r="L9" s="86">
        <f t="shared" si="1"/>
        <v>107.09</v>
      </c>
      <c r="M9" s="86">
        <f t="shared" si="1"/>
        <v>102.79</v>
      </c>
      <c r="N9" s="86">
        <f t="shared" si="1"/>
        <v>99.34</v>
      </c>
      <c r="O9" s="86">
        <f t="shared" si="1"/>
        <v>103.49</v>
      </c>
      <c r="P9" s="86">
        <f t="shared" si="1"/>
        <v>108.71</v>
      </c>
      <c r="Q9" s="86">
        <f t="shared" si="1"/>
        <v>109.29</v>
      </c>
      <c r="R9" s="86">
        <f t="shared" si="1"/>
        <v>104.21</v>
      </c>
      <c r="S9" s="86">
        <f t="shared" si="1"/>
        <v>109.74</v>
      </c>
      <c r="T9" s="86">
        <f t="shared" si="1"/>
        <v>108.41</v>
      </c>
      <c r="U9" s="86">
        <f t="shared" si="1"/>
        <v>105.49</v>
      </c>
      <c r="V9" s="86">
        <f t="shared" si="1"/>
        <v>99.2</v>
      </c>
      <c r="W9" s="86">
        <f t="shared" si="1"/>
        <v>107.29</v>
      </c>
      <c r="X9" s="86">
        <f t="shared" si="1"/>
        <v>110.74</v>
      </c>
      <c r="Y9" s="86">
        <f t="shared" si="1"/>
        <v>112.18</v>
      </c>
      <c r="Z9" s="86">
        <f t="shared" si="1"/>
        <v>112.48</v>
      </c>
      <c r="AA9" s="86">
        <f t="shared" si="1"/>
        <v>134.66</v>
      </c>
      <c r="AB9" s="86">
        <f t="shared" si="1"/>
        <v>149.78</v>
      </c>
      <c r="AC9" s="86">
        <f t="shared" si="1"/>
        <v>148.24</v>
      </c>
      <c r="AD9" s="86">
        <f t="shared" si="1"/>
        <v>158.51</v>
      </c>
      <c r="AE9" s="86">
        <f t="shared" ref="AE9:AH9" si="12">+AE31</f>
        <v>186.59</v>
      </c>
      <c r="AF9" s="86">
        <f t="shared" si="12"/>
        <v>221.66</v>
      </c>
      <c r="AG9" s="86">
        <f t="shared" si="12"/>
        <v>216.9</v>
      </c>
      <c r="AH9" s="86">
        <f t="shared" si="12"/>
        <v>218.36</v>
      </c>
      <c r="AI9" s="86">
        <f t="shared" ref="AI9:AK9" si="13">+AI31</f>
        <v>198.1</v>
      </c>
      <c r="AJ9" s="86">
        <f t="shared" si="13"/>
        <v>170.96</v>
      </c>
      <c r="AK9" s="86">
        <f t="shared" si="13"/>
        <v>152.57</v>
      </c>
    </row>
    <row r="10" spans="1:37" x14ac:dyDescent="0.2">
      <c r="A10" s="83"/>
      <c r="B10" s="87"/>
      <c r="C10" s="88"/>
      <c r="D10" s="89"/>
      <c r="E10" s="89"/>
      <c r="F10" s="89"/>
      <c r="G10" s="89"/>
      <c r="H10" s="89"/>
      <c r="I10" s="89"/>
      <c r="J10" s="89"/>
      <c r="K10" s="87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</row>
    <row r="12" spans="1:37" x14ac:dyDescent="0.2">
      <c r="B12" s="91" t="s">
        <v>150</v>
      </c>
    </row>
    <row r="13" spans="1:37" x14ac:dyDescent="0.2">
      <c r="B13" s="236" t="s">
        <v>320</v>
      </c>
    </row>
    <row r="15" spans="1:37" x14ac:dyDescent="0.2">
      <c r="B15" s="257" t="s">
        <v>321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x14ac:dyDescent="0.2">
      <c r="B16" s="257" t="s">
        <v>243</v>
      </c>
      <c r="C16" s="258" t="s">
        <v>322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2:37" x14ac:dyDescent="0.2">
      <c r="B17" s="257" t="s">
        <v>244</v>
      </c>
      <c r="C17" s="257" t="s">
        <v>323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2:37" x14ac:dyDescent="0.2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2:37" x14ac:dyDescent="0.2">
      <c r="B19" s="258" t="s">
        <v>245</v>
      </c>
      <c r="C19"/>
      <c r="D19" s="257" t="s">
        <v>253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2:37" x14ac:dyDescent="0.2">
      <c r="B20" s="258" t="s">
        <v>254</v>
      </c>
      <c r="C20"/>
      <c r="D20" s="257" t="s">
        <v>255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2:37" x14ac:dyDescent="0.2">
      <c r="B21" s="258" t="s">
        <v>256</v>
      </c>
      <c r="C21"/>
      <c r="D21" s="257" t="s">
        <v>196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2:37" x14ac:dyDescent="0.2">
      <c r="B22" s="258" t="s">
        <v>257</v>
      </c>
      <c r="C22"/>
      <c r="D22" s="257" t="s">
        <v>201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2:37" x14ac:dyDescent="0.2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2:37" x14ac:dyDescent="0.2">
      <c r="B24" s="266" t="s">
        <v>97</v>
      </c>
      <c r="C24" s="268" t="s">
        <v>258</v>
      </c>
      <c r="D24" s="268" t="s">
        <v>259</v>
      </c>
      <c r="E24" s="268" t="s">
        <v>260</v>
      </c>
      <c r="F24" s="268" t="s">
        <v>261</v>
      </c>
      <c r="G24" s="268" t="s">
        <v>262</v>
      </c>
      <c r="H24" s="268" t="s">
        <v>263</v>
      </c>
      <c r="I24" s="268" t="s">
        <v>264</v>
      </c>
      <c r="J24" s="268" t="s">
        <v>265</v>
      </c>
      <c r="K24" s="268" t="s">
        <v>266</v>
      </c>
      <c r="L24" s="268" t="s">
        <v>267</v>
      </c>
      <c r="M24" s="268" t="s">
        <v>268</v>
      </c>
      <c r="N24" s="268" t="s">
        <v>269</v>
      </c>
      <c r="O24" s="268" t="s">
        <v>270</v>
      </c>
      <c r="P24" s="268" t="s">
        <v>271</v>
      </c>
      <c r="Q24" s="268" t="s">
        <v>272</v>
      </c>
      <c r="R24" s="268" t="s">
        <v>273</v>
      </c>
      <c r="S24" s="268" t="s">
        <v>274</v>
      </c>
      <c r="T24" s="268" t="s">
        <v>275</v>
      </c>
      <c r="U24" s="268" t="s">
        <v>276</v>
      </c>
      <c r="V24" s="268" t="s">
        <v>277</v>
      </c>
      <c r="W24" s="268" t="s">
        <v>278</v>
      </c>
      <c r="X24" s="268" t="s">
        <v>279</v>
      </c>
      <c r="Y24" s="268" t="s">
        <v>280</v>
      </c>
      <c r="Z24" s="268" t="s">
        <v>281</v>
      </c>
      <c r="AA24" s="268" t="s">
        <v>282</v>
      </c>
      <c r="AB24" s="268" t="s">
        <v>283</v>
      </c>
      <c r="AC24" s="268" t="s">
        <v>284</v>
      </c>
      <c r="AD24" s="268" t="s">
        <v>285</v>
      </c>
      <c r="AE24" s="268" t="s">
        <v>299</v>
      </c>
      <c r="AF24" s="268" t="s">
        <v>300</v>
      </c>
      <c r="AG24" s="268" t="s">
        <v>301</v>
      </c>
      <c r="AH24" s="268" t="s">
        <v>302</v>
      </c>
      <c r="AI24" s="268" t="s">
        <v>324</v>
      </c>
      <c r="AJ24" s="268" t="s">
        <v>325</v>
      </c>
      <c r="AK24" s="268" t="s">
        <v>326</v>
      </c>
    </row>
    <row r="25" spans="2:37" x14ac:dyDescent="0.2">
      <c r="B25" s="259" t="s">
        <v>286</v>
      </c>
      <c r="C25" s="1" t="s">
        <v>167</v>
      </c>
      <c r="D25" s="1" t="s">
        <v>167</v>
      </c>
      <c r="E25" s="1" t="s">
        <v>167</v>
      </c>
      <c r="F25" s="1" t="s">
        <v>167</v>
      </c>
      <c r="G25" s="1" t="s">
        <v>167</v>
      </c>
      <c r="H25" s="1" t="s">
        <v>167</v>
      </c>
      <c r="I25" s="1" t="s">
        <v>167</v>
      </c>
      <c r="J25" s="1" t="s">
        <v>167</v>
      </c>
      <c r="K25" s="1" t="s">
        <v>167</v>
      </c>
      <c r="L25" s="1" t="s">
        <v>167</v>
      </c>
      <c r="M25" s="1" t="s">
        <v>167</v>
      </c>
      <c r="N25" s="1" t="s">
        <v>167</v>
      </c>
      <c r="O25" s="1" t="s">
        <v>167</v>
      </c>
      <c r="P25" s="1" t="s">
        <v>167</v>
      </c>
      <c r="Q25" s="1" t="s">
        <v>167</v>
      </c>
      <c r="R25" s="1" t="s">
        <v>167</v>
      </c>
      <c r="S25" s="1" t="s">
        <v>167</v>
      </c>
      <c r="T25" s="1" t="s">
        <v>167</v>
      </c>
      <c r="U25" s="1" t="s">
        <v>167</v>
      </c>
      <c r="V25" s="1" t="s">
        <v>167</v>
      </c>
      <c r="W25" s="1" t="s">
        <v>167</v>
      </c>
      <c r="X25" s="1" t="s">
        <v>167</v>
      </c>
      <c r="Y25" s="1" t="s">
        <v>167</v>
      </c>
      <c r="Z25" s="1" t="s">
        <v>167</v>
      </c>
      <c r="AA25" s="1" t="s">
        <v>167</v>
      </c>
      <c r="AB25" s="1" t="s">
        <v>167</v>
      </c>
      <c r="AC25" s="1" t="s">
        <v>167</v>
      </c>
      <c r="AD25" s="1" t="s">
        <v>167</v>
      </c>
      <c r="AE25" s="1" t="s">
        <v>167</v>
      </c>
      <c r="AF25" s="1" t="s">
        <v>167</v>
      </c>
      <c r="AG25" s="1" t="s">
        <v>167</v>
      </c>
      <c r="AH25" s="1" t="s">
        <v>167</v>
      </c>
      <c r="AI25" s="1" t="s">
        <v>167</v>
      </c>
      <c r="AJ25" s="1" t="s">
        <v>167</v>
      </c>
      <c r="AK25" s="1" t="s">
        <v>167</v>
      </c>
    </row>
    <row r="26" spans="2:37" x14ac:dyDescent="0.2">
      <c r="B26" s="260" t="s">
        <v>197</v>
      </c>
      <c r="C26" s="261">
        <v>103.09</v>
      </c>
      <c r="D26" s="261">
        <v>99.09</v>
      </c>
      <c r="E26" s="261">
        <v>99.46</v>
      </c>
      <c r="F26" s="261">
        <v>99.11</v>
      </c>
      <c r="G26" s="261">
        <v>93.44</v>
      </c>
      <c r="H26" s="264">
        <v>92.2</v>
      </c>
      <c r="I26" s="264">
        <v>88.9</v>
      </c>
      <c r="J26" s="261">
        <v>92.09</v>
      </c>
      <c r="K26" s="261">
        <v>96.33</v>
      </c>
      <c r="L26" s="261">
        <v>95.91</v>
      </c>
      <c r="M26" s="261">
        <v>94.13</v>
      </c>
      <c r="N26" s="261">
        <v>95.27</v>
      </c>
      <c r="O26" s="261">
        <v>95.43</v>
      </c>
      <c r="P26" s="261">
        <v>98.65</v>
      </c>
      <c r="Q26" s="261">
        <v>107.44</v>
      </c>
      <c r="R26" s="261">
        <v>108.87</v>
      </c>
      <c r="S26" s="261">
        <v>111.01</v>
      </c>
      <c r="T26" s="261">
        <v>106.06</v>
      </c>
      <c r="U26" s="261">
        <v>98.77</v>
      </c>
      <c r="V26" s="261">
        <v>99.88</v>
      </c>
      <c r="W26" s="261">
        <v>105.27</v>
      </c>
      <c r="X26" s="261">
        <v>106.87</v>
      </c>
      <c r="Y26" s="261">
        <v>102.25</v>
      </c>
      <c r="Z26" s="261">
        <v>111.85</v>
      </c>
      <c r="AA26" s="261">
        <v>125.11</v>
      </c>
      <c r="AB26" s="261">
        <v>129.22</v>
      </c>
      <c r="AC26" s="261">
        <v>131.94</v>
      </c>
      <c r="AD26" s="264">
        <v>157.4</v>
      </c>
      <c r="AE26" s="261">
        <v>177.45</v>
      </c>
      <c r="AF26" s="261">
        <v>216.74</v>
      </c>
      <c r="AG26" s="261">
        <v>201.03</v>
      </c>
      <c r="AH26" s="261">
        <v>201.43</v>
      </c>
      <c r="AI26" s="261">
        <v>177.13</v>
      </c>
      <c r="AJ26" s="261">
        <v>148.26</v>
      </c>
      <c r="AK26" s="261">
        <v>137.51</v>
      </c>
    </row>
    <row r="27" spans="2:37" x14ac:dyDescent="0.2">
      <c r="B27" s="260" t="s">
        <v>154</v>
      </c>
      <c r="C27" s="262">
        <v>107.04</v>
      </c>
      <c r="D27" s="262">
        <v>99.82</v>
      </c>
      <c r="E27" s="262">
        <v>98.49</v>
      </c>
      <c r="F27" s="262">
        <v>97.05</v>
      </c>
      <c r="G27" s="262">
        <v>89.22</v>
      </c>
      <c r="H27" s="262">
        <v>86.33</v>
      </c>
      <c r="I27" s="262">
        <v>85.82</v>
      </c>
      <c r="J27" s="262">
        <v>89.59</v>
      </c>
      <c r="K27" s="263">
        <v>94.1</v>
      </c>
      <c r="L27" s="262">
        <v>92.29</v>
      </c>
      <c r="M27" s="262">
        <v>92.24</v>
      </c>
      <c r="N27" s="263">
        <v>91.4</v>
      </c>
      <c r="O27" s="262">
        <v>90.93</v>
      </c>
      <c r="P27" s="262">
        <v>93.97</v>
      </c>
      <c r="Q27" s="262">
        <v>105.04</v>
      </c>
      <c r="R27" s="262">
        <v>109.38</v>
      </c>
      <c r="S27" s="262">
        <v>110.41</v>
      </c>
      <c r="T27" s="263">
        <v>103.9</v>
      </c>
      <c r="U27" s="262">
        <v>96.35</v>
      </c>
      <c r="V27" s="262">
        <v>99.93</v>
      </c>
      <c r="W27" s="262">
        <v>105.71</v>
      </c>
      <c r="X27" s="262">
        <v>107.57</v>
      </c>
      <c r="Y27" s="262">
        <v>102.11</v>
      </c>
      <c r="Z27" s="262">
        <v>113.42</v>
      </c>
      <c r="AA27" s="262">
        <v>124.88</v>
      </c>
      <c r="AB27" s="262">
        <v>124.01</v>
      </c>
      <c r="AC27" s="262">
        <v>131.37</v>
      </c>
      <c r="AD27" s="262">
        <v>159.66999999999999</v>
      </c>
      <c r="AE27" s="262">
        <v>177.41</v>
      </c>
      <c r="AF27" s="262">
        <v>217.54</v>
      </c>
      <c r="AG27" s="262">
        <v>200.39</v>
      </c>
      <c r="AH27" s="262">
        <v>193.41</v>
      </c>
      <c r="AI27" s="263">
        <v>168.7</v>
      </c>
      <c r="AJ27" s="262">
        <v>138.84</v>
      </c>
      <c r="AK27" s="262">
        <v>133.88</v>
      </c>
    </row>
    <row r="28" spans="2:37" x14ac:dyDescent="0.2">
      <c r="B28" s="260" t="s">
        <v>327</v>
      </c>
      <c r="C28" s="261">
        <v>102.18</v>
      </c>
      <c r="D28" s="261">
        <v>99.61</v>
      </c>
      <c r="E28" s="264">
        <v>99</v>
      </c>
      <c r="F28" s="261">
        <v>100.95</v>
      </c>
      <c r="G28" s="261">
        <v>98.05</v>
      </c>
      <c r="H28" s="261">
        <v>98.19</v>
      </c>
      <c r="I28" s="261">
        <v>93.45</v>
      </c>
      <c r="J28" s="261">
        <v>97.53</v>
      </c>
      <c r="K28" s="261">
        <v>103.11</v>
      </c>
      <c r="L28" s="264">
        <v>107.8</v>
      </c>
      <c r="M28" s="261">
        <v>104.17</v>
      </c>
      <c r="N28" s="261">
        <v>105.16</v>
      </c>
      <c r="O28" s="261">
        <v>106.14</v>
      </c>
      <c r="P28" s="261">
        <v>107.93</v>
      </c>
      <c r="Q28" s="261">
        <v>123.63</v>
      </c>
      <c r="R28" s="261">
        <v>129.21</v>
      </c>
      <c r="S28" s="261">
        <v>131.69</v>
      </c>
      <c r="T28" s="261">
        <v>126.04</v>
      </c>
      <c r="U28" s="261">
        <v>106.75</v>
      </c>
      <c r="V28" s="261">
        <v>107.93</v>
      </c>
      <c r="W28" s="261">
        <v>109.44</v>
      </c>
      <c r="X28" s="261">
        <v>110.27</v>
      </c>
      <c r="Y28" s="261">
        <v>103.15</v>
      </c>
      <c r="Z28" s="261">
        <v>111.03</v>
      </c>
      <c r="AA28" s="261">
        <v>123.92</v>
      </c>
      <c r="AB28" s="264">
        <v>134.5</v>
      </c>
      <c r="AC28" s="261">
        <v>133.24</v>
      </c>
      <c r="AD28" s="261">
        <v>163.99</v>
      </c>
      <c r="AE28" s="261">
        <v>190.28</v>
      </c>
      <c r="AF28" s="261">
        <v>244.67</v>
      </c>
      <c r="AG28" s="261">
        <v>211.42</v>
      </c>
      <c r="AH28" s="261">
        <v>213.56</v>
      </c>
      <c r="AI28" s="264">
        <v>186.3</v>
      </c>
      <c r="AJ28" s="261">
        <v>152.01</v>
      </c>
      <c r="AK28" s="261">
        <v>138.32</v>
      </c>
    </row>
    <row r="29" spans="2:37" x14ac:dyDescent="0.2">
      <c r="B29" s="260" t="s">
        <v>53</v>
      </c>
      <c r="C29" s="262">
        <v>101.97</v>
      </c>
      <c r="D29" s="262">
        <v>99.82</v>
      </c>
      <c r="E29" s="262">
        <v>99.83</v>
      </c>
      <c r="F29" s="262">
        <v>98.64</v>
      </c>
      <c r="G29" s="262">
        <v>92.43</v>
      </c>
      <c r="H29" s="262">
        <v>89.66</v>
      </c>
      <c r="I29" s="262">
        <v>87.47</v>
      </c>
      <c r="J29" s="262">
        <v>90.05</v>
      </c>
      <c r="K29" s="262">
        <v>93.68</v>
      </c>
      <c r="L29" s="262">
        <v>92.97</v>
      </c>
      <c r="M29" s="262">
        <v>94.36</v>
      </c>
      <c r="N29" s="262">
        <v>97.56</v>
      </c>
      <c r="O29" s="262">
        <v>98.98</v>
      </c>
      <c r="P29" s="262">
        <v>101.38</v>
      </c>
      <c r="Q29" s="262">
        <v>111.08</v>
      </c>
      <c r="R29" s="262">
        <v>120.25</v>
      </c>
      <c r="S29" s="262">
        <v>114.97</v>
      </c>
      <c r="T29" s="262">
        <v>107.75</v>
      </c>
      <c r="U29" s="262">
        <v>100.09</v>
      </c>
      <c r="V29" s="262">
        <v>99.46</v>
      </c>
      <c r="W29" s="262">
        <v>100.36</v>
      </c>
      <c r="X29" s="262">
        <v>98.77</v>
      </c>
      <c r="Y29" s="262">
        <v>97.22</v>
      </c>
      <c r="Z29" s="262">
        <v>108.85</v>
      </c>
      <c r="AA29" s="262">
        <v>117.98</v>
      </c>
      <c r="AB29" s="262">
        <v>120.25</v>
      </c>
      <c r="AC29" s="262">
        <v>125.89</v>
      </c>
      <c r="AD29" s="262">
        <v>153.63</v>
      </c>
      <c r="AE29" s="263">
        <v>172.9</v>
      </c>
      <c r="AF29" s="262">
        <v>209.49</v>
      </c>
      <c r="AG29" s="262">
        <v>192.69</v>
      </c>
      <c r="AH29" s="262">
        <v>189.27</v>
      </c>
      <c r="AI29" s="262">
        <v>170.17</v>
      </c>
      <c r="AJ29" s="262">
        <v>143.78</v>
      </c>
      <c r="AK29" s="262">
        <v>138.13999999999999</v>
      </c>
    </row>
    <row r="30" spans="2:37" x14ac:dyDescent="0.2">
      <c r="B30" s="260" t="s">
        <v>155</v>
      </c>
      <c r="C30" s="261">
        <v>99.75</v>
      </c>
      <c r="D30" s="261">
        <v>99.81</v>
      </c>
      <c r="E30" s="261">
        <v>98.71</v>
      </c>
      <c r="F30" s="261">
        <v>102.16</v>
      </c>
      <c r="G30" s="261">
        <v>106.39</v>
      </c>
      <c r="H30" s="261">
        <v>102.68</v>
      </c>
      <c r="I30" s="261">
        <v>94.04</v>
      </c>
      <c r="J30" s="261">
        <v>95.78</v>
      </c>
      <c r="K30" s="261">
        <v>98.77</v>
      </c>
      <c r="L30" s="261">
        <v>98.31</v>
      </c>
      <c r="M30" s="264">
        <v>90.5</v>
      </c>
      <c r="N30" s="261">
        <v>93.93</v>
      </c>
      <c r="O30" s="264">
        <v>98.9</v>
      </c>
      <c r="P30" s="264">
        <v>101.7</v>
      </c>
      <c r="Q30" s="261">
        <v>113.48</v>
      </c>
      <c r="R30" s="264">
        <v>126.3</v>
      </c>
      <c r="S30" s="261">
        <v>129.36000000000001</v>
      </c>
      <c r="T30" s="261">
        <v>129.25</v>
      </c>
      <c r="U30" s="261">
        <v>104.84</v>
      </c>
      <c r="V30" s="261">
        <v>103.89</v>
      </c>
      <c r="W30" s="264">
        <v>108.6</v>
      </c>
      <c r="X30" s="261">
        <v>112.79</v>
      </c>
      <c r="Y30" s="261">
        <v>102.73</v>
      </c>
      <c r="Z30" s="261">
        <v>108.79</v>
      </c>
      <c r="AA30" s="261">
        <v>114.13</v>
      </c>
      <c r="AB30" s="261">
        <v>116.89</v>
      </c>
      <c r="AC30" s="261">
        <v>121.15</v>
      </c>
      <c r="AD30" s="261">
        <v>144.69</v>
      </c>
      <c r="AE30" s="261">
        <v>171.04</v>
      </c>
      <c r="AF30" s="261">
        <v>207.82</v>
      </c>
      <c r="AG30" s="261">
        <v>201.93</v>
      </c>
      <c r="AH30" s="261">
        <v>196.35</v>
      </c>
      <c r="AI30" s="261">
        <v>192.72</v>
      </c>
      <c r="AJ30" s="261">
        <v>169.97</v>
      </c>
      <c r="AK30" s="261">
        <v>163.53</v>
      </c>
    </row>
    <row r="31" spans="2:37" x14ac:dyDescent="0.2">
      <c r="B31" s="260" t="s">
        <v>156</v>
      </c>
      <c r="C31" s="262">
        <v>94.95</v>
      </c>
      <c r="D31" s="262">
        <v>96.26</v>
      </c>
      <c r="E31" s="262">
        <v>104.13</v>
      </c>
      <c r="F31" s="262">
        <v>101.95</v>
      </c>
      <c r="G31" s="262">
        <v>102.23</v>
      </c>
      <c r="H31" s="262">
        <v>107.24</v>
      </c>
      <c r="I31" s="262">
        <v>104.55</v>
      </c>
      <c r="J31" s="262">
        <v>95.94</v>
      </c>
      <c r="K31" s="262">
        <v>104.68</v>
      </c>
      <c r="L31" s="262">
        <v>107.09</v>
      </c>
      <c r="M31" s="262">
        <v>102.79</v>
      </c>
      <c r="N31" s="262">
        <v>99.34</v>
      </c>
      <c r="O31" s="262">
        <v>103.49</v>
      </c>
      <c r="P31" s="262">
        <v>108.71</v>
      </c>
      <c r="Q31" s="262">
        <v>109.29</v>
      </c>
      <c r="R31" s="262">
        <v>104.21</v>
      </c>
      <c r="S31" s="262">
        <v>109.74</v>
      </c>
      <c r="T31" s="262">
        <v>108.41</v>
      </c>
      <c r="U31" s="262">
        <v>105.49</v>
      </c>
      <c r="V31" s="263">
        <v>99.2</v>
      </c>
      <c r="W31" s="262">
        <v>107.29</v>
      </c>
      <c r="X31" s="262">
        <v>110.74</v>
      </c>
      <c r="Y31" s="262">
        <v>112.18</v>
      </c>
      <c r="Z31" s="262">
        <v>112.48</v>
      </c>
      <c r="AA31" s="262">
        <v>134.66</v>
      </c>
      <c r="AB31" s="262">
        <v>149.78</v>
      </c>
      <c r="AC31" s="262">
        <v>148.24</v>
      </c>
      <c r="AD31" s="262">
        <v>158.51</v>
      </c>
      <c r="AE31" s="262">
        <v>186.59</v>
      </c>
      <c r="AF31" s="262">
        <v>221.66</v>
      </c>
      <c r="AG31" s="263">
        <v>216.9</v>
      </c>
      <c r="AH31" s="262">
        <v>218.36</v>
      </c>
      <c r="AI31" s="263">
        <v>198.1</v>
      </c>
      <c r="AJ31" s="262">
        <v>170.96</v>
      </c>
      <c r="AK31" s="262">
        <v>152.57</v>
      </c>
    </row>
    <row r="32" spans="2:37" x14ac:dyDescent="0.2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2:37" x14ac:dyDescent="0.2">
      <c r="B33" s="258" t="s">
        <v>250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2:37" x14ac:dyDescent="0.2">
      <c r="B34" s="258" t="s">
        <v>55</v>
      </c>
      <c r="C34" s="257" t="s">
        <v>175</v>
      </c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2:37" x14ac:dyDescent="0.2">
      <c r="B35" s="51"/>
      <c r="C35" s="50"/>
    </row>
    <row r="36" spans="2:37" x14ac:dyDescent="0.2">
      <c r="B36" s="53"/>
      <c r="C36" s="53"/>
    </row>
    <row r="38" spans="2:37" x14ac:dyDescent="0.2">
      <c r="B38" s="258"/>
      <c r="C38"/>
      <c r="D38"/>
      <c r="E38"/>
      <c r="F38"/>
      <c r="G38"/>
      <c r="H38"/>
      <c r="I38"/>
      <c r="J38"/>
      <c r="K38"/>
      <c r="L38"/>
    </row>
    <row r="39" spans="2:37" x14ac:dyDescent="0.2">
      <c r="B39" s="50" t="s">
        <v>401</v>
      </c>
      <c r="C39" s="50"/>
    </row>
    <row r="41" spans="2:37" x14ac:dyDescent="0.2">
      <c r="B41" s="274" t="s">
        <v>402</v>
      </c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2:37" x14ac:dyDescent="0.2">
      <c r="B42" s="274" t="s">
        <v>243</v>
      </c>
      <c r="C42" s="275" t="s">
        <v>403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2:37" x14ac:dyDescent="0.2">
      <c r="B43" s="274" t="s">
        <v>244</v>
      </c>
      <c r="C43" s="274" t="s">
        <v>404</v>
      </c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2:37" x14ac:dyDescent="0.2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2:37" x14ac:dyDescent="0.2">
      <c r="B45" s="275" t="s">
        <v>245</v>
      </c>
      <c r="C45"/>
      <c r="D45" s="274" t="s">
        <v>246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2:37" x14ac:dyDescent="0.2">
      <c r="B46" s="275" t="s">
        <v>254</v>
      </c>
      <c r="C46"/>
      <c r="D46" s="274" t="s">
        <v>255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2:37" x14ac:dyDescent="0.2">
      <c r="B47" s="275" t="s">
        <v>256</v>
      </c>
      <c r="C47"/>
      <c r="D47" s="274" t="s">
        <v>198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2:37" x14ac:dyDescent="0.2">
      <c r="B48" s="275" t="s">
        <v>257</v>
      </c>
      <c r="C48"/>
      <c r="D48" s="274" t="s">
        <v>201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2:20" x14ac:dyDescent="0.2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2:20" x14ac:dyDescent="0.2">
      <c r="B50" s="312" t="s">
        <v>97</v>
      </c>
      <c r="C50" s="334" t="s">
        <v>226</v>
      </c>
      <c r="D50" s="334" t="s">
        <v>167</v>
      </c>
      <c r="E50" s="334" t="s">
        <v>238</v>
      </c>
      <c r="F50" s="334" t="s">
        <v>167</v>
      </c>
      <c r="G50" s="334" t="s">
        <v>297</v>
      </c>
      <c r="H50" s="334" t="s">
        <v>167</v>
      </c>
      <c r="I50" s="334" t="s">
        <v>314</v>
      </c>
      <c r="J50" s="334" t="s">
        <v>167</v>
      </c>
    </row>
    <row r="51" spans="2:20" x14ac:dyDescent="0.2">
      <c r="B51" s="277" t="s">
        <v>286</v>
      </c>
      <c r="C51" s="1" t="s">
        <v>167</v>
      </c>
      <c r="D51" s="1" t="s">
        <v>167</v>
      </c>
      <c r="E51" s="1" t="s">
        <v>167</v>
      </c>
      <c r="F51" s="1" t="s">
        <v>167</v>
      </c>
      <c r="G51" s="1" t="s">
        <v>167</v>
      </c>
      <c r="H51" s="1" t="s">
        <v>167</v>
      </c>
      <c r="I51" s="1" t="s">
        <v>167</v>
      </c>
      <c r="J51" s="1" t="s">
        <v>167</v>
      </c>
    </row>
    <row r="52" spans="2:20" x14ac:dyDescent="0.2">
      <c r="B52" s="278" t="s">
        <v>197</v>
      </c>
      <c r="C52" s="280" t="s">
        <v>55</v>
      </c>
      <c r="D52" s="280" t="s">
        <v>167</v>
      </c>
      <c r="E52" s="279">
        <v>28.49</v>
      </c>
      <c r="F52" s="280" t="s">
        <v>44</v>
      </c>
      <c r="G52" s="284">
        <v>46</v>
      </c>
      <c r="H52" s="280" t="s">
        <v>44</v>
      </c>
      <c r="I52" s="279">
        <v>-26.54</v>
      </c>
      <c r="J52" s="280" t="s">
        <v>44</v>
      </c>
    </row>
    <row r="53" spans="2:20" x14ac:dyDescent="0.2">
      <c r="B53" s="278" t="s">
        <v>154</v>
      </c>
      <c r="C53" s="282" t="s">
        <v>55</v>
      </c>
      <c r="D53" s="282" t="s">
        <v>167</v>
      </c>
      <c r="E53" s="281">
        <v>26.25</v>
      </c>
      <c r="F53" s="282" t="s">
        <v>44</v>
      </c>
      <c r="G53" s="281">
        <v>46.81</v>
      </c>
      <c r="H53" s="282" t="s">
        <v>44</v>
      </c>
      <c r="I53" s="281">
        <v>-28.44</v>
      </c>
      <c r="J53" s="282" t="s">
        <v>44</v>
      </c>
    </row>
    <row r="54" spans="2:20" x14ac:dyDescent="0.2">
      <c r="B54" s="278" t="s">
        <v>327</v>
      </c>
      <c r="C54" s="280" t="s">
        <v>55</v>
      </c>
      <c r="D54" s="280" t="s">
        <v>167</v>
      </c>
      <c r="E54" s="279">
        <v>30.97</v>
      </c>
      <c r="F54" s="280" t="s">
        <v>44</v>
      </c>
      <c r="G54" s="279">
        <v>55.08</v>
      </c>
      <c r="H54" s="280" t="s">
        <v>44</v>
      </c>
      <c r="I54" s="284">
        <v>-33.200000000000003</v>
      </c>
      <c r="J54" s="280" t="s">
        <v>44</v>
      </c>
    </row>
    <row r="55" spans="2:20" x14ac:dyDescent="0.2">
      <c r="B55" s="278" t="s">
        <v>53</v>
      </c>
      <c r="C55" s="282" t="s">
        <v>55</v>
      </c>
      <c r="D55" s="282" t="s">
        <v>167</v>
      </c>
      <c r="E55" s="281">
        <v>29.83</v>
      </c>
      <c r="F55" s="282" t="s">
        <v>44</v>
      </c>
      <c r="G55" s="281">
        <v>48.22</v>
      </c>
      <c r="H55" s="282" t="s">
        <v>44</v>
      </c>
      <c r="I55" s="281">
        <v>-24.18</v>
      </c>
      <c r="J55" s="282" t="s">
        <v>44</v>
      </c>
    </row>
    <row r="56" spans="2:20" x14ac:dyDescent="0.2">
      <c r="B56" s="278" t="s">
        <v>155</v>
      </c>
      <c r="C56" s="280" t="s">
        <v>55</v>
      </c>
      <c r="D56" s="280" t="s">
        <v>167</v>
      </c>
      <c r="E56" s="279">
        <v>14.53</v>
      </c>
      <c r="F56" s="280" t="s">
        <v>44</v>
      </c>
      <c r="G56" s="279">
        <v>62.43</v>
      </c>
      <c r="H56" s="280" t="s">
        <v>44</v>
      </c>
      <c r="I56" s="279">
        <v>-18.25</v>
      </c>
      <c r="J56" s="280" t="s">
        <v>44</v>
      </c>
    </row>
    <row r="57" spans="2:20" x14ac:dyDescent="0.2">
      <c r="B57" s="278" t="s">
        <v>156</v>
      </c>
      <c r="C57" s="282" t="s">
        <v>55</v>
      </c>
      <c r="D57" s="282" t="s">
        <v>167</v>
      </c>
      <c r="E57" s="281">
        <v>33.92</v>
      </c>
      <c r="F57" s="282" t="s">
        <v>44</v>
      </c>
      <c r="G57" s="281">
        <v>41.45</v>
      </c>
      <c r="H57" s="282" t="s">
        <v>44</v>
      </c>
      <c r="I57" s="281">
        <v>-24.84</v>
      </c>
      <c r="J57" s="282" t="s">
        <v>44</v>
      </c>
    </row>
    <row r="58" spans="2:20" x14ac:dyDescent="0.2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2:20" x14ac:dyDescent="0.2">
      <c r="B59" s="275" t="s">
        <v>250</v>
      </c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2:20" x14ac:dyDescent="0.2">
      <c r="B60" s="275" t="s">
        <v>55</v>
      </c>
      <c r="C60" s="274" t="s">
        <v>175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2:20" x14ac:dyDescent="0.2">
      <c r="B61" s="275" t="s">
        <v>172</v>
      </c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2:20" x14ac:dyDescent="0.2">
      <c r="B62" s="275" t="s">
        <v>44</v>
      </c>
      <c r="C62" s="274" t="s">
        <v>178</v>
      </c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</sheetData>
  <mergeCells count="4">
    <mergeCell ref="C50:D50"/>
    <mergeCell ref="E50:F50"/>
    <mergeCell ref="G50:H50"/>
    <mergeCell ref="I50:J50"/>
  </mergeCells>
  <hyperlinks>
    <hyperlink ref="B13" r:id="rId1" xr:uid="{042DA675-6367-4F78-9D8C-86B10859D850}"/>
  </hyperlinks>
  <pageMargins left="0.7" right="0.7" top="0.75" bottom="0.75" header="0.3" footer="0.3"/>
  <pageSetup paperSize="9" orientation="portrait" verticalDpi="9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rgb="FF92D050"/>
    <pageSetUpPr fitToPage="1"/>
  </sheetPr>
  <dimension ref="A2:N30"/>
  <sheetViews>
    <sheetView showGridLines="0" zoomScaleNormal="100" workbookViewId="0"/>
  </sheetViews>
  <sheetFormatPr defaultColWidth="9.140625" defaultRowHeight="12.75" x14ac:dyDescent="0.2"/>
  <cols>
    <col min="1" max="1" width="5.85546875" style="2" customWidth="1"/>
    <col min="2" max="2" width="9.140625" style="2"/>
    <col min="3" max="3" width="11.7109375" style="2" customWidth="1"/>
    <col min="4" max="6" width="10" style="2" bestFit="1" customWidth="1"/>
    <col min="7" max="7" width="10.140625" style="2" customWidth="1"/>
    <col min="8" max="12" width="10" style="2" bestFit="1" customWidth="1"/>
    <col min="13" max="13" width="9.85546875" style="2" bestFit="1" customWidth="1"/>
    <col min="14" max="23" width="10.7109375" style="2" customWidth="1"/>
    <col min="24" max="26" width="11.42578125" style="2" customWidth="1"/>
    <col min="27" max="31" width="9.140625" style="2"/>
    <col min="32" max="40" width="11" style="2" customWidth="1"/>
    <col min="41" max="16384" width="9.140625" style="2"/>
  </cols>
  <sheetData>
    <row r="2" spans="2:14" x14ac:dyDescent="0.2">
      <c r="B2" s="336" t="s">
        <v>229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</row>
    <row r="3" spans="2:14" x14ac:dyDescent="0.2">
      <c r="B3" s="339" t="s">
        <v>332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</row>
    <row r="4" spans="2:14" x14ac:dyDescent="0.2">
      <c r="N4" s="73"/>
    </row>
    <row r="5" spans="2:14" x14ac:dyDescent="0.2">
      <c r="B5" s="340" t="s">
        <v>308</v>
      </c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</row>
    <row r="9" spans="2:14" x14ac:dyDescent="0.2">
      <c r="M9" s="73"/>
    </row>
    <row r="10" spans="2:14" x14ac:dyDescent="0.2">
      <c r="M10" s="73"/>
    </row>
    <row r="27" spans="1:13" x14ac:dyDescent="0.2">
      <c r="A27" s="73"/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</row>
    <row r="29" spans="1:13" x14ac:dyDescent="0.2">
      <c r="A29" s="73"/>
    </row>
    <row r="30" spans="1:13" x14ac:dyDescent="0.2">
      <c r="A30" s="73"/>
      <c r="C30" s="41"/>
      <c r="D30" s="41"/>
    </row>
  </sheetData>
  <mergeCells count="4">
    <mergeCell ref="B27:M27"/>
    <mergeCell ref="B3:M3"/>
    <mergeCell ref="B2:M2"/>
    <mergeCell ref="B5:M5"/>
  </mergeCells>
  <pageMargins left="0.7" right="0.7" top="0.75" bottom="0.75" header="0.3" footer="0.3"/>
  <pageSetup paperSize="9" scale="7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</sheetPr>
  <dimension ref="B1:AA83"/>
  <sheetViews>
    <sheetView zoomScaleNormal="100" workbookViewId="0"/>
  </sheetViews>
  <sheetFormatPr defaultColWidth="8.7109375" defaultRowHeight="12.75" x14ac:dyDescent="0.2"/>
  <cols>
    <col min="1" max="3" width="8.7109375" style="2"/>
    <col min="4" max="4" width="10.140625" style="2" bestFit="1" customWidth="1"/>
    <col min="5" max="5" width="8.7109375" style="2"/>
    <col min="6" max="6" width="10.140625" style="2" bestFit="1" customWidth="1"/>
    <col min="7" max="7" width="9.85546875" style="2" bestFit="1" customWidth="1"/>
    <col min="8" max="8" width="10.140625" style="2" bestFit="1" customWidth="1"/>
    <col min="9" max="9" width="9.85546875" style="2" bestFit="1" customWidth="1"/>
    <col min="10" max="10" width="10" style="2" bestFit="1" customWidth="1"/>
    <col min="11" max="11" width="9.85546875" style="2" bestFit="1" customWidth="1"/>
    <col min="12" max="12" width="10.140625" style="2" bestFit="1" customWidth="1"/>
    <col min="13" max="13" width="9.85546875" style="2" bestFit="1" customWidth="1"/>
    <col min="14" max="14" width="10.140625" style="2" bestFit="1" customWidth="1"/>
    <col min="15" max="15" width="11.5703125" style="2" bestFit="1" customWidth="1"/>
    <col min="16" max="16" width="9.85546875" style="2" bestFit="1" customWidth="1"/>
    <col min="17" max="17" width="8.7109375" style="2"/>
    <col min="18" max="18" width="12.7109375" style="2" bestFit="1" customWidth="1"/>
    <col min="19" max="19" width="17.5703125" style="2" bestFit="1" customWidth="1"/>
    <col min="20" max="20" width="10" style="2" bestFit="1" customWidth="1"/>
    <col min="21" max="21" width="8.7109375" style="2"/>
    <col min="22" max="22" width="10" style="2" bestFit="1" customWidth="1"/>
    <col min="23" max="23" width="8.7109375" style="2"/>
    <col min="24" max="24" width="10" style="2" bestFit="1" customWidth="1"/>
    <col min="25" max="16384" width="8.7109375" style="2"/>
  </cols>
  <sheetData>
    <row r="1" spans="2:20" x14ac:dyDescent="0.2">
      <c r="B1" s="43" t="s">
        <v>150</v>
      </c>
    </row>
    <row r="2" spans="2:20" x14ac:dyDescent="0.2">
      <c r="B2" s="236" t="s">
        <v>330</v>
      </c>
    </row>
    <row r="4" spans="2:20" x14ac:dyDescent="0.2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 t="s">
        <v>165</v>
      </c>
    </row>
    <row r="5" spans="2:20" x14ac:dyDescent="0.2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</row>
    <row r="6" spans="2:20" x14ac:dyDescent="0.2">
      <c r="B6" s="83"/>
      <c r="C6" s="85" t="s">
        <v>205</v>
      </c>
      <c r="D6" s="86">
        <f>+D29/1000</f>
        <v>100.43010000000001</v>
      </c>
      <c r="E6" s="86">
        <f>+F29/1000</f>
        <v>121.52435000000001</v>
      </c>
      <c r="F6" s="86">
        <f>+H29/1000</f>
        <v>95.654809999999998</v>
      </c>
      <c r="G6" s="86">
        <f>+J29/1000</f>
        <v>106.64780999999999</v>
      </c>
      <c r="H6" s="86">
        <f>+L29/1000</f>
        <v>134.20173</v>
      </c>
      <c r="I6" s="86">
        <f>+N29/1000</f>
        <v>111.93267999999999</v>
      </c>
      <c r="J6" s="86">
        <f>+P29/1000</f>
        <v>113.12763000000001</v>
      </c>
      <c r="K6" s="86">
        <f>+R29/1000</f>
        <v>100.8292</v>
      </c>
      <c r="L6" s="86">
        <f>+T29/1000</f>
        <v>113.31741000000001</v>
      </c>
      <c r="M6" s="86">
        <f>+V29/1000</f>
        <v>103.45130999999999</v>
      </c>
      <c r="N6" s="86">
        <f>+X29/1000</f>
        <v>110.25330011199999</v>
      </c>
      <c r="O6" s="303"/>
      <c r="P6" s="83"/>
      <c r="T6" s="10"/>
    </row>
    <row r="7" spans="2:20" x14ac:dyDescent="0.2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2:20" x14ac:dyDescent="0.2">
      <c r="B8" s="83"/>
      <c r="C8" s="83" t="s">
        <v>147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</row>
    <row r="9" spans="2:20" x14ac:dyDescent="0.2"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</row>
    <row r="10" spans="2:20" x14ac:dyDescent="0.2">
      <c r="B10" s="83"/>
      <c r="C10" s="85"/>
      <c r="D10" s="85">
        <v>2013</v>
      </c>
      <c r="E10" s="85">
        <v>2014</v>
      </c>
      <c r="F10" s="85">
        <v>2015</v>
      </c>
      <c r="G10" s="85">
        <v>2016</v>
      </c>
      <c r="H10" s="85">
        <v>2017</v>
      </c>
      <c r="I10" s="85">
        <v>2018</v>
      </c>
      <c r="J10" s="85">
        <v>2019</v>
      </c>
      <c r="K10" s="85">
        <v>2020</v>
      </c>
      <c r="L10" s="85">
        <v>2021</v>
      </c>
      <c r="M10" s="85">
        <v>2022</v>
      </c>
      <c r="N10" s="85">
        <v>2023</v>
      </c>
      <c r="O10" s="92"/>
      <c r="P10" s="92"/>
      <c r="Q10" s="53"/>
    </row>
    <row r="11" spans="2:20" x14ac:dyDescent="0.2">
      <c r="B11" s="83"/>
      <c r="C11" s="85" t="s">
        <v>75</v>
      </c>
      <c r="D11" s="86">
        <f>+D39/1000</f>
        <v>33.630540000000003</v>
      </c>
      <c r="E11" s="86">
        <f>+F39/1000</f>
        <v>37.844569999999997</v>
      </c>
      <c r="F11" s="86">
        <f>+H39/1000</f>
        <v>33.504109999999997</v>
      </c>
      <c r="G11" s="86">
        <f>+J39/1000</f>
        <v>34.573879999999996</v>
      </c>
      <c r="H11" s="86">
        <f>+L39/1000</f>
        <v>46.300139999999999</v>
      </c>
      <c r="I11" s="86">
        <f>+N39/1000</f>
        <v>39.914029999999997</v>
      </c>
      <c r="J11" s="86">
        <f>+P39/1000</f>
        <v>38.024389999999997</v>
      </c>
      <c r="K11" s="86">
        <f>+R39/1000</f>
        <v>26.163360000000001</v>
      </c>
      <c r="L11" s="86">
        <f>+T39/1000</f>
        <v>34.365389999999998</v>
      </c>
      <c r="M11" s="86">
        <f>+V39/1000</f>
        <v>31.496749999999999</v>
      </c>
      <c r="N11" s="86">
        <f>+X39/1000</f>
        <v>30.580680000000001</v>
      </c>
      <c r="O11" s="89"/>
      <c r="P11" s="89">
        <f>+N11/N$6*100</f>
        <v>27.736747987529487</v>
      </c>
      <c r="Q11" s="90"/>
      <c r="R11" s="93"/>
      <c r="S11" s="94"/>
      <c r="T11" s="10"/>
    </row>
    <row r="12" spans="2:20" x14ac:dyDescent="0.2">
      <c r="B12" s="83"/>
      <c r="C12" s="85" t="s">
        <v>126</v>
      </c>
      <c r="D12" s="86">
        <v>22.828700000000001</v>
      </c>
      <c r="E12" s="86">
        <v>29.748099999999997</v>
      </c>
      <c r="F12" s="86">
        <v>22.571999999999999</v>
      </c>
      <c r="G12" s="86">
        <v>25.497199999999999</v>
      </c>
      <c r="H12" s="86">
        <v>34.059899999999999</v>
      </c>
      <c r="I12" s="86">
        <v>26.191400000000002</v>
      </c>
      <c r="J12" s="86">
        <v>29.728300000000001</v>
      </c>
      <c r="K12" s="86">
        <v>28.618099999999998</v>
      </c>
      <c r="L12" s="86">
        <v>31.945400000000003</v>
      </c>
      <c r="M12" s="86">
        <v>28.201400000000003</v>
      </c>
      <c r="N12" s="86">
        <f>+X34/1000</f>
        <v>31.558199999999999</v>
      </c>
      <c r="O12" s="89"/>
      <c r="P12" s="89">
        <f t="shared" ref="P12:P14" si="0">+N12/N$6*100</f>
        <v>28.623360904337407</v>
      </c>
      <c r="Q12" s="90"/>
      <c r="R12" s="93"/>
      <c r="S12" s="94"/>
      <c r="T12" s="10"/>
    </row>
    <row r="13" spans="2:20" x14ac:dyDescent="0.2">
      <c r="B13" s="83"/>
      <c r="C13" s="85" t="s">
        <v>64</v>
      </c>
      <c r="D13" s="86">
        <v>11.234200000000001</v>
      </c>
      <c r="E13" s="86">
        <v>13.48888</v>
      </c>
      <c r="F13" s="86">
        <v>9.3644999999999996</v>
      </c>
      <c r="G13" s="86">
        <v>13.5238</v>
      </c>
      <c r="H13" s="86">
        <v>15.732950000000001</v>
      </c>
      <c r="I13" s="86">
        <v>14.302910000000001</v>
      </c>
      <c r="J13" s="86">
        <v>13.83662</v>
      </c>
      <c r="K13" s="86">
        <v>14.947209999999998</v>
      </c>
      <c r="L13" s="86">
        <v>15.273849999999999</v>
      </c>
      <c r="M13" s="86">
        <v>14.154120000000001</v>
      </c>
      <c r="N13" s="86">
        <f>+X50/1000</f>
        <v>16.940819999999999</v>
      </c>
      <c r="O13" s="89"/>
      <c r="P13" s="89">
        <f t="shared" si="0"/>
        <v>15.365363198009305</v>
      </c>
      <c r="Q13" s="90"/>
      <c r="R13" s="93"/>
      <c r="S13" s="94"/>
      <c r="T13" s="10"/>
    </row>
    <row r="14" spans="2:20" x14ac:dyDescent="0.2">
      <c r="B14" s="83"/>
      <c r="C14" s="85" t="s">
        <v>66</v>
      </c>
      <c r="D14" s="86">
        <v>5.7270000000000003</v>
      </c>
      <c r="E14" s="86">
        <v>6.8220000000000001</v>
      </c>
      <c r="F14" s="86">
        <v>4.8682600000000003</v>
      </c>
      <c r="G14" s="86">
        <v>5.5022000000000002</v>
      </c>
      <c r="H14" s="86">
        <v>7.9592700000000001</v>
      </c>
      <c r="I14" s="86">
        <v>6.50631</v>
      </c>
      <c r="J14" s="86">
        <v>6.6447099999999999</v>
      </c>
      <c r="K14" s="86">
        <v>6.6913599999999995</v>
      </c>
      <c r="L14" s="86">
        <v>6.5559599999999998</v>
      </c>
      <c r="M14" s="86">
        <v>7.2566000000000006</v>
      </c>
      <c r="N14" s="86">
        <f>+X48/1000</f>
        <v>6.9425100000000004</v>
      </c>
      <c r="O14" s="89"/>
      <c r="P14" s="89">
        <f t="shared" si="0"/>
        <v>6.296872740269456</v>
      </c>
      <c r="Q14" s="90"/>
      <c r="R14" s="93"/>
      <c r="S14" s="94"/>
      <c r="T14" s="10"/>
    </row>
    <row r="15" spans="2:20" x14ac:dyDescent="0.2">
      <c r="B15" s="83"/>
      <c r="C15" s="85" t="s">
        <v>292</v>
      </c>
      <c r="D15" s="86">
        <f>+D29/1000-SUM(D11:D14)</f>
        <v>27.009659999999997</v>
      </c>
      <c r="E15" s="86">
        <f>+F29/1000-SUM(E11:E14)</f>
        <v>33.620800000000017</v>
      </c>
      <c r="F15" s="86">
        <f>+H29/1000-SUM(F11:F14)</f>
        <v>25.345939999999999</v>
      </c>
      <c r="G15" s="86">
        <f>+J29/1000-SUM(G11:G14)</f>
        <v>27.550730000000001</v>
      </c>
      <c r="H15" s="86">
        <f>+L29/1000-SUM(H11:H14)</f>
        <v>30.149469999999994</v>
      </c>
      <c r="I15" s="86">
        <f>+N29/1000-SUM(I11:I14)</f>
        <v>25.018029999999996</v>
      </c>
      <c r="J15" s="86">
        <f>+P29/1000-SUM(J11:J14)</f>
        <v>24.89361000000001</v>
      </c>
      <c r="K15" s="86">
        <f>+R29/1000-SUM(K11:K14)</f>
        <v>24.409170000000003</v>
      </c>
      <c r="L15" s="86">
        <f>+T29/1000-SUM(L11:L14)</f>
        <v>25.176810000000017</v>
      </c>
      <c r="M15" s="86">
        <f>+V29/1000-SUM(M11:M14)</f>
        <v>22.342439999999982</v>
      </c>
      <c r="N15" s="86">
        <f>+X29/1000-SUM(N11:N14)</f>
        <v>24.23109011199999</v>
      </c>
      <c r="O15" s="89"/>
      <c r="P15" s="89"/>
      <c r="Q15" s="90"/>
      <c r="R15" s="93"/>
      <c r="S15" s="94"/>
      <c r="T15" s="10"/>
    </row>
    <row r="16" spans="2:20" x14ac:dyDescent="0.2"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95"/>
      <c r="Q16" s="93"/>
    </row>
    <row r="17" spans="2:27" x14ac:dyDescent="0.2"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95"/>
      <c r="Q17" s="93"/>
    </row>
    <row r="18" spans="2:27" x14ac:dyDescent="0.2">
      <c r="P18" s="94"/>
      <c r="Q18" s="93"/>
    </row>
    <row r="19" spans="2:27" x14ac:dyDescent="0.2">
      <c r="C19" s="274" t="s">
        <v>376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2:27" x14ac:dyDescent="0.2">
      <c r="C20" s="274" t="s">
        <v>243</v>
      </c>
      <c r="D20" s="275" t="s">
        <v>331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2:27" x14ac:dyDescent="0.2">
      <c r="C21" s="274" t="s">
        <v>244</v>
      </c>
      <c r="D21" s="274" t="s">
        <v>374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2:27" x14ac:dyDescent="0.2"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2:27" x14ac:dyDescent="0.2">
      <c r="C23" s="275" t="s">
        <v>245</v>
      </c>
      <c r="D23"/>
      <c r="E23" s="274" t="s">
        <v>246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2:27" x14ac:dyDescent="0.2">
      <c r="C24" s="275" t="s">
        <v>287</v>
      </c>
      <c r="D24"/>
      <c r="E24" s="274" t="s">
        <v>146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2:27" x14ac:dyDescent="0.2">
      <c r="C25" s="275" t="s">
        <v>247</v>
      </c>
      <c r="D25"/>
      <c r="E25" s="274" t="s">
        <v>224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2:27" x14ac:dyDescent="0.2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2:27" x14ac:dyDescent="0.2">
      <c r="C27" s="291" t="s">
        <v>97</v>
      </c>
      <c r="D27" s="334" t="s">
        <v>85</v>
      </c>
      <c r="E27" s="334" t="s">
        <v>167</v>
      </c>
      <c r="F27" s="334" t="s">
        <v>129</v>
      </c>
      <c r="G27" s="334" t="s">
        <v>167</v>
      </c>
      <c r="H27" s="334" t="s">
        <v>136</v>
      </c>
      <c r="I27" s="334" t="s">
        <v>167</v>
      </c>
      <c r="J27" s="334" t="s">
        <v>137</v>
      </c>
      <c r="K27" s="334" t="s">
        <v>167</v>
      </c>
      <c r="L27" s="334" t="s">
        <v>152</v>
      </c>
      <c r="M27" s="334" t="s">
        <v>167</v>
      </c>
      <c r="N27" s="334" t="s">
        <v>166</v>
      </c>
      <c r="O27" s="334" t="s">
        <v>167</v>
      </c>
      <c r="P27" s="334" t="s">
        <v>200</v>
      </c>
      <c r="Q27" s="334" t="s">
        <v>167</v>
      </c>
      <c r="R27" s="334" t="s">
        <v>226</v>
      </c>
      <c r="S27" s="334" t="s">
        <v>167</v>
      </c>
      <c r="T27" s="334" t="s">
        <v>238</v>
      </c>
      <c r="U27" s="334" t="s">
        <v>167</v>
      </c>
      <c r="V27" s="334" t="s">
        <v>297</v>
      </c>
      <c r="W27" s="334" t="s">
        <v>167</v>
      </c>
      <c r="X27" s="334" t="s">
        <v>314</v>
      </c>
      <c r="Y27" s="334" t="s">
        <v>167</v>
      </c>
    </row>
    <row r="28" spans="2:27" x14ac:dyDescent="0.2">
      <c r="C28" s="277" t="s">
        <v>249</v>
      </c>
      <c r="D28" s="1" t="s">
        <v>167</v>
      </c>
      <c r="E28" s="1" t="s">
        <v>167</v>
      </c>
      <c r="F28" s="1" t="s">
        <v>167</v>
      </c>
      <c r="G28" s="1" t="s">
        <v>167</v>
      </c>
      <c r="H28" s="1" t="s">
        <v>167</v>
      </c>
      <c r="I28" s="1" t="s">
        <v>167</v>
      </c>
      <c r="J28" s="1" t="s">
        <v>167</v>
      </c>
      <c r="K28" s="1" t="s">
        <v>167</v>
      </c>
      <c r="L28" s="1" t="s">
        <v>167</v>
      </c>
      <c r="M28" s="1" t="s">
        <v>167</v>
      </c>
      <c r="N28" s="1" t="s">
        <v>167</v>
      </c>
      <c r="O28" s="1" t="s">
        <v>167</v>
      </c>
      <c r="P28" s="1" t="s">
        <v>167</v>
      </c>
      <c r="Q28" s="1" t="s">
        <v>167</v>
      </c>
      <c r="R28" s="1" t="s">
        <v>167</v>
      </c>
      <c r="S28" s="1" t="s">
        <v>167</v>
      </c>
      <c r="T28" s="1" t="s">
        <v>167</v>
      </c>
      <c r="U28" s="1" t="s">
        <v>167</v>
      </c>
      <c r="V28" s="1" t="s">
        <v>167</v>
      </c>
      <c r="W28" s="1" t="s">
        <v>167</v>
      </c>
      <c r="X28" s="1" t="s">
        <v>167</v>
      </c>
      <c r="Y28" s="1" t="s">
        <v>167</v>
      </c>
    </row>
    <row r="29" spans="2:27" x14ac:dyDescent="0.2">
      <c r="C29" s="278" t="s">
        <v>201</v>
      </c>
      <c r="D29" s="283">
        <v>100430.1</v>
      </c>
      <c r="E29" s="282" t="s">
        <v>167</v>
      </c>
      <c r="F29" s="281">
        <v>121524.35</v>
      </c>
      <c r="G29" s="282" t="s">
        <v>167</v>
      </c>
      <c r="H29" s="281">
        <v>95654.81</v>
      </c>
      <c r="I29" s="282" t="s">
        <v>167</v>
      </c>
      <c r="J29" s="281">
        <v>106647.81</v>
      </c>
      <c r="K29" s="282" t="s">
        <v>167</v>
      </c>
      <c r="L29" s="281">
        <v>134201.73000000001</v>
      </c>
      <c r="M29" s="282" t="s">
        <v>167</v>
      </c>
      <c r="N29" s="281">
        <v>111932.68</v>
      </c>
      <c r="O29" s="282" t="s">
        <v>167</v>
      </c>
      <c r="P29" s="281">
        <v>113127.63</v>
      </c>
      <c r="Q29" s="282" t="s">
        <v>167</v>
      </c>
      <c r="R29" s="283">
        <v>100829.2</v>
      </c>
      <c r="S29" s="282" t="s">
        <v>167</v>
      </c>
      <c r="T29" s="281">
        <v>113317.41</v>
      </c>
      <c r="U29" s="282" t="s">
        <v>167</v>
      </c>
      <c r="V29" s="281">
        <v>103451.31</v>
      </c>
      <c r="W29" s="282" t="s">
        <v>167</v>
      </c>
      <c r="X29" s="288">
        <v>110253.300112</v>
      </c>
      <c r="Y29" s="282" t="s">
        <v>167</v>
      </c>
      <c r="AA29" s="304"/>
    </row>
    <row r="30" spans="2:27" x14ac:dyDescent="0.2">
      <c r="C30" s="278" t="s">
        <v>84</v>
      </c>
      <c r="D30" s="284">
        <v>4809.3</v>
      </c>
      <c r="E30" s="280" t="s">
        <v>167</v>
      </c>
      <c r="F30" s="279">
        <v>5162.1099999999997</v>
      </c>
      <c r="G30" s="280" t="s">
        <v>167</v>
      </c>
      <c r="H30" s="279">
        <v>4453.63</v>
      </c>
      <c r="I30" s="280" t="s">
        <v>167</v>
      </c>
      <c r="J30" s="279">
        <v>4023.59</v>
      </c>
      <c r="K30" s="280" t="s">
        <v>167</v>
      </c>
      <c r="L30" s="279">
        <v>5941.78</v>
      </c>
      <c r="M30" s="280" t="s">
        <v>167</v>
      </c>
      <c r="N30" s="279">
        <v>5192.05</v>
      </c>
      <c r="O30" s="280" t="s">
        <v>167</v>
      </c>
      <c r="P30" s="279">
        <v>5071.8500000000004</v>
      </c>
      <c r="Q30" s="280" t="s">
        <v>167</v>
      </c>
      <c r="R30" s="279">
        <v>4783.97</v>
      </c>
      <c r="S30" s="280" t="s">
        <v>167</v>
      </c>
      <c r="T30" s="279">
        <v>4549.96</v>
      </c>
      <c r="U30" s="280" t="s">
        <v>167</v>
      </c>
      <c r="V30" s="279">
        <v>4743.71</v>
      </c>
      <c r="W30" s="280" t="s">
        <v>167</v>
      </c>
      <c r="X30" s="279">
        <v>4750.45</v>
      </c>
      <c r="Y30" s="280" t="s">
        <v>167</v>
      </c>
    </row>
    <row r="31" spans="2:27" x14ac:dyDescent="0.2">
      <c r="C31" s="278" t="s">
        <v>83</v>
      </c>
      <c r="D31" s="283">
        <v>0</v>
      </c>
      <c r="E31" s="282" t="s">
        <v>167</v>
      </c>
      <c r="F31" s="283">
        <v>0</v>
      </c>
      <c r="G31" s="282" t="s">
        <v>168</v>
      </c>
      <c r="H31" s="281">
        <v>0.54</v>
      </c>
      <c r="I31" s="282" t="s">
        <v>167</v>
      </c>
      <c r="J31" s="283">
        <v>0</v>
      </c>
      <c r="K31" s="282" t="s">
        <v>167</v>
      </c>
      <c r="L31" s="283">
        <v>0</v>
      </c>
      <c r="M31" s="282" t="s">
        <v>167</v>
      </c>
      <c r="N31" s="283">
        <v>0</v>
      </c>
      <c r="O31" s="282" t="s">
        <v>167</v>
      </c>
      <c r="P31" s="283">
        <v>0</v>
      </c>
      <c r="Q31" s="282" t="s">
        <v>167</v>
      </c>
      <c r="R31" s="283">
        <v>0</v>
      </c>
      <c r="S31" s="282" t="s">
        <v>167</v>
      </c>
      <c r="T31" s="283">
        <v>0</v>
      </c>
      <c r="U31" s="282" t="s">
        <v>167</v>
      </c>
      <c r="V31" s="283">
        <v>0</v>
      </c>
      <c r="W31" s="282" t="s">
        <v>168</v>
      </c>
      <c r="X31" s="283">
        <v>0</v>
      </c>
      <c r="Y31" s="282" t="s">
        <v>168</v>
      </c>
    </row>
    <row r="32" spans="2:27" x14ac:dyDescent="0.2">
      <c r="C32" s="278" t="s">
        <v>153</v>
      </c>
      <c r="D32" s="279">
        <v>3743.77</v>
      </c>
      <c r="E32" s="280" t="s">
        <v>167</v>
      </c>
      <c r="F32" s="279">
        <v>4424.62</v>
      </c>
      <c r="G32" s="280" t="s">
        <v>167</v>
      </c>
      <c r="H32" s="279">
        <v>3421.04</v>
      </c>
      <c r="I32" s="280" t="s">
        <v>167</v>
      </c>
      <c r="J32" s="279">
        <v>4118.3599999999997</v>
      </c>
      <c r="K32" s="280" t="s">
        <v>167</v>
      </c>
      <c r="L32" s="279">
        <v>4399.5200000000004</v>
      </c>
      <c r="M32" s="280" t="s">
        <v>167</v>
      </c>
      <c r="N32" s="279">
        <v>3724.31</v>
      </c>
      <c r="O32" s="280" t="s">
        <v>167</v>
      </c>
      <c r="P32" s="279">
        <v>3661.42</v>
      </c>
      <c r="Q32" s="280" t="s">
        <v>167</v>
      </c>
      <c r="R32" s="279">
        <v>3671.23</v>
      </c>
      <c r="S32" s="280" t="s">
        <v>167</v>
      </c>
      <c r="T32" s="279">
        <v>4145.0600000000004</v>
      </c>
      <c r="U32" s="280" t="s">
        <v>167</v>
      </c>
      <c r="V32" s="279">
        <v>4055.47</v>
      </c>
      <c r="W32" s="280" t="s">
        <v>167</v>
      </c>
      <c r="X32" s="279">
        <v>3833.87</v>
      </c>
      <c r="Y32" s="280" t="s">
        <v>167</v>
      </c>
    </row>
    <row r="33" spans="3:27" x14ac:dyDescent="0.2">
      <c r="C33" s="278" t="s">
        <v>81</v>
      </c>
      <c r="D33" s="283">
        <v>1993.6</v>
      </c>
      <c r="E33" s="282" t="s">
        <v>167</v>
      </c>
      <c r="F33" s="283">
        <v>2165.6</v>
      </c>
      <c r="G33" s="282" t="s">
        <v>167</v>
      </c>
      <c r="H33" s="283">
        <v>2429</v>
      </c>
      <c r="I33" s="282" t="s">
        <v>167</v>
      </c>
      <c r="J33" s="283">
        <v>2350.4</v>
      </c>
      <c r="K33" s="282" t="s">
        <v>167</v>
      </c>
      <c r="L33" s="283">
        <v>2454.6</v>
      </c>
      <c r="M33" s="282" t="s">
        <v>167</v>
      </c>
      <c r="N33" s="283">
        <v>2107.6</v>
      </c>
      <c r="O33" s="282" t="s">
        <v>167</v>
      </c>
      <c r="P33" s="283">
        <v>2339.9</v>
      </c>
      <c r="Q33" s="282" t="s">
        <v>167</v>
      </c>
      <c r="R33" s="283">
        <v>2558.6</v>
      </c>
      <c r="S33" s="282" t="s">
        <v>167</v>
      </c>
      <c r="T33" s="283">
        <v>2573.1</v>
      </c>
      <c r="U33" s="282" t="s">
        <v>167</v>
      </c>
      <c r="V33" s="283">
        <v>2291.8000000000002</v>
      </c>
      <c r="W33" s="282" t="s">
        <v>167</v>
      </c>
      <c r="X33" s="283">
        <v>2280.6</v>
      </c>
      <c r="Y33" s="282" t="s">
        <v>167</v>
      </c>
    </row>
    <row r="34" spans="3:27" x14ac:dyDescent="0.2">
      <c r="C34" s="278" t="s">
        <v>126</v>
      </c>
      <c r="D34" s="284">
        <v>22828.7</v>
      </c>
      <c r="E34" s="280" t="s">
        <v>167</v>
      </c>
      <c r="F34" s="284">
        <v>29748.1</v>
      </c>
      <c r="G34" s="280" t="s">
        <v>167</v>
      </c>
      <c r="H34" s="284">
        <v>22572</v>
      </c>
      <c r="I34" s="280" t="s">
        <v>167</v>
      </c>
      <c r="J34" s="284">
        <v>25497.200000000001</v>
      </c>
      <c r="K34" s="280" t="s">
        <v>167</v>
      </c>
      <c r="L34" s="284">
        <v>34059.9</v>
      </c>
      <c r="M34" s="280" t="s">
        <v>167</v>
      </c>
      <c r="N34" s="220">
        <v>26191.4</v>
      </c>
      <c r="O34" s="280" t="s">
        <v>167</v>
      </c>
      <c r="P34" s="284">
        <v>29728.3</v>
      </c>
      <c r="Q34" s="280" t="s">
        <v>167</v>
      </c>
      <c r="R34" s="284">
        <v>28618.1</v>
      </c>
      <c r="S34" s="280" t="s">
        <v>167</v>
      </c>
      <c r="T34" s="284">
        <v>31945.4</v>
      </c>
      <c r="U34" s="280" t="s">
        <v>167</v>
      </c>
      <c r="V34" s="284">
        <v>28201.4</v>
      </c>
      <c r="W34" s="280" t="s">
        <v>167</v>
      </c>
      <c r="X34" s="284">
        <v>31558.2</v>
      </c>
      <c r="Y34" s="280" t="s">
        <v>167</v>
      </c>
      <c r="Z34" s="98"/>
      <c r="AA34" s="304"/>
    </row>
    <row r="35" spans="3:27" x14ac:dyDescent="0.2">
      <c r="C35" s="278" t="s">
        <v>79</v>
      </c>
      <c r="D35" s="283">
        <v>0</v>
      </c>
      <c r="E35" s="282" t="s">
        <v>167</v>
      </c>
      <c r="F35" s="283">
        <v>0</v>
      </c>
      <c r="G35" s="282" t="s">
        <v>167</v>
      </c>
      <c r="H35" s="283">
        <v>0</v>
      </c>
      <c r="I35" s="282" t="s">
        <v>167</v>
      </c>
      <c r="J35" s="283">
        <v>0</v>
      </c>
      <c r="K35" s="282" t="s">
        <v>167</v>
      </c>
      <c r="L35" s="283">
        <v>0</v>
      </c>
      <c r="M35" s="282" t="s">
        <v>167</v>
      </c>
      <c r="N35" s="283">
        <v>0</v>
      </c>
      <c r="O35" s="282" t="s">
        <v>167</v>
      </c>
      <c r="P35" s="283">
        <v>0</v>
      </c>
      <c r="Q35" s="282" t="s">
        <v>167</v>
      </c>
      <c r="R35" s="283">
        <v>0</v>
      </c>
      <c r="S35" s="282" t="s">
        <v>167</v>
      </c>
      <c r="T35" s="283">
        <v>0</v>
      </c>
      <c r="U35" s="282" t="s">
        <v>167</v>
      </c>
      <c r="V35" s="283">
        <v>0</v>
      </c>
      <c r="W35" s="282" t="s">
        <v>167</v>
      </c>
      <c r="X35" s="283">
        <v>0</v>
      </c>
      <c r="Y35" s="282" t="s">
        <v>167</v>
      </c>
    </row>
    <row r="36" spans="3:27" x14ac:dyDescent="0.2">
      <c r="C36" s="278" t="s">
        <v>78</v>
      </c>
      <c r="D36" s="284">
        <v>0</v>
      </c>
      <c r="E36" s="280" t="s">
        <v>167</v>
      </c>
      <c r="F36" s="284">
        <v>0</v>
      </c>
      <c r="G36" s="280" t="s">
        <v>167</v>
      </c>
      <c r="H36" s="284">
        <v>0</v>
      </c>
      <c r="I36" s="280" t="s">
        <v>167</v>
      </c>
      <c r="J36" s="284">
        <v>0</v>
      </c>
      <c r="K36" s="280" t="s">
        <v>167</v>
      </c>
      <c r="L36" s="284">
        <v>0</v>
      </c>
      <c r="M36" s="280" t="s">
        <v>167</v>
      </c>
      <c r="N36" s="284">
        <v>0</v>
      </c>
      <c r="O36" s="280" t="s">
        <v>167</v>
      </c>
      <c r="P36" s="284">
        <v>0</v>
      </c>
      <c r="Q36" s="280" t="s">
        <v>167</v>
      </c>
      <c r="R36" s="284">
        <v>0</v>
      </c>
      <c r="S36" s="280" t="s">
        <v>167</v>
      </c>
      <c r="T36" s="284">
        <v>0</v>
      </c>
      <c r="U36" s="280" t="s">
        <v>167</v>
      </c>
      <c r="V36" s="284">
        <v>0</v>
      </c>
      <c r="W36" s="280" t="s">
        <v>167</v>
      </c>
      <c r="X36" s="284">
        <v>0</v>
      </c>
      <c r="Y36" s="280" t="s">
        <v>167</v>
      </c>
    </row>
    <row r="37" spans="3:27" x14ac:dyDescent="0.2">
      <c r="C37" s="278" t="s">
        <v>77</v>
      </c>
      <c r="D37" s="283">
        <v>340.4</v>
      </c>
      <c r="E37" s="282" t="s">
        <v>167</v>
      </c>
      <c r="F37" s="281">
        <v>537.14</v>
      </c>
      <c r="G37" s="282" t="s">
        <v>167</v>
      </c>
      <c r="H37" s="281">
        <v>275.72000000000003</v>
      </c>
      <c r="I37" s="282" t="s">
        <v>167</v>
      </c>
      <c r="J37" s="281">
        <v>293.07</v>
      </c>
      <c r="K37" s="282" t="s">
        <v>167</v>
      </c>
      <c r="L37" s="281">
        <v>383.99</v>
      </c>
      <c r="M37" s="282" t="s">
        <v>167</v>
      </c>
      <c r="N37" s="281">
        <v>64.27</v>
      </c>
      <c r="O37" s="282" t="s">
        <v>167</v>
      </c>
      <c r="P37" s="281">
        <v>79.37</v>
      </c>
      <c r="Q37" s="282" t="s">
        <v>167</v>
      </c>
      <c r="R37" s="283">
        <v>89</v>
      </c>
      <c r="S37" s="282" t="s">
        <v>167</v>
      </c>
      <c r="T37" s="281">
        <v>26.85</v>
      </c>
      <c r="U37" s="282" t="s">
        <v>167</v>
      </c>
      <c r="V37" s="281">
        <v>4.95</v>
      </c>
      <c r="W37" s="282" t="s">
        <v>167</v>
      </c>
      <c r="X37" s="281">
        <v>1.18</v>
      </c>
      <c r="Y37" s="282" t="s">
        <v>167</v>
      </c>
    </row>
    <row r="38" spans="3:27" x14ac:dyDescent="0.2">
      <c r="C38" s="278" t="s">
        <v>76</v>
      </c>
      <c r="D38" s="279">
        <v>2519.48</v>
      </c>
      <c r="E38" s="280" t="s">
        <v>167</v>
      </c>
      <c r="F38" s="279">
        <v>3723.31</v>
      </c>
      <c r="G38" s="280" t="s">
        <v>167</v>
      </c>
      <c r="H38" s="279">
        <v>3605.11</v>
      </c>
      <c r="I38" s="280" t="s">
        <v>167</v>
      </c>
      <c r="J38" s="279">
        <v>3014.36</v>
      </c>
      <c r="K38" s="280" t="s">
        <v>167</v>
      </c>
      <c r="L38" s="279">
        <v>3292.75</v>
      </c>
      <c r="M38" s="280" t="s">
        <v>167</v>
      </c>
      <c r="N38" s="279">
        <v>2870.91</v>
      </c>
      <c r="O38" s="280" t="s">
        <v>167</v>
      </c>
      <c r="P38" s="279">
        <v>2752.71</v>
      </c>
      <c r="Q38" s="280" t="s">
        <v>167</v>
      </c>
      <c r="R38" s="279">
        <v>2432.84</v>
      </c>
      <c r="S38" s="280" t="s">
        <v>167</v>
      </c>
      <c r="T38" s="279">
        <v>2506.29</v>
      </c>
      <c r="U38" s="280" t="s">
        <v>167</v>
      </c>
      <c r="V38" s="279">
        <v>2001.04</v>
      </c>
      <c r="W38" s="280" t="s">
        <v>167</v>
      </c>
      <c r="X38" s="279">
        <v>2890.25</v>
      </c>
      <c r="Y38" s="280" t="s">
        <v>167</v>
      </c>
    </row>
    <row r="39" spans="3:27" x14ac:dyDescent="0.2">
      <c r="C39" s="278" t="s">
        <v>75</v>
      </c>
      <c r="D39" s="281">
        <v>33630.54</v>
      </c>
      <c r="E39" s="282" t="s">
        <v>167</v>
      </c>
      <c r="F39" s="281">
        <v>37844.57</v>
      </c>
      <c r="G39" s="282" t="s">
        <v>167</v>
      </c>
      <c r="H39" s="281">
        <v>33504.11</v>
      </c>
      <c r="I39" s="282" t="s">
        <v>167</v>
      </c>
      <c r="J39" s="281">
        <v>34573.879999999997</v>
      </c>
      <c r="K39" s="282" t="s">
        <v>167</v>
      </c>
      <c r="L39" s="281">
        <v>46300.14</v>
      </c>
      <c r="M39" s="282" t="s">
        <v>167</v>
      </c>
      <c r="N39" s="302">
        <v>39914.03</v>
      </c>
      <c r="O39" s="282" t="s">
        <v>167</v>
      </c>
      <c r="P39" s="281">
        <v>38024.39</v>
      </c>
      <c r="Q39" s="282" t="s">
        <v>167</v>
      </c>
      <c r="R39" s="281">
        <v>26163.360000000001</v>
      </c>
      <c r="S39" s="282" t="s">
        <v>173</v>
      </c>
      <c r="T39" s="281">
        <v>34365.39</v>
      </c>
      <c r="U39" s="282" t="s">
        <v>167</v>
      </c>
      <c r="V39" s="281">
        <v>31496.75</v>
      </c>
      <c r="W39" s="282" t="s">
        <v>167</v>
      </c>
      <c r="X39" s="281">
        <v>30580.68</v>
      </c>
      <c r="Y39" s="282" t="s">
        <v>167</v>
      </c>
    </row>
    <row r="40" spans="3:27" x14ac:dyDescent="0.2">
      <c r="C40" s="278" t="s">
        <v>74</v>
      </c>
      <c r="D40" s="279">
        <v>1050.72</v>
      </c>
      <c r="E40" s="280" t="s">
        <v>167</v>
      </c>
      <c r="F40" s="284">
        <v>1392</v>
      </c>
      <c r="G40" s="280" t="s">
        <v>167</v>
      </c>
      <c r="H40" s="279">
        <v>756.51</v>
      </c>
      <c r="I40" s="280" t="s">
        <v>167</v>
      </c>
      <c r="J40" s="279">
        <v>1169.6199999999999</v>
      </c>
      <c r="K40" s="280" t="s">
        <v>167</v>
      </c>
      <c r="L40" s="279">
        <v>1295.46</v>
      </c>
      <c r="M40" s="280" t="s">
        <v>167</v>
      </c>
      <c r="N40" s="279">
        <v>776.49</v>
      </c>
      <c r="O40" s="280" t="s">
        <v>167</v>
      </c>
      <c r="P40" s="279">
        <v>708.58</v>
      </c>
      <c r="Q40" s="280" t="s">
        <v>167</v>
      </c>
      <c r="R40" s="279">
        <v>774.33</v>
      </c>
      <c r="S40" s="280" t="s">
        <v>167</v>
      </c>
      <c r="T40" s="284">
        <v>707</v>
      </c>
      <c r="U40" s="280" t="s">
        <v>167</v>
      </c>
      <c r="V40" s="279">
        <v>572.19000000000005</v>
      </c>
      <c r="W40" s="280" t="s">
        <v>167</v>
      </c>
      <c r="X40" s="279">
        <v>499.91</v>
      </c>
      <c r="Y40" s="280" t="s">
        <v>167</v>
      </c>
    </row>
    <row r="41" spans="3:27" x14ac:dyDescent="0.2">
      <c r="C41" s="278" t="s">
        <v>73</v>
      </c>
      <c r="D41" s="281">
        <v>2159.38</v>
      </c>
      <c r="E41" s="282" t="s">
        <v>167</v>
      </c>
      <c r="F41" s="281">
        <v>3784.44</v>
      </c>
      <c r="G41" s="282" t="s">
        <v>167</v>
      </c>
      <c r="H41" s="281">
        <v>2183.88</v>
      </c>
      <c r="I41" s="282" t="s">
        <v>167</v>
      </c>
      <c r="J41" s="283">
        <v>2046.3</v>
      </c>
      <c r="K41" s="282" t="s">
        <v>167</v>
      </c>
      <c r="L41" s="281">
        <v>2453.5700000000002</v>
      </c>
      <c r="M41" s="282" t="s">
        <v>167</v>
      </c>
      <c r="N41" s="281">
        <v>1941.48</v>
      </c>
      <c r="O41" s="282" t="s">
        <v>167</v>
      </c>
      <c r="P41" s="281">
        <v>1779.13</v>
      </c>
      <c r="Q41" s="282" t="s">
        <v>167</v>
      </c>
      <c r="R41" s="281">
        <v>1831.09</v>
      </c>
      <c r="S41" s="282" t="s">
        <v>167</v>
      </c>
      <c r="T41" s="281">
        <v>1510.71</v>
      </c>
      <c r="U41" s="282" t="s">
        <v>167</v>
      </c>
      <c r="V41" s="281">
        <v>1110.28</v>
      </c>
      <c r="W41" s="282" t="s">
        <v>167</v>
      </c>
      <c r="X41" s="281">
        <v>1398.54</v>
      </c>
      <c r="Y41" s="282" t="s">
        <v>167</v>
      </c>
    </row>
    <row r="42" spans="3:27" x14ac:dyDescent="0.2">
      <c r="C42" s="278" t="s">
        <v>72</v>
      </c>
      <c r="D42" s="284">
        <v>0</v>
      </c>
      <c r="E42" s="280" t="s">
        <v>167</v>
      </c>
      <c r="F42" s="284">
        <v>0</v>
      </c>
      <c r="G42" s="280" t="s">
        <v>167</v>
      </c>
      <c r="H42" s="284">
        <v>0</v>
      </c>
      <c r="I42" s="280" t="s">
        <v>167</v>
      </c>
      <c r="J42" s="284">
        <v>0</v>
      </c>
      <c r="K42" s="280" t="s">
        <v>167</v>
      </c>
      <c r="L42" s="284">
        <v>0</v>
      </c>
      <c r="M42" s="280" t="s">
        <v>167</v>
      </c>
      <c r="N42" s="284">
        <v>0</v>
      </c>
      <c r="O42" s="280" t="s">
        <v>167</v>
      </c>
      <c r="P42" s="284">
        <v>0</v>
      </c>
      <c r="Q42" s="280" t="s">
        <v>167</v>
      </c>
      <c r="R42" s="284">
        <v>0</v>
      </c>
      <c r="S42" s="280" t="s">
        <v>167</v>
      </c>
      <c r="T42" s="284">
        <v>0</v>
      </c>
      <c r="U42" s="280" t="s">
        <v>167</v>
      </c>
      <c r="V42" s="284">
        <v>0</v>
      </c>
      <c r="W42" s="280" t="s">
        <v>167</v>
      </c>
      <c r="X42" s="284">
        <v>0</v>
      </c>
      <c r="Y42" s="280" t="s">
        <v>167</v>
      </c>
    </row>
    <row r="43" spans="3:27" x14ac:dyDescent="0.2">
      <c r="C43" s="278" t="s">
        <v>71</v>
      </c>
      <c r="D43" s="283">
        <v>0</v>
      </c>
      <c r="E43" s="282" t="s">
        <v>167</v>
      </c>
      <c r="F43" s="283">
        <v>0</v>
      </c>
      <c r="G43" s="282" t="s">
        <v>167</v>
      </c>
      <c r="H43" s="283">
        <v>0</v>
      </c>
      <c r="I43" s="282" t="s">
        <v>167</v>
      </c>
      <c r="J43" s="283">
        <v>0</v>
      </c>
      <c r="K43" s="282" t="s">
        <v>167</v>
      </c>
      <c r="L43" s="283">
        <v>0</v>
      </c>
      <c r="M43" s="282" t="s">
        <v>167</v>
      </c>
      <c r="N43" s="283">
        <v>0</v>
      </c>
      <c r="O43" s="282" t="s">
        <v>167</v>
      </c>
      <c r="P43" s="283">
        <v>0</v>
      </c>
      <c r="Q43" s="282" t="s">
        <v>167</v>
      </c>
      <c r="R43" s="283">
        <v>0</v>
      </c>
      <c r="S43" s="282" t="s">
        <v>167</v>
      </c>
      <c r="T43" s="283">
        <v>0</v>
      </c>
      <c r="U43" s="282" t="s">
        <v>167</v>
      </c>
      <c r="V43" s="283">
        <v>0</v>
      </c>
      <c r="W43" s="282" t="s">
        <v>167</v>
      </c>
      <c r="X43" s="283">
        <v>0</v>
      </c>
      <c r="Y43" s="282" t="s">
        <v>167</v>
      </c>
    </row>
    <row r="44" spans="3:27" x14ac:dyDescent="0.2">
      <c r="C44" s="278" t="s">
        <v>70</v>
      </c>
      <c r="D44" s="284">
        <v>967.1</v>
      </c>
      <c r="E44" s="280" t="s">
        <v>167</v>
      </c>
      <c r="F44" s="284">
        <v>1014.4</v>
      </c>
      <c r="G44" s="280" t="s">
        <v>167</v>
      </c>
      <c r="H44" s="279">
        <v>619.48</v>
      </c>
      <c r="I44" s="280" t="s">
        <v>167</v>
      </c>
      <c r="J44" s="279">
        <v>933.51</v>
      </c>
      <c r="K44" s="280" t="s">
        <v>167</v>
      </c>
      <c r="L44" s="279">
        <v>956.95</v>
      </c>
      <c r="M44" s="280" t="s">
        <v>167</v>
      </c>
      <c r="N44" s="279">
        <v>888.62</v>
      </c>
      <c r="O44" s="280" t="s">
        <v>167</v>
      </c>
      <c r="P44" s="279">
        <v>1001.61</v>
      </c>
      <c r="Q44" s="280" t="s">
        <v>167</v>
      </c>
      <c r="R44" s="279">
        <v>948.48</v>
      </c>
      <c r="S44" s="280" t="s">
        <v>167</v>
      </c>
      <c r="T44" s="279">
        <v>856.47</v>
      </c>
      <c r="U44" s="280" t="s">
        <v>167</v>
      </c>
      <c r="V44" s="279">
        <v>728.06</v>
      </c>
      <c r="W44" s="280" t="s">
        <v>167</v>
      </c>
      <c r="X44" s="279">
        <v>1041.21</v>
      </c>
      <c r="Y44" s="280" t="s">
        <v>167</v>
      </c>
    </row>
    <row r="45" spans="3:27" x14ac:dyDescent="0.2">
      <c r="C45" s="278" t="s">
        <v>69</v>
      </c>
      <c r="D45" s="283">
        <v>0</v>
      </c>
      <c r="E45" s="282" t="s">
        <v>167</v>
      </c>
      <c r="F45" s="283">
        <v>0</v>
      </c>
      <c r="G45" s="282" t="s">
        <v>167</v>
      </c>
      <c r="H45" s="283">
        <v>0</v>
      </c>
      <c r="I45" s="282" t="s">
        <v>167</v>
      </c>
      <c r="J45" s="283">
        <v>0</v>
      </c>
      <c r="K45" s="282" t="s">
        <v>167</v>
      </c>
      <c r="L45" s="283">
        <v>0</v>
      </c>
      <c r="M45" s="282" t="s">
        <v>167</v>
      </c>
      <c r="N45" s="283">
        <v>0</v>
      </c>
      <c r="O45" s="282" t="s">
        <v>167</v>
      </c>
      <c r="P45" s="283">
        <v>0</v>
      </c>
      <c r="Q45" s="282" t="s">
        <v>167</v>
      </c>
      <c r="R45" s="283">
        <v>0</v>
      </c>
      <c r="S45" s="282" t="s">
        <v>167</v>
      </c>
      <c r="T45" s="283">
        <v>0</v>
      </c>
      <c r="U45" s="282" t="s">
        <v>167</v>
      </c>
      <c r="V45" s="283">
        <v>0</v>
      </c>
      <c r="W45" s="282" t="s">
        <v>167</v>
      </c>
      <c r="X45" s="281">
        <v>0.55000000000000004</v>
      </c>
      <c r="Y45" s="282" t="s">
        <v>167</v>
      </c>
    </row>
    <row r="46" spans="3:27" x14ac:dyDescent="0.2">
      <c r="C46" s="278" t="s">
        <v>68</v>
      </c>
      <c r="D46" s="279">
        <v>990.72</v>
      </c>
      <c r="E46" s="280" t="s">
        <v>167</v>
      </c>
      <c r="F46" s="279">
        <v>1066.75</v>
      </c>
      <c r="G46" s="280" t="s">
        <v>167</v>
      </c>
      <c r="H46" s="279">
        <v>910.92</v>
      </c>
      <c r="I46" s="280" t="s">
        <v>167</v>
      </c>
      <c r="J46" s="279">
        <v>1121.25</v>
      </c>
      <c r="K46" s="280" t="s">
        <v>167</v>
      </c>
      <c r="L46" s="284">
        <v>1171.5</v>
      </c>
      <c r="M46" s="280" t="s">
        <v>167</v>
      </c>
      <c r="N46" s="279">
        <v>958.08</v>
      </c>
      <c r="O46" s="280" t="s">
        <v>167</v>
      </c>
      <c r="P46" s="284">
        <v>823.5</v>
      </c>
      <c r="Q46" s="280" t="s">
        <v>167</v>
      </c>
      <c r="R46" s="279">
        <v>780.46</v>
      </c>
      <c r="S46" s="280" t="s">
        <v>167</v>
      </c>
      <c r="T46" s="279">
        <v>678.01</v>
      </c>
      <c r="U46" s="280" t="s">
        <v>167</v>
      </c>
      <c r="V46" s="279">
        <v>470.22</v>
      </c>
      <c r="W46" s="280" t="s">
        <v>167</v>
      </c>
      <c r="X46" s="279">
        <v>875.97</v>
      </c>
      <c r="Y46" s="280" t="s">
        <v>167</v>
      </c>
    </row>
    <row r="47" spans="3:27" x14ac:dyDescent="0.2">
      <c r="C47" s="278" t="s">
        <v>67</v>
      </c>
      <c r="D47" s="283">
        <v>0</v>
      </c>
      <c r="E47" s="282" t="s">
        <v>167</v>
      </c>
      <c r="F47" s="283">
        <v>0</v>
      </c>
      <c r="G47" s="282" t="s">
        <v>167</v>
      </c>
      <c r="H47" s="283">
        <v>0</v>
      </c>
      <c r="I47" s="282" t="s">
        <v>167</v>
      </c>
      <c r="J47" s="283">
        <v>0</v>
      </c>
      <c r="K47" s="282" t="s">
        <v>167</v>
      </c>
      <c r="L47" s="283">
        <v>0</v>
      </c>
      <c r="M47" s="282" t="s">
        <v>167</v>
      </c>
      <c r="N47" s="283">
        <v>0</v>
      </c>
      <c r="O47" s="282" t="s">
        <v>167</v>
      </c>
      <c r="P47" s="283">
        <v>0</v>
      </c>
      <c r="Q47" s="282" t="s">
        <v>167</v>
      </c>
      <c r="R47" s="283">
        <v>0</v>
      </c>
      <c r="S47" s="282" t="s">
        <v>167</v>
      </c>
      <c r="T47" s="283">
        <v>0</v>
      </c>
      <c r="U47" s="282" t="s">
        <v>167</v>
      </c>
      <c r="V47" s="283">
        <v>0</v>
      </c>
      <c r="W47" s="282" t="s">
        <v>167</v>
      </c>
      <c r="X47" s="283">
        <v>0</v>
      </c>
      <c r="Y47" s="282" t="s">
        <v>167</v>
      </c>
    </row>
    <row r="48" spans="3:27" x14ac:dyDescent="0.2">
      <c r="C48" s="278" t="s">
        <v>66</v>
      </c>
      <c r="D48" s="284">
        <v>5727</v>
      </c>
      <c r="E48" s="280" t="s">
        <v>167</v>
      </c>
      <c r="F48" s="284">
        <v>6822</v>
      </c>
      <c r="G48" s="280" t="s">
        <v>167</v>
      </c>
      <c r="H48" s="279">
        <v>4868.26</v>
      </c>
      <c r="I48" s="280" t="s">
        <v>167</v>
      </c>
      <c r="J48" s="284">
        <v>5502.2</v>
      </c>
      <c r="K48" s="280" t="s">
        <v>167</v>
      </c>
      <c r="L48" s="279">
        <v>7959.27</v>
      </c>
      <c r="M48" s="280" t="s">
        <v>167</v>
      </c>
      <c r="N48" s="279">
        <v>6506.31</v>
      </c>
      <c r="O48" s="280" t="s">
        <v>167</v>
      </c>
      <c r="P48" s="279">
        <v>6644.71</v>
      </c>
      <c r="Q48" s="280" t="s">
        <v>167</v>
      </c>
      <c r="R48" s="279">
        <v>6691.36</v>
      </c>
      <c r="S48" s="280" t="s">
        <v>167</v>
      </c>
      <c r="T48" s="279">
        <v>6555.96</v>
      </c>
      <c r="U48" s="280" t="s">
        <v>167</v>
      </c>
      <c r="V48" s="284">
        <v>7256.6</v>
      </c>
      <c r="W48" s="280" t="s">
        <v>167</v>
      </c>
      <c r="X48" s="279">
        <v>6942.51</v>
      </c>
      <c r="Y48" s="280" t="s">
        <v>167</v>
      </c>
    </row>
    <row r="49" spans="3:27" x14ac:dyDescent="0.2">
      <c r="C49" s="278" t="s">
        <v>65</v>
      </c>
      <c r="D49" s="281">
        <v>3465.79</v>
      </c>
      <c r="E49" s="282" t="s">
        <v>167</v>
      </c>
      <c r="F49" s="281">
        <v>4244.22</v>
      </c>
      <c r="G49" s="282" t="s">
        <v>167</v>
      </c>
      <c r="H49" s="281">
        <v>2853.28</v>
      </c>
      <c r="I49" s="282" t="s">
        <v>167</v>
      </c>
      <c r="J49" s="281">
        <v>3534.42</v>
      </c>
      <c r="K49" s="282" t="s">
        <v>167</v>
      </c>
      <c r="L49" s="281">
        <v>2993.71</v>
      </c>
      <c r="M49" s="282" t="s">
        <v>167</v>
      </c>
      <c r="N49" s="281">
        <v>2150.19</v>
      </c>
      <c r="O49" s="282" t="s">
        <v>167</v>
      </c>
      <c r="P49" s="281">
        <v>1965.15</v>
      </c>
      <c r="Q49" s="282" t="s">
        <v>167</v>
      </c>
      <c r="R49" s="281">
        <v>2091.69</v>
      </c>
      <c r="S49" s="282" t="s">
        <v>167</v>
      </c>
      <c r="T49" s="281">
        <v>3017.45</v>
      </c>
      <c r="U49" s="282" t="s">
        <v>167</v>
      </c>
      <c r="V49" s="281">
        <v>2709.53</v>
      </c>
      <c r="W49" s="282" t="s">
        <v>167</v>
      </c>
      <c r="X49" s="281">
        <v>2675.69</v>
      </c>
      <c r="Y49" s="282" t="s">
        <v>167</v>
      </c>
    </row>
    <row r="50" spans="3:27" x14ac:dyDescent="0.2">
      <c r="C50" s="278" t="s">
        <v>64</v>
      </c>
      <c r="D50" s="284">
        <v>11234.2</v>
      </c>
      <c r="E50" s="280" t="s">
        <v>167</v>
      </c>
      <c r="F50" s="279">
        <v>13488.88</v>
      </c>
      <c r="G50" s="280" t="s">
        <v>167</v>
      </c>
      <c r="H50" s="284">
        <v>9364.5</v>
      </c>
      <c r="I50" s="280" t="s">
        <v>167</v>
      </c>
      <c r="J50" s="284">
        <v>13523.8</v>
      </c>
      <c r="K50" s="280" t="s">
        <v>167</v>
      </c>
      <c r="L50" s="279">
        <v>15732.95</v>
      </c>
      <c r="M50" s="280" t="s">
        <v>167</v>
      </c>
      <c r="N50" s="279">
        <v>14302.91</v>
      </c>
      <c r="O50" s="280" t="s">
        <v>167</v>
      </c>
      <c r="P50" s="279">
        <v>13836.62</v>
      </c>
      <c r="Q50" s="280" t="s">
        <v>167</v>
      </c>
      <c r="R50" s="279">
        <v>14947.21</v>
      </c>
      <c r="S50" s="280" t="s">
        <v>167</v>
      </c>
      <c r="T50" s="279">
        <v>15273.85</v>
      </c>
      <c r="U50" s="280" t="s">
        <v>167</v>
      </c>
      <c r="V50" s="279">
        <v>14154.12</v>
      </c>
      <c r="W50" s="280" t="s">
        <v>167</v>
      </c>
      <c r="X50" s="279">
        <v>16940.82</v>
      </c>
      <c r="Y50" s="280" t="s">
        <v>167</v>
      </c>
      <c r="Z50" s="94"/>
      <c r="AA50" s="304"/>
    </row>
    <row r="51" spans="3:27" x14ac:dyDescent="0.2">
      <c r="C51" s="278" t="s">
        <v>63</v>
      </c>
      <c r="D51" s="281">
        <v>9.89</v>
      </c>
      <c r="E51" s="282" t="s">
        <v>167</v>
      </c>
      <c r="F51" s="281">
        <v>13.32</v>
      </c>
      <c r="G51" s="282" t="s">
        <v>167</v>
      </c>
      <c r="H51" s="281">
        <v>5.76</v>
      </c>
      <c r="I51" s="282" t="s">
        <v>167</v>
      </c>
      <c r="J51" s="281">
        <v>5.13</v>
      </c>
      <c r="K51" s="282" t="s">
        <v>167</v>
      </c>
      <c r="L51" s="281">
        <v>6.55</v>
      </c>
      <c r="M51" s="282" t="s">
        <v>167</v>
      </c>
      <c r="N51" s="283">
        <v>0</v>
      </c>
      <c r="O51" s="282" t="s">
        <v>167</v>
      </c>
      <c r="P51" s="283">
        <v>0</v>
      </c>
      <c r="Q51" s="282" t="s">
        <v>167</v>
      </c>
      <c r="R51" s="283">
        <v>0</v>
      </c>
      <c r="S51" s="282" t="s">
        <v>167</v>
      </c>
      <c r="T51" s="283">
        <v>0</v>
      </c>
      <c r="U51" s="282" t="s">
        <v>168</v>
      </c>
      <c r="V51" s="283">
        <v>0</v>
      </c>
      <c r="W51" s="282" t="s">
        <v>168</v>
      </c>
      <c r="X51" s="283">
        <v>0</v>
      </c>
      <c r="Y51" s="282" t="s">
        <v>167</v>
      </c>
    </row>
    <row r="52" spans="3:27" x14ac:dyDescent="0.2">
      <c r="C52" s="278" t="s">
        <v>62</v>
      </c>
      <c r="D52" s="279">
        <v>1029.21</v>
      </c>
      <c r="E52" s="280" t="s">
        <v>167</v>
      </c>
      <c r="F52" s="279">
        <v>1398.57</v>
      </c>
      <c r="G52" s="280" t="s">
        <v>167</v>
      </c>
      <c r="H52" s="279">
        <v>1040.83</v>
      </c>
      <c r="I52" s="280" t="s">
        <v>167</v>
      </c>
      <c r="J52" s="279">
        <v>1012.19</v>
      </c>
      <c r="K52" s="280" t="s">
        <v>167</v>
      </c>
      <c r="L52" s="284">
        <v>1174.5</v>
      </c>
      <c r="M52" s="280" t="s">
        <v>167</v>
      </c>
      <c r="N52" s="279">
        <v>978.27</v>
      </c>
      <c r="O52" s="280" t="s">
        <v>167</v>
      </c>
      <c r="P52" s="279">
        <v>917.16</v>
      </c>
      <c r="Q52" s="280" t="s">
        <v>167</v>
      </c>
      <c r="R52" s="279">
        <v>718.48</v>
      </c>
      <c r="S52" s="280" t="s">
        <v>167</v>
      </c>
      <c r="T52" s="279">
        <v>783.53</v>
      </c>
      <c r="U52" s="280" t="s">
        <v>167</v>
      </c>
      <c r="V52" s="279">
        <v>281.33</v>
      </c>
      <c r="W52" s="280" t="s">
        <v>167</v>
      </c>
      <c r="X52" s="279">
        <v>403.67</v>
      </c>
      <c r="Y52" s="280" t="s">
        <v>167</v>
      </c>
    </row>
    <row r="53" spans="3:27" x14ac:dyDescent="0.2">
      <c r="C53" s="278" t="s">
        <v>61</v>
      </c>
      <c r="D53" s="283">
        <v>0</v>
      </c>
      <c r="E53" s="282" t="s">
        <v>168</v>
      </c>
      <c r="F53" s="283">
        <v>0</v>
      </c>
      <c r="G53" s="282" t="s">
        <v>167</v>
      </c>
      <c r="H53" s="283">
        <v>0</v>
      </c>
      <c r="I53" s="282" t="s">
        <v>168</v>
      </c>
      <c r="J53" s="283">
        <v>0</v>
      </c>
      <c r="K53" s="282" t="s">
        <v>168</v>
      </c>
      <c r="L53" s="283">
        <v>0</v>
      </c>
      <c r="M53" s="282" t="s">
        <v>168</v>
      </c>
      <c r="N53" s="283">
        <v>0</v>
      </c>
      <c r="O53" s="282" t="s">
        <v>168</v>
      </c>
      <c r="P53" s="281">
        <v>11.28</v>
      </c>
      <c r="Q53" s="282" t="s">
        <v>167</v>
      </c>
      <c r="R53" s="281">
        <v>7.43</v>
      </c>
      <c r="S53" s="282" t="s">
        <v>167</v>
      </c>
      <c r="T53" s="281">
        <v>8.4499999999999993</v>
      </c>
      <c r="U53" s="282" t="s">
        <v>167</v>
      </c>
      <c r="V53" s="281">
        <v>4.42</v>
      </c>
      <c r="W53" s="282" t="s">
        <v>167</v>
      </c>
      <c r="X53" s="281">
        <v>6.97</v>
      </c>
      <c r="Y53" s="282" t="s">
        <v>167</v>
      </c>
    </row>
    <row r="54" spans="3:27" x14ac:dyDescent="0.2">
      <c r="C54" s="278" t="s">
        <v>60</v>
      </c>
      <c r="D54" s="284">
        <v>1144.5999999999999</v>
      </c>
      <c r="E54" s="280" t="s">
        <v>167</v>
      </c>
      <c r="F54" s="279">
        <v>1550.22</v>
      </c>
      <c r="G54" s="280" t="s">
        <v>167</v>
      </c>
      <c r="H54" s="279">
        <v>1205.45</v>
      </c>
      <c r="I54" s="280" t="s">
        <v>167</v>
      </c>
      <c r="J54" s="279">
        <v>1506.94</v>
      </c>
      <c r="K54" s="280" t="s">
        <v>167</v>
      </c>
      <c r="L54" s="279">
        <v>1230.79</v>
      </c>
      <c r="M54" s="280" t="s">
        <v>167</v>
      </c>
      <c r="N54" s="279">
        <v>1311.97</v>
      </c>
      <c r="O54" s="280" t="s">
        <v>167</v>
      </c>
      <c r="P54" s="279">
        <v>1251.67</v>
      </c>
      <c r="Q54" s="280" t="s">
        <v>167</v>
      </c>
      <c r="R54" s="279">
        <v>1272.97</v>
      </c>
      <c r="S54" s="280" t="s">
        <v>167</v>
      </c>
      <c r="T54" s="279">
        <v>1364.38</v>
      </c>
      <c r="U54" s="280" t="s">
        <v>167</v>
      </c>
      <c r="V54" s="279">
        <v>1096.75</v>
      </c>
      <c r="W54" s="280" t="s">
        <v>167</v>
      </c>
      <c r="X54" s="279">
        <v>1407.73</v>
      </c>
      <c r="Y54" s="280" t="s">
        <v>167</v>
      </c>
    </row>
    <row r="55" spans="3:27" x14ac:dyDescent="0.2">
      <c r="C55" s="278" t="s">
        <v>59</v>
      </c>
      <c r="D55" s="283">
        <v>459.5</v>
      </c>
      <c r="E55" s="282" t="s">
        <v>167</v>
      </c>
      <c r="F55" s="283">
        <v>626.29999999999995</v>
      </c>
      <c r="G55" s="282" t="s">
        <v>167</v>
      </c>
      <c r="H55" s="283">
        <v>406.5</v>
      </c>
      <c r="I55" s="282" t="s">
        <v>167</v>
      </c>
      <c r="J55" s="283">
        <v>433.6</v>
      </c>
      <c r="K55" s="282" t="s">
        <v>167</v>
      </c>
      <c r="L55" s="283">
        <v>430.3</v>
      </c>
      <c r="M55" s="282" t="s">
        <v>167</v>
      </c>
      <c r="N55" s="283">
        <v>355.4</v>
      </c>
      <c r="O55" s="282" t="s">
        <v>167</v>
      </c>
      <c r="P55" s="283">
        <v>501.4</v>
      </c>
      <c r="Q55" s="282" t="s">
        <v>167</v>
      </c>
      <c r="R55" s="283">
        <v>421.5</v>
      </c>
      <c r="S55" s="282" t="s">
        <v>167</v>
      </c>
      <c r="T55" s="281">
        <v>402.96</v>
      </c>
      <c r="U55" s="282" t="s">
        <v>167</v>
      </c>
      <c r="V55" s="283">
        <v>380.2</v>
      </c>
      <c r="W55" s="282" t="s">
        <v>167</v>
      </c>
      <c r="X55" s="283">
        <v>420.9</v>
      </c>
      <c r="Y55" s="282" t="s">
        <v>167</v>
      </c>
    </row>
    <row r="56" spans="3:27" x14ac:dyDescent="0.2">
      <c r="C56" s="278" t="s">
        <v>58</v>
      </c>
      <c r="D56" s="284">
        <v>2326.1999999999998</v>
      </c>
      <c r="E56" s="280" t="s">
        <v>167</v>
      </c>
      <c r="F56" s="284">
        <v>2517.8000000000002</v>
      </c>
      <c r="G56" s="280" t="s">
        <v>167</v>
      </c>
      <c r="H56" s="284">
        <v>1178.3</v>
      </c>
      <c r="I56" s="280" t="s">
        <v>167</v>
      </c>
      <c r="J56" s="284">
        <v>1988</v>
      </c>
      <c r="K56" s="280" t="s">
        <v>167</v>
      </c>
      <c r="L56" s="284">
        <v>1963.5</v>
      </c>
      <c r="M56" s="280" t="s">
        <v>167</v>
      </c>
      <c r="N56" s="284">
        <v>1698.4</v>
      </c>
      <c r="O56" s="280" t="s">
        <v>167</v>
      </c>
      <c r="P56" s="284">
        <v>2028.9</v>
      </c>
      <c r="Q56" s="280" t="s">
        <v>167</v>
      </c>
      <c r="R56" s="284">
        <v>2027.1</v>
      </c>
      <c r="S56" s="280" t="s">
        <v>167</v>
      </c>
      <c r="T56" s="284">
        <v>2046.6</v>
      </c>
      <c r="U56" s="280" t="s">
        <v>167</v>
      </c>
      <c r="V56" s="284">
        <v>1892.5</v>
      </c>
      <c r="W56" s="280" t="s">
        <v>167</v>
      </c>
      <c r="X56" s="284">
        <v>1743.6</v>
      </c>
      <c r="Y56" s="280" t="s">
        <v>167</v>
      </c>
    </row>
    <row r="57" spans="3:27" x14ac:dyDescent="0.2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3:27" x14ac:dyDescent="0.2">
      <c r="C58" s="275" t="s">
        <v>250</v>
      </c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3:27" x14ac:dyDescent="0.2">
      <c r="C59" s="275" t="s">
        <v>55</v>
      </c>
      <c r="D59" s="274" t="s">
        <v>175</v>
      </c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3:27" x14ac:dyDescent="0.2">
      <c r="C60" s="275" t="s">
        <v>172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3:27" x14ac:dyDescent="0.2">
      <c r="C61" s="275" t="s">
        <v>173</v>
      </c>
      <c r="D61" s="274" t="s">
        <v>174</v>
      </c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3:27" x14ac:dyDescent="0.2">
      <c r="C62" s="275" t="s">
        <v>168</v>
      </c>
      <c r="D62" s="274" t="s">
        <v>179</v>
      </c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3:27" x14ac:dyDescent="0.2">
      <c r="C63" s="258" t="s">
        <v>168</v>
      </c>
      <c r="D63" s="257" t="s">
        <v>179</v>
      </c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3:27" x14ac:dyDescent="0.2">
      <c r="C64" s="258" t="s">
        <v>171</v>
      </c>
      <c r="D64" s="257" t="s">
        <v>180</v>
      </c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7" spans="3:14" x14ac:dyDescent="0.2">
      <c r="C67" s="2" t="s">
        <v>378</v>
      </c>
    </row>
    <row r="70" spans="3:14" x14ac:dyDescent="0.2">
      <c r="C70" s="214" t="s">
        <v>379</v>
      </c>
      <c r="D70"/>
      <c r="E70"/>
      <c r="F70"/>
      <c r="G70"/>
      <c r="H70"/>
      <c r="I70"/>
      <c r="J70"/>
      <c r="K70"/>
      <c r="L70"/>
      <c r="M70"/>
      <c r="N70"/>
    </row>
    <row r="71" spans="3:14" x14ac:dyDescent="0.2">
      <c r="C71" s="214" t="s">
        <v>243</v>
      </c>
      <c r="D71" s="215" t="s">
        <v>380</v>
      </c>
      <c r="E71"/>
      <c r="F71"/>
      <c r="G71"/>
      <c r="H71"/>
      <c r="I71"/>
      <c r="J71"/>
      <c r="K71"/>
      <c r="L71"/>
      <c r="M71"/>
      <c r="N71"/>
    </row>
    <row r="72" spans="3:14" x14ac:dyDescent="0.2">
      <c r="C72" s="214" t="s">
        <v>244</v>
      </c>
      <c r="D72" s="214" t="s">
        <v>374</v>
      </c>
      <c r="E72"/>
      <c r="F72"/>
      <c r="G72"/>
      <c r="H72"/>
      <c r="I72"/>
      <c r="J72"/>
      <c r="K72"/>
      <c r="L72"/>
      <c r="M72"/>
      <c r="N72"/>
    </row>
    <row r="73" spans="3:14" x14ac:dyDescent="0.2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2">
      <c r="C74" s="215" t="s">
        <v>245</v>
      </c>
      <c r="D74"/>
      <c r="E74" s="214" t="s">
        <v>246</v>
      </c>
      <c r="F74"/>
      <c r="G74"/>
      <c r="H74"/>
      <c r="I74"/>
      <c r="J74"/>
      <c r="K74"/>
      <c r="L74"/>
      <c r="M74"/>
      <c r="N74"/>
    </row>
    <row r="75" spans="3:14" x14ac:dyDescent="0.2">
      <c r="C75" s="215" t="s">
        <v>287</v>
      </c>
      <c r="D75"/>
      <c r="E75" s="214" t="s">
        <v>146</v>
      </c>
      <c r="F75"/>
      <c r="G75"/>
      <c r="H75"/>
      <c r="I75"/>
      <c r="J75"/>
      <c r="K75"/>
      <c r="L75"/>
      <c r="M75"/>
      <c r="N75"/>
    </row>
    <row r="76" spans="3:14" x14ac:dyDescent="0.2">
      <c r="C76" s="215" t="s">
        <v>247</v>
      </c>
      <c r="D76"/>
      <c r="E76" s="214" t="s">
        <v>372</v>
      </c>
      <c r="F76"/>
      <c r="G76"/>
      <c r="H76"/>
      <c r="I76"/>
      <c r="J76"/>
      <c r="K76"/>
      <c r="L76"/>
      <c r="M76"/>
      <c r="N76"/>
    </row>
    <row r="77" spans="3:14" x14ac:dyDescent="0.2">
      <c r="C77"/>
      <c r="D77"/>
      <c r="E77"/>
      <c r="F77"/>
      <c r="G77"/>
      <c r="H77"/>
      <c r="I77"/>
      <c r="J77"/>
      <c r="K77"/>
      <c r="L77"/>
      <c r="M77"/>
      <c r="N77"/>
    </row>
    <row r="78" spans="3:14" x14ac:dyDescent="0.2">
      <c r="C78" s="293" t="s">
        <v>97</v>
      </c>
      <c r="D78" s="292" t="s">
        <v>85</v>
      </c>
      <c r="E78" s="292" t="s">
        <v>129</v>
      </c>
      <c r="F78" s="292" t="s">
        <v>136</v>
      </c>
      <c r="G78" s="292" t="s">
        <v>137</v>
      </c>
      <c r="H78" s="292" t="s">
        <v>152</v>
      </c>
      <c r="I78" s="292" t="s">
        <v>166</v>
      </c>
      <c r="J78" s="292" t="s">
        <v>200</v>
      </c>
      <c r="K78" s="292" t="s">
        <v>226</v>
      </c>
      <c r="L78" s="292" t="s">
        <v>238</v>
      </c>
      <c r="M78" s="292" t="s">
        <v>297</v>
      </c>
      <c r="N78" s="292" t="s">
        <v>314</v>
      </c>
    </row>
    <row r="79" spans="3:14" x14ac:dyDescent="0.2">
      <c r="C79" s="216" t="s">
        <v>249</v>
      </c>
      <c r="D79" s="1" t="s">
        <v>167</v>
      </c>
      <c r="E79" s="1" t="s">
        <v>167</v>
      </c>
      <c r="F79" s="1" t="s">
        <v>167</v>
      </c>
      <c r="G79" s="1" t="s">
        <v>167</v>
      </c>
      <c r="H79" s="1" t="s">
        <v>167</v>
      </c>
      <c r="I79" s="1" t="s">
        <v>167</v>
      </c>
      <c r="J79" s="1" t="s">
        <v>167</v>
      </c>
      <c r="K79" s="1" t="s">
        <v>167</v>
      </c>
      <c r="L79" s="1" t="s">
        <v>167</v>
      </c>
      <c r="M79" s="1" t="s">
        <v>167</v>
      </c>
      <c r="N79" s="1" t="s">
        <v>167</v>
      </c>
    </row>
    <row r="80" spans="3:14" x14ac:dyDescent="0.2">
      <c r="C80" s="217" t="s">
        <v>201</v>
      </c>
      <c r="D80" s="222">
        <v>1461.17</v>
      </c>
      <c r="E80" s="222">
        <v>1515.15</v>
      </c>
      <c r="F80" s="222">
        <v>1330.37</v>
      </c>
      <c r="G80" s="222">
        <v>1412.45</v>
      </c>
      <c r="H80" s="222">
        <v>1645.47</v>
      </c>
      <c r="I80" s="222">
        <v>1621.45</v>
      </c>
      <c r="J80" s="222">
        <v>1532.78</v>
      </c>
      <c r="K80" s="222">
        <v>1487.06</v>
      </c>
      <c r="L80" s="222">
        <v>1493.48</v>
      </c>
      <c r="M80" s="222">
        <v>1426.07</v>
      </c>
      <c r="N80" s="288">
        <v>1468.070796</v>
      </c>
    </row>
    <row r="81" spans="3:14" x14ac:dyDescent="0.2">
      <c r="C81"/>
      <c r="D81"/>
      <c r="E81"/>
      <c r="F81"/>
      <c r="G81"/>
      <c r="H81"/>
      <c r="I81"/>
      <c r="J81"/>
      <c r="K81"/>
      <c r="L81"/>
      <c r="M81"/>
      <c r="N81"/>
    </row>
    <row r="82" spans="3:14" x14ac:dyDescent="0.2">
      <c r="C82" s="215" t="s">
        <v>250</v>
      </c>
      <c r="D82"/>
      <c r="E82"/>
      <c r="F82"/>
      <c r="G82"/>
      <c r="H82"/>
      <c r="I82"/>
      <c r="J82"/>
      <c r="K82"/>
      <c r="L82"/>
      <c r="M82"/>
      <c r="N82" s="244"/>
    </row>
    <row r="83" spans="3:14" x14ac:dyDescent="0.2">
      <c r="C83" s="215" t="s">
        <v>55</v>
      </c>
      <c r="D83" s="214" t="s">
        <v>175</v>
      </c>
      <c r="E83"/>
      <c r="F83"/>
      <c r="G83"/>
      <c r="H83"/>
      <c r="I83"/>
      <c r="J83"/>
      <c r="K83"/>
      <c r="L83"/>
      <c r="M83"/>
      <c r="N83"/>
    </row>
  </sheetData>
  <mergeCells count="11">
    <mergeCell ref="N27:O27"/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X27:Y27"/>
  </mergeCells>
  <conditionalFormatting sqref="N30:N57">
    <cfRule type="top10" dxfId="9" priority="2" rank="4"/>
  </conditionalFormatting>
  <conditionalFormatting sqref="Q29:Q57">
    <cfRule type="top10" dxfId="8" priority="1" rank="4"/>
  </conditionalFormatting>
  <hyperlinks>
    <hyperlink ref="B2" r:id="rId1" xr:uid="{85FA5129-D513-406E-88B3-6FE5B47CA88A}"/>
  </hyperlinks>
  <pageMargins left="0.7" right="0.7" top="0.75" bottom="0.75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92D050"/>
  </sheetPr>
  <dimension ref="A1:AM52"/>
  <sheetViews>
    <sheetView showGridLines="0" zoomScaleNormal="100" workbookViewId="0"/>
  </sheetViews>
  <sheetFormatPr defaultColWidth="8.85546875" defaultRowHeight="12.75" x14ac:dyDescent="0.2"/>
  <cols>
    <col min="1" max="1" width="9.140625" style="120" customWidth="1"/>
    <col min="2" max="2" width="22.7109375" style="116" customWidth="1"/>
    <col min="3" max="6" width="18.5703125" style="116" customWidth="1"/>
    <col min="7" max="21" width="10" style="116" customWidth="1"/>
    <col min="22" max="23" width="10.7109375" style="116" customWidth="1"/>
    <col min="24" max="24" width="9.140625" style="120" customWidth="1"/>
    <col min="25" max="29" width="8.85546875" style="116"/>
    <col min="30" max="30" width="9.85546875" style="116" customWidth="1"/>
    <col min="31" max="31" width="11.140625" style="116" customWidth="1"/>
    <col min="32" max="16384" width="8.85546875" style="116"/>
  </cols>
  <sheetData>
    <row r="1" spans="1:39" s="99" customFormat="1" x14ac:dyDescent="0.2"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</row>
    <row r="2" spans="1:39" s="99" customFormat="1" x14ac:dyDescent="0.2">
      <c r="B2" s="100" t="s">
        <v>230</v>
      </c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</row>
    <row r="3" spans="1:39" s="99" customFormat="1" ht="17.25" customHeight="1" x14ac:dyDescent="0.2">
      <c r="B3" s="101" t="s">
        <v>336</v>
      </c>
      <c r="C3" s="102"/>
      <c r="D3" s="102"/>
      <c r="E3" s="102"/>
      <c r="F3" s="103"/>
      <c r="I3" s="104"/>
      <c r="J3" s="104"/>
      <c r="K3" s="104"/>
      <c r="L3" s="104"/>
      <c r="M3" s="104"/>
      <c r="N3" s="104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</row>
    <row r="4" spans="1:39" s="108" customFormat="1" ht="15" customHeight="1" x14ac:dyDescent="0.2">
      <c r="A4" s="105"/>
      <c r="B4" s="306" t="s">
        <v>381</v>
      </c>
      <c r="C4" s="107"/>
      <c r="D4" s="107"/>
      <c r="E4" s="107"/>
      <c r="F4" s="107"/>
      <c r="G4" s="106"/>
      <c r="H4" s="106"/>
      <c r="I4" s="106"/>
      <c r="J4" s="106"/>
      <c r="K4" s="106"/>
      <c r="L4" s="106"/>
      <c r="M4" s="106"/>
      <c r="N4" s="104"/>
      <c r="O4" s="106"/>
      <c r="P4" s="106"/>
      <c r="Q4" s="106"/>
      <c r="R4" s="106"/>
      <c r="S4" s="106"/>
      <c r="T4" s="106"/>
      <c r="U4" s="106"/>
      <c r="V4" s="106"/>
    </row>
    <row r="5" spans="1:39" s="105" customFormat="1" x14ac:dyDescent="0.2">
      <c r="B5" s="345" t="s">
        <v>306</v>
      </c>
      <c r="C5" s="345"/>
      <c r="D5" s="345"/>
      <c r="E5" s="345"/>
      <c r="F5" s="345"/>
      <c r="G5" s="345"/>
      <c r="H5" s="345"/>
      <c r="I5" s="109"/>
      <c r="J5" s="109"/>
      <c r="K5" s="106"/>
      <c r="L5" s="106"/>
      <c r="M5" s="106"/>
      <c r="N5" s="110"/>
      <c r="O5" s="106"/>
      <c r="P5" s="106"/>
      <c r="Q5" s="106"/>
      <c r="R5" s="106"/>
      <c r="S5" s="106"/>
      <c r="T5" s="106"/>
      <c r="U5" s="106"/>
      <c r="V5" s="106"/>
    </row>
    <row r="6" spans="1:39" s="105" customFormat="1" x14ac:dyDescent="0.2">
      <c r="B6" s="111"/>
      <c r="C6" s="107"/>
      <c r="D6" s="107"/>
      <c r="E6" s="107"/>
      <c r="F6" s="107"/>
      <c r="G6" s="106"/>
      <c r="H6" s="109"/>
      <c r="I6" s="109"/>
      <c r="J6" s="109"/>
      <c r="K6" s="106"/>
      <c r="L6" s="106"/>
      <c r="M6" s="106"/>
      <c r="N6" s="110"/>
      <c r="O6" s="106"/>
      <c r="P6" s="106"/>
      <c r="Q6" s="106"/>
      <c r="R6" s="106"/>
      <c r="S6" s="106"/>
      <c r="T6" s="106"/>
      <c r="U6" s="106"/>
      <c r="V6" s="106"/>
    </row>
    <row r="7" spans="1:39" s="105" customFormat="1" x14ac:dyDescent="0.2">
      <c r="B7" s="111"/>
      <c r="C7" s="107"/>
      <c r="D7" s="107"/>
      <c r="E7" s="107"/>
      <c r="F7" s="107"/>
      <c r="G7" s="106"/>
      <c r="H7" s="109"/>
      <c r="I7" s="109"/>
      <c r="J7" s="109"/>
      <c r="K7" s="106"/>
      <c r="L7" s="106"/>
      <c r="M7" s="106"/>
      <c r="N7" s="104"/>
      <c r="O7" s="106"/>
      <c r="P7" s="106"/>
      <c r="Q7" s="106"/>
      <c r="R7" s="106"/>
      <c r="S7" s="106"/>
      <c r="T7" s="106"/>
      <c r="U7" s="106"/>
      <c r="V7" s="106"/>
    </row>
    <row r="8" spans="1:39" s="105" customFormat="1" x14ac:dyDescent="0.2">
      <c r="B8" s="111"/>
      <c r="C8" s="107"/>
      <c r="D8" s="107"/>
      <c r="E8" s="107"/>
      <c r="F8" s="107"/>
      <c r="G8" s="106"/>
      <c r="H8" s="109"/>
      <c r="I8" s="109"/>
      <c r="J8" s="109"/>
      <c r="K8" s="106"/>
      <c r="L8" s="106"/>
      <c r="M8" s="106"/>
      <c r="N8" s="104"/>
      <c r="O8" s="106"/>
      <c r="P8" s="106"/>
      <c r="Q8" s="106"/>
      <c r="R8" s="106"/>
      <c r="S8" s="106"/>
      <c r="T8" s="106"/>
      <c r="U8" s="106"/>
      <c r="V8" s="106"/>
    </row>
    <row r="9" spans="1:39" s="105" customFormat="1" x14ac:dyDescent="0.2">
      <c r="B9" s="111"/>
      <c r="C9" s="107"/>
      <c r="D9" s="107"/>
      <c r="E9" s="107"/>
      <c r="F9" s="107"/>
      <c r="G9" s="106"/>
      <c r="H9" s="109"/>
      <c r="I9" s="109"/>
      <c r="J9" s="109"/>
      <c r="K9" s="106"/>
      <c r="L9" s="106"/>
      <c r="M9" s="106"/>
      <c r="N9" s="104"/>
      <c r="O9" s="106"/>
      <c r="P9" s="106"/>
      <c r="Q9" s="106"/>
      <c r="R9" s="106"/>
      <c r="S9" s="106"/>
      <c r="T9" s="106"/>
      <c r="U9" s="106"/>
      <c r="V9" s="106"/>
    </row>
    <row r="10" spans="1:39" s="105" customFormat="1" x14ac:dyDescent="0.2">
      <c r="A10" s="112"/>
      <c r="B10" s="111"/>
      <c r="C10" s="107"/>
      <c r="D10" s="107"/>
      <c r="E10" s="107"/>
      <c r="F10" s="107"/>
      <c r="G10" s="106"/>
      <c r="H10" s="109"/>
      <c r="I10" s="109"/>
      <c r="J10" s="109"/>
      <c r="K10" s="106"/>
      <c r="L10" s="106"/>
      <c r="M10" s="106"/>
      <c r="N10" s="104"/>
      <c r="O10" s="106"/>
      <c r="P10" s="106"/>
      <c r="Q10" s="106"/>
      <c r="R10" s="106"/>
      <c r="S10" s="106"/>
      <c r="T10" s="106"/>
      <c r="U10" s="106"/>
      <c r="V10" s="106"/>
    </row>
    <row r="11" spans="1:39" s="105" customFormat="1" x14ac:dyDescent="0.2">
      <c r="B11" s="111"/>
      <c r="C11" s="107"/>
      <c r="D11" s="107"/>
      <c r="E11" s="107"/>
      <c r="F11" s="107"/>
      <c r="G11" s="106"/>
      <c r="H11" s="109"/>
      <c r="I11" s="109"/>
      <c r="J11" s="109"/>
      <c r="K11" s="106"/>
      <c r="L11" s="106"/>
      <c r="M11" s="106"/>
      <c r="N11" s="104"/>
      <c r="O11" s="106"/>
      <c r="P11" s="106"/>
      <c r="Q11" s="106"/>
      <c r="R11" s="106"/>
      <c r="S11" s="106"/>
      <c r="T11" s="106"/>
      <c r="U11" s="106"/>
      <c r="V11" s="106"/>
    </row>
    <row r="12" spans="1:39" s="105" customFormat="1" x14ac:dyDescent="0.2">
      <c r="B12" s="111"/>
      <c r="C12" s="107"/>
      <c r="D12" s="107"/>
      <c r="E12" s="107"/>
      <c r="F12" s="107"/>
      <c r="G12" s="106"/>
      <c r="H12" s="109"/>
      <c r="I12" s="109"/>
      <c r="J12" s="109"/>
      <c r="K12" s="106"/>
      <c r="L12" s="106"/>
      <c r="M12" s="106"/>
      <c r="N12" s="104"/>
      <c r="O12" s="106"/>
      <c r="P12" s="106"/>
      <c r="Q12" s="106"/>
      <c r="R12" s="106"/>
      <c r="S12" s="106"/>
      <c r="T12" s="106"/>
      <c r="U12" s="106"/>
      <c r="V12" s="106"/>
    </row>
    <row r="13" spans="1:39" s="105" customFormat="1" x14ac:dyDescent="0.2">
      <c r="B13" s="111"/>
      <c r="C13" s="107"/>
      <c r="D13" s="107"/>
      <c r="E13" s="107"/>
      <c r="F13" s="107"/>
      <c r="G13" s="106"/>
      <c r="H13" s="109"/>
      <c r="I13" s="109"/>
      <c r="J13" s="109"/>
      <c r="K13" s="106"/>
      <c r="L13" s="109"/>
      <c r="M13" s="106"/>
      <c r="N13" s="104"/>
      <c r="O13" s="106"/>
      <c r="P13" s="106"/>
      <c r="Q13" s="106"/>
      <c r="R13" s="106"/>
      <c r="S13" s="106"/>
      <c r="T13" s="106"/>
      <c r="U13" s="106"/>
      <c r="V13" s="106"/>
    </row>
    <row r="14" spans="1:39" s="105" customFormat="1" x14ac:dyDescent="0.2">
      <c r="B14" s="111"/>
      <c r="C14" s="107"/>
      <c r="D14" s="107"/>
      <c r="E14" s="107"/>
      <c r="F14" s="107"/>
      <c r="G14" s="106"/>
      <c r="H14" s="109"/>
      <c r="I14" s="109"/>
      <c r="J14" s="109"/>
      <c r="K14" s="106"/>
      <c r="L14" s="106"/>
      <c r="M14" s="106"/>
      <c r="N14" s="104"/>
      <c r="O14" s="106"/>
      <c r="P14" s="106"/>
      <c r="Q14" s="106"/>
      <c r="R14" s="106"/>
      <c r="S14" s="106"/>
      <c r="T14" s="106"/>
      <c r="U14" s="106"/>
      <c r="V14" s="106"/>
    </row>
    <row r="15" spans="1:39" s="105" customFormat="1" x14ac:dyDescent="0.2">
      <c r="B15" s="111"/>
      <c r="C15" s="107"/>
      <c r="D15" s="107"/>
      <c r="E15" s="107"/>
      <c r="F15" s="113"/>
      <c r="G15" s="106"/>
      <c r="H15" s="109"/>
      <c r="I15" s="109"/>
      <c r="J15" s="109"/>
      <c r="K15" s="106"/>
      <c r="L15" s="106"/>
      <c r="M15" s="106"/>
      <c r="N15" s="104"/>
      <c r="O15" s="106"/>
      <c r="P15" s="106"/>
      <c r="Q15" s="106"/>
      <c r="R15" s="106"/>
      <c r="S15" s="106"/>
      <c r="T15" s="106"/>
      <c r="U15" s="106"/>
      <c r="V15" s="106"/>
    </row>
    <row r="16" spans="1:39" s="105" customFormat="1" x14ac:dyDescent="0.2">
      <c r="B16" s="111"/>
      <c r="C16" s="107"/>
      <c r="D16" s="107"/>
      <c r="E16" s="107"/>
      <c r="F16" s="107"/>
      <c r="G16" s="106"/>
      <c r="H16" s="109"/>
      <c r="I16" s="109"/>
      <c r="J16" s="109"/>
      <c r="K16" s="106"/>
      <c r="L16" s="106"/>
      <c r="M16" s="106"/>
      <c r="N16" s="104"/>
      <c r="O16" s="106"/>
      <c r="P16" s="106"/>
      <c r="Q16" s="106"/>
      <c r="R16" s="106"/>
      <c r="S16" s="106"/>
      <c r="T16" s="106"/>
      <c r="U16" s="106"/>
      <c r="V16" s="106"/>
    </row>
    <row r="17" spans="2:22" s="105" customFormat="1" x14ac:dyDescent="0.2">
      <c r="B17" s="111"/>
      <c r="C17" s="107"/>
      <c r="D17" s="107"/>
      <c r="E17" s="107"/>
      <c r="F17" s="107"/>
      <c r="G17" s="106"/>
      <c r="H17" s="109"/>
      <c r="I17" s="109"/>
      <c r="J17" s="109"/>
      <c r="K17" s="106"/>
      <c r="L17" s="106"/>
      <c r="M17" s="106"/>
      <c r="N17" s="104"/>
      <c r="O17" s="114"/>
      <c r="P17" s="106"/>
      <c r="Q17" s="106"/>
      <c r="R17" s="106"/>
      <c r="S17" s="106"/>
      <c r="T17" s="106"/>
      <c r="U17" s="106"/>
      <c r="V17" s="106"/>
    </row>
    <row r="18" spans="2:22" s="105" customFormat="1" x14ac:dyDescent="0.2">
      <c r="B18" s="111"/>
      <c r="C18" s="107"/>
      <c r="D18" s="107"/>
      <c r="E18" s="107"/>
      <c r="F18" s="107"/>
      <c r="G18" s="106"/>
      <c r="H18" s="109"/>
      <c r="I18" s="109"/>
      <c r="J18" s="109"/>
      <c r="K18" s="106"/>
      <c r="L18" s="106"/>
      <c r="M18" s="106"/>
      <c r="N18" s="104"/>
      <c r="O18" s="106"/>
      <c r="P18" s="106"/>
      <c r="Q18" s="106"/>
      <c r="R18" s="106"/>
      <c r="S18" s="106"/>
      <c r="T18" s="106"/>
      <c r="U18" s="106"/>
      <c r="V18" s="106"/>
    </row>
    <row r="19" spans="2:22" s="105" customFormat="1" x14ac:dyDescent="0.2">
      <c r="B19" s="111"/>
      <c r="C19" s="107"/>
      <c r="D19" s="107"/>
      <c r="E19" s="107"/>
      <c r="F19" s="107"/>
      <c r="G19" s="106"/>
      <c r="H19" s="109"/>
      <c r="I19" s="109"/>
      <c r="J19" s="109"/>
      <c r="K19" s="106"/>
      <c r="L19" s="106"/>
      <c r="M19" s="106"/>
      <c r="N19" s="104"/>
      <c r="O19" s="109"/>
      <c r="P19" s="106"/>
      <c r="Q19" s="106"/>
      <c r="R19" s="106"/>
      <c r="S19" s="106"/>
      <c r="T19" s="106"/>
      <c r="U19" s="106"/>
      <c r="V19" s="106"/>
    </row>
    <row r="20" spans="2:22" s="105" customFormat="1" x14ac:dyDescent="0.2">
      <c r="B20" s="111"/>
      <c r="C20" s="107"/>
      <c r="D20" s="107"/>
      <c r="E20" s="107"/>
      <c r="F20" s="107"/>
      <c r="G20" s="106"/>
      <c r="H20" s="109"/>
      <c r="I20" s="109"/>
      <c r="J20" s="109"/>
      <c r="K20" s="106"/>
      <c r="L20" s="106"/>
      <c r="M20" s="106"/>
      <c r="N20" s="104"/>
      <c r="O20" s="106"/>
      <c r="P20" s="106"/>
      <c r="Q20" s="106"/>
      <c r="R20" s="106"/>
      <c r="S20" s="106"/>
      <c r="T20" s="106"/>
      <c r="U20" s="106"/>
      <c r="V20" s="106"/>
    </row>
    <row r="21" spans="2:22" s="105" customFormat="1" x14ac:dyDescent="0.2">
      <c r="B21" s="111"/>
      <c r="C21" s="107"/>
      <c r="D21" s="107"/>
      <c r="E21" s="107"/>
      <c r="F21" s="107"/>
      <c r="G21" s="106"/>
      <c r="H21" s="109"/>
      <c r="I21" s="109"/>
      <c r="J21" s="109"/>
      <c r="K21" s="106"/>
      <c r="L21" s="106"/>
      <c r="M21" s="106"/>
      <c r="N21" s="104"/>
      <c r="O21" s="106"/>
      <c r="P21" s="106"/>
      <c r="Q21" s="106"/>
      <c r="R21" s="106"/>
      <c r="S21" s="106"/>
      <c r="T21" s="106"/>
      <c r="U21" s="106"/>
      <c r="V21" s="106"/>
    </row>
    <row r="22" spans="2:22" s="105" customFormat="1" x14ac:dyDescent="0.2">
      <c r="B22" s="111"/>
      <c r="C22" s="107"/>
      <c r="D22" s="107"/>
      <c r="E22" s="107"/>
      <c r="F22" s="107"/>
      <c r="G22" s="106"/>
      <c r="H22" s="109"/>
      <c r="I22" s="109"/>
      <c r="J22" s="109"/>
      <c r="K22" s="106"/>
      <c r="L22" s="106"/>
      <c r="M22" s="106"/>
      <c r="N22" s="104"/>
      <c r="O22" s="106"/>
      <c r="P22" s="106"/>
      <c r="Q22" s="106"/>
      <c r="R22" s="106"/>
      <c r="S22" s="106"/>
      <c r="T22" s="106"/>
      <c r="U22" s="106"/>
      <c r="V22" s="106"/>
    </row>
    <row r="23" spans="2:22" s="105" customFormat="1" x14ac:dyDescent="0.2">
      <c r="B23" s="111"/>
      <c r="C23" s="107"/>
      <c r="D23" s="107"/>
      <c r="E23" s="107"/>
      <c r="F23" s="107"/>
      <c r="G23" s="106"/>
      <c r="H23" s="109"/>
      <c r="I23" s="109"/>
      <c r="J23" s="109"/>
      <c r="K23" s="106"/>
      <c r="L23" s="106"/>
      <c r="M23" s="106"/>
      <c r="N23" s="104"/>
      <c r="O23" s="106"/>
      <c r="P23" s="106"/>
      <c r="Q23" s="106"/>
      <c r="R23" s="106"/>
      <c r="S23" s="106"/>
      <c r="T23" s="106"/>
      <c r="U23" s="106"/>
      <c r="V23" s="106"/>
    </row>
    <row r="24" spans="2:22" s="105" customFormat="1" x14ac:dyDescent="0.2">
      <c r="B24" s="111"/>
      <c r="C24" s="107"/>
      <c r="D24" s="107"/>
      <c r="E24" s="107"/>
      <c r="F24" s="107"/>
      <c r="G24" s="106"/>
      <c r="H24" s="109"/>
      <c r="I24" s="109"/>
      <c r="J24" s="109"/>
      <c r="K24" s="106"/>
      <c r="L24" s="106"/>
      <c r="M24" s="106"/>
      <c r="N24" s="104"/>
      <c r="O24" s="106"/>
      <c r="P24" s="106"/>
      <c r="Q24" s="106"/>
      <c r="R24" s="106"/>
      <c r="S24" s="106"/>
      <c r="T24" s="106"/>
      <c r="U24" s="106"/>
      <c r="V24" s="106"/>
    </row>
    <row r="25" spans="2:22" s="105" customFormat="1" x14ac:dyDescent="0.2">
      <c r="B25" s="111"/>
      <c r="C25" s="107"/>
      <c r="D25" s="107"/>
      <c r="E25" s="107"/>
      <c r="F25" s="107"/>
      <c r="G25" s="106"/>
      <c r="H25" s="109"/>
      <c r="I25" s="109"/>
      <c r="J25" s="109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</row>
    <row r="26" spans="2:22" s="105" customFormat="1" x14ac:dyDescent="0.2">
      <c r="B26" s="111"/>
      <c r="C26" s="107"/>
      <c r="D26" s="107"/>
      <c r="E26" s="107"/>
      <c r="F26" s="107"/>
      <c r="G26" s="106"/>
      <c r="H26" s="109"/>
      <c r="I26" s="109"/>
      <c r="J26" s="109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</row>
    <row r="27" spans="2:22" s="105" customFormat="1" x14ac:dyDescent="0.2">
      <c r="B27" s="111"/>
      <c r="C27" s="107"/>
      <c r="D27" s="107"/>
      <c r="E27" s="107"/>
      <c r="F27" s="107"/>
      <c r="G27" s="106"/>
      <c r="H27" s="109"/>
      <c r="I27" s="109"/>
      <c r="J27" s="109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</row>
    <row r="28" spans="2:22" s="105" customFormat="1" x14ac:dyDescent="0.2">
      <c r="B28" s="111"/>
      <c r="C28" s="107"/>
      <c r="D28" s="107"/>
      <c r="E28" s="107"/>
      <c r="F28" s="107"/>
      <c r="G28" s="106"/>
      <c r="H28" s="109"/>
      <c r="I28" s="109"/>
      <c r="J28" s="109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</row>
    <row r="29" spans="2:22" s="105" customFormat="1" x14ac:dyDescent="0.2">
      <c r="B29" s="111"/>
      <c r="C29" s="107"/>
      <c r="D29" s="107"/>
      <c r="E29" s="107"/>
      <c r="F29" s="107"/>
      <c r="G29" s="106"/>
      <c r="H29" s="109"/>
      <c r="I29" s="109"/>
      <c r="J29" s="109"/>
      <c r="K29" s="106"/>
      <c r="L29" s="106"/>
      <c r="M29" s="106"/>
      <c r="N29" s="109"/>
      <c r="O29" s="109"/>
      <c r="P29" s="106"/>
      <c r="Q29" s="106"/>
      <c r="R29" s="106"/>
      <c r="S29" s="106"/>
      <c r="T29" s="106"/>
      <c r="U29" s="106"/>
      <c r="V29" s="106"/>
    </row>
    <row r="30" spans="2:22" s="105" customFormat="1" x14ac:dyDescent="0.2">
      <c r="B30" s="111"/>
      <c r="C30" s="107"/>
      <c r="D30" s="107"/>
      <c r="E30" s="107"/>
      <c r="F30" s="107"/>
      <c r="G30" s="106"/>
      <c r="H30" s="109"/>
      <c r="I30" s="109"/>
      <c r="J30" s="109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</row>
    <row r="31" spans="2:22" s="105" customFormat="1" x14ac:dyDescent="0.2">
      <c r="B31" s="111"/>
      <c r="C31" s="107"/>
      <c r="D31" s="107"/>
      <c r="E31" s="107"/>
      <c r="F31" s="107"/>
      <c r="G31" s="106"/>
      <c r="H31" s="109"/>
      <c r="I31" s="109"/>
      <c r="J31" s="109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</row>
    <row r="32" spans="2:22" s="105" customFormat="1" x14ac:dyDescent="0.2">
      <c r="B32" s="111"/>
      <c r="C32" s="107"/>
      <c r="D32" s="107"/>
      <c r="E32" s="107"/>
      <c r="F32" s="107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</row>
    <row r="33" spans="2:39" s="105" customFormat="1" x14ac:dyDescent="0.2">
      <c r="B33" s="111"/>
      <c r="C33" s="107"/>
      <c r="D33" s="107"/>
      <c r="E33" s="107"/>
      <c r="F33" s="107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</row>
    <row r="34" spans="2:39" s="105" customFormat="1" x14ac:dyDescent="0.2">
      <c r="B34" s="111"/>
      <c r="C34" s="107"/>
      <c r="D34" s="107"/>
      <c r="E34" s="107"/>
      <c r="F34" s="107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</row>
    <row r="35" spans="2:39" s="105" customFormat="1" x14ac:dyDescent="0.2">
      <c r="B35" s="111"/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</row>
    <row r="36" spans="2:39" s="105" customFormat="1" ht="24" customHeight="1" x14ac:dyDescent="0.2">
      <c r="B36" s="115"/>
      <c r="C36" s="107"/>
      <c r="D36" s="107"/>
      <c r="E36" s="107"/>
      <c r="F36" s="107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</row>
    <row r="37" spans="2:39" s="105" customFormat="1" x14ac:dyDescent="0.2">
      <c r="B37" s="111"/>
      <c r="C37" s="107"/>
      <c r="D37" s="107"/>
      <c r="E37" s="107"/>
      <c r="F37" s="107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</row>
    <row r="38" spans="2:39" s="105" customFormat="1" x14ac:dyDescent="0.2">
      <c r="B38" s="111"/>
      <c r="C38" s="107"/>
      <c r="D38" s="107"/>
      <c r="E38" s="107"/>
      <c r="F38" s="107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</row>
    <row r="39" spans="2:39" s="105" customFormat="1" x14ac:dyDescent="0.2">
      <c r="B39" s="111"/>
      <c r="C39" s="107"/>
      <c r="D39" s="107"/>
      <c r="E39" s="107"/>
      <c r="F39" s="107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</row>
    <row r="40" spans="2:39" s="105" customFormat="1" x14ac:dyDescent="0.2">
      <c r="B40" s="111"/>
      <c r="C40" s="113"/>
      <c r="D40" s="113"/>
      <c r="E40" s="107"/>
      <c r="F40" s="107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</row>
    <row r="41" spans="2:39" s="105" customFormat="1" x14ac:dyDescent="0.2">
      <c r="B41" s="106"/>
      <c r="C41" s="107"/>
      <c r="D41" s="107"/>
      <c r="E41" s="107"/>
      <c r="F41" s="107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</row>
    <row r="42" spans="2:39" s="105" customFormat="1" x14ac:dyDescent="0.2">
      <c r="B42" s="106"/>
      <c r="C42" s="107"/>
      <c r="D42" s="107"/>
      <c r="E42" s="107"/>
      <c r="F42" s="107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</row>
    <row r="43" spans="2:39" s="105" customFormat="1" x14ac:dyDescent="0.2">
      <c r="B43" s="346"/>
      <c r="C43" s="346"/>
      <c r="D43" s="346"/>
      <c r="E43" s="346"/>
      <c r="F43" s="34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</row>
    <row r="44" spans="2:39" s="105" customFormat="1" x14ac:dyDescent="0.2">
      <c r="B44" s="344"/>
      <c r="C44" s="344"/>
      <c r="D44" s="344"/>
      <c r="E44" s="344"/>
      <c r="F44" s="344"/>
      <c r="G44" s="344"/>
      <c r="H44" s="344"/>
      <c r="I44" s="116"/>
      <c r="J44" s="116"/>
      <c r="K44" s="116"/>
      <c r="L44" s="116"/>
      <c r="M44" s="116"/>
      <c r="N44" s="116"/>
      <c r="O44" s="106"/>
      <c r="P44" s="106"/>
      <c r="Q44" s="106"/>
      <c r="R44" s="106"/>
      <c r="S44" s="106"/>
      <c r="T44" s="106"/>
      <c r="U44" s="106"/>
      <c r="V44" s="106"/>
    </row>
    <row r="45" spans="2:39" s="105" customFormat="1" ht="10.5" customHeight="1" x14ac:dyDescent="0.2">
      <c r="B45" s="345"/>
      <c r="C45" s="345"/>
      <c r="D45" s="345"/>
      <c r="E45" s="345"/>
      <c r="F45" s="345"/>
      <c r="G45" s="345"/>
      <c r="H45" s="345"/>
      <c r="I45" s="117"/>
      <c r="J45" s="117"/>
      <c r="K45" s="117"/>
      <c r="L45" s="117"/>
      <c r="M45" s="117"/>
      <c r="N45" s="117"/>
      <c r="O45" s="106"/>
      <c r="P45" s="106"/>
      <c r="Q45" s="106"/>
      <c r="R45" s="106"/>
      <c r="S45" s="106"/>
      <c r="T45" s="106"/>
      <c r="U45" s="106"/>
      <c r="V45" s="106"/>
    </row>
    <row r="46" spans="2:39" s="99" customFormat="1" ht="14.25" customHeight="1" x14ac:dyDescent="0.2">
      <c r="C46" s="212"/>
      <c r="F46" s="118"/>
      <c r="G46" s="212"/>
      <c r="H46" s="212"/>
      <c r="I46" s="212"/>
      <c r="J46" s="212"/>
      <c r="K46" s="212"/>
      <c r="L46" s="212"/>
      <c r="M46" s="212"/>
      <c r="N46" s="212"/>
      <c r="O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</row>
    <row r="47" spans="2:39" s="99" customFormat="1" x14ac:dyDescent="0.2">
      <c r="G47" s="212"/>
      <c r="H47" s="212"/>
      <c r="I47" s="212"/>
      <c r="J47" s="212"/>
      <c r="K47" s="212"/>
      <c r="L47" s="212"/>
      <c r="M47" s="212"/>
      <c r="N47" s="212"/>
      <c r="O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</row>
    <row r="48" spans="2:39" s="99" customFormat="1" x14ac:dyDescent="0.2">
      <c r="C48" s="119"/>
      <c r="D48" s="119"/>
      <c r="E48" s="119"/>
      <c r="G48" s="212"/>
      <c r="H48" s="212"/>
      <c r="I48" s="212"/>
      <c r="J48" s="212"/>
      <c r="K48" s="212"/>
      <c r="L48" s="212"/>
      <c r="M48" s="212"/>
      <c r="N48" s="212"/>
      <c r="O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</row>
    <row r="49" spans="1:39" s="99" customFormat="1" x14ac:dyDescent="0.2">
      <c r="C49" s="119"/>
      <c r="D49" s="119"/>
      <c r="E49" s="119"/>
      <c r="G49" s="212"/>
      <c r="H49" s="212"/>
      <c r="I49" s="212"/>
      <c r="J49" s="212"/>
      <c r="K49" s="212"/>
      <c r="L49" s="212"/>
      <c r="M49" s="212"/>
      <c r="N49" s="212"/>
      <c r="O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</row>
    <row r="50" spans="1:39" s="99" customFormat="1" x14ac:dyDescent="0.2">
      <c r="G50" s="212"/>
      <c r="H50" s="212"/>
      <c r="I50" s="212"/>
      <c r="J50" s="212"/>
      <c r="K50" s="212"/>
      <c r="L50" s="212"/>
      <c r="M50" s="212"/>
      <c r="N50" s="212"/>
      <c r="O50" s="212"/>
    </row>
    <row r="51" spans="1:39" s="99" customFormat="1" x14ac:dyDescent="0.2"/>
    <row r="52" spans="1:39" x14ac:dyDescent="0.2">
      <c r="A52" s="99"/>
      <c r="W52" s="99"/>
      <c r="X52" s="99"/>
    </row>
  </sheetData>
  <sortState xmlns:xlrd2="http://schemas.microsoft.com/office/spreadsheetml/2017/richdata2" ref="B105:E111">
    <sortCondition descending="1" ref="E105:E111"/>
  </sortState>
  <mergeCells count="4">
    <mergeCell ref="B44:H44"/>
    <mergeCell ref="B45:H45"/>
    <mergeCell ref="B43:F43"/>
    <mergeCell ref="B5:H5"/>
  </mergeCells>
  <conditionalFormatting sqref="C16:F31">
    <cfRule type="containsText" dxfId="7" priority="9" stopIfTrue="1" operator="containsText" text="c">
      <formula>NOT(ISERROR(SEARCH("c",C16)))</formula>
    </cfRule>
  </conditionalFormatting>
  <conditionalFormatting sqref="C6:C10 C14 E14:F14 E6:F10">
    <cfRule type="containsText" dxfId="6" priority="8" stopIfTrue="1" operator="containsText" text="c">
      <formula>NOT(ISERROR(SEARCH("c",C6)))</formula>
    </cfRule>
  </conditionalFormatting>
  <conditionalFormatting sqref="D6:D10 D14">
    <cfRule type="containsText" dxfId="5" priority="6" stopIfTrue="1" operator="containsText" text="c">
      <formula>NOT(ISERROR(SEARCH("c",D6)))</formula>
    </cfRule>
  </conditionalFormatting>
  <conditionalFormatting sqref="C32:F34">
    <cfRule type="containsText" dxfId="4" priority="5" stopIfTrue="1" operator="containsText" text="c">
      <formula>NOT(ISERROR(SEARCH("c",C32)))</formula>
    </cfRule>
  </conditionalFormatting>
  <conditionalFormatting sqref="C35:F37">
    <cfRule type="containsText" dxfId="3" priority="4" stopIfTrue="1" operator="containsText" text="c">
      <formula>NOT(ISERROR(SEARCH("c",C35)))</formula>
    </cfRule>
  </conditionalFormatting>
  <conditionalFormatting sqref="C38:F39">
    <cfRule type="containsText" dxfId="2" priority="3" stopIfTrue="1" operator="containsText" text="c">
      <formula>NOT(ISERROR(SEARCH("c",C38)))</formula>
    </cfRule>
  </conditionalFormatting>
  <conditionalFormatting sqref="C40:F42">
    <cfRule type="containsText" dxfId="1" priority="2" stopIfTrue="1" operator="containsText" text="c">
      <formula>NOT(ISERROR(SEARCH("c",C40)))</formula>
    </cfRule>
  </conditionalFormatting>
  <conditionalFormatting sqref="C4:F4">
    <cfRule type="containsText" dxfId="0" priority="1" stopIfTrue="1" operator="containsText" text="c">
      <formula>NOT(ISERROR(SEARCH("c",C4)))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/>
  </sheetPr>
  <dimension ref="A3:V106"/>
  <sheetViews>
    <sheetView workbookViewId="0"/>
  </sheetViews>
  <sheetFormatPr defaultColWidth="8.7109375" defaultRowHeight="12.75" x14ac:dyDescent="0.2"/>
  <cols>
    <col min="1" max="1" width="9.140625" style="126" customWidth="1"/>
    <col min="2" max="2" width="8.7109375" style="2"/>
    <col min="3" max="3" width="9.5703125" style="2" bestFit="1" customWidth="1"/>
    <col min="4" max="4" width="9" style="2" bestFit="1" customWidth="1"/>
    <col min="5" max="5" width="9.85546875" style="2" bestFit="1" customWidth="1"/>
    <col min="6" max="6" width="8.7109375" style="2"/>
    <col min="7" max="7" width="9.28515625" style="2" bestFit="1" customWidth="1"/>
    <col min="8" max="8" width="8.7109375" style="2"/>
    <col min="9" max="9" width="10.7109375" style="2" bestFit="1" customWidth="1"/>
    <col min="10" max="11" width="8.85546875" style="2" bestFit="1" customWidth="1"/>
    <col min="12" max="16384" width="8.7109375" style="2"/>
  </cols>
  <sheetData>
    <row r="3" spans="1:7" x14ac:dyDescent="0.2">
      <c r="A3" s="83"/>
      <c r="B3" s="83"/>
      <c r="C3" s="83"/>
      <c r="D3" s="83"/>
      <c r="E3" s="83"/>
      <c r="F3" s="83"/>
      <c r="G3" s="83"/>
    </row>
    <row r="4" spans="1:7" x14ac:dyDescent="0.2">
      <c r="A4" s="83"/>
      <c r="B4" s="83"/>
      <c r="C4" s="83"/>
      <c r="D4" s="83"/>
      <c r="E4" s="121"/>
      <c r="F4" s="121"/>
      <c r="G4" s="83"/>
    </row>
    <row r="5" spans="1:7" x14ac:dyDescent="0.2">
      <c r="A5" s="83"/>
      <c r="B5" s="237"/>
      <c r="C5" s="237" t="s">
        <v>149</v>
      </c>
      <c r="D5" s="237" t="s">
        <v>146</v>
      </c>
      <c r="E5" s="121"/>
      <c r="F5" s="121"/>
      <c r="G5" s="83"/>
    </row>
    <row r="6" spans="1:7" x14ac:dyDescent="0.2">
      <c r="A6" s="83"/>
      <c r="B6" s="237" t="s">
        <v>126</v>
      </c>
      <c r="C6" s="269">
        <v>11.607299999999999</v>
      </c>
      <c r="D6" s="269">
        <v>31.558199999999999</v>
      </c>
      <c r="E6" s="122"/>
      <c r="F6" s="122"/>
      <c r="G6" s="83"/>
    </row>
    <row r="7" spans="1:7" x14ac:dyDescent="0.2">
      <c r="A7" s="83"/>
      <c r="B7" s="237" t="s">
        <v>75</v>
      </c>
      <c r="C7" s="269">
        <v>8.6064899999999991</v>
      </c>
      <c r="D7" s="269">
        <v>30.580680000000001</v>
      </c>
      <c r="E7" s="122"/>
      <c r="F7" s="122"/>
      <c r="G7" s="83"/>
    </row>
    <row r="8" spans="1:7" x14ac:dyDescent="0.2">
      <c r="A8" s="83"/>
      <c r="B8" s="237" t="s">
        <v>64</v>
      </c>
      <c r="C8" s="269">
        <v>5.5900299999999996</v>
      </c>
      <c r="D8" s="269">
        <v>16.940819999999999</v>
      </c>
      <c r="E8" s="122"/>
      <c r="F8" s="122"/>
      <c r="G8" s="83"/>
    </row>
    <row r="9" spans="1:7" x14ac:dyDescent="0.2">
      <c r="A9" s="83"/>
      <c r="B9" s="237" t="s">
        <v>66</v>
      </c>
      <c r="C9" s="269">
        <v>6.4918900000000006</v>
      </c>
      <c r="D9" s="269">
        <v>6.9425100000000004</v>
      </c>
      <c r="E9" s="122"/>
      <c r="F9" s="122"/>
      <c r="G9" s="83"/>
    </row>
    <row r="10" spans="1:7" x14ac:dyDescent="0.2">
      <c r="A10" s="83"/>
      <c r="B10" s="237" t="s">
        <v>84</v>
      </c>
      <c r="C10" s="269">
        <v>4.0219300000000002</v>
      </c>
      <c r="D10" s="269">
        <v>4.7504499999999998</v>
      </c>
      <c r="E10" s="122"/>
      <c r="F10" s="122"/>
      <c r="G10" s="83"/>
    </row>
    <row r="11" spans="1:7" x14ac:dyDescent="0.2">
      <c r="A11" s="83"/>
      <c r="B11" s="237" t="s">
        <v>81</v>
      </c>
      <c r="C11" s="269">
        <v>2.7571999999999997</v>
      </c>
      <c r="D11" s="269">
        <v>2.2805999999999997</v>
      </c>
      <c r="E11" s="122"/>
      <c r="F11" s="122"/>
      <c r="G11" s="83"/>
    </row>
    <row r="12" spans="1:7" x14ac:dyDescent="0.2">
      <c r="A12" s="83"/>
      <c r="B12" s="237" t="s">
        <v>76</v>
      </c>
      <c r="C12" s="269">
        <v>1.9218499999999998</v>
      </c>
      <c r="D12" s="269">
        <v>2.89025</v>
      </c>
      <c r="E12" s="122"/>
      <c r="F12" s="122"/>
      <c r="G12" s="83"/>
    </row>
    <row r="13" spans="1:7" x14ac:dyDescent="0.2">
      <c r="A13" s="83"/>
      <c r="B13" s="237" t="s">
        <v>153</v>
      </c>
      <c r="C13" s="269">
        <v>0.57377</v>
      </c>
      <c r="D13" s="269">
        <v>3.8338700000000001</v>
      </c>
      <c r="E13" s="122"/>
      <c r="F13" s="122"/>
      <c r="G13" s="83"/>
    </row>
    <row r="14" spans="1:7" x14ac:dyDescent="0.2">
      <c r="A14" s="83"/>
      <c r="B14" s="237" t="s">
        <v>65</v>
      </c>
      <c r="C14" s="269">
        <v>0.59404000000000001</v>
      </c>
      <c r="D14" s="269">
        <v>2.6756899999999999</v>
      </c>
      <c r="E14" s="122"/>
      <c r="F14" s="122"/>
      <c r="G14" s="83"/>
    </row>
    <row r="15" spans="1:7" x14ac:dyDescent="0.2">
      <c r="A15" s="83"/>
      <c r="B15" s="237" t="s">
        <v>73</v>
      </c>
      <c r="C15" s="269">
        <v>1.26545</v>
      </c>
      <c r="D15" s="269">
        <v>1.3985399999999999</v>
      </c>
      <c r="E15" s="122"/>
      <c r="F15" s="122"/>
      <c r="G15" s="83"/>
    </row>
    <row r="16" spans="1:7" x14ac:dyDescent="0.2">
      <c r="A16" s="83"/>
      <c r="B16" s="237" t="s">
        <v>58</v>
      </c>
      <c r="C16" s="269">
        <v>0.81</v>
      </c>
      <c r="D16" s="269">
        <v>1.7435999999999998</v>
      </c>
      <c r="E16" s="122"/>
      <c r="F16" s="122"/>
      <c r="G16" s="83"/>
    </row>
    <row r="17" spans="1:7" x14ac:dyDescent="0.2">
      <c r="A17" s="83"/>
      <c r="B17" s="237" t="s">
        <v>62</v>
      </c>
      <c r="C17" s="269">
        <v>1.18347</v>
      </c>
      <c r="D17" s="269">
        <v>0.40367000000000003</v>
      </c>
      <c r="E17" s="122"/>
      <c r="F17" s="122"/>
      <c r="G17" s="83"/>
    </row>
    <row r="18" spans="1:7" x14ac:dyDescent="0.2">
      <c r="A18" s="83"/>
      <c r="B18" s="237" t="s">
        <v>60</v>
      </c>
      <c r="C18" s="269">
        <v>0.13578999999999999</v>
      </c>
      <c r="D18" s="269">
        <v>1.4077299999999999</v>
      </c>
      <c r="E18" s="122"/>
      <c r="F18" s="122"/>
      <c r="G18" s="83"/>
    </row>
    <row r="19" spans="1:7" x14ac:dyDescent="0.2">
      <c r="A19" s="83"/>
      <c r="B19" s="237" t="s">
        <v>70</v>
      </c>
      <c r="C19" s="269">
        <v>0.26732999999999996</v>
      </c>
      <c r="D19" s="269">
        <v>1.04121</v>
      </c>
      <c r="E19" s="122"/>
      <c r="F19" s="122"/>
      <c r="G19" s="83"/>
    </row>
    <row r="20" spans="1:7" x14ac:dyDescent="0.2">
      <c r="A20" s="83"/>
      <c r="B20" s="237" t="s">
        <v>68</v>
      </c>
      <c r="C20" s="269">
        <v>0.20995</v>
      </c>
      <c r="D20" s="269">
        <v>0.87597000000000003</v>
      </c>
      <c r="E20" s="122"/>
      <c r="F20" s="122"/>
      <c r="G20" s="83"/>
    </row>
    <row r="21" spans="1:7" x14ac:dyDescent="0.2">
      <c r="A21" s="83"/>
      <c r="B21" s="237" t="s">
        <v>59</v>
      </c>
      <c r="C21" s="269">
        <v>0.49810000000000004</v>
      </c>
      <c r="D21" s="269">
        <v>0.4209</v>
      </c>
      <c r="E21" s="122"/>
      <c r="F21" s="122"/>
      <c r="G21" s="83"/>
    </row>
    <row r="22" spans="1:7" x14ac:dyDescent="0.2">
      <c r="A22" s="83"/>
      <c r="B22" s="237" t="s">
        <v>74</v>
      </c>
      <c r="C22" s="269">
        <v>0.12628</v>
      </c>
      <c r="D22" s="269">
        <v>0.49991000000000002</v>
      </c>
      <c r="E22" s="122"/>
      <c r="F22" s="122"/>
      <c r="G22" s="83"/>
    </row>
    <row r="23" spans="1:7" x14ac:dyDescent="0.2">
      <c r="A23" s="83"/>
      <c r="B23" s="237" t="s">
        <v>63</v>
      </c>
      <c r="C23" s="269">
        <v>0.32507999999999998</v>
      </c>
      <c r="D23" s="269">
        <v>0</v>
      </c>
      <c r="E23" s="122"/>
      <c r="F23" s="122"/>
      <c r="G23" s="83"/>
    </row>
    <row r="24" spans="1:7" x14ac:dyDescent="0.2">
      <c r="A24" s="83"/>
      <c r="B24" s="237" t="s">
        <v>78</v>
      </c>
      <c r="C24" s="269">
        <v>0.32219999999999999</v>
      </c>
      <c r="D24" s="269">
        <v>0</v>
      </c>
      <c r="E24" s="122"/>
      <c r="F24" s="122"/>
      <c r="G24" s="83"/>
    </row>
    <row r="25" spans="1:7" x14ac:dyDescent="0.2">
      <c r="A25" s="83"/>
      <c r="B25" s="237" t="s">
        <v>77</v>
      </c>
      <c r="C25" s="269">
        <v>0.30913999999999997</v>
      </c>
      <c r="D25" s="269">
        <v>1.1799999999999998E-3</v>
      </c>
      <c r="E25" s="122"/>
      <c r="F25" s="122"/>
      <c r="G25" s="83"/>
    </row>
    <row r="26" spans="1:7" x14ac:dyDescent="0.2">
      <c r="A26" s="83"/>
      <c r="B26" s="237" t="s">
        <v>71</v>
      </c>
      <c r="C26" s="269">
        <v>0.14749999999999999</v>
      </c>
      <c r="D26" s="269">
        <v>0</v>
      </c>
      <c r="E26" s="122"/>
      <c r="F26" s="122"/>
      <c r="G26" s="83"/>
    </row>
    <row r="27" spans="1:7" x14ac:dyDescent="0.2">
      <c r="A27" s="83"/>
      <c r="B27" s="237" t="s">
        <v>83</v>
      </c>
      <c r="C27" s="269">
        <v>0.11924</v>
      </c>
      <c r="D27" s="269">
        <v>0</v>
      </c>
      <c r="E27" s="122"/>
      <c r="F27" s="122"/>
      <c r="G27" s="83"/>
    </row>
    <row r="28" spans="1:7" x14ac:dyDescent="0.2">
      <c r="A28" s="83"/>
      <c r="B28" s="237" t="s">
        <v>72</v>
      </c>
      <c r="C28" s="269">
        <v>0.09</v>
      </c>
      <c r="D28" s="269">
        <v>0</v>
      </c>
      <c r="E28" s="122"/>
      <c r="F28" s="122"/>
      <c r="G28" s="83"/>
    </row>
    <row r="29" spans="1:7" x14ac:dyDescent="0.2">
      <c r="A29" s="83"/>
      <c r="B29" s="237" t="s">
        <v>79</v>
      </c>
      <c r="C29" s="269">
        <v>7.9299999999999995E-2</v>
      </c>
      <c r="D29" s="269">
        <v>0</v>
      </c>
      <c r="E29" s="122"/>
      <c r="F29" s="122"/>
      <c r="G29" s="83"/>
    </row>
    <row r="30" spans="1:7" x14ac:dyDescent="0.2">
      <c r="A30" s="83"/>
      <c r="B30" s="237" t="s">
        <v>61</v>
      </c>
      <c r="C30" s="269">
        <v>6.8580000000000002E-2</v>
      </c>
      <c r="D30" s="269">
        <v>6.9699999999999996E-3</v>
      </c>
      <c r="E30" s="122"/>
      <c r="F30" s="122"/>
      <c r="G30" s="83"/>
    </row>
    <row r="31" spans="1:7" x14ac:dyDescent="0.2">
      <c r="A31" s="83"/>
      <c r="B31" s="237" t="s">
        <v>69</v>
      </c>
      <c r="C31" s="269">
        <v>1.2840000000000001E-2</v>
      </c>
      <c r="D31" s="269">
        <v>5.5000000000000003E-4</v>
      </c>
      <c r="E31" s="122"/>
      <c r="F31" s="122"/>
      <c r="G31" s="83"/>
    </row>
    <row r="32" spans="1:7" x14ac:dyDescent="0.2">
      <c r="A32" s="83"/>
      <c r="B32" s="237" t="s">
        <v>67</v>
      </c>
      <c r="C32" s="269">
        <v>5.4999999999999997E-3</v>
      </c>
      <c r="D32" s="269">
        <v>0</v>
      </c>
      <c r="E32" s="122"/>
      <c r="F32" s="122"/>
      <c r="G32" s="83"/>
    </row>
    <row r="33" spans="1:10" x14ac:dyDescent="0.2">
      <c r="A33" s="83"/>
      <c r="B33" s="237"/>
      <c r="C33" s="269"/>
      <c r="D33" s="269"/>
      <c r="E33" s="122"/>
      <c r="F33" s="122"/>
      <c r="G33" s="83"/>
    </row>
    <row r="34" spans="1:10" x14ac:dyDescent="0.2">
      <c r="A34" s="83"/>
      <c r="B34" s="237" t="s">
        <v>112</v>
      </c>
      <c r="C34" s="269">
        <v>0.36038999999999999</v>
      </c>
      <c r="D34" s="269">
        <v>1.3777699999999999</v>
      </c>
      <c r="E34" s="122"/>
      <c r="F34" s="122"/>
      <c r="G34" s="83"/>
    </row>
    <row r="35" spans="1:10" x14ac:dyDescent="0.2">
      <c r="A35" s="83"/>
      <c r="B35" s="237" t="s">
        <v>131</v>
      </c>
      <c r="C35" s="269">
        <v>7.3000000000000001E-3</v>
      </c>
      <c r="D35" s="269">
        <v>0</v>
      </c>
      <c r="E35" s="122"/>
      <c r="F35" s="122"/>
      <c r="G35" s="83"/>
    </row>
    <row r="36" spans="1:10" x14ac:dyDescent="0.2">
      <c r="A36" s="83"/>
      <c r="B36" s="237"/>
      <c r="C36" s="269"/>
      <c r="D36" s="269"/>
      <c r="E36" s="122"/>
      <c r="F36" s="122"/>
      <c r="G36" s="83"/>
    </row>
    <row r="37" spans="1:10" x14ac:dyDescent="0.2">
      <c r="A37" s="83"/>
      <c r="B37" s="237"/>
      <c r="C37" s="240"/>
      <c r="D37" s="240"/>
      <c r="E37" s="122"/>
      <c r="F37" s="122"/>
      <c r="G37" s="83"/>
    </row>
    <row r="38" spans="1:10" x14ac:dyDescent="0.2">
      <c r="A38" s="83"/>
      <c r="B38" s="83"/>
      <c r="C38" s="83"/>
      <c r="D38" s="83"/>
      <c r="E38" s="83"/>
      <c r="F38" s="83"/>
      <c r="G38" s="83"/>
    </row>
    <row r="42" spans="1:10" s="124" customFormat="1" x14ac:dyDescent="0.2">
      <c r="A42" s="123"/>
      <c r="B42" s="100" t="s">
        <v>150</v>
      </c>
    </row>
    <row r="43" spans="1:10" s="124" customFormat="1" x14ac:dyDescent="0.2">
      <c r="A43" s="123"/>
      <c r="B43" s="124" t="s">
        <v>333</v>
      </c>
    </row>
    <row r="44" spans="1:10" s="124" customFormat="1" x14ac:dyDescent="0.2">
      <c r="A44" s="123"/>
    </row>
    <row r="45" spans="1:10" s="124" customFormat="1" x14ac:dyDescent="0.2">
      <c r="A45" s="123"/>
    </row>
    <row r="46" spans="1:10" s="124" customFormat="1" x14ac:dyDescent="0.2">
      <c r="A46" s="123"/>
    </row>
    <row r="47" spans="1:10" s="124" customFormat="1" x14ac:dyDescent="0.2">
      <c r="A47" s="123"/>
      <c r="B47" s="214" t="s">
        <v>377</v>
      </c>
      <c r="C47"/>
      <c r="D47"/>
      <c r="E47"/>
      <c r="F47"/>
      <c r="G47"/>
      <c r="H47"/>
      <c r="I47"/>
      <c r="J47"/>
    </row>
    <row r="48" spans="1:10" s="124" customFormat="1" x14ac:dyDescent="0.2">
      <c r="A48" s="123"/>
      <c r="B48" s="214" t="s">
        <v>243</v>
      </c>
      <c r="C48" s="215" t="s">
        <v>334</v>
      </c>
      <c r="D48"/>
      <c r="E48"/>
      <c r="F48"/>
      <c r="G48"/>
      <c r="H48"/>
      <c r="I48"/>
      <c r="J48"/>
    </row>
    <row r="49" spans="1:22" s="124" customFormat="1" x14ac:dyDescent="0.2">
      <c r="A49" s="123"/>
      <c r="B49" s="214" t="s">
        <v>244</v>
      </c>
      <c r="C49" s="214" t="s">
        <v>374</v>
      </c>
      <c r="D49"/>
      <c r="E49"/>
      <c r="F49"/>
      <c r="G49"/>
      <c r="H49"/>
      <c r="I49"/>
      <c r="J49"/>
    </row>
    <row r="50" spans="1:22" s="124" customFormat="1" x14ac:dyDescent="0.2">
      <c r="A50" s="123"/>
      <c r="B50"/>
      <c r="C50"/>
      <c r="D50"/>
      <c r="E50"/>
      <c r="F50"/>
      <c r="G50"/>
      <c r="H50"/>
      <c r="I50"/>
      <c r="J50"/>
    </row>
    <row r="51" spans="1:22" s="124" customFormat="1" x14ac:dyDescent="0.2">
      <c r="A51" s="123"/>
      <c r="B51" s="215" t="s">
        <v>245</v>
      </c>
      <c r="C51"/>
      <c r="D51" s="214" t="s">
        <v>246</v>
      </c>
      <c r="E51"/>
      <c r="F51"/>
      <c r="G51"/>
      <c r="H51"/>
      <c r="I51"/>
      <c r="J51"/>
    </row>
    <row r="52" spans="1:22" s="124" customFormat="1" x14ac:dyDescent="0.2">
      <c r="A52" s="123"/>
      <c r="B52" s="215" t="s">
        <v>247</v>
      </c>
      <c r="C52"/>
      <c r="D52" s="214" t="s">
        <v>224</v>
      </c>
      <c r="E52"/>
      <c r="F52"/>
      <c r="G52"/>
      <c r="H52"/>
      <c r="I52"/>
      <c r="J52"/>
    </row>
    <row r="53" spans="1:22" s="124" customFormat="1" x14ac:dyDescent="0.2">
      <c r="A53" s="123"/>
      <c r="B53"/>
      <c r="C53"/>
      <c r="D53"/>
      <c r="E53"/>
      <c r="F53"/>
      <c r="G53"/>
      <c r="H53"/>
      <c r="I53"/>
      <c r="J53"/>
    </row>
    <row r="54" spans="1:22" s="124" customFormat="1" x14ac:dyDescent="0.2">
      <c r="A54" s="123"/>
      <c r="B54" s="293" t="s">
        <v>97</v>
      </c>
      <c r="C54" s="347" t="s">
        <v>297</v>
      </c>
      <c r="D54" s="347" t="s">
        <v>167</v>
      </c>
      <c r="E54" s="347" t="s">
        <v>297</v>
      </c>
      <c r="F54" s="347" t="s">
        <v>167</v>
      </c>
      <c r="G54" s="347" t="s">
        <v>314</v>
      </c>
      <c r="H54" s="347" t="s">
        <v>167</v>
      </c>
      <c r="I54" s="347" t="s">
        <v>314</v>
      </c>
      <c r="J54" s="347" t="s">
        <v>167</v>
      </c>
    </row>
    <row r="55" spans="1:22" s="124" customFormat="1" x14ac:dyDescent="0.2">
      <c r="A55" s="123"/>
      <c r="B55" s="293" t="s">
        <v>248</v>
      </c>
      <c r="C55" s="348" t="s">
        <v>149</v>
      </c>
      <c r="D55" s="348" t="s">
        <v>167</v>
      </c>
      <c r="E55" s="348" t="s">
        <v>146</v>
      </c>
      <c r="F55" s="348" t="s">
        <v>167</v>
      </c>
      <c r="G55" s="348" t="s">
        <v>149</v>
      </c>
      <c r="H55" s="348" t="s">
        <v>167</v>
      </c>
      <c r="I55" s="348" t="s">
        <v>146</v>
      </c>
      <c r="J55" s="348" t="s">
        <v>167</v>
      </c>
    </row>
    <row r="56" spans="1:22" s="124" customFormat="1" x14ac:dyDescent="0.2">
      <c r="A56" s="123"/>
      <c r="B56" s="216" t="s">
        <v>249</v>
      </c>
      <c r="C56" s="1" t="s">
        <v>167</v>
      </c>
      <c r="D56" s="1" t="s">
        <v>167</v>
      </c>
      <c r="E56" s="1" t="s">
        <v>167</v>
      </c>
      <c r="F56" s="1" t="s">
        <v>167</v>
      </c>
      <c r="G56" s="1" t="s">
        <v>167</v>
      </c>
      <c r="H56" s="1" t="s">
        <v>167</v>
      </c>
      <c r="I56" s="1" t="s">
        <v>167</v>
      </c>
      <c r="J56" s="1" t="s">
        <v>167</v>
      </c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</row>
    <row r="57" spans="1:22" s="124" customFormat="1" x14ac:dyDescent="0.2">
      <c r="A57" s="123"/>
      <c r="B57" s="217" t="s">
        <v>201</v>
      </c>
      <c r="C57" s="222">
        <v>47460.33</v>
      </c>
      <c r="D57" s="221" t="s">
        <v>167</v>
      </c>
      <c r="E57" s="222">
        <v>103451.31</v>
      </c>
      <c r="F57" s="221" t="s">
        <v>167</v>
      </c>
      <c r="G57" s="305">
        <v>48140.243909999997</v>
      </c>
      <c r="H57" s="221" t="s">
        <v>167</v>
      </c>
      <c r="I57" s="288">
        <v>110253.300112</v>
      </c>
      <c r="J57" s="221" t="s">
        <v>167</v>
      </c>
      <c r="K57" s="313"/>
      <c r="L57" s="313"/>
      <c r="M57" s="123"/>
      <c r="N57" s="123"/>
      <c r="O57" s="123"/>
      <c r="P57" s="123"/>
      <c r="Q57" s="123"/>
      <c r="R57" s="123"/>
      <c r="S57" s="123"/>
      <c r="T57" s="123"/>
      <c r="U57" s="123"/>
      <c r="V57" s="123"/>
    </row>
    <row r="58" spans="1:22" s="124" customFormat="1" x14ac:dyDescent="0.2">
      <c r="A58" s="123"/>
      <c r="B58" s="217" t="s">
        <v>84</v>
      </c>
      <c r="C58" s="219">
        <v>3577.73</v>
      </c>
      <c r="D58" s="218" t="s">
        <v>167</v>
      </c>
      <c r="E58" s="219">
        <v>4743.71</v>
      </c>
      <c r="F58" s="218" t="s">
        <v>167</v>
      </c>
      <c r="G58" s="219">
        <v>4021.93</v>
      </c>
      <c r="H58" s="218" t="s">
        <v>167</v>
      </c>
      <c r="I58" s="219">
        <v>4750.45</v>
      </c>
      <c r="J58" s="218" t="s">
        <v>167</v>
      </c>
      <c r="K58" s="313"/>
      <c r="L58" s="123"/>
      <c r="M58" s="314"/>
      <c r="N58" s="315"/>
      <c r="O58" s="316"/>
      <c r="P58" s="123"/>
      <c r="Q58" s="317"/>
      <c r="R58" s="123"/>
      <c r="S58" s="314"/>
      <c r="T58" s="123"/>
      <c r="U58" s="123"/>
      <c r="V58" s="123"/>
    </row>
    <row r="59" spans="1:22" s="124" customFormat="1" x14ac:dyDescent="0.2">
      <c r="A59" s="123"/>
      <c r="B59" s="217" t="s">
        <v>83</v>
      </c>
      <c r="C59" s="222">
        <v>172.21</v>
      </c>
      <c r="D59" s="221" t="s">
        <v>167</v>
      </c>
      <c r="E59" s="223">
        <v>0</v>
      </c>
      <c r="F59" s="221" t="s">
        <v>168</v>
      </c>
      <c r="G59" s="222">
        <v>119.24</v>
      </c>
      <c r="H59" s="221" t="s">
        <v>167</v>
      </c>
      <c r="I59" s="223">
        <v>0</v>
      </c>
      <c r="J59" s="221" t="s">
        <v>168</v>
      </c>
      <c r="K59" s="313"/>
      <c r="L59" s="123"/>
      <c r="M59" s="314"/>
      <c r="N59" s="315"/>
      <c r="O59" s="316"/>
      <c r="P59" s="123"/>
      <c r="Q59" s="317"/>
      <c r="R59" s="123"/>
      <c r="S59" s="314"/>
      <c r="T59" s="123"/>
      <c r="U59" s="123"/>
      <c r="V59" s="123"/>
    </row>
    <row r="60" spans="1:22" s="124" customFormat="1" x14ac:dyDescent="0.2">
      <c r="A60" s="123"/>
      <c r="B60" s="217" t="s">
        <v>153</v>
      </c>
      <c r="C60" s="219">
        <v>655.26</v>
      </c>
      <c r="D60" s="218" t="s">
        <v>167</v>
      </c>
      <c r="E60" s="219">
        <v>4055.47</v>
      </c>
      <c r="F60" s="218" t="s">
        <v>167</v>
      </c>
      <c r="G60" s="219">
        <v>573.77</v>
      </c>
      <c r="H60" s="218" t="s">
        <v>167</v>
      </c>
      <c r="I60" s="219">
        <v>3833.87</v>
      </c>
      <c r="J60" s="218" t="s">
        <v>167</v>
      </c>
      <c r="K60" s="313"/>
      <c r="L60" s="123"/>
      <c r="M60" s="314"/>
      <c r="N60" s="315"/>
      <c r="O60" s="316"/>
      <c r="P60" s="123"/>
      <c r="Q60" s="317"/>
      <c r="R60" s="123"/>
      <c r="S60" s="314"/>
      <c r="T60" s="123"/>
      <c r="U60" s="123"/>
      <c r="V60" s="123"/>
    </row>
    <row r="61" spans="1:22" s="124" customFormat="1" x14ac:dyDescent="0.2">
      <c r="A61" s="123"/>
      <c r="B61" s="217" t="s">
        <v>81</v>
      </c>
      <c r="C61" s="223">
        <v>2617.6</v>
      </c>
      <c r="D61" s="221" t="s">
        <v>167</v>
      </c>
      <c r="E61" s="223">
        <v>2291.8000000000002</v>
      </c>
      <c r="F61" s="221" t="s">
        <v>167</v>
      </c>
      <c r="G61" s="223">
        <v>2757.2</v>
      </c>
      <c r="H61" s="221" t="s">
        <v>167</v>
      </c>
      <c r="I61" s="223">
        <v>2280.6</v>
      </c>
      <c r="J61" s="221" t="s">
        <v>167</v>
      </c>
      <c r="K61" s="313"/>
      <c r="L61" s="123"/>
      <c r="M61" s="314"/>
      <c r="N61" s="315"/>
      <c r="O61" s="316"/>
      <c r="P61" s="123"/>
      <c r="Q61" s="317"/>
      <c r="R61" s="123"/>
      <c r="S61" s="314"/>
      <c r="T61" s="123"/>
      <c r="U61" s="123"/>
      <c r="V61" s="123"/>
    </row>
    <row r="62" spans="1:22" s="124" customFormat="1" x14ac:dyDescent="0.2">
      <c r="A62" s="123"/>
      <c r="B62" s="217" t="s">
        <v>126</v>
      </c>
      <c r="C62" s="220">
        <v>10683.4</v>
      </c>
      <c r="D62" s="218" t="s">
        <v>167</v>
      </c>
      <c r="E62" s="220">
        <v>28201.4</v>
      </c>
      <c r="F62" s="218" t="s">
        <v>167</v>
      </c>
      <c r="G62" s="220">
        <v>11607.3</v>
      </c>
      <c r="H62" s="218" t="s">
        <v>167</v>
      </c>
      <c r="I62" s="220">
        <v>31558.2</v>
      </c>
      <c r="J62" s="218" t="s">
        <v>167</v>
      </c>
      <c r="K62" s="313"/>
      <c r="L62" s="123"/>
      <c r="M62" s="314"/>
      <c r="N62" s="315"/>
      <c r="O62" s="316"/>
      <c r="P62" s="123"/>
      <c r="Q62" s="317"/>
      <c r="R62" s="123"/>
      <c r="S62" s="314"/>
      <c r="T62" s="123"/>
      <c r="U62" s="123"/>
      <c r="V62" s="123"/>
    </row>
    <row r="63" spans="1:22" s="124" customFormat="1" x14ac:dyDescent="0.2">
      <c r="A63" s="123"/>
      <c r="B63" s="217" t="s">
        <v>79</v>
      </c>
      <c r="C63" s="222">
        <v>72.62</v>
      </c>
      <c r="D63" s="221" t="s">
        <v>167</v>
      </c>
      <c r="E63" s="223">
        <v>0</v>
      </c>
      <c r="F63" s="221" t="s">
        <v>167</v>
      </c>
      <c r="G63" s="223">
        <v>79.3</v>
      </c>
      <c r="H63" s="221" t="s">
        <v>167</v>
      </c>
      <c r="I63" s="223">
        <v>0</v>
      </c>
      <c r="J63" s="221" t="s">
        <v>167</v>
      </c>
      <c r="K63" s="313"/>
      <c r="L63" s="123"/>
      <c r="M63" s="314"/>
      <c r="N63" s="315"/>
      <c r="O63" s="316"/>
      <c r="P63" s="123"/>
      <c r="Q63" s="317"/>
      <c r="R63" s="123"/>
      <c r="S63" s="314"/>
      <c r="T63" s="123"/>
      <c r="U63" s="123"/>
      <c r="V63" s="123"/>
    </row>
    <row r="64" spans="1:22" s="124" customFormat="1" x14ac:dyDescent="0.2">
      <c r="A64" s="123"/>
      <c r="B64" s="217" t="s">
        <v>78</v>
      </c>
      <c r="C64" s="219">
        <v>367.95</v>
      </c>
      <c r="D64" s="218" t="s">
        <v>167</v>
      </c>
      <c r="E64" s="220">
        <v>0</v>
      </c>
      <c r="F64" s="218" t="s">
        <v>167</v>
      </c>
      <c r="G64" s="220">
        <v>322.2</v>
      </c>
      <c r="H64" s="218" t="s">
        <v>167</v>
      </c>
      <c r="I64" s="220">
        <v>0</v>
      </c>
      <c r="J64" s="218" t="s">
        <v>167</v>
      </c>
      <c r="K64" s="313"/>
      <c r="L64" s="123"/>
      <c r="M64" s="314"/>
      <c r="N64" s="315"/>
      <c r="O64" s="316"/>
      <c r="P64" s="123"/>
      <c r="Q64" s="317"/>
      <c r="R64" s="123"/>
      <c r="S64" s="314"/>
      <c r="T64" s="123"/>
      <c r="U64" s="123"/>
      <c r="V64" s="123"/>
    </row>
    <row r="65" spans="1:22" s="124" customFormat="1" x14ac:dyDescent="0.2">
      <c r="A65" s="123"/>
      <c r="B65" s="217" t="s">
        <v>77</v>
      </c>
      <c r="C65" s="222">
        <v>391.94</v>
      </c>
      <c r="D65" s="221" t="s">
        <v>167</v>
      </c>
      <c r="E65" s="222">
        <v>4.95</v>
      </c>
      <c r="F65" s="221" t="s">
        <v>167</v>
      </c>
      <c r="G65" s="222">
        <v>309.14</v>
      </c>
      <c r="H65" s="221" t="s">
        <v>167</v>
      </c>
      <c r="I65" s="222">
        <v>1.18</v>
      </c>
      <c r="J65" s="221" t="s">
        <v>167</v>
      </c>
      <c r="K65" s="313"/>
      <c r="L65" s="123"/>
      <c r="M65" s="314"/>
      <c r="N65" s="315"/>
      <c r="O65" s="316"/>
      <c r="P65" s="123"/>
      <c r="Q65" s="317"/>
      <c r="R65" s="123"/>
      <c r="S65" s="314"/>
      <c r="T65" s="123"/>
      <c r="U65" s="123"/>
      <c r="V65" s="123"/>
    </row>
    <row r="66" spans="1:22" s="124" customFormat="1" x14ac:dyDescent="0.2">
      <c r="A66" s="123"/>
      <c r="B66" s="217" t="s">
        <v>76</v>
      </c>
      <c r="C66" s="219">
        <v>1881.92</v>
      </c>
      <c r="D66" s="218" t="s">
        <v>167</v>
      </c>
      <c r="E66" s="219">
        <v>2001.04</v>
      </c>
      <c r="F66" s="218" t="s">
        <v>167</v>
      </c>
      <c r="G66" s="219">
        <v>1921.85</v>
      </c>
      <c r="H66" s="218" t="s">
        <v>167</v>
      </c>
      <c r="I66" s="219">
        <v>2890.25</v>
      </c>
      <c r="J66" s="218" t="s">
        <v>167</v>
      </c>
      <c r="K66" s="313"/>
      <c r="L66" s="123"/>
      <c r="M66" s="314"/>
      <c r="N66" s="315"/>
      <c r="O66" s="316"/>
      <c r="P66" s="123"/>
      <c r="Q66" s="317"/>
      <c r="R66" s="123"/>
      <c r="S66" s="314"/>
      <c r="T66" s="123"/>
      <c r="U66" s="123"/>
      <c r="V66" s="123"/>
    </row>
    <row r="67" spans="1:22" s="124" customFormat="1" x14ac:dyDescent="0.2">
      <c r="A67" s="123"/>
      <c r="B67" s="217" t="s">
        <v>75</v>
      </c>
      <c r="C67" s="222">
        <v>8067.38</v>
      </c>
      <c r="D67" s="221" t="s">
        <v>167</v>
      </c>
      <c r="E67" s="222">
        <v>31496.75</v>
      </c>
      <c r="F67" s="221" t="s">
        <v>167</v>
      </c>
      <c r="G67" s="222">
        <v>8606.49</v>
      </c>
      <c r="H67" s="221" t="s">
        <v>167</v>
      </c>
      <c r="I67" s="222">
        <v>30580.68</v>
      </c>
      <c r="J67" s="221" t="s">
        <v>167</v>
      </c>
      <c r="K67" s="313"/>
      <c r="L67" s="123"/>
      <c r="M67" s="314"/>
      <c r="N67" s="315"/>
      <c r="O67" s="316"/>
      <c r="P67" s="123"/>
      <c r="Q67" s="317"/>
      <c r="R67" s="123"/>
      <c r="S67" s="314"/>
      <c r="T67" s="123"/>
      <c r="U67" s="123"/>
      <c r="V67" s="123"/>
    </row>
    <row r="68" spans="1:22" s="124" customFormat="1" x14ac:dyDescent="0.2">
      <c r="A68" s="123"/>
      <c r="B68" s="217" t="s">
        <v>74</v>
      </c>
      <c r="C68" s="220">
        <v>103.4</v>
      </c>
      <c r="D68" s="218" t="s">
        <v>167</v>
      </c>
      <c r="E68" s="219">
        <v>572.19000000000005</v>
      </c>
      <c r="F68" s="218" t="s">
        <v>167</v>
      </c>
      <c r="G68" s="219">
        <v>126.28</v>
      </c>
      <c r="H68" s="218" t="s">
        <v>167</v>
      </c>
      <c r="I68" s="219">
        <v>499.91</v>
      </c>
      <c r="J68" s="218" t="s">
        <v>167</v>
      </c>
      <c r="K68" s="313"/>
      <c r="L68" s="123"/>
      <c r="M68" s="314"/>
      <c r="N68" s="315"/>
      <c r="O68" s="316"/>
      <c r="P68" s="123"/>
      <c r="Q68" s="317"/>
      <c r="R68" s="123"/>
      <c r="S68" s="314"/>
      <c r="T68" s="123"/>
      <c r="U68" s="123"/>
      <c r="V68" s="123"/>
    </row>
    <row r="69" spans="1:22" s="124" customFormat="1" x14ac:dyDescent="0.2">
      <c r="A69" s="123"/>
      <c r="B69" s="217" t="s">
        <v>73</v>
      </c>
      <c r="C69" s="222">
        <v>1332.98</v>
      </c>
      <c r="D69" s="221" t="s">
        <v>167</v>
      </c>
      <c r="E69" s="222">
        <v>1110.28</v>
      </c>
      <c r="F69" s="221" t="s">
        <v>167</v>
      </c>
      <c r="G69" s="222">
        <v>1265.45</v>
      </c>
      <c r="H69" s="221" t="s">
        <v>167</v>
      </c>
      <c r="I69" s="222">
        <v>1398.54</v>
      </c>
      <c r="J69" s="221" t="s">
        <v>167</v>
      </c>
      <c r="K69" s="313"/>
      <c r="L69" s="123"/>
      <c r="M69" s="314"/>
      <c r="N69" s="315"/>
      <c r="O69" s="316"/>
      <c r="P69" s="123"/>
      <c r="Q69" s="317"/>
      <c r="R69" s="123"/>
      <c r="S69" s="314"/>
      <c r="T69" s="123"/>
      <c r="U69" s="123"/>
      <c r="V69" s="123"/>
    </row>
    <row r="70" spans="1:22" s="124" customFormat="1" x14ac:dyDescent="0.2">
      <c r="A70" s="123"/>
      <c r="B70" s="217" t="s">
        <v>72</v>
      </c>
      <c r="C70" s="219">
        <v>85.16</v>
      </c>
      <c r="D70" s="218" t="s">
        <v>167</v>
      </c>
      <c r="E70" s="220">
        <v>0</v>
      </c>
      <c r="F70" s="218" t="s">
        <v>167</v>
      </c>
      <c r="G70" s="220">
        <v>90</v>
      </c>
      <c r="H70" s="218" t="s">
        <v>171</v>
      </c>
      <c r="I70" s="220">
        <v>0</v>
      </c>
      <c r="J70" s="218" t="s">
        <v>167</v>
      </c>
      <c r="K70" s="313"/>
      <c r="L70" s="123"/>
      <c r="M70" s="314"/>
      <c r="N70" s="315"/>
      <c r="O70" s="316"/>
      <c r="P70" s="123"/>
      <c r="Q70" s="317"/>
      <c r="R70" s="123"/>
      <c r="S70" s="314"/>
      <c r="T70" s="123"/>
      <c r="U70" s="123"/>
      <c r="V70" s="123"/>
    </row>
    <row r="71" spans="1:22" s="124" customFormat="1" x14ac:dyDescent="0.2">
      <c r="A71" s="123"/>
      <c r="B71" s="217" t="s">
        <v>71</v>
      </c>
      <c r="C71" s="223">
        <v>130.4</v>
      </c>
      <c r="D71" s="221" t="s">
        <v>167</v>
      </c>
      <c r="E71" s="223">
        <v>0</v>
      </c>
      <c r="F71" s="221" t="s">
        <v>167</v>
      </c>
      <c r="G71" s="223">
        <v>147.5</v>
      </c>
      <c r="H71" s="221" t="s">
        <v>167</v>
      </c>
      <c r="I71" s="223">
        <v>0</v>
      </c>
      <c r="J71" s="221" t="s">
        <v>167</v>
      </c>
      <c r="K71" s="313"/>
      <c r="L71" s="123"/>
      <c r="M71" s="314"/>
      <c r="N71" s="315"/>
      <c r="O71" s="316"/>
      <c r="P71" s="123"/>
      <c r="Q71" s="317"/>
      <c r="R71" s="123"/>
      <c r="S71" s="314"/>
      <c r="T71" s="123"/>
      <c r="U71" s="123"/>
      <c r="V71" s="123"/>
    </row>
    <row r="72" spans="1:22" s="124" customFormat="1" x14ac:dyDescent="0.2">
      <c r="A72" s="123"/>
      <c r="B72" s="217" t="s">
        <v>70</v>
      </c>
      <c r="C72" s="219">
        <v>226.42</v>
      </c>
      <c r="D72" s="218" t="s">
        <v>167</v>
      </c>
      <c r="E72" s="219">
        <v>728.06</v>
      </c>
      <c r="F72" s="218" t="s">
        <v>167</v>
      </c>
      <c r="G72" s="219">
        <v>267.33</v>
      </c>
      <c r="H72" s="218" t="s">
        <v>167</v>
      </c>
      <c r="I72" s="219">
        <v>1041.21</v>
      </c>
      <c r="J72" s="218" t="s">
        <v>167</v>
      </c>
      <c r="K72" s="313"/>
      <c r="L72" s="123"/>
      <c r="M72" s="314"/>
      <c r="N72" s="315"/>
      <c r="O72" s="316"/>
      <c r="P72" s="123"/>
      <c r="Q72" s="317"/>
      <c r="R72" s="123"/>
      <c r="S72" s="314"/>
      <c r="T72" s="123"/>
      <c r="U72" s="123"/>
      <c r="V72" s="123"/>
    </row>
    <row r="73" spans="1:22" s="124" customFormat="1" x14ac:dyDescent="0.2">
      <c r="A73" s="123"/>
      <c r="B73" s="217" t="s">
        <v>69</v>
      </c>
      <c r="C73" s="222">
        <v>14.61</v>
      </c>
      <c r="D73" s="221" t="s">
        <v>167</v>
      </c>
      <c r="E73" s="223">
        <v>0</v>
      </c>
      <c r="F73" s="221" t="s">
        <v>167</v>
      </c>
      <c r="G73" s="222">
        <v>12.84</v>
      </c>
      <c r="H73" s="221" t="s">
        <v>167</v>
      </c>
      <c r="I73" s="222">
        <v>0.55000000000000004</v>
      </c>
      <c r="J73" s="221" t="s">
        <v>167</v>
      </c>
      <c r="K73" s="313"/>
      <c r="L73" s="123"/>
      <c r="M73" s="314"/>
      <c r="N73" s="315"/>
      <c r="O73" s="316"/>
      <c r="P73" s="123"/>
      <c r="Q73" s="317"/>
      <c r="R73" s="123"/>
      <c r="S73" s="314"/>
      <c r="T73" s="123"/>
      <c r="U73" s="123"/>
      <c r="V73" s="123"/>
    </row>
    <row r="74" spans="1:22" s="124" customFormat="1" x14ac:dyDescent="0.2">
      <c r="A74" s="123"/>
      <c r="B74" s="217" t="s">
        <v>68</v>
      </c>
      <c r="C74" s="219">
        <v>199.21</v>
      </c>
      <c r="D74" s="218" t="s">
        <v>167</v>
      </c>
      <c r="E74" s="219">
        <v>470.22</v>
      </c>
      <c r="F74" s="218" t="s">
        <v>167</v>
      </c>
      <c r="G74" s="219">
        <v>209.95</v>
      </c>
      <c r="H74" s="218" t="s">
        <v>167</v>
      </c>
      <c r="I74" s="219">
        <v>875.97</v>
      </c>
      <c r="J74" s="218" t="s">
        <v>167</v>
      </c>
      <c r="K74" s="313"/>
      <c r="L74" s="123"/>
      <c r="M74" s="314"/>
      <c r="N74" s="315"/>
      <c r="O74" s="316"/>
      <c r="P74" s="123"/>
      <c r="Q74" s="317"/>
      <c r="R74" s="123"/>
      <c r="S74" s="314"/>
      <c r="T74" s="123"/>
      <c r="U74" s="123"/>
      <c r="V74" s="123"/>
    </row>
    <row r="75" spans="1:22" s="124" customFormat="1" x14ac:dyDescent="0.2">
      <c r="A75" s="123"/>
      <c r="B75" s="217" t="s">
        <v>67</v>
      </c>
      <c r="C75" s="222">
        <v>7.12</v>
      </c>
      <c r="D75" s="221" t="s">
        <v>167</v>
      </c>
      <c r="E75" s="223">
        <v>0</v>
      </c>
      <c r="F75" s="221" t="s">
        <v>167</v>
      </c>
      <c r="G75" s="223">
        <v>5.5</v>
      </c>
      <c r="H75" s="221" t="s">
        <v>167</v>
      </c>
      <c r="I75" s="223">
        <v>0</v>
      </c>
      <c r="J75" s="221" t="s">
        <v>167</v>
      </c>
      <c r="K75" s="313"/>
      <c r="L75" s="123"/>
      <c r="M75" s="314"/>
      <c r="N75" s="315"/>
      <c r="O75" s="316"/>
      <c r="P75" s="123"/>
      <c r="Q75" s="317"/>
      <c r="R75" s="123"/>
      <c r="S75" s="314"/>
      <c r="T75" s="123"/>
      <c r="U75" s="123"/>
      <c r="V75" s="123"/>
    </row>
    <row r="76" spans="1:22" s="124" customFormat="1" x14ac:dyDescent="0.2">
      <c r="A76" s="123"/>
      <c r="B76" s="217" t="s">
        <v>66</v>
      </c>
      <c r="C76" s="220">
        <v>6915.9</v>
      </c>
      <c r="D76" s="218" t="s">
        <v>167</v>
      </c>
      <c r="E76" s="220">
        <v>7256.6</v>
      </c>
      <c r="F76" s="218" t="s">
        <v>167</v>
      </c>
      <c r="G76" s="219">
        <v>6491.89</v>
      </c>
      <c r="H76" s="218" t="s">
        <v>167</v>
      </c>
      <c r="I76" s="219">
        <v>6942.51</v>
      </c>
      <c r="J76" s="218" t="s">
        <v>167</v>
      </c>
      <c r="K76" s="313"/>
      <c r="L76" s="123"/>
      <c r="M76" s="314"/>
      <c r="N76" s="315"/>
      <c r="O76" s="316"/>
      <c r="P76" s="123"/>
      <c r="Q76" s="317"/>
      <c r="R76" s="123"/>
      <c r="S76" s="314"/>
      <c r="T76" s="123"/>
      <c r="U76" s="123"/>
      <c r="V76" s="123"/>
    </row>
    <row r="77" spans="1:22" s="124" customFormat="1" x14ac:dyDescent="0.2">
      <c r="A77" s="123"/>
      <c r="B77" s="217" t="s">
        <v>65</v>
      </c>
      <c r="C77" s="222">
        <v>686.22</v>
      </c>
      <c r="D77" s="221" t="s">
        <v>167</v>
      </c>
      <c r="E77" s="222">
        <v>2709.53</v>
      </c>
      <c r="F77" s="221" t="s">
        <v>167</v>
      </c>
      <c r="G77" s="222">
        <v>594.04</v>
      </c>
      <c r="H77" s="221" t="s">
        <v>167</v>
      </c>
      <c r="I77" s="222">
        <v>2675.69</v>
      </c>
      <c r="J77" s="221" t="s">
        <v>167</v>
      </c>
      <c r="K77" s="313"/>
      <c r="L77" s="123"/>
      <c r="M77" s="314"/>
      <c r="N77" s="315"/>
      <c r="O77" s="316"/>
      <c r="P77" s="123"/>
      <c r="Q77" s="317"/>
      <c r="R77" s="123"/>
      <c r="S77" s="314"/>
      <c r="T77" s="123"/>
      <c r="U77" s="123"/>
      <c r="V77" s="123"/>
    </row>
    <row r="78" spans="1:22" s="124" customFormat="1" x14ac:dyDescent="0.2">
      <c r="A78" s="123"/>
      <c r="B78" s="217" t="s">
        <v>64</v>
      </c>
      <c r="C78" s="219">
        <v>6030.93</v>
      </c>
      <c r="D78" s="218" t="s">
        <v>167</v>
      </c>
      <c r="E78" s="219">
        <v>14154.12</v>
      </c>
      <c r="F78" s="218" t="s">
        <v>167</v>
      </c>
      <c r="G78" s="219">
        <v>5590.03</v>
      </c>
      <c r="H78" s="218" t="s">
        <v>167</v>
      </c>
      <c r="I78" s="219">
        <v>16940.82</v>
      </c>
      <c r="J78" s="218" t="s">
        <v>167</v>
      </c>
      <c r="K78" s="313"/>
      <c r="L78" s="123"/>
      <c r="M78" s="314"/>
      <c r="N78" s="315"/>
      <c r="O78" s="316"/>
      <c r="P78" s="123"/>
      <c r="Q78" s="317"/>
      <c r="R78" s="123"/>
      <c r="S78" s="314"/>
      <c r="T78" s="123"/>
      <c r="U78" s="123"/>
      <c r="V78" s="123"/>
    </row>
    <row r="79" spans="1:22" s="124" customFormat="1" x14ac:dyDescent="0.2">
      <c r="A79" s="123"/>
      <c r="B79" s="217" t="s">
        <v>63</v>
      </c>
      <c r="C79" s="222">
        <v>319.83</v>
      </c>
      <c r="D79" s="221" t="s">
        <v>167</v>
      </c>
      <c r="E79" s="223">
        <v>0</v>
      </c>
      <c r="F79" s="221" t="s">
        <v>168</v>
      </c>
      <c r="G79" s="222">
        <v>325.08</v>
      </c>
      <c r="H79" s="221" t="s">
        <v>167</v>
      </c>
      <c r="I79" s="223">
        <v>0</v>
      </c>
      <c r="J79" s="221" t="s">
        <v>167</v>
      </c>
      <c r="K79" s="313"/>
      <c r="L79" s="123"/>
      <c r="M79" s="314"/>
      <c r="N79" s="315"/>
      <c r="O79" s="316"/>
      <c r="P79" s="123"/>
      <c r="Q79" s="317"/>
      <c r="R79" s="123"/>
      <c r="S79" s="314"/>
      <c r="T79" s="123"/>
      <c r="U79" s="123"/>
      <c r="V79" s="123"/>
    </row>
    <row r="80" spans="1:22" s="124" customFormat="1" x14ac:dyDescent="0.2">
      <c r="A80" s="123"/>
      <c r="B80" s="217" t="s">
        <v>62</v>
      </c>
      <c r="C80" s="219">
        <v>1345.78</v>
      </c>
      <c r="D80" s="218" t="s">
        <v>167</v>
      </c>
      <c r="E80" s="219">
        <v>281.33</v>
      </c>
      <c r="F80" s="218" t="s">
        <v>167</v>
      </c>
      <c r="G80" s="219">
        <v>1183.47</v>
      </c>
      <c r="H80" s="218" t="s">
        <v>167</v>
      </c>
      <c r="I80" s="219">
        <v>403.67</v>
      </c>
      <c r="J80" s="218" t="s">
        <v>167</v>
      </c>
      <c r="K80" s="313"/>
      <c r="L80" s="123"/>
      <c r="M80" s="314"/>
      <c r="N80" s="315"/>
      <c r="O80" s="316"/>
      <c r="P80" s="123"/>
      <c r="Q80" s="317"/>
      <c r="R80" s="123"/>
      <c r="S80" s="314"/>
      <c r="T80" s="123"/>
      <c r="U80" s="123"/>
      <c r="V80" s="123"/>
    </row>
    <row r="81" spans="1:22" s="124" customFormat="1" x14ac:dyDescent="0.2">
      <c r="A81" s="123"/>
      <c r="B81" s="217" t="s">
        <v>61</v>
      </c>
      <c r="C81" s="222">
        <v>58.23</v>
      </c>
      <c r="D81" s="221" t="s">
        <v>167</v>
      </c>
      <c r="E81" s="222">
        <v>4.42</v>
      </c>
      <c r="F81" s="221" t="s">
        <v>167</v>
      </c>
      <c r="G81" s="222">
        <v>68.58</v>
      </c>
      <c r="H81" s="221" t="s">
        <v>167</v>
      </c>
      <c r="I81" s="222">
        <v>6.97</v>
      </c>
      <c r="J81" s="221" t="s">
        <v>167</v>
      </c>
      <c r="K81" s="313"/>
      <c r="L81" s="123"/>
      <c r="M81" s="314"/>
      <c r="N81" s="315"/>
      <c r="O81" s="316"/>
      <c r="P81" s="123"/>
      <c r="Q81" s="317"/>
      <c r="R81" s="123"/>
      <c r="S81" s="314"/>
      <c r="T81" s="123"/>
      <c r="U81" s="123"/>
      <c r="V81" s="123"/>
    </row>
    <row r="82" spans="1:22" s="124" customFormat="1" x14ac:dyDescent="0.2">
      <c r="A82" s="123"/>
      <c r="B82" s="217" t="s">
        <v>60</v>
      </c>
      <c r="C82" s="219">
        <v>130.63</v>
      </c>
      <c r="D82" s="218" t="s">
        <v>167</v>
      </c>
      <c r="E82" s="219">
        <v>1096.75</v>
      </c>
      <c r="F82" s="218" t="s">
        <v>167</v>
      </c>
      <c r="G82" s="219">
        <v>135.79</v>
      </c>
      <c r="H82" s="218" t="s">
        <v>167</v>
      </c>
      <c r="I82" s="219">
        <v>1407.73</v>
      </c>
      <c r="J82" s="218" t="s">
        <v>167</v>
      </c>
      <c r="K82" s="313"/>
      <c r="L82" s="123"/>
      <c r="M82" s="314"/>
      <c r="N82" s="315"/>
      <c r="O82" s="316"/>
      <c r="P82" s="123"/>
      <c r="Q82" s="317"/>
      <c r="R82" s="123"/>
      <c r="S82" s="314"/>
      <c r="T82" s="123"/>
      <c r="U82" s="123"/>
      <c r="V82" s="123"/>
    </row>
    <row r="83" spans="1:22" s="124" customFormat="1" x14ac:dyDescent="0.2">
      <c r="A83" s="123"/>
      <c r="B83" s="217" t="s">
        <v>59</v>
      </c>
      <c r="C83" s="222">
        <v>533.29</v>
      </c>
      <c r="D83" s="221" t="s">
        <v>167</v>
      </c>
      <c r="E83" s="223">
        <v>380.2</v>
      </c>
      <c r="F83" s="221" t="s">
        <v>167</v>
      </c>
      <c r="G83" s="223">
        <v>498.1</v>
      </c>
      <c r="H83" s="221" t="s">
        <v>167</v>
      </c>
      <c r="I83" s="223">
        <v>420.9</v>
      </c>
      <c r="J83" s="221" t="s">
        <v>167</v>
      </c>
      <c r="K83" s="313"/>
      <c r="L83" s="123"/>
      <c r="M83" s="314"/>
      <c r="N83" s="315"/>
      <c r="O83" s="316"/>
      <c r="P83" s="123"/>
      <c r="Q83" s="317"/>
      <c r="R83" s="123"/>
      <c r="S83" s="314"/>
      <c r="T83" s="123"/>
      <c r="U83" s="123"/>
      <c r="V83" s="123"/>
    </row>
    <row r="84" spans="1:22" s="124" customFormat="1" x14ac:dyDescent="0.2">
      <c r="A84" s="123"/>
      <c r="B84" s="217" t="s">
        <v>58</v>
      </c>
      <c r="C84" s="220">
        <v>852.2</v>
      </c>
      <c r="D84" s="218" t="s">
        <v>167</v>
      </c>
      <c r="E84" s="220">
        <v>1892.5</v>
      </c>
      <c r="F84" s="218" t="s">
        <v>167</v>
      </c>
      <c r="G84" s="220">
        <v>810</v>
      </c>
      <c r="H84" s="218" t="s">
        <v>167</v>
      </c>
      <c r="I84" s="220">
        <v>1743.6</v>
      </c>
      <c r="J84" s="218" t="s">
        <v>167</v>
      </c>
      <c r="K84" s="313"/>
      <c r="L84" s="123"/>
      <c r="M84" s="314"/>
      <c r="N84" s="315"/>
      <c r="O84" s="316"/>
      <c r="P84" s="123"/>
      <c r="Q84" s="317"/>
      <c r="R84" s="123"/>
      <c r="S84" s="314"/>
      <c r="T84" s="123"/>
      <c r="U84" s="123"/>
      <c r="V84" s="123"/>
    </row>
    <row r="85" spans="1:22" s="124" customFormat="1" x14ac:dyDescent="0.2">
      <c r="A85" s="123"/>
      <c r="B85" s="217" t="s">
        <v>131</v>
      </c>
      <c r="C85" s="223">
        <v>7.2</v>
      </c>
      <c r="D85" s="221" t="s">
        <v>167</v>
      </c>
      <c r="E85" s="223">
        <v>0</v>
      </c>
      <c r="F85" s="221" t="s">
        <v>167</v>
      </c>
      <c r="G85" s="223">
        <v>7.3</v>
      </c>
      <c r="H85" s="221" t="s">
        <v>167</v>
      </c>
      <c r="I85" s="223">
        <v>0</v>
      </c>
      <c r="J85" s="221" t="s">
        <v>167</v>
      </c>
      <c r="K85" s="123"/>
      <c r="L85" s="123"/>
      <c r="M85" s="314"/>
      <c r="N85" s="316"/>
      <c r="O85" s="315"/>
      <c r="P85" s="123"/>
      <c r="Q85" s="317"/>
      <c r="R85" s="123"/>
      <c r="S85" s="314"/>
      <c r="T85" s="123"/>
      <c r="U85" s="123"/>
      <c r="V85" s="123"/>
    </row>
    <row r="86" spans="1:22" s="124" customFormat="1" x14ac:dyDescent="0.2">
      <c r="A86" s="123"/>
      <c r="B86" s="217" t="s">
        <v>130</v>
      </c>
      <c r="C86" s="218" t="s">
        <v>55</v>
      </c>
      <c r="D86" s="218" t="s">
        <v>167</v>
      </c>
      <c r="E86" s="220">
        <v>0</v>
      </c>
      <c r="F86" s="218" t="s">
        <v>168</v>
      </c>
      <c r="G86" s="218" t="s">
        <v>55</v>
      </c>
      <c r="H86" s="218" t="s">
        <v>167</v>
      </c>
      <c r="I86" s="220">
        <v>0</v>
      </c>
      <c r="J86" s="218" t="s">
        <v>167</v>
      </c>
      <c r="K86" s="123"/>
      <c r="L86" s="123"/>
      <c r="M86" s="314"/>
      <c r="N86" s="315"/>
      <c r="O86" s="315"/>
      <c r="P86" s="123"/>
      <c r="Q86" s="317"/>
      <c r="R86" s="123"/>
      <c r="S86" s="314"/>
      <c r="T86" s="123"/>
      <c r="U86" s="123"/>
      <c r="V86" s="123"/>
    </row>
    <row r="87" spans="1:22" s="124" customFormat="1" x14ac:dyDescent="0.2">
      <c r="A87" s="123"/>
      <c r="B87" s="217" t="s">
        <v>112</v>
      </c>
      <c r="C87" s="222">
        <v>381.38</v>
      </c>
      <c r="D87" s="221" t="s">
        <v>167</v>
      </c>
      <c r="E87" s="222">
        <v>1355.01</v>
      </c>
      <c r="F87" s="221" t="s">
        <v>167</v>
      </c>
      <c r="G87" s="222">
        <v>360.39</v>
      </c>
      <c r="H87" s="221" t="s">
        <v>167</v>
      </c>
      <c r="I87" s="222">
        <v>1377.77</v>
      </c>
      <c r="J87" s="221" t="s">
        <v>167</v>
      </c>
      <c r="K87" s="123"/>
      <c r="L87" s="123"/>
      <c r="M87" s="314"/>
      <c r="N87" s="315"/>
      <c r="O87" s="315"/>
      <c r="P87" s="123"/>
      <c r="Q87" s="317"/>
      <c r="R87" s="123"/>
      <c r="S87" s="314"/>
      <c r="T87" s="123"/>
      <c r="U87" s="123"/>
      <c r="V87" s="123"/>
    </row>
    <row r="88" spans="1:22" s="124" customFormat="1" x14ac:dyDescent="0.2">
      <c r="A88" s="123"/>
      <c r="B88" s="217" t="s">
        <v>127</v>
      </c>
      <c r="C88" s="219">
        <v>286.37</v>
      </c>
      <c r="D88" s="218" t="s">
        <v>173</v>
      </c>
      <c r="E88" s="220">
        <v>0</v>
      </c>
      <c r="F88" s="218" t="s">
        <v>167</v>
      </c>
      <c r="G88" s="219">
        <v>286.14</v>
      </c>
      <c r="H88" s="218" t="s">
        <v>171</v>
      </c>
      <c r="I88" s="220">
        <v>0</v>
      </c>
      <c r="J88" s="218" t="s">
        <v>167</v>
      </c>
      <c r="K88" s="123"/>
      <c r="L88" s="123"/>
      <c r="M88" s="314"/>
      <c r="N88" s="315"/>
      <c r="O88" s="315"/>
      <c r="P88" s="123"/>
      <c r="Q88" s="317"/>
      <c r="R88" s="123"/>
      <c r="S88" s="314"/>
      <c r="T88" s="123"/>
      <c r="U88" s="123"/>
      <c r="V88" s="123"/>
    </row>
    <row r="89" spans="1:22" s="124" customFormat="1" x14ac:dyDescent="0.2">
      <c r="A89" s="123"/>
      <c r="B89" s="217" t="s">
        <v>113</v>
      </c>
      <c r="C89" s="222">
        <v>23.15</v>
      </c>
      <c r="D89" s="221" t="s">
        <v>171</v>
      </c>
      <c r="E89" s="223">
        <v>0</v>
      </c>
      <c r="F89" s="221" t="s">
        <v>167</v>
      </c>
      <c r="G89" s="221" t="s">
        <v>55</v>
      </c>
      <c r="H89" s="221" t="s">
        <v>167</v>
      </c>
      <c r="I89" s="223">
        <v>0</v>
      </c>
      <c r="J89" s="221" t="s">
        <v>167</v>
      </c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</row>
    <row r="90" spans="1:22" s="124" customFormat="1" x14ac:dyDescent="0.2">
      <c r="A90" s="123"/>
      <c r="B90" s="217" t="s">
        <v>192</v>
      </c>
      <c r="C90" s="219">
        <v>196.89</v>
      </c>
      <c r="D90" s="218" t="s">
        <v>167</v>
      </c>
      <c r="E90" s="220">
        <v>0</v>
      </c>
      <c r="F90" s="218" t="s">
        <v>167</v>
      </c>
      <c r="G90" s="219">
        <v>184.18</v>
      </c>
      <c r="H90" s="218" t="s">
        <v>167</v>
      </c>
      <c r="I90" s="220">
        <v>0</v>
      </c>
      <c r="J90" s="218" t="s">
        <v>167</v>
      </c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</row>
    <row r="91" spans="1:22" s="124" customFormat="1" x14ac:dyDescent="0.2">
      <c r="A91" s="123"/>
      <c r="B91" s="217" t="s">
        <v>132</v>
      </c>
      <c r="C91" s="223">
        <v>262.7</v>
      </c>
      <c r="D91" s="221" t="s">
        <v>167</v>
      </c>
      <c r="E91" s="223">
        <v>21.3</v>
      </c>
      <c r="F91" s="221" t="s">
        <v>167</v>
      </c>
      <c r="G91" s="223">
        <v>274.2</v>
      </c>
      <c r="H91" s="221" t="s">
        <v>167</v>
      </c>
      <c r="I91" s="223">
        <v>20.399999999999999</v>
      </c>
      <c r="J91" s="221" t="s">
        <v>167</v>
      </c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</row>
    <row r="92" spans="1:22" s="124" customFormat="1" x14ac:dyDescent="0.2">
      <c r="A92" s="123"/>
      <c r="B92" s="217" t="s">
        <v>133</v>
      </c>
      <c r="C92" s="219">
        <v>523.76</v>
      </c>
      <c r="D92" s="218" t="s">
        <v>167</v>
      </c>
      <c r="E92" s="219">
        <v>1667.11</v>
      </c>
      <c r="F92" s="218" t="s">
        <v>167</v>
      </c>
      <c r="G92" s="219">
        <v>599.57000000000005</v>
      </c>
      <c r="H92" s="218" t="s">
        <v>167</v>
      </c>
      <c r="I92" s="219">
        <v>2040.62</v>
      </c>
      <c r="J92" s="218" t="s">
        <v>167</v>
      </c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</row>
    <row r="93" spans="1:22" s="124" customFormat="1" x14ac:dyDescent="0.2">
      <c r="A93" s="123"/>
      <c r="B93" s="217" t="s">
        <v>294</v>
      </c>
      <c r="C93" s="223">
        <v>5200</v>
      </c>
      <c r="D93" s="221" t="s">
        <v>167</v>
      </c>
      <c r="E93" s="223">
        <v>19000</v>
      </c>
      <c r="F93" s="221" t="s">
        <v>167</v>
      </c>
      <c r="G93" s="223">
        <v>5698</v>
      </c>
      <c r="H93" s="221" t="s">
        <v>167</v>
      </c>
      <c r="I93" s="223">
        <v>23498</v>
      </c>
      <c r="J93" s="221" t="s">
        <v>167</v>
      </c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</row>
    <row r="94" spans="1:22" s="124" customFormat="1" x14ac:dyDescent="0.2">
      <c r="A94" s="123"/>
      <c r="B94" s="217" t="s">
        <v>335</v>
      </c>
      <c r="C94" s="220">
        <v>75.5</v>
      </c>
      <c r="D94" s="218" t="s">
        <v>167</v>
      </c>
      <c r="E94" s="220">
        <v>0</v>
      </c>
      <c r="F94" s="218" t="s">
        <v>167</v>
      </c>
      <c r="G94" s="219">
        <v>75.64</v>
      </c>
      <c r="H94" s="218" t="s">
        <v>167</v>
      </c>
      <c r="I94" s="220">
        <v>0</v>
      </c>
      <c r="J94" s="218" t="s">
        <v>167</v>
      </c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</row>
    <row r="95" spans="1:22" s="124" customFormat="1" x14ac:dyDescent="0.2">
      <c r="A95" s="123"/>
      <c r="B95"/>
      <c r="C95"/>
      <c r="D95"/>
      <c r="E95"/>
      <c r="F95"/>
      <c r="G95"/>
      <c r="H95"/>
      <c r="I95"/>
      <c r="J95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</row>
    <row r="96" spans="1:22" s="124" customFormat="1" x14ac:dyDescent="0.2">
      <c r="A96" s="123"/>
      <c r="B96" s="215" t="s">
        <v>250</v>
      </c>
      <c r="C96"/>
      <c r="D96"/>
      <c r="E96"/>
      <c r="F96"/>
      <c r="G96"/>
      <c r="H96"/>
      <c r="I96"/>
      <c r="J96"/>
    </row>
    <row r="97" spans="1:10" s="124" customFormat="1" x14ac:dyDescent="0.2">
      <c r="A97" s="123"/>
      <c r="B97" s="215" t="s">
        <v>55</v>
      </c>
      <c r="C97" s="214" t="s">
        <v>175</v>
      </c>
      <c r="D97"/>
      <c r="E97"/>
      <c r="F97"/>
      <c r="G97"/>
      <c r="H97"/>
      <c r="I97"/>
      <c r="J97"/>
    </row>
    <row r="98" spans="1:10" s="124" customFormat="1" x14ac:dyDescent="0.2">
      <c r="A98" s="123"/>
      <c r="B98" s="215" t="s">
        <v>172</v>
      </c>
      <c r="C98"/>
      <c r="D98"/>
      <c r="E98"/>
      <c r="F98"/>
      <c r="G98"/>
      <c r="H98"/>
      <c r="I98"/>
      <c r="J98"/>
    </row>
    <row r="99" spans="1:10" s="124" customFormat="1" x14ac:dyDescent="0.2">
      <c r="A99" s="123"/>
      <c r="B99" s="215" t="s">
        <v>173</v>
      </c>
      <c r="C99" s="214" t="s">
        <v>174</v>
      </c>
      <c r="D99"/>
      <c r="E99"/>
      <c r="F99"/>
      <c r="G99"/>
      <c r="H99"/>
      <c r="I99"/>
      <c r="J99"/>
    </row>
    <row r="100" spans="1:10" s="124" customFormat="1" x14ac:dyDescent="0.2">
      <c r="A100" s="123"/>
      <c r="B100" s="215" t="s">
        <v>168</v>
      </c>
      <c r="C100" s="214" t="s">
        <v>179</v>
      </c>
      <c r="D100"/>
      <c r="E100"/>
      <c r="F100"/>
      <c r="G100"/>
      <c r="H100"/>
      <c r="I100"/>
      <c r="J100"/>
    </row>
    <row r="101" spans="1:10" s="124" customFormat="1" x14ac:dyDescent="0.2">
      <c r="A101" s="123"/>
      <c r="B101" s="215" t="s">
        <v>171</v>
      </c>
      <c r="C101" s="214" t="s">
        <v>180</v>
      </c>
      <c r="D101"/>
      <c r="E101"/>
      <c r="F101"/>
      <c r="G101"/>
      <c r="H101"/>
      <c r="I101"/>
      <c r="J101"/>
    </row>
    <row r="102" spans="1:10" s="124" customFormat="1" x14ac:dyDescent="0.2">
      <c r="A102" s="123"/>
      <c r="B102" s="215" t="s">
        <v>171</v>
      </c>
      <c r="C102" s="214" t="s">
        <v>180</v>
      </c>
      <c r="D102"/>
      <c r="E102"/>
      <c r="F102"/>
      <c r="G102"/>
      <c r="H102"/>
      <c r="I102"/>
      <c r="J102"/>
    </row>
    <row r="103" spans="1:10" s="124" customFormat="1" x14ac:dyDescent="0.2">
      <c r="A103" s="123"/>
      <c r="B103" s="2"/>
      <c r="C103" s="2"/>
      <c r="D103" s="2"/>
      <c r="E103" s="2"/>
      <c r="F103" s="2"/>
      <c r="G103" s="2"/>
      <c r="H103" s="2"/>
      <c r="I103" s="2"/>
      <c r="J103" s="2"/>
    </row>
    <row r="104" spans="1:10" s="124" customFormat="1" x14ac:dyDescent="0.2">
      <c r="A104" s="123"/>
    </row>
    <row r="105" spans="1:10" s="124" customFormat="1" x14ac:dyDescent="0.2">
      <c r="A105" s="123"/>
    </row>
    <row r="106" spans="1:10" s="124" customFormat="1" x14ac:dyDescent="0.2">
      <c r="A106" s="123"/>
    </row>
  </sheetData>
  <sortState xmlns:xlrd2="http://schemas.microsoft.com/office/spreadsheetml/2017/richdata2" ref="M86:Q88">
    <sortCondition descending="1" ref="Q86:Q88"/>
  </sortState>
  <mergeCells count="6">
    <mergeCell ref="C54:F54"/>
    <mergeCell ref="G54:J54"/>
    <mergeCell ref="C55:D55"/>
    <mergeCell ref="E55:F55"/>
    <mergeCell ref="G55:H55"/>
    <mergeCell ref="I55:J5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rgb="FF92D050"/>
    <pageSetUpPr fitToPage="1"/>
  </sheetPr>
  <dimension ref="A2:U33"/>
  <sheetViews>
    <sheetView showGridLines="0" zoomScaleNormal="100" workbookViewId="0"/>
  </sheetViews>
  <sheetFormatPr defaultColWidth="9.140625" defaultRowHeight="12.75" x14ac:dyDescent="0.2"/>
  <cols>
    <col min="1" max="1" width="9.140625" style="41"/>
    <col min="2" max="2" width="19.7109375" style="41" customWidth="1"/>
    <col min="3" max="16384" width="9.140625" style="41"/>
  </cols>
  <sheetData>
    <row r="2" spans="2:16" x14ac:dyDescent="0.2">
      <c r="B2" s="341" t="s">
        <v>399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72"/>
      <c r="P2" s="72"/>
    </row>
    <row r="3" spans="2:16" x14ac:dyDescent="0.2">
      <c r="B3" s="343" t="s">
        <v>329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211"/>
      <c r="P3" s="211"/>
    </row>
    <row r="4" spans="2:16" x14ac:dyDescent="0.2">
      <c r="B4" s="41" t="s">
        <v>375</v>
      </c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</row>
    <row r="5" spans="2:16" x14ac:dyDescent="0.2">
      <c r="B5" s="340" t="s">
        <v>309</v>
      </c>
      <c r="C5" s="340"/>
      <c r="D5" s="340"/>
      <c r="E5" s="340"/>
      <c r="F5" s="340"/>
      <c r="G5" s="340"/>
      <c r="H5" s="340"/>
      <c r="I5" s="340"/>
      <c r="J5" s="340"/>
      <c r="K5" s="340"/>
      <c r="L5" s="340"/>
    </row>
    <row r="22" spans="1:21" x14ac:dyDescent="0.2">
      <c r="U22" s="41" t="s">
        <v>140</v>
      </c>
    </row>
    <row r="27" spans="1:21" x14ac:dyDescent="0.2">
      <c r="A27" s="42"/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</row>
    <row r="28" spans="1:21" x14ac:dyDescent="0.2">
      <c r="A28" s="42"/>
    </row>
    <row r="29" spans="1:21" x14ac:dyDescent="0.2">
      <c r="A29" s="42"/>
    </row>
    <row r="30" spans="1:21" x14ac:dyDescent="0.2">
      <c r="A30" s="42"/>
    </row>
    <row r="31" spans="1:21" x14ac:dyDescent="0.2">
      <c r="A31" s="42"/>
    </row>
    <row r="32" spans="1:21" x14ac:dyDescent="0.2">
      <c r="A32" s="42"/>
    </row>
    <row r="33" spans="1:1" x14ac:dyDescent="0.2">
      <c r="A33" s="42"/>
    </row>
  </sheetData>
  <mergeCells count="4">
    <mergeCell ref="B2:N2"/>
    <mergeCell ref="B3:N3"/>
    <mergeCell ref="B27:L27"/>
    <mergeCell ref="B5:L5"/>
  </mergeCells>
  <pageMargins left="0.75" right="0.75" top="1" bottom="1" header="0.5" footer="0.5"/>
  <pageSetup paperSize="9" scale="59" firstPageNumber="0" pageOrder="overThenDown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8">
    <tabColor theme="7" tint="-0.249977111117893"/>
  </sheetPr>
  <dimension ref="A1:BF70"/>
  <sheetViews>
    <sheetView workbookViewId="0"/>
  </sheetViews>
  <sheetFormatPr defaultColWidth="8.7109375" defaultRowHeight="12.75" x14ac:dyDescent="0.2"/>
  <cols>
    <col min="1" max="1" width="19.28515625" style="42" customWidth="1"/>
    <col min="2" max="16384" width="8.7109375" style="42"/>
  </cols>
  <sheetData>
    <row r="1" spans="1:58" s="41" customFormat="1" x14ac:dyDescent="0.2"/>
    <row r="2" spans="1:58" s="41" customFormat="1" x14ac:dyDescent="0.2">
      <c r="A2" s="73"/>
    </row>
    <row r="3" spans="1:58" s="41" customFormat="1" x14ac:dyDescent="0.2">
      <c r="A3" s="12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</row>
    <row r="4" spans="1:58" s="41" customFormat="1" x14ac:dyDescent="0.2">
      <c r="A4" s="87"/>
      <c r="B4" s="87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</row>
    <row r="5" spans="1:58" s="41" customFormat="1" x14ac:dyDescent="0.2">
      <c r="A5" s="87"/>
      <c r="B5" s="85"/>
      <c r="C5" s="85" t="s">
        <v>217</v>
      </c>
      <c r="D5" s="85" t="s">
        <v>240</v>
      </c>
      <c r="E5" s="85" t="s">
        <v>241</v>
      </c>
      <c r="F5" s="85" t="s">
        <v>242</v>
      </c>
      <c r="G5" s="85" t="s">
        <v>218</v>
      </c>
      <c r="H5" s="85" t="s">
        <v>240</v>
      </c>
      <c r="I5" s="85" t="s">
        <v>241</v>
      </c>
      <c r="J5" s="85" t="s">
        <v>242</v>
      </c>
      <c r="K5" s="85" t="s">
        <v>219</v>
      </c>
      <c r="L5" s="85" t="s">
        <v>240</v>
      </c>
      <c r="M5" s="85" t="s">
        <v>241</v>
      </c>
      <c r="N5" s="85" t="s">
        <v>242</v>
      </c>
      <c r="O5" s="85" t="s">
        <v>220</v>
      </c>
      <c r="P5" s="85" t="s">
        <v>240</v>
      </c>
      <c r="Q5" s="85" t="s">
        <v>241</v>
      </c>
      <c r="R5" s="85" t="s">
        <v>242</v>
      </c>
      <c r="S5" s="85" t="s">
        <v>221</v>
      </c>
      <c r="T5" s="85" t="s">
        <v>240</v>
      </c>
      <c r="U5" s="85" t="s">
        <v>241</v>
      </c>
      <c r="V5" s="85" t="s">
        <v>242</v>
      </c>
      <c r="W5" s="85" t="s">
        <v>222</v>
      </c>
      <c r="X5" s="85" t="s">
        <v>240</v>
      </c>
      <c r="Y5" s="85" t="s">
        <v>241</v>
      </c>
      <c r="Z5" s="85" t="s">
        <v>242</v>
      </c>
      <c r="AA5" s="85" t="s">
        <v>239</v>
      </c>
      <c r="AB5" s="85" t="s">
        <v>240</v>
      </c>
      <c r="AC5" s="85" t="s">
        <v>241</v>
      </c>
      <c r="AD5" s="85" t="s">
        <v>242</v>
      </c>
      <c r="AE5" s="85" t="s">
        <v>303</v>
      </c>
      <c r="AF5" s="85" t="s">
        <v>240</v>
      </c>
      <c r="AG5" s="85" t="s">
        <v>241</v>
      </c>
      <c r="AH5" s="85" t="s">
        <v>242</v>
      </c>
      <c r="AI5" s="85" t="s">
        <v>328</v>
      </c>
      <c r="AJ5" s="85" t="s">
        <v>240</v>
      </c>
      <c r="AK5" s="85" t="s">
        <v>241</v>
      </c>
      <c r="AL5" s="85" t="s">
        <v>242</v>
      </c>
    </row>
    <row r="6" spans="1:58" s="41" customFormat="1" x14ac:dyDescent="0.2">
      <c r="A6" s="48"/>
      <c r="B6" s="85" t="s">
        <v>148</v>
      </c>
      <c r="C6" s="86">
        <f>+C26</f>
        <v>100.06</v>
      </c>
      <c r="D6" s="86">
        <f t="shared" ref="D6:AH6" si="0">+D26</f>
        <v>99.19</v>
      </c>
      <c r="E6" s="86">
        <f t="shared" si="0"/>
        <v>100.37</v>
      </c>
      <c r="F6" s="86">
        <f t="shared" si="0"/>
        <v>100.02</v>
      </c>
      <c r="G6" s="86">
        <f t="shared" si="0"/>
        <v>95.41</v>
      </c>
      <c r="H6" s="86">
        <f t="shared" si="0"/>
        <v>101.66</v>
      </c>
      <c r="I6" s="86">
        <f t="shared" si="0"/>
        <v>101.87</v>
      </c>
      <c r="J6" s="86">
        <f t="shared" si="0"/>
        <v>101.13</v>
      </c>
      <c r="K6" s="86">
        <f t="shared" si="0"/>
        <v>96.13</v>
      </c>
      <c r="L6" s="86">
        <f t="shared" si="0"/>
        <v>103.1</v>
      </c>
      <c r="M6" s="86">
        <f t="shared" si="0"/>
        <v>98.88</v>
      </c>
      <c r="N6" s="86">
        <f t="shared" si="0"/>
        <v>92.17</v>
      </c>
      <c r="O6" s="86">
        <f t="shared" si="0"/>
        <v>102.7</v>
      </c>
      <c r="P6" s="86">
        <f t="shared" si="0"/>
        <v>108.21</v>
      </c>
      <c r="Q6" s="86">
        <f t="shared" si="0"/>
        <v>98.52</v>
      </c>
      <c r="R6" s="86">
        <f t="shared" si="0"/>
        <v>89.48</v>
      </c>
      <c r="S6" s="86">
        <f t="shared" si="0"/>
        <v>87.49</v>
      </c>
      <c r="T6" s="86">
        <f t="shared" si="0"/>
        <v>88.74</v>
      </c>
      <c r="U6" s="86">
        <f t="shared" si="0"/>
        <v>87.01</v>
      </c>
      <c r="V6" s="86">
        <f t="shared" si="0"/>
        <v>86.29</v>
      </c>
      <c r="W6" s="86">
        <f t="shared" si="0"/>
        <v>86.13</v>
      </c>
      <c r="X6" s="86">
        <f t="shared" si="0"/>
        <v>88.84</v>
      </c>
      <c r="Y6" s="86">
        <f t="shared" si="0"/>
        <v>87.83</v>
      </c>
      <c r="Z6" s="86">
        <f t="shared" si="0"/>
        <v>85.59</v>
      </c>
      <c r="AA6" s="86">
        <f t="shared" si="0"/>
        <v>93.91</v>
      </c>
      <c r="AB6" s="86">
        <f t="shared" si="0"/>
        <v>99.48</v>
      </c>
      <c r="AC6" s="86">
        <f t="shared" si="0"/>
        <v>96.63</v>
      </c>
      <c r="AD6" s="86">
        <f t="shared" si="0"/>
        <v>94.67</v>
      </c>
      <c r="AE6" s="86">
        <f t="shared" si="0"/>
        <v>104.09</v>
      </c>
      <c r="AF6" s="86">
        <f t="shared" si="0"/>
        <v>113.3</v>
      </c>
      <c r="AG6" s="86">
        <f t="shared" si="0"/>
        <v>114.04</v>
      </c>
      <c r="AH6" s="86">
        <f t="shared" si="0"/>
        <v>139.13999999999999</v>
      </c>
      <c r="AI6" s="86">
        <f t="shared" ref="AI6:AK6" si="1">+AI26</f>
        <v>153.16999999999999</v>
      </c>
      <c r="AJ6" s="86">
        <f t="shared" si="1"/>
        <v>169.39</v>
      </c>
      <c r="AK6" s="86">
        <f t="shared" si="1"/>
        <v>164.12</v>
      </c>
      <c r="AL6" s="86"/>
    </row>
    <row r="7" spans="1:58" s="41" customFormat="1" x14ac:dyDescent="0.2">
      <c r="A7" s="48"/>
      <c r="B7" s="85" t="s">
        <v>157</v>
      </c>
      <c r="C7" s="86">
        <f>+C27</f>
        <v>74.87</v>
      </c>
      <c r="D7" s="86">
        <f t="shared" ref="D7:AH7" si="2">+D27</f>
        <v>90.9</v>
      </c>
      <c r="E7" s="86">
        <f t="shared" si="2"/>
        <v>107.91</v>
      </c>
      <c r="F7" s="86">
        <f t="shared" si="2"/>
        <v>118.42</v>
      </c>
      <c r="G7" s="86">
        <f t="shared" si="2"/>
        <v>124.05</v>
      </c>
      <c r="H7" s="86">
        <f t="shared" si="2"/>
        <v>142.4</v>
      </c>
      <c r="I7" s="86">
        <f t="shared" si="2"/>
        <v>134.84</v>
      </c>
      <c r="J7" s="86">
        <f t="shared" si="2"/>
        <v>135.46</v>
      </c>
      <c r="K7" s="86">
        <f t="shared" si="2"/>
        <v>143.58000000000001</v>
      </c>
      <c r="L7" s="86">
        <f t="shared" si="2"/>
        <v>146.99</v>
      </c>
      <c r="M7" s="86">
        <f t="shared" si="2"/>
        <v>118.64</v>
      </c>
      <c r="N7" s="86">
        <f t="shared" si="2"/>
        <v>87.6</v>
      </c>
      <c r="O7" s="86">
        <f t="shared" si="2"/>
        <v>94.61</v>
      </c>
      <c r="P7" s="86">
        <f t="shared" si="2"/>
        <v>114.44</v>
      </c>
      <c r="Q7" s="86">
        <f t="shared" si="2"/>
        <v>143.06</v>
      </c>
      <c r="R7" s="86">
        <f t="shared" si="2"/>
        <v>161.01</v>
      </c>
      <c r="S7" s="86">
        <f t="shared" si="2"/>
        <v>179.97</v>
      </c>
      <c r="T7" s="86">
        <f t="shared" si="2"/>
        <v>180.78</v>
      </c>
      <c r="U7" s="86">
        <f t="shared" si="2"/>
        <v>167.75</v>
      </c>
      <c r="V7" s="86">
        <f t="shared" si="2"/>
        <v>143.22</v>
      </c>
      <c r="W7" s="86">
        <f t="shared" si="2"/>
        <v>152.02000000000001</v>
      </c>
      <c r="X7" s="86">
        <f t="shared" si="2"/>
        <v>155.19999999999999</v>
      </c>
      <c r="Y7" s="86">
        <f t="shared" si="2"/>
        <v>120.13</v>
      </c>
      <c r="Z7" s="86">
        <f t="shared" si="2"/>
        <v>105.85</v>
      </c>
      <c r="AA7" s="86">
        <f t="shared" si="2"/>
        <v>116.49</v>
      </c>
      <c r="AB7" s="86">
        <f t="shared" si="2"/>
        <v>144.9</v>
      </c>
      <c r="AC7" s="86">
        <f t="shared" si="2"/>
        <v>140.01</v>
      </c>
      <c r="AD7" s="86">
        <f t="shared" si="2"/>
        <v>137.76</v>
      </c>
      <c r="AE7" s="86">
        <f t="shared" si="2"/>
        <v>153.71</v>
      </c>
      <c r="AF7" s="86">
        <f t="shared" si="2"/>
        <v>171.39</v>
      </c>
      <c r="AG7" s="86">
        <f t="shared" si="2"/>
        <v>180.82</v>
      </c>
      <c r="AH7" s="86">
        <f t="shared" si="2"/>
        <v>191.33</v>
      </c>
      <c r="AI7" s="86">
        <f t="shared" ref="AI7:AK7" si="3">+AI27</f>
        <v>202.07</v>
      </c>
      <c r="AJ7" s="86">
        <f t="shared" si="3"/>
        <v>231.01</v>
      </c>
      <c r="AK7" s="86">
        <f t="shared" si="3"/>
        <v>234.67</v>
      </c>
      <c r="AL7" s="86"/>
    </row>
    <row r="8" spans="1:58" s="41" customFormat="1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</row>
    <row r="9" spans="1:58" s="41" customFormat="1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</row>
    <row r="10" spans="1:58" s="41" customFormat="1" x14ac:dyDescent="0.2">
      <c r="L10" s="74"/>
    </row>
    <row r="11" spans="1:58" s="41" customFormat="1" x14ac:dyDescent="0.2">
      <c r="B11" s="128" t="s">
        <v>150</v>
      </c>
    </row>
    <row r="12" spans="1:58" s="41" customFormat="1" x14ac:dyDescent="0.2">
      <c r="B12" s="236" t="s">
        <v>337</v>
      </c>
    </row>
    <row r="13" spans="1:58" s="41" customFormat="1" x14ac:dyDescent="0.2"/>
    <row r="14" spans="1:58" s="41" customFormat="1" x14ac:dyDescent="0.2"/>
    <row r="15" spans="1:58" s="41" customFormat="1" x14ac:dyDescent="0.2">
      <c r="B15" s="214" t="s">
        <v>338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</row>
    <row r="16" spans="1:58" s="41" customFormat="1" x14ac:dyDescent="0.2">
      <c r="B16" s="214" t="s">
        <v>243</v>
      </c>
      <c r="C16" s="215" t="s">
        <v>339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</row>
    <row r="17" spans="2:58" s="41" customFormat="1" x14ac:dyDescent="0.2">
      <c r="B17" s="214" t="s">
        <v>244</v>
      </c>
      <c r="C17" s="214" t="s">
        <v>323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</row>
    <row r="18" spans="2:58" s="41" customFormat="1" x14ac:dyDescent="0.2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</row>
    <row r="19" spans="2:58" s="41" customFormat="1" x14ac:dyDescent="0.2">
      <c r="B19" s="215" t="s">
        <v>245</v>
      </c>
      <c r="C19"/>
      <c r="D19" s="214" t="s">
        <v>253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</row>
    <row r="20" spans="2:58" s="41" customFormat="1" x14ac:dyDescent="0.2">
      <c r="B20" s="215" t="s">
        <v>254</v>
      </c>
      <c r="C20"/>
      <c r="D20" s="214" t="s">
        <v>255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</row>
    <row r="21" spans="2:58" s="41" customFormat="1" x14ac:dyDescent="0.2">
      <c r="B21" s="215" t="s">
        <v>256</v>
      </c>
      <c r="C21"/>
      <c r="D21" s="214" t="s">
        <v>196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</row>
    <row r="22" spans="2:58" x14ac:dyDescent="0.2">
      <c r="B22" s="215" t="s">
        <v>257</v>
      </c>
      <c r="C22"/>
      <c r="D22" s="214" t="s">
        <v>201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2:58" x14ac:dyDescent="0.2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2:58" x14ac:dyDescent="0.2">
      <c r="B24" s="255" t="s">
        <v>97</v>
      </c>
      <c r="C24" s="254" t="s">
        <v>258</v>
      </c>
      <c r="D24" s="254" t="s">
        <v>259</v>
      </c>
      <c r="E24" s="254" t="s">
        <v>260</v>
      </c>
      <c r="F24" s="254" t="s">
        <v>261</v>
      </c>
      <c r="G24" s="254" t="s">
        <v>262</v>
      </c>
      <c r="H24" s="254" t="s">
        <v>263</v>
      </c>
      <c r="I24" s="254" t="s">
        <v>264</v>
      </c>
      <c r="J24" s="254" t="s">
        <v>265</v>
      </c>
      <c r="K24" s="254" t="s">
        <v>266</v>
      </c>
      <c r="L24" s="254" t="s">
        <v>267</v>
      </c>
      <c r="M24" s="254" t="s">
        <v>268</v>
      </c>
      <c r="N24" s="254" t="s">
        <v>269</v>
      </c>
      <c r="O24" s="254" t="s">
        <v>270</v>
      </c>
      <c r="P24" s="254" t="s">
        <v>271</v>
      </c>
      <c r="Q24" s="254" t="s">
        <v>272</v>
      </c>
      <c r="R24" s="254" t="s">
        <v>273</v>
      </c>
      <c r="S24" s="254" t="s">
        <v>274</v>
      </c>
      <c r="T24" s="254" t="s">
        <v>275</v>
      </c>
      <c r="U24" s="254" t="s">
        <v>276</v>
      </c>
      <c r="V24" s="254" t="s">
        <v>277</v>
      </c>
      <c r="W24" s="254" t="s">
        <v>278</v>
      </c>
      <c r="X24" s="254" t="s">
        <v>279</v>
      </c>
      <c r="Y24" s="254" t="s">
        <v>280</v>
      </c>
      <c r="Z24" s="254" t="s">
        <v>281</v>
      </c>
      <c r="AA24" s="254" t="s">
        <v>282</v>
      </c>
      <c r="AB24" s="254" t="s">
        <v>283</v>
      </c>
      <c r="AC24" s="254" t="s">
        <v>284</v>
      </c>
      <c r="AD24" s="254" t="s">
        <v>285</v>
      </c>
      <c r="AE24" s="254" t="s">
        <v>299</v>
      </c>
      <c r="AF24" s="254" t="s">
        <v>300</v>
      </c>
      <c r="AG24" s="254" t="s">
        <v>301</v>
      </c>
      <c r="AH24" s="254" t="s">
        <v>302</v>
      </c>
      <c r="AI24" s="254" t="s">
        <v>324</v>
      </c>
      <c r="AJ24" s="254" t="s">
        <v>325</v>
      </c>
      <c r="AK24" s="254" t="s">
        <v>326</v>
      </c>
    </row>
    <row r="25" spans="2:58" x14ac:dyDescent="0.2">
      <c r="B25" s="216" t="s">
        <v>286</v>
      </c>
      <c r="C25" s="1" t="s">
        <v>167</v>
      </c>
      <c r="D25" s="1" t="s">
        <v>167</v>
      </c>
      <c r="E25" s="1" t="s">
        <v>167</v>
      </c>
      <c r="F25" s="1" t="s">
        <v>167</v>
      </c>
      <c r="G25" s="1" t="s">
        <v>167</v>
      </c>
      <c r="H25" s="1" t="s">
        <v>167</v>
      </c>
      <c r="I25" s="1" t="s">
        <v>167</v>
      </c>
      <c r="J25" s="1" t="s">
        <v>167</v>
      </c>
      <c r="K25" s="1" t="s">
        <v>167</v>
      </c>
      <c r="L25" s="1" t="s">
        <v>167</v>
      </c>
      <c r="M25" s="1" t="s">
        <v>167</v>
      </c>
      <c r="N25" s="1" t="s">
        <v>167</v>
      </c>
      <c r="O25" s="1" t="s">
        <v>167</v>
      </c>
      <c r="P25" s="1" t="s">
        <v>167</v>
      </c>
      <c r="Q25" s="1" t="s">
        <v>167</v>
      </c>
      <c r="R25" s="1" t="s">
        <v>167</v>
      </c>
      <c r="S25" s="1" t="s">
        <v>167</v>
      </c>
      <c r="T25" s="1" t="s">
        <v>167</v>
      </c>
      <c r="U25" s="1" t="s">
        <v>167</v>
      </c>
      <c r="V25" s="1" t="s">
        <v>167</v>
      </c>
      <c r="W25" s="1" t="s">
        <v>167</v>
      </c>
      <c r="X25" s="1" t="s">
        <v>167</v>
      </c>
      <c r="Y25" s="1" t="s">
        <v>167</v>
      </c>
      <c r="Z25" s="1" t="s">
        <v>167</v>
      </c>
      <c r="AA25" s="1" t="s">
        <v>167</v>
      </c>
      <c r="AB25" s="1" t="s">
        <v>167</v>
      </c>
      <c r="AC25" s="1" t="s">
        <v>167</v>
      </c>
      <c r="AD25" s="1" t="s">
        <v>167</v>
      </c>
      <c r="AE25" s="1" t="s">
        <v>167</v>
      </c>
      <c r="AF25" s="1" t="s">
        <v>167</v>
      </c>
      <c r="AG25" s="1" t="s">
        <v>167</v>
      </c>
      <c r="AH25" s="1" t="s">
        <v>167</v>
      </c>
      <c r="AI25" s="1" t="s">
        <v>167</v>
      </c>
      <c r="AJ25" s="1" t="s">
        <v>167</v>
      </c>
      <c r="AK25" s="1" t="s">
        <v>167</v>
      </c>
    </row>
    <row r="26" spans="2:58" x14ac:dyDescent="0.2">
      <c r="B26" s="217" t="s">
        <v>148</v>
      </c>
      <c r="C26" s="219">
        <v>100.06</v>
      </c>
      <c r="D26" s="219">
        <v>99.19</v>
      </c>
      <c r="E26" s="219">
        <v>100.37</v>
      </c>
      <c r="F26" s="219">
        <v>100.02</v>
      </c>
      <c r="G26" s="219">
        <v>95.41</v>
      </c>
      <c r="H26" s="219">
        <v>101.66</v>
      </c>
      <c r="I26" s="219">
        <v>101.87</v>
      </c>
      <c r="J26" s="219">
        <v>101.13</v>
      </c>
      <c r="K26" s="219">
        <v>96.13</v>
      </c>
      <c r="L26" s="220">
        <v>103.1</v>
      </c>
      <c r="M26" s="219">
        <v>98.88</v>
      </c>
      <c r="N26" s="219">
        <v>92.17</v>
      </c>
      <c r="O26" s="220">
        <v>102.7</v>
      </c>
      <c r="P26" s="219">
        <v>108.21</v>
      </c>
      <c r="Q26" s="219">
        <v>98.52</v>
      </c>
      <c r="R26" s="219">
        <v>89.48</v>
      </c>
      <c r="S26" s="219">
        <v>87.49</v>
      </c>
      <c r="T26" s="219">
        <v>88.74</v>
      </c>
      <c r="U26" s="219">
        <v>87.01</v>
      </c>
      <c r="V26" s="219">
        <v>86.29</v>
      </c>
      <c r="W26" s="219">
        <v>86.13</v>
      </c>
      <c r="X26" s="219">
        <v>88.84</v>
      </c>
      <c r="Y26" s="219">
        <v>87.83</v>
      </c>
      <c r="Z26" s="219">
        <v>85.59</v>
      </c>
      <c r="AA26" s="219">
        <v>93.91</v>
      </c>
      <c r="AB26" s="219">
        <v>99.48</v>
      </c>
      <c r="AC26" s="219">
        <v>96.63</v>
      </c>
      <c r="AD26" s="219">
        <v>94.67</v>
      </c>
      <c r="AE26" s="219">
        <v>104.09</v>
      </c>
      <c r="AF26" s="220">
        <v>113.3</v>
      </c>
      <c r="AG26" s="219">
        <v>114.04</v>
      </c>
      <c r="AH26" s="219">
        <v>139.13999999999999</v>
      </c>
      <c r="AI26" s="219">
        <v>153.16999999999999</v>
      </c>
      <c r="AJ26" s="219">
        <v>169.39</v>
      </c>
      <c r="AK26" s="219">
        <v>164.12</v>
      </c>
    </row>
    <row r="27" spans="2:58" x14ac:dyDescent="0.2">
      <c r="B27" s="217" t="s">
        <v>199</v>
      </c>
      <c r="C27" s="222">
        <v>74.87</v>
      </c>
      <c r="D27" s="223">
        <v>90.9</v>
      </c>
      <c r="E27" s="222">
        <v>107.91</v>
      </c>
      <c r="F27" s="222">
        <v>118.42</v>
      </c>
      <c r="G27" s="222">
        <v>124.05</v>
      </c>
      <c r="H27" s="223">
        <v>142.4</v>
      </c>
      <c r="I27" s="222">
        <v>134.84</v>
      </c>
      <c r="J27" s="222">
        <v>135.46</v>
      </c>
      <c r="K27" s="222">
        <v>143.58000000000001</v>
      </c>
      <c r="L27" s="222">
        <v>146.99</v>
      </c>
      <c r="M27" s="222">
        <v>118.64</v>
      </c>
      <c r="N27" s="223">
        <v>87.6</v>
      </c>
      <c r="O27" s="222">
        <v>94.61</v>
      </c>
      <c r="P27" s="222">
        <v>114.44</v>
      </c>
      <c r="Q27" s="222">
        <v>143.06</v>
      </c>
      <c r="R27" s="222">
        <v>161.01</v>
      </c>
      <c r="S27" s="222">
        <v>179.97</v>
      </c>
      <c r="T27" s="222">
        <v>180.78</v>
      </c>
      <c r="U27" s="222">
        <v>167.75</v>
      </c>
      <c r="V27" s="222">
        <v>143.22</v>
      </c>
      <c r="W27" s="222">
        <v>152.02000000000001</v>
      </c>
      <c r="X27" s="223">
        <v>155.19999999999999</v>
      </c>
      <c r="Y27" s="222">
        <v>120.13</v>
      </c>
      <c r="Z27" s="222">
        <v>105.85</v>
      </c>
      <c r="AA27" s="222">
        <v>116.49</v>
      </c>
      <c r="AB27" s="223">
        <v>144.9</v>
      </c>
      <c r="AC27" s="222">
        <v>140.01</v>
      </c>
      <c r="AD27" s="222">
        <v>137.76</v>
      </c>
      <c r="AE27" s="222">
        <v>153.71</v>
      </c>
      <c r="AF27" s="222">
        <v>171.39</v>
      </c>
      <c r="AG27" s="222">
        <v>180.82</v>
      </c>
      <c r="AH27" s="222">
        <v>191.33</v>
      </c>
      <c r="AI27" s="222">
        <v>202.07</v>
      </c>
      <c r="AJ27" s="222">
        <v>231.01</v>
      </c>
      <c r="AK27" s="222">
        <v>234.67</v>
      </c>
    </row>
    <row r="28" spans="2:58" x14ac:dyDescent="0.2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2:58" x14ac:dyDescent="0.2">
      <c r="B29" s="215" t="s">
        <v>250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2:58" x14ac:dyDescent="0.2">
      <c r="B30" s="215" t="s">
        <v>55</v>
      </c>
      <c r="C30" s="214" t="s">
        <v>175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2:58" x14ac:dyDescent="0.2"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</row>
    <row r="32" spans="2:58" x14ac:dyDescent="0.2">
      <c r="B32" s="214" t="s">
        <v>340</v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2:37" x14ac:dyDescent="0.2">
      <c r="B33" s="214" t="s">
        <v>243</v>
      </c>
      <c r="C33" s="215" t="s">
        <v>341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2:37" x14ac:dyDescent="0.2">
      <c r="B34" s="214" t="s">
        <v>244</v>
      </c>
      <c r="C34" s="214" t="s">
        <v>323</v>
      </c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2:37" x14ac:dyDescent="0.2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2:37" x14ac:dyDescent="0.2">
      <c r="B36" s="215" t="s">
        <v>245</v>
      </c>
      <c r="C36"/>
      <c r="D36" s="214" t="s">
        <v>253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2:37" x14ac:dyDescent="0.2">
      <c r="B37" s="215" t="s">
        <v>254</v>
      </c>
      <c r="C37"/>
      <c r="D37" s="214" t="s">
        <v>255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2:37" x14ac:dyDescent="0.2">
      <c r="B38" s="215" t="s">
        <v>256</v>
      </c>
      <c r="C38"/>
      <c r="D38" s="214" t="s">
        <v>223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2:37" x14ac:dyDescent="0.2">
      <c r="B39" s="215" t="s">
        <v>257</v>
      </c>
      <c r="C39"/>
      <c r="D39" s="214" t="s">
        <v>201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2:37" x14ac:dyDescent="0.2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2:37" x14ac:dyDescent="0.2">
      <c r="B41" s="255" t="s">
        <v>97</v>
      </c>
      <c r="C41" s="254" t="s">
        <v>258</v>
      </c>
      <c r="D41" s="254" t="s">
        <v>259</v>
      </c>
      <c r="E41" s="254" t="s">
        <v>260</v>
      </c>
      <c r="F41" s="254" t="s">
        <v>261</v>
      </c>
      <c r="G41" s="254" t="s">
        <v>262</v>
      </c>
      <c r="H41" s="254" t="s">
        <v>263</v>
      </c>
      <c r="I41" s="254" t="s">
        <v>264</v>
      </c>
      <c r="J41" s="254" t="s">
        <v>265</v>
      </c>
      <c r="K41" s="254" t="s">
        <v>266</v>
      </c>
      <c r="L41" s="254" t="s">
        <v>267</v>
      </c>
      <c r="M41" s="254" t="s">
        <v>268</v>
      </c>
      <c r="N41" s="254" t="s">
        <v>269</v>
      </c>
      <c r="O41" s="254" t="s">
        <v>270</v>
      </c>
      <c r="P41" s="254" t="s">
        <v>271</v>
      </c>
      <c r="Q41" s="254" t="s">
        <v>272</v>
      </c>
      <c r="R41" s="254" t="s">
        <v>273</v>
      </c>
      <c r="S41" s="254" t="s">
        <v>274</v>
      </c>
      <c r="T41" s="254" t="s">
        <v>275</v>
      </c>
      <c r="U41" s="254" t="s">
        <v>276</v>
      </c>
      <c r="V41" s="254" t="s">
        <v>277</v>
      </c>
      <c r="W41" s="254" t="s">
        <v>278</v>
      </c>
      <c r="X41" s="254" t="s">
        <v>279</v>
      </c>
      <c r="Y41" s="254" t="s">
        <v>280</v>
      </c>
      <c r="Z41" s="254" t="s">
        <v>281</v>
      </c>
      <c r="AA41" s="254" t="s">
        <v>282</v>
      </c>
      <c r="AB41" s="254" t="s">
        <v>283</v>
      </c>
      <c r="AC41" s="254" t="s">
        <v>284</v>
      </c>
      <c r="AD41" s="254" t="s">
        <v>285</v>
      </c>
      <c r="AE41" s="254" t="s">
        <v>299</v>
      </c>
      <c r="AF41" s="254" t="s">
        <v>300</v>
      </c>
      <c r="AG41" s="254" t="s">
        <v>301</v>
      </c>
      <c r="AH41" s="254" t="s">
        <v>302</v>
      </c>
      <c r="AI41" s="254" t="s">
        <v>324</v>
      </c>
      <c r="AJ41" s="254" t="s">
        <v>325</v>
      </c>
      <c r="AK41" s="254" t="s">
        <v>326</v>
      </c>
    </row>
    <row r="42" spans="2:37" x14ac:dyDescent="0.2">
      <c r="B42" s="216" t="s">
        <v>286</v>
      </c>
      <c r="C42" s="1" t="s">
        <v>167</v>
      </c>
      <c r="D42" s="1" t="s">
        <v>167</v>
      </c>
      <c r="E42" s="1" t="s">
        <v>167</v>
      </c>
      <c r="F42" s="1" t="s">
        <v>167</v>
      </c>
      <c r="G42" s="1" t="s">
        <v>167</v>
      </c>
      <c r="H42" s="1" t="s">
        <v>167</v>
      </c>
      <c r="I42" s="1" t="s">
        <v>167</v>
      </c>
      <c r="J42" s="1" t="s">
        <v>167</v>
      </c>
      <c r="K42" s="1" t="s">
        <v>167</v>
      </c>
      <c r="L42" s="1" t="s">
        <v>167</v>
      </c>
      <c r="M42" s="1" t="s">
        <v>167</v>
      </c>
      <c r="N42" s="1" t="s">
        <v>167</v>
      </c>
      <c r="O42" s="1" t="s">
        <v>167</v>
      </c>
      <c r="P42" s="1" t="s">
        <v>167</v>
      </c>
      <c r="Q42" s="1" t="s">
        <v>167</v>
      </c>
      <c r="R42" s="1" t="s">
        <v>167</v>
      </c>
      <c r="S42" s="1" t="s">
        <v>167</v>
      </c>
      <c r="T42" s="1" t="s">
        <v>167</v>
      </c>
      <c r="U42" s="1" t="s">
        <v>167</v>
      </c>
      <c r="V42" s="1" t="s">
        <v>167</v>
      </c>
      <c r="W42" s="1" t="s">
        <v>167</v>
      </c>
      <c r="X42" s="1" t="s">
        <v>167</v>
      </c>
      <c r="Y42" s="1" t="s">
        <v>167</v>
      </c>
      <c r="Z42" s="1" t="s">
        <v>167</v>
      </c>
      <c r="AA42" s="1" t="s">
        <v>167</v>
      </c>
      <c r="AB42" s="1" t="s">
        <v>167</v>
      </c>
      <c r="AC42" s="1" t="s">
        <v>167</v>
      </c>
      <c r="AD42" s="1" t="s">
        <v>167</v>
      </c>
      <c r="AE42" s="1" t="s">
        <v>167</v>
      </c>
      <c r="AF42" s="1" t="s">
        <v>167</v>
      </c>
      <c r="AG42" s="1" t="s">
        <v>167</v>
      </c>
      <c r="AH42" s="1" t="s">
        <v>167</v>
      </c>
      <c r="AI42" s="1" t="s">
        <v>167</v>
      </c>
      <c r="AJ42" s="1" t="s">
        <v>167</v>
      </c>
      <c r="AK42" s="1" t="s">
        <v>167</v>
      </c>
    </row>
    <row r="43" spans="2:37" x14ac:dyDescent="0.2">
      <c r="B43" s="217" t="s">
        <v>148</v>
      </c>
      <c r="C43" s="218" t="s">
        <v>55</v>
      </c>
      <c r="D43" s="218" t="s">
        <v>55</v>
      </c>
      <c r="E43" s="218" t="s">
        <v>55</v>
      </c>
      <c r="F43" s="218" t="s">
        <v>55</v>
      </c>
      <c r="G43" s="219">
        <v>-4.59</v>
      </c>
      <c r="H43" s="219">
        <v>2.48</v>
      </c>
      <c r="I43" s="219">
        <v>1.49</v>
      </c>
      <c r="J43" s="219">
        <v>1.1100000000000001</v>
      </c>
      <c r="K43" s="219">
        <v>0.76</v>
      </c>
      <c r="L43" s="219">
        <v>1.42</v>
      </c>
      <c r="M43" s="219">
        <v>-2.93</v>
      </c>
      <c r="N43" s="219">
        <v>-8.86</v>
      </c>
      <c r="O43" s="219">
        <v>6.83</v>
      </c>
      <c r="P43" s="219">
        <v>4.96</v>
      </c>
      <c r="Q43" s="219">
        <v>-0.37</v>
      </c>
      <c r="R43" s="219">
        <v>-2.92</v>
      </c>
      <c r="S43" s="219">
        <v>-14.81</v>
      </c>
      <c r="T43" s="219">
        <v>-17.989999999999998</v>
      </c>
      <c r="U43" s="219">
        <v>-11.68</v>
      </c>
      <c r="V43" s="219">
        <v>-3.56</v>
      </c>
      <c r="W43" s="219">
        <v>-1.55</v>
      </c>
      <c r="X43" s="220">
        <v>0.1</v>
      </c>
      <c r="Y43" s="219">
        <v>0.94</v>
      </c>
      <c r="Z43" s="219">
        <v>-0.82</v>
      </c>
      <c r="AA43" s="219">
        <v>9.0299999999999994</v>
      </c>
      <c r="AB43" s="219">
        <v>11.98</v>
      </c>
      <c r="AC43" s="219">
        <v>11.23</v>
      </c>
      <c r="AD43" s="219">
        <v>12.71</v>
      </c>
      <c r="AE43" s="219">
        <v>10.83</v>
      </c>
      <c r="AF43" s="220">
        <v>13.9</v>
      </c>
      <c r="AG43" s="219">
        <v>17.350000000000001</v>
      </c>
      <c r="AH43" s="219">
        <v>44.69</v>
      </c>
      <c r="AI43" s="219">
        <v>47.15</v>
      </c>
      <c r="AJ43" s="220">
        <v>49.5</v>
      </c>
      <c r="AK43" s="219">
        <v>43.91</v>
      </c>
    </row>
    <row r="44" spans="2:37" x14ac:dyDescent="0.2">
      <c r="B44" s="217" t="s">
        <v>199</v>
      </c>
      <c r="C44" s="221" t="s">
        <v>55</v>
      </c>
      <c r="D44" s="221" t="s">
        <v>55</v>
      </c>
      <c r="E44" s="221" t="s">
        <v>55</v>
      </c>
      <c r="F44" s="221" t="s">
        <v>55</v>
      </c>
      <c r="G44" s="222">
        <v>65.739999999999995</v>
      </c>
      <c r="H44" s="222">
        <v>56.65</v>
      </c>
      <c r="I44" s="222">
        <v>24.95</v>
      </c>
      <c r="J44" s="222">
        <v>14.39</v>
      </c>
      <c r="K44" s="222">
        <v>15.75</v>
      </c>
      <c r="L44" s="222">
        <v>3.22</v>
      </c>
      <c r="M44" s="222">
        <v>-12.01</v>
      </c>
      <c r="N44" s="222">
        <v>-35.33</v>
      </c>
      <c r="O44" s="223">
        <v>-34.1</v>
      </c>
      <c r="P44" s="222">
        <v>-22.14</v>
      </c>
      <c r="Q44" s="222">
        <v>20.58</v>
      </c>
      <c r="R44" s="222">
        <v>83.79</v>
      </c>
      <c r="S44" s="222">
        <v>90.22</v>
      </c>
      <c r="T44" s="222">
        <v>57.97</v>
      </c>
      <c r="U44" s="222">
        <v>17.260000000000002</v>
      </c>
      <c r="V44" s="222">
        <v>-11.05</v>
      </c>
      <c r="W44" s="222">
        <v>-15.53</v>
      </c>
      <c r="X44" s="222">
        <v>-14.15</v>
      </c>
      <c r="Y44" s="222">
        <v>-28.38</v>
      </c>
      <c r="Z44" s="223">
        <v>-26.1</v>
      </c>
      <c r="AA44" s="222">
        <v>-23.37</v>
      </c>
      <c r="AB44" s="222">
        <v>-6.64</v>
      </c>
      <c r="AC44" s="222">
        <v>16.53</v>
      </c>
      <c r="AD44" s="222">
        <v>30.11</v>
      </c>
      <c r="AE44" s="222">
        <v>31.96</v>
      </c>
      <c r="AF44" s="222">
        <v>18.28</v>
      </c>
      <c r="AG44" s="222">
        <v>29.22</v>
      </c>
      <c r="AH44" s="222">
        <v>38.67</v>
      </c>
      <c r="AI44" s="222">
        <v>31.46</v>
      </c>
      <c r="AJ44" s="222">
        <v>34.79</v>
      </c>
      <c r="AK44" s="222">
        <v>29.78</v>
      </c>
    </row>
    <row r="45" spans="2:37" x14ac:dyDescent="0.2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2:37" x14ac:dyDescent="0.2">
      <c r="B46" s="215" t="s">
        <v>250</v>
      </c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2:37" x14ac:dyDescent="0.2">
      <c r="B47" s="215" t="s">
        <v>55</v>
      </c>
      <c r="C47" s="214" t="s">
        <v>175</v>
      </c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50" spans="2:10" x14ac:dyDescent="0.2">
      <c r="B50" s="42" t="s">
        <v>405</v>
      </c>
    </row>
    <row r="52" spans="2:10" x14ac:dyDescent="0.2">
      <c r="B52" s="274" t="s">
        <v>406</v>
      </c>
      <c r="C52"/>
      <c r="D52"/>
      <c r="E52"/>
      <c r="F52"/>
      <c r="G52"/>
      <c r="H52"/>
      <c r="I52"/>
      <c r="J52"/>
    </row>
    <row r="53" spans="2:10" x14ac:dyDescent="0.2">
      <c r="B53" s="274" t="s">
        <v>243</v>
      </c>
      <c r="C53" s="275" t="s">
        <v>407</v>
      </c>
      <c r="D53"/>
      <c r="E53"/>
      <c r="F53"/>
      <c r="G53"/>
      <c r="H53"/>
      <c r="I53"/>
      <c r="J53"/>
    </row>
    <row r="54" spans="2:10" x14ac:dyDescent="0.2">
      <c r="B54" s="274" t="s">
        <v>244</v>
      </c>
      <c r="C54" s="274" t="s">
        <v>404</v>
      </c>
      <c r="D54"/>
      <c r="E54"/>
      <c r="F54"/>
      <c r="G54"/>
      <c r="H54"/>
      <c r="I54"/>
      <c r="J54"/>
    </row>
    <row r="55" spans="2:10" x14ac:dyDescent="0.2">
      <c r="B55"/>
      <c r="C55"/>
      <c r="D55"/>
      <c r="E55"/>
      <c r="F55"/>
      <c r="G55"/>
      <c r="H55"/>
      <c r="I55"/>
      <c r="J55"/>
    </row>
    <row r="56" spans="2:10" x14ac:dyDescent="0.2">
      <c r="B56" s="275" t="s">
        <v>245</v>
      </c>
      <c r="C56"/>
      <c r="D56" s="274" t="s">
        <v>246</v>
      </c>
      <c r="E56"/>
      <c r="F56"/>
      <c r="G56"/>
      <c r="H56"/>
      <c r="I56"/>
      <c r="J56"/>
    </row>
    <row r="57" spans="2:10" x14ac:dyDescent="0.2">
      <c r="B57" s="275" t="s">
        <v>254</v>
      </c>
      <c r="C57"/>
      <c r="D57" s="274" t="s">
        <v>255</v>
      </c>
      <c r="E57"/>
      <c r="F57"/>
      <c r="G57"/>
      <c r="H57"/>
      <c r="I57"/>
      <c r="J57"/>
    </row>
    <row r="58" spans="2:10" x14ac:dyDescent="0.2">
      <c r="B58" s="275" t="s">
        <v>256</v>
      </c>
      <c r="C58"/>
      <c r="D58" s="274" t="s">
        <v>198</v>
      </c>
      <c r="E58"/>
      <c r="F58"/>
      <c r="G58"/>
      <c r="H58"/>
      <c r="I58"/>
      <c r="J58"/>
    </row>
    <row r="59" spans="2:10" x14ac:dyDescent="0.2">
      <c r="B59" s="275" t="s">
        <v>257</v>
      </c>
      <c r="C59"/>
      <c r="D59" s="274" t="s">
        <v>201</v>
      </c>
      <c r="E59"/>
      <c r="F59"/>
      <c r="G59"/>
      <c r="H59"/>
      <c r="I59"/>
      <c r="J59"/>
    </row>
    <row r="60" spans="2:10" x14ac:dyDescent="0.2">
      <c r="B60"/>
      <c r="C60"/>
      <c r="D60"/>
      <c r="E60"/>
      <c r="F60"/>
      <c r="G60"/>
      <c r="H60"/>
      <c r="I60"/>
      <c r="J60"/>
    </row>
    <row r="61" spans="2:10" x14ac:dyDescent="0.2">
      <c r="B61" s="328" t="s">
        <v>97</v>
      </c>
      <c r="C61" s="334" t="s">
        <v>226</v>
      </c>
      <c r="D61" s="334" t="s">
        <v>167</v>
      </c>
      <c r="E61" s="334" t="s">
        <v>238</v>
      </c>
      <c r="F61" s="334" t="s">
        <v>167</v>
      </c>
      <c r="G61" s="334" t="s">
        <v>297</v>
      </c>
      <c r="H61" s="334" t="s">
        <v>167</v>
      </c>
      <c r="I61" s="334" t="s">
        <v>314</v>
      </c>
      <c r="J61" s="334" t="s">
        <v>167</v>
      </c>
    </row>
    <row r="62" spans="2:10" x14ac:dyDescent="0.2">
      <c r="B62" s="277" t="s">
        <v>286</v>
      </c>
      <c r="C62" s="1" t="s">
        <v>167</v>
      </c>
      <c r="D62" s="1" t="s">
        <v>167</v>
      </c>
      <c r="E62" s="1" t="s">
        <v>167</v>
      </c>
      <c r="F62" s="1" t="s">
        <v>167</v>
      </c>
      <c r="G62" s="1" t="s">
        <v>167</v>
      </c>
      <c r="H62" s="1" t="s">
        <v>167</v>
      </c>
      <c r="I62" s="1" t="s">
        <v>167</v>
      </c>
      <c r="J62" s="1" t="s">
        <v>167</v>
      </c>
    </row>
    <row r="63" spans="2:10" x14ac:dyDescent="0.2">
      <c r="B63" s="278" t="s">
        <v>148</v>
      </c>
      <c r="C63" s="280" t="s">
        <v>55</v>
      </c>
      <c r="D63" s="280" t="s">
        <v>167</v>
      </c>
      <c r="E63" s="279">
        <v>9.31</v>
      </c>
      <c r="F63" s="280" t="s">
        <v>44</v>
      </c>
      <c r="G63" s="279">
        <v>43.05</v>
      </c>
      <c r="H63" s="280" t="s">
        <v>44</v>
      </c>
      <c r="I63" s="279">
        <v>13.77</v>
      </c>
      <c r="J63" s="280" t="s">
        <v>44</v>
      </c>
    </row>
    <row r="64" spans="2:10" x14ac:dyDescent="0.2">
      <c r="B64" s="278" t="s">
        <v>199</v>
      </c>
      <c r="C64" s="282" t="s">
        <v>55</v>
      </c>
      <c r="D64" s="282" t="s">
        <v>167</v>
      </c>
      <c r="E64" s="281">
        <v>6.13</v>
      </c>
      <c r="F64" s="282" t="s">
        <v>44</v>
      </c>
      <c r="G64" s="281">
        <v>44.69</v>
      </c>
      <c r="H64" s="282" t="s">
        <v>44</v>
      </c>
      <c r="I64" s="281">
        <v>28.75</v>
      </c>
      <c r="J64" s="282" t="s">
        <v>44</v>
      </c>
    </row>
    <row r="65" spans="2:10" x14ac:dyDescent="0.2">
      <c r="B65"/>
      <c r="C65"/>
      <c r="D65"/>
      <c r="E65"/>
      <c r="F65"/>
      <c r="G65"/>
      <c r="H65"/>
      <c r="I65"/>
      <c r="J65"/>
    </row>
    <row r="66" spans="2:10" x14ac:dyDescent="0.2">
      <c r="B66" s="275" t="s">
        <v>250</v>
      </c>
      <c r="C66"/>
      <c r="D66"/>
      <c r="E66"/>
      <c r="F66"/>
      <c r="G66"/>
      <c r="H66"/>
      <c r="I66"/>
      <c r="J66"/>
    </row>
    <row r="67" spans="2:10" x14ac:dyDescent="0.2">
      <c r="B67" s="275" t="s">
        <v>55</v>
      </c>
      <c r="C67" s="274" t="s">
        <v>175</v>
      </c>
      <c r="D67"/>
      <c r="E67"/>
      <c r="F67"/>
      <c r="G67"/>
      <c r="H67"/>
      <c r="I67"/>
      <c r="J67"/>
    </row>
    <row r="68" spans="2:10" x14ac:dyDescent="0.2">
      <c r="B68" s="275" t="s">
        <v>172</v>
      </c>
      <c r="C68"/>
      <c r="D68"/>
      <c r="E68"/>
      <c r="F68"/>
      <c r="G68"/>
      <c r="H68"/>
      <c r="I68"/>
      <c r="J68"/>
    </row>
    <row r="69" spans="2:10" x14ac:dyDescent="0.2">
      <c r="B69" s="275" t="s">
        <v>44</v>
      </c>
      <c r="C69" s="274" t="s">
        <v>178</v>
      </c>
      <c r="D69"/>
      <c r="E69"/>
      <c r="F69"/>
      <c r="G69"/>
      <c r="H69"/>
      <c r="I69"/>
      <c r="J69"/>
    </row>
    <row r="70" spans="2:10" x14ac:dyDescent="0.2">
      <c r="B70"/>
      <c r="C70"/>
      <c r="D70"/>
      <c r="E70"/>
      <c r="F70"/>
      <c r="G70"/>
      <c r="H70"/>
      <c r="I70"/>
      <c r="J70"/>
    </row>
  </sheetData>
  <mergeCells count="4">
    <mergeCell ref="C61:D61"/>
    <mergeCell ref="E61:F61"/>
    <mergeCell ref="G61:H61"/>
    <mergeCell ref="I61:J61"/>
  </mergeCells>
  <hyperlinks>
    <hyperlink ref="B12" r:id="rId1" xr:uid="{035224DC-B009-4A13-AEF2-D90CE7158936}"/>
  </hyperlinks>
  <pageMargins left="0.7" right="0.7" top="0.75" bottom="0.75" header="0.3" footer="0.3"/>
  <pageSetup paperSize="9" orientation="portrait" verticalDpi="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">
    <tabColor rgb="FF92D050"/>
    <pageSetUpPr fitToPage="1"/>
  </sheetPr>
  <dimension ref="B2:L27"/>
  <sheetViews>
    <sheetView showGridLines="0" zoomScaleNormal="100" workbookViewId="0"/>
  </sheetViews>
  <sheetFormatPr defaultColWidth="9.140625" defaultRowHeight="12.75" x14ac:dyDescent="0.2"/>
  <cols>
    <col min="1" max="1" width="9.140625" style="2"/>
    <col min="2" max="2" width="17.5703125" style="2" customWidth="1"/>
    <col min="3" max="3" width="10" style="2" customWidth="1"/>
    <col min="4" max="4" width="11.5703125" style="2" customWidth="1"/>
    <col min="5" max="5" width="10" style="2" customWidth="1"/>
    <col min="6" max="10" width="10.140625" style="2" customWidth="1"/>
    <col min="11" max="12" width="9.140625" style="2"/>
    <col min="13" max="13" width="8.42578125" style="2" customWidth="1"/>
    <col min="14" max="14" width="9" style="2" customWidth="1"/>
    <col min="15" max="21" width="9.140625" style="2"/>
    <col min="22" max="30" width="11.5703125" style="2" customWidth="1"/>
    <col min="31" max="16384" width="9.140625" style="2"/>
  </cols>
  <sheetData>
    <row r="2" spans="2:12" x14ac:dyDescent="0.2">
      <c r="B2" s="12" t="s">
        <v>231</v>
      </c>
    </row>
    <row r="3" spans="2:12" x14ac:dyDescent="0.2">
      <c r="B3" s="339" t="s">
        <v>315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</row>
    <row r="5" spans="2:12" x14ac:dyDescent="0.2">
      <c r="B5" s="340" t="s">
        <v>308</v>
      </c>
      <c r="C5" s="340"/>
      <c r="D5" s="340"/>
      <c r="E5" s="340"/>
      <c r="F5" s="340"/>
      <c r="G5" s="340"/>
      <c r="H5" s="340"/>
      <c r="I5" s="340"/>
      <c r="J5" s="340"/>
      <c r="K5" s="340"/>
      <c r="L5" s="340"/>
    </row>
    <row r="27" spans="2:12" x14ac:dyDescent="0.2"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</row>
  </sheetData>
  <mergeCells count="3">
    <mergeCell ref="B27:L27"/>
    <mergeCell ref="B3:L3"/>
    <mergeCell ref="B5:L5"/>
  </mergeCells>
  <pageMargins left="0.7" right="0.7" top="0.75" bottom="0.75" header="0.3" footer="0.3"/>
  <pageSetup paperSize="9" scale="6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/>
  </sheetPr>
  <dimension ref="B2:FN132"/>
  <sheetViews>
    <sheetView workbookViewId="0"/>
  </sheetViews>
  <sheetFormatPr defaultColWidth="8.7109375" defaultRowHeight="12.75" x14ac:dyDescent="0.2"/>
  <cols>
    <col min="1" max="15" width="8.7109375" style="2"/>
    <col min="16" max="16" width="9.140625" style="2" bestFit="1" customWidth="1"/>
    <col min="17" max="16384" width="8.7109375" style="2"/>
  </cols>
  <sheetData>
    <row r="2" spans="2:22" x14ac:dyDescent="0.2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2:22" x14ac:dyDescent="0.2">
      <c r="B3" s="83" t="s">
        <v>160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2:22" x14ac:dyDescent="0.2">
      <c r="B4" s="92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83"/>
      <c r="N4" s="83"/>
      <c r="O4" s="83"/>
    </row>
    <row r="5" spans="2:22" x14ac:dyDescent="0.2">
      <c r="B5" s="85"/>
      <c r="C5" s="85">
        <v>2013</v>
      </c>
      <c r="D5" s="85">
        <v>2014</v>
      </c>
      <c r="E5" s="85">
        <v>2015</v>
      </c>
      <c r="F5" s="85">
        <v>2016</v>
      </c>
      <c r="G5" s="85">
        <v>2017</v>
      </c>
      <c r="H5" s="85">
        <v>2018</v>
      </c>
      <c r="I5" s="85">
        <v>2019</v>
      </c>
      <c r="J5" s="85">
        <v>2020</v>
      </c>
      <c r="K5" s="85">
        <v>2021</v>
      </c>
      <c r="L5" s="85">
        <v>2022</v>
      </c>
      <c r="M5" s="85">
        <v>2023</v>
      </c>
      <c r="N5" s="85"/>
      <c r="O5" s="92"/>
    </row>
    <row r="6" spans="2:22" x14ac:dyDescent="0.2">
      <c r="B6" s="85" t="s">
        <v>138</v>
      </c>
      <c r="C6" s="130">
        <f>+D35/1000</f>
        <v>18.741150000000001</v>
      </c>
      <c r="D6" s="130">
        <f t="shared" ref="D6:M6" si="0">+E35/1000</f>
        <v>21.681570000000001</v>
      </c>
      <c r="E6" s="130">
        <f t="shared" si="0"/>
        <v>19.189220000000002</v>
      </c>
      <c r="F6" s="130">
        <f t="shared" si="0"/>
        <v>18.244240000000001</v>
      </c>
      <c r="G6" s="130">
        <f t="shared" si="0"/>
        <v>19.74661</v>
      </c>
      <c r="H6" s="130">
        <f t="shared" si="0"/>
        <v>17.91657</v>
      </c>
      <c r="I6" s="130">
        <f t="shared" si="0"/>
        <v>15.288879999999999</v>
      </c>
      <c r="J6" s="130">
        <f t="shared" si="0"/>
        <v>16.56324</v>
      </c>
      <c r="K6" s="130">
        <f t="shared" si="0"/>
        <v>16.946680000000001</v>
      </c>
      <c r="L6" s="130">
        <f t="shared" si="0"/>
        <v>19.417169999999999</v>
      </c>
      <c r="M6" s="130">
        <f t="shared" si="0"/>
        <v>19.585222266771403</v>
      </c>
      <c r="N6" s="130"/>
      <c r="O6" s="133"/>
      <c r="P6" s="10"/>
    </row>
    <row r="7" spans="2:22" x14ac:dyDescent="0.2">
      <c r="B7" s="85" t="s">
        <v>98</v>
      </c>
      <c r="C7" s="130">
        <f t="shared" ref="C7:M7" si="1">+D36/1000</f>
        <v>9.2805</v>
      </c>
      <c r="D7" s="130">
        <f t="shared" si="1"/>
        <v>9.31203</v>
      </c>
      <c r="E7" s="130">
        <f t="shared" si="1"/>
        <v>7.9082600000000003</v>
      </c>
      <c r="F7" s="130">
        <f t="shared" si="1"/>
        <v>8.7593999999999994</v>
      </c>
      <c r="G7" s="130">
        <f t="shared" si="1"/>
        <v>10.44243</v>
      </c>
      <c r="H7" s="130">
        <f t="shared" si="1"/>
        <v>10.003030000000001</v>
      </c>
      <c r="I7" s="130">
        <f t="shared" si="1"/>
        <v>10.27896</v>
      </c>
      <c r="J7" s="130">
        <f t="shared" si="1"/>
        <v>9.0269500000000011</v>
      </c>
      <c r="K7" s="130">
        <f t="shared" si="1"/>
        <v>10.389040000000001</v>
      </c>
      <c r="L7" s="130">
        <f t="shared" si="1"/>
        <v>9.3346100000000014</v>
      </c>
      <c r="M7" s="130">
        <f t="shared" si="1"/>
        <v>9.82925199357142</v>
      </c>
      <c r="N7" s="130"/>
      <c r="O7" s="133"/>
      <c r="P7" s="10"/>
    </row>
    <row r="8" spans="2:22" x14ac:dyDescent="0.2">
      <c r="B8" s="85" t="s">
        <v>143</v>
      </c>
      <c r="C8" s="130">
        <f t="shared" ref="C8:M8" si="2">+D37/1000</f>
        <v>1.2979400000000001</v>
      </c>
      <c r="D8" s="130">
        <f t="shared" si="2"/>
        <v>1.9311099999999999</v>
      </c>
      <c r="E8" s="130">
        <f t="shared" si="2"/>
        <v>2.4431500000000002</v>
      </c>
      <c r="F8" s="130">
        <f t="shared" si="2"/>
        <v>2.54277</v>
      </c>
      <c r="G8" s="130">
        <f t="shared" si="2"/>
        <v>2.7429999999999999</v>
      </c>
      <c r="H8" s="130">
        <f t="shared" si="2"/>
        <v>2.9121100000000002</v>
      </c>
      <c r="I8" s="130">
        <f t="shared" si="2"/>
        <v>2.8132600000000001</v>
      </c>
      <c r="J8" s="130">
        <f t="shared" si="2"/>
        <v>2.6818400000000002</v>
      </c>
      <c r="K8" s="130">
        <f t="shared" si="2"/>
        <v>2.7129000000000003</v>
      </c>
      <c r="L8" s="130">
        <f t="shared" si="2"/>
        <v>2.5063</v>
      </c>
      <c r="M8" s="130">
        <f t="shared" si="2"/>
        <v>2.8622271363116201</v>
      </c>
      <c r="N8" s="130"/>
      <c r="O8" s="133"/>
      <c r="P8" s="10"/>
    </row>
    <row r="9" spans="2:22" x14ac:dyDescent="0.2">
      <c r="B9" s="132" t="s">
        <v>236</v>
      </c>
      <c r="C9" s="130">
        <f>+(D38+D39+D40)/1000</f>
        <v>0.90432999999999997</v>
      </c>
      <c r="D9" s="130">
        <f t="shared" ref="D9:M9" si="3">+(E38+E39+E40)/1000</f>
        <v>0.99055000000000004</v>
      </c>
      <c r="E9" s="130">
        <f t="shared" si="3"/>
        <v>1.20417</v>
      </c>
      <c r="F9" s="130">
        <f t="shared" si="3"/>
        <v>1.0519499999999999</v>
      </c>
      <c r="G9" s="130">
        <f t="shared" si="3"/>
        <v>1.1526800000000001</v>
      </c>
      <c r="H9" s="130">
        <f t="shared" si="3"/>
        <v>1.1922699999999999</v>
      </c>
      <c r="I9" s="130">
        <f t="shared" si="3"/>
        <v>1.4177300000000002</v>
      </c>
      <c r="J9" s="130">
        <f t="shared" si="3"/>
        <v>1.44607</v>
      </c>
      <c r="K9" s="130">
        <f t="shared" si="3"/>
        <v>1.2831100000000002</v>
      </c>
      <c r="L9" s="130">
        <f t="shared" si="3"/>
        <v>1.25356</v>
      </c>
      <c r="M9" s="130">
        <f t="shared" si="3"/>
        <v>1.1289436378131867</v>
      </c>
      <c r="N9" s="130"/>
      <c r="O9" s="133"/>
      <c r="P9" s="10"/>
    </row>
    <row r="10" spans="2:22" x14ac:dyDescent="0.2">
      <c r="B10" s="92" t="s">
        <v>195</v>
      </c>
      <c r="C10" s="133">
        <f>+SUM(C6:C9)</f>
        <v>30.223920000000003</v>
      </c>
      <c r="D10" s="133">
        <f t="shared" ref="D10:M10" si="4">+SUM(D6:D9)</f>
        <v>33.915259999999996</v>
      </c>
      <c r="E10" s="133">
        <f t="shared" si="4"/>
        <v>30.744800000000005</v>
      </c>
      <c r="F10" s="133">
        <f t="shared" si="4"/>
        <v>30.598360000000003</v>
      </c>
      <c r="G10" s="133">
        <f t="shared" si="4"/>
        <v>34.084720000000004</v>
      </c>
      <c r="H10" s="133">
        <f t="shared" si="4"/>
        <v>32.023980000000002</v>
      </c>
      <c r="I10" s="133">
        <f t="shared" si="4"/>
        <v>29.798829999999995</v>
      </c>
      <c r="J10" s="133">
        <f t="shared" si="4"/>
        <v>29.7181</v>
      </c>
      <c r="K10" s="133">
        <f t="shared" si="4"/>
        <v>31.331730000000004</v>
      </c>
      <c r="L10" s="133">
        <f t="shared" si="4"/>
        <v>32.51164</v>
      </c>
      <c r="M10" s="133">
        <f t="shared" si="4"/>
        <v>33.405645034467625</v>
      </c>
      <c r="N10" s="133"/>
      <c r="O10" s="133"/>
    </row>
    <row r="11" spans="2:22" x14ac:dyDescent="0.2">
      <c r="B11" s="92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83"/>
      <c r="O11" s="83"/>
      <c r="P11" s="84"/>
      <c r="Q11" s="84"/>
      <c r="R11" s="84"/>
      <c r="S11" s="84"/>
      <c r="T11" s="134"/>
      <c r="U11" s="84"/>
    </row>
    <row r="12" spans="2:22" x14ac:dyDescent="0.2">
      <c r="B12" s="129"/>
      <c r="C12" s="133"/>
      <c r="D12" s="129"/>
      <c r="E12" s="133"/>
      <c r="F12" s="133"/>
      <c r="G12" s="129"/>
      <c r="H12" s="129"/>
      <c r="I12" s="129"/>
      <c r="J12" s="129"/>
      <c r="K12" s="129"/>
      <c r="L12" s="129"/>
      <c r="M12" s="83"/>
      <c r="N12" s="135"/>
      <c r="O12" s="83"/>
      <c r="P12" s="84"/>
      <c r="Q12" s="84"/>
      <c r="R12" s="84"/>
      <c r="S12" s="84"/>
      <c r="T12" s="134"/>
      <c r="U12" s="84"/>
    </row>
    <row r="13" spans="2:22" x14ac:dyDescent="0.2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O13" s="53"/>
      <c r="P13" s="84"/>
      <c r="Q13" s="84"/>
      <c r="R13" s="84"/>
      <c r="S13" s="84"/>
      <c r="T13" s="84"/>
      <c r="U13" s="134"/>
      <c r="V13" s="84"/>
    </row>
    <row r="14" spans="2:22" x14ac:dyDescent="0.2">
      <c r="B14" s="53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98"/>
      <c r="O14" s="84"/>
      <c r="P14" s="84"/>
      <c r="Q14" s="84"/>
      <c r="R14" s="84"/>
      <c r="S14" s="84"/>
      <c r="T14" s="84"/>
      <c r="U14" s="84"/>
      <c r="V14" s="84"/>
    </row>
    <row r="15" spans="2:22" x14ac:dyDescent="0.2">
      <c r="B15" s="53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O15" s="84"/>
      <c r="P15" s="84"/>
      <c r="Q15" s="84"/>
      <c r="R15" s="84"/>
      <c r="S15" s="84"/>
      <c r="T15" s="84"/>
      <c r="U15" s="84"/>
      <c r="V15" s="84"/>
    </row>
    <row r="16" spans="2:22" x14ac:dyDescent="0.2">
      <c r="B16" s="53"/>
      <c r="C16" s="125"/>
      <c r="D16" s="125"/>
      <c r="E16" s="125"/>
      <c r="F16" s="125"/>
      <c r="G16" s="125"/>
      <c r="H16" s="125"/>
      <c r="I16" s="125"/>
      <c r="J16" s="125"/>
      <c r="K16" s="125"/>
      <c r="L16" s="125"/>
    </row>
    <row r="17" spans="2:170" x14ac:dyDescent="0.2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2:170" x14ac:dyDescent="0.2"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</row>
    <row r="19" spans="2:170" x14ac:dyDescent="0.2">
      <c r="B19" s="43" t="s">
        <v>150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241"/>
      <c r="N19" s="136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2:170" x14ac:dyDescent="0.2">
      <c r="B20" t="s">
        <v>342</v>
      </c>
      <c r="C20" s="242"/>
      <c r="D20" s="242"/>
      <c r="E20" s="242"/>
      <c r="F20" s="242"/>
      <c r="G20" s="242"/>
      <c r="H20" s="242"/>
      <c r="I20" s="242"/>
      <c r="J20" s="242"/>
      <c r="K20" s="242"/>
      <c r="L20" s="243"/>
      <c r="M20" s="244"/>
      <c r="N20" s="137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2:170" x14ac:dyDescent="0.2">
      <c r="B21" s="61"/>
      <c r="C21" s="242"/>
      <c r="D21" s="242"/>
      <c r="E21" s="242"/>
      <c r="F21" s="242"/>
      <c r="G21" s="242"/>
      <c r="H21" s="242"/>
      <c r="I21" s="242"/>
      <c r="J21" s="242"/>
      <c r="K21" s="242"/>
      <c r="L21" s="243"/>
      <c r="M21" s="244"/>
      <c r="N21" s="137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</row>
    <row r="22" spans="2:170" x14ac:dyDescent="0.2">
      <c r="B22" s="61"/>
      <c r="C22" s="242"/>
      <c r="D22" s="242"/>
      <c r="E22" s="242"/>
      <c r="F22" s="242"/>
      <c r="G22" s="242"/>
      <c r="H22" s="242"/>
      <c r="I22" s="242"/>
      <c r="J22" s="242"/>
      <c r="K22" s="242"/>
      <c r="L22" s="243"/>
      <c r="M22" s="244"/>
      <c r="N22" s="137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</row>
    <row r="23" spans="2:170" x14ac:dyDescent="0.2">
      <c r="B23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6"/>
      <c r="N23" s="138"/>
      <c r="O23" s="139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</row>
    <row r="24" spans="2:170" x14ac:dyDescent="0.2">
      <c r="B24" s="214" t="s">
        <v>343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</row>
    <row r="25" spans="2:170" x14ac:dyDescent="0.2">
      <c r="B25" s="214" t="s">
        <v>243</v>
      </c>
      <c r="C25" s="215" t="s">
        <v>344</v>
      </c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</row>
    <row r="26" spans="2:170" x14ac:dyDescent="0.2">
      <c r="B26" s="214" t="s">
        <v>244</v>
      </c>
      <c r="C26" s="214" t="s">
        <v>313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</row>
    <row r="27" spans="2:170" x14ac:dyDescent="0.2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</row>
    <row r="28" spans="2:170" x14ac:dyDescent="0.2">
      <c r="B28" s="215" t="s">
        <v>245</v>
      </c>
      <c r="C28"/>
      <c r="D28" s="214" t="s">
        <v>246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</row>
    <row r="29" spans="2:170" x14ac:dyDescent="0.2">
      <c r="B29" s="215" t="s">
        <v>247</v>
      </c>
      <c r="C29"/>
      <c r="D29" s="214" t="s">
        <v>224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</row>
    <row r="30" spans="2:170" x14ac:dyDescent="0.2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</row>
    <row r="31" spans="2:170" x14ac:dyDescent="0.2">
      <c r="B31" s="255" t="s">
        <v>97</v>
      </c>
      <c r="C31" s="256" t="s">
        <v>86</v>
      </c>
      <c r="D31" s="256" t="s">
        <v>85</v>
      </c>
      <c r="E31" s="256" t="s">
        <v>129</v>
      </c>
      <c r="F31" s="256" t="s">
        <v>136</v>
      </c>
      <c r="G31" s="256" t="s">
        <v>137</v>
      </c>
      <c r="H31" s="256" t="s">
        <v>152</v>
      </c>
      <c r="I31" s="256" t="s">
        <v>166</v>
      </c>
      <c r="J31" s="256" t="s">
        <v>200</v>
      </c>
      <c r="K31" s="256" t="s">
        <v>226</v>
      </c>
      <c r="L31" s="256" t="s">
        <v>238</v>
      </c>
      <c r="M31" s="256" t="s">
        <v>297</v>
      </c>
      <c r="N31" s="256" t="s">
        <v>314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</row>
    <row r="32" spans="2:170" x14ac:dyDescent="0.2">
      <c r="B32" s="255" t="s">
        <v>249</v>
      </c>
      <c r="C32" s="254" t="s">
        <v>201</v>
      </c>
      <c r="D32" s="254" t="s">
        <v>201</v>
      </c>
      <c r="E32" s="254" t="s">
        <v>201</v>
      </c>
      <c r="F32" s="254" t="s">
        <v>201</v>
      </c>
      <c r="G32" s="254" t="s">
        <v>201</v>
      </c>
      <c r="H32" s="254" t="s">
        <v>201</v>
      </c>
      <c r="I32" s="254" t="s">
        <v>201</v>
      </c>
      <c r="J32" s="254" t="s">
        <v>201</v>
      </c>
      <c r="K32" s="254" t="s">
        <v>201</v>
      </c>
      <c r="L32" s="254" t="s">
        <v>201</v>
      </c>
      <c r="M32" s="254" t="s">
        <v>201</v>
      </c>
      <c r="N32" s="254" t="s">
        <v>201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</row>
    <row r="33" spans="2:170" x14ac:dyDescent="0.2">
      <c r="B33" s="216" t="s">
        <v>248</v>
      </c>
      <c r="C33" s="1" t="s">
        <v>167</v>
      </c>
      <c r="D33" s="1" t="s">
        <v>167</v>
      </c>
      <c r="E33" s="1" t="s">
        <v>167</v>
      </c>
      <c r="F33" s="1" t="s">
        <v>167</v>
      </c>
      <c r="G33" s="1" t="s">
        <v>167</v>
      </c>
      <c r="H33" s="1" t="s">
        <v>167</v>
      </c>
      <c r="I33" s="1" t="s">
        <v>167</v>
      </c>
      <c r="J33" s="1" t="s">
        <v>167</v>
      </c>
      <c r="K33" s="1" t="s">
        <v>167</v>
      </c>
      <c r="L33" s="1" t="s">
        <v>167</v>
      </c>
      <c r="M33" s="1" t="s">
        <v>167</v>
      </c>
      <c r="N33" s="1" t="s">
        <v>167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</row>
    <row r="34" spans="2:170" x14ac:dyDescent="0.2">
      <c r="B34" s="217" t="s">
        <v>225</v>
      </c>
      <c r="C34" s="221" t="s">
        <v>55</v>
      </c>
      <c r="D34" s="221" t="s">
        <v>55</v>
      </c>
      <c r="E34" s="221" t="s">
        <v>55</v>
      </c>
      <c r="F34" s="221" t="s">
        <v>55</v>
      </c>
      <c r="G34" s="221" t="s">
        <v>55</v>
      </c>
      <c r="H34" s="221" t="s">
        <v>55</v>
      </c>
      <c r="I34" s="221" t="s">
        <v>55</v>
      </c>
      <c r="J34" s="221" t="s">
        <v>55</v>
      </c>
      <c r="K34" s="221" t="s">
        <v>55</v>
      </c>
      <c r="L34" s="221" t="s">
        <v>55</v>
      </c>
      <c r="M34" s="221" t="s">
        <v>55</v>
      </c>
      <c r="N34" s="221" t="s">
        <v>55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</row>
    <row r="35" spans="2:170" x14ac:dyDescent="0.2">
      <c r="B35" s="217" t="s">
        <v>138</v>
      </c>
      <c r="C35" s="219">
        <v>16614.84</v>
      </c>
      <c r="D35" s="219">
        <v>18741.150000000001</v>
      </c>
      <c r="E35" s="219">
        <v>21681.57</v>
      </c>
      <c r="F35" s="219">
        <v>19189.22</v>
      </c>
      <c r="G35" s="219">
        <v>18244.240000000002</v>
      </c>
      <c r="H35" s="219">
        <v>19746.61</v>
      </c>
      <c r="I35" s="219">
        <v>17916.57</v>
      </c>
      <c r="J35" s="219">
        <v>15288.88</v>
      </c>
      <c r="K35" s="219">
        <v>16563.240000000002</v>
      </c>
      <c r="L35" s="219">
        <v>16946.68</v>
      </c>
      <c r="M35" s="219">
        <v>19417.169999999998</v>
      </c>
      <c r="N35" s="307">
        <v>19585.222266771401</v>
      </c>
      <c r="O35"/>
      <c r="P35" s="244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</row>
    <row r="36" spans="2:170" x14ac:dyDescent="0.2">
      <c r="B36" s="217" t="s">
        <v>98</v>
      </c>
      <c r="C36" s="222">
        <v>7216.51</v>
      </c>
      <c r="D36" s="223">
        <v>9280.5</v>
      </c>
      <c r="E36" s="222">
        <v>9312.0300000000007</v>
      </c>
      <c r="F36" s="222">
        <v>7908.26</v>
      </c>
      <c r="G36" s="223">
        <v>8759.4</v>
      </c>
      <c r="H36" s="222">
        <v>10442.43</v>
      </c>
      <c r="I36" s="222">
        <v>10003.030000000001</v>
      </c>
      <c r="J36" s="222">
        <v>10278.959999999999</v>
      </c>
      <c r="K36" s="222">
        <v>9026.9500000000007</v>
      </c>
      <c r="L36" s="222">
        <v>10389.040000000001</v>
      </c>
      <c r="M36" s="222">
        <v>9334.61</v>
      </c>
      <c r="N36" s="288">
        <v>9829.2519935714208</v>
      </c>
      <c r="O36"/>
      <c r="P36" s="244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</row>
    <row r="37" spans="2:170" x14ac:dyDescent="0.2">
      <c r="B37" s="217" t="s">
        <v>143</v>
      </c>
      <c r="C37" s="235">
        <v>1011.88</v>
      </c>
      <c r="D37" s="235">
        <v>1297.94</v>
      </c>
      <c r="E37" s="219">
        <v>1931.11</v>
      </c>
      <c r="F37" s="219">
        <v>2443.15</v>
      </c>
      <c r="G37" s="219">
        <v>2542.77</v>
      </c>
      <c r="H37" s="220">
        <v>2743</v>
      </c>
      <c r="I37" s="219">
        <v>2912.11</v>
      </c>
      <c r="J37" s="219">
        <v>2813.26</v>
      </c>
      <c r="K37" s="219">
        <v>2681.84</v>
      </c>
      <c r="L37" s="220">
        <v>2712.9</v>
      </c>
      <c r="M37" s="220">
        <v>2506.3000000000002</v>
      </c>
      <c r="N37" s="288">
        <v>2862.2271363116201</v>
      </c>
      <c r="O37"/>
      <c r="P37" s="244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</row>
    <row r="38" spans="2:170" x14ac:dyDescent="0.2">
      <c r="B38" s="217" t="s">
        <v>288</v>
      </c>
      <c r="C38" s="235">
        <v>55.209999999999994</v>
      </c>
      <c r="D38" s="235">
        <v>44.859999999999985</v>
      </c>
      <c r="E38" s="235">
        <v>51.199999999999996</v>
      </c>
      <c r="F38" s="222">
        <v>84.06</v>
      </c>
      <c r="G38" s="222">
        <v>89.69</v>
      </c>
      <c r="H38" s="235">
        <v>84</v>
      </c>
      <c r="I38" s="235">
        <v>67.069999999999993</v>
      </c>
      <c r="J38" s="235">
        <v>67.14</v>
      </c>
      <c r="K38" s="235">
        <v>77.92</v>
      </c>
      <c r="L38" s="235">
        <v>96.510000000000019</v>
      </c>
      <c r="M38" s="223">
        <v>84.1</v>
      </c>
      <c r="N38" s="288">
        <v>84.363637813186799</v>
      </c>
      <c r="O38"/>
      <c r="P38" s="244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</row>
    <row r="39" spans="2:170" x14ac:dyDescent="0.2">
      <c r="B39" s="217" t="s">
        <v>289</v>
      </c>
      <c r="C39" s="235">
        <v>901.66</v>
      </c>
      <c r="D39" s="235">
        <v>808.3</v>
      </c>
      <c r="E39" s="235">
        <v>837.61</v>
      </c>
      <c r="F39" s="235">
        <v>929.69</v>
      </c>
      <c r="G39" s="219">
        <v>762.24</v>
      </c>
      <c r="H39" s="219">
        <v>881.41</v>
      </c>
      <c r="I39" s="235">
        <v>932.99</v>
      </c>
      <c r="J39" s="235">
        <v>1176.3000000000002</v>
      </c>
      <c r="K39" s="235">
        <v>1148.1799999999998</v>
      </c>
      <c r="L39" s="219">
        <v>963.44</v>
      </c>
      <c r="M39" s="235">
        <v>962</v>
      </c>
      <c r="N39" s="235">
        <f>+SUM(FK60:FK86)</f>
        <v>828.52</v>
      </c>
      <c r="O39"/>
      <c r="P39" s="244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</row>
    <row r="40" spans="2:170" x14ac:dyDescent="0.2">
      <c r="B40" s="217" t="s">
        <v>290</v>
      </c>
      <c r="C40" s="235">
        <v>56.94</v>
      </c>
      <c r="D40" s="235">
        <v>51.17</v>
      </c>
      <c r="E40" s="235">
        <v>101.74000000000001</v>
      </c>
      <c r="F40" s="235">
        <v>190.42000000000002</v>
      </c>
      <c r="G40" s="222">
        <v>200.02</v>
      </c>
      <c r="H40" s="222">
        <v>187.27</v>
      </c>
      <c r="I40" s="222">
        <v>192.21</v>
      </c>
      <c r="J40" s="235">
        <v>174.29000000000002</v>
      </c>
      <c r="K40" s="235">
        <v>219.96999999999997</v>
      </c>
      <c r="L40" s="235">
        <v>223.16000000000003</v>
      </c>
      <c r="M40" s="235">
        <v>207.45999999999998</v>
      </c>
      <c r="N40" s="235">
        <f>+SUM(FM60:FM86)</f>
        <v>216.06</v>
      </c>
      <c r="O40"/>
      <c r="P40" s="244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</row>
    <row r="41" spans="2:170" x14ac:dyDescent="0.2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</row>
    <row r="42" spans="2:170" x14ac:dyDescent="0.2">
      <c r="B42" s="215" t="s">
        <v>250</v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</row>
    <row r="43" spans="2:170" x14ac:dyDescent="0.2">
      <c r="B43" s="215" t="s">
        <v>55</v>
      </c>
      <c r="C43" s="214" t="s">
        <v>175</v>
      </c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</row>
    <row r="44" spans="2:170" x14ac:dyDescent="0.2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</row>
    <row r="45" spans="2:170" x14ac:dyDescent="0.2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</row>
    <row r="46" spans="2:170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</row>
    <row r="47" spans="2:170" x14ac:dyDescent="0.2">
      <c r="B47" t="s">
        <v>345</v>
      </c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</row>
    <row r="48" spans="2:170" x14ac:dyDescent="0.2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</row>
    <row r="49" spans="2:170" x14ac:dyDescent="0.2">
      <c r="B49" s="274" t="s">
        <v>382</v>
      </c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</row>
    <row r="50" spans="2:170" x14ac:dyDescent="0.2">
      <c r="B50" s="274" t="s">
        <v>243</v>
      </c>
      <c r="C50" s="275" t="s">
        <v>383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</row>
    <row r="51" spans="2:170" x14ac:dyDescent="0.2">
      <c r="B51" s="274" t="s">
        <v>244</v>
      </c>
      <c r="C51" s="274" t="s">
        <v>374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</row>
    <row r="52" spans="2:170" x14ac:dyDescent="0.2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</row>
    <row r="53" spans="2:170" x14ac:dyDescent="0.2">
      <c r="B53" s="275" t="s">
        <v>245</v>
      </c>
      <c r="C53"/>
      <c r="D53" s="274" t="s">
        <v>246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</row>
    <row r="54" spans="2:170" x14ac:dyDescent="0.2">
      <c r="B54" s="275" t="s">
        <v>247</v>
      </c>
      <c r="C54"/>
      <c r="D54" s="274" t="s">
        <v>224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</row>
    <row r="55" spans="2:170" x14ac:dyDescent="0.2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</row>
    <row r="56" spans="2:170" x14ac:dyDescent="0.2">
      <c r="B56" s="294" t="s">
        <v>97</v>
      </c>
      <c r="C56" s="349" t="s">
        <v>86</v>
      </c>
      <c r="D56" s="349" t="s">
        <v>167</v>
      </c>
      <c r="E56" s="349" t="s">
        <v>86</v>
      </c>
      <c r="F56" s="349" t="s">
        <v>167</v>
      </c>
      <c r="G56" s="349" t="s">
        <v>86</v>
      </c>
      <c r="H56" s="349" t="s">
        <v>167</v>
      </c>
      <c r="I56" s="349" t="s">
        <v>86</v>
      </c>
      <c r="J56" s="349" t="s">
        <v>167</v>
      </c>
      <c r="K56" s="349" t="s">
        <v>86</v>
      </c>
      <c r="L56" s="349" t="s">
        <v>167</v>
      </c>
      <c r="M56" s="349" t="s">
        <v>86</v>
      </c>
      <c r="N56" s="349" t="s">
        <v>167</v>
      </c>
      <c r="O56" s="349" t="s">
        <v>86</v>
      </c>
      <c r="P56" s="349" t="s">
        <v>167</v>
      </c>
      <c r="Q56" s="349" t="s">
        <v>85</v>
      </c>
      <c r="R56" s="349" t="s">
        <v>167</v>
      </c>
      <c r="S56" s="349" t="s">
        <v>85</v>
      </c>
      <c r="T56" s="349" t="s">
        <v>167</v>
      </c>
      <c r="U56" s="349" t="s">
        <v>85</v>
      </c>
      <c r="V56" s="349" t="s">
        <v>167</v>
      </c>
      <c r="W56" s="349" t="s">
        <v>85</v>
      </c>
      <c r="X56" s="349" t="s">
        <v>167</v>
      </c>
      <c r="Y56" s="349" t="s">
        <v>85</v>
      </c>
      <c r="Z56" s="349" t="s">
        <v>167</v>
      </c>
      <c r="AA56" s="349" t="s">
        <v>85</v>
      </c>
      <c r="AB56" s="349" t="s">
        <v>167</v>
      </c>
      <c r="AC56" s="349" t="s">
        <v>85</v>
      </c>
      <c r="AD56" s="349" t="s">
        <v>167</v>
      </c>
      <c r="AE56" s="349" t="s">
        <v>129</v>
      </c>
      <c r="AF56" s="349" t="s">
        <v>167</v>
      </c>
      <c r="AG56" s="349" t="s">
        <v>129</v>
      </c>
      <c r="AH56" s="349" t="s">
        <v>167</v>
      </c>
      <c r="AI56" s="349" t="s">
        <v>129</v>
      </c>
      <c r="AJ56" s="349" t="s">
        <v>167</v>
      </c>
      <c r="AK56" s="349" t="s">
        <v>129</v>
      </c>
      <c r="AL56" s="349" t="s">
        <v>167</v>
      </c>
      <c r="AM56" s="349" t="s">
        <v>129</v>
      </c>
      <c r="AN56" s="349" t="s">
        <v>167</v>
      </c>
      <c r="AO56" s="349" t="s">
        <v>129</v>
      </c>
      <c r="AP56" s="349" t="s">
        <v>167</v>
      </c>
      <c r="AQ56" s="349" t="s">
        <v>129</v>
      </c>
      <c r="AR56" s="349" t="s">
        <v>167</v>
      </c>
      <c r="AS56" s="349" t="s">
        <v>136</v>
      </c>
      <c r="AT56" s="349" t="s">
        <v>167</v>
      </c>
      <c r="AU56" s="349" t="s">
        <v>136</v>
      </c>
      <c r="AV56" s="349" t="s">
        <v>167</v>
      </c>
      <c r="AW56" s="349" t="s">
        <v>136</v>
      </c>
      <c r="AX56" s="349" t="s">
        <v>167</v>
      </c>
      <c r="AY56" s="349" t="s">
        <v>136</v>
      </c>
      <c r="AZ56" s="349" t="s">
        <v>167</v>
      </c>
      <c r="BA56" s="349" t="s">
        <v>136</v>
      </c>
      <c r="BB56" s="349" t="s">
        <v>167</v>
      </c>
      <c r="BC56" s="349" t="s">
        <v>136</v>
      </c>
      <c r="BD56" s="349" t="s">
        <v>167</v>
      </c>
      <c r="BE56" s="349" t="s">
        <v>136</v>
      </c>
      <c r="BF56" s="349" t="s">
        <v>167</v>
      </c>
      <c r="BG56" s="349" t="s">
        <v>137</v>
      </c>
      <c r="BH56" s="349" t="s">
        <v>167</v>
      </c>
      <c r="BI56" s="349" t="s">
        <v>137</v>
      </c>
      <c r="BJ56" s="349" t="s">
        <v>167</v>
      </c>
      <c r="BK56" s="349" t="s">
        <v>137</v>
      </c>
      <c r="BL56" s="349" t="s">
        <v>167</v>
      </c>
      <c r="BM56" s="349" t="s">
        <v>137</v>
      </c>
      <c r="BN56" s="349" t="s">
        <v>167</v>
      </c>
      <c r="BO56" s="349" t="s">
        <v>137</v>
      </c>
      <c r="BP56" s="349" t="s">
        <v>167</v>
      </c>
      <c r="BQ56" s="349" t="s">
        <v>137</v>
      </c>
      <c r="BR56" s="349" t="s">
        <v>167</v>
      </c>
      <c r="BS56" s="349" t="s">
        <v>137</v>
      </c>
      <c r="BT56" s="349" t="s">
        <v>167</v>
      </c>
      <c r="BU56" s="349" t="s">
        <v>152</v>
      </c>
      <c r="BV56" s="349" t="s">
        <v>167</v>
      </c>
      <c r="BW56" s="349" t="s">
        <v>152</v>
      </c>
      <c r="BX56" s="349" t="s">
        <v>167</v>
      </c>
      <c r="BY56" s="349" t="s">
        <v>152</v>
      </c>
      <c r="BZ56" s="349" t="s">
        <v>167</v>
      </c>
      <c r="CA56" s="349" t="s">
        <v>152</v>
      </c>
      <c r="CB56" s="349" t="s">
        <v>167</v>
      </c>
      <c r="CC56" s="349" t="s">
        <v>152</v>
      </c>
      <c r="CD56" s="349" t="s">
        <v>167</v>
      </c>
      <c r="CE56" s="349" t="s">
        <v>152</v>
      </c>
      <c r="CF56" s="349" t="s">
        <v>167</v>
      </c>
      <c r="CG56" s="349" t="s">
        <v>152</v>
      </c>
      <c r="CH56" s="349" t="s">
        <v>167</v>
      </c>
      <c r="CI56" s="349" t="s">
        <v>166</v>
      </c>
      <c r="CJ56" s="349" t="s">
        <v>167</v>
      </c>
      <c r="CK56" s="349" t="s">
        <v>166</v>
      </c>
      <c r="CL56" s="349" t="s">
        <v>167</v>
      </c>
      <c r="CM56" s="349" t="s">
        <v>166</v>
      </c>
      <c r="CN56" s="349" t="s">
        <v>167</v>
      </c>
      <c r="CO56" s="349" t="s">
        <v>166</v>
      </c>
      <c r="CP56" s="349" t="s">
        <v>167</v>
      </c>
      <c r="CQ56" s="349" t="s">
        <v>166</v>
      </c>
      <c r="CR56" s="349" t="s">
        <v>167</v>
      </c>
      <c r="CS56" s="349" t="s">
        <v>166</v>
      </c>
      <c r="CT56" s="349" t="s">
        <v>167</v>
      </c>
      <c r="CU56" s="349" t="s">
        <v>166</v>
      </c>
      <c r="CV56" s="349" t="s">
        <v>167</v>
      </c>
      <c r="CW56" s="349" t="s">
        <v>200</v>
      </c>
      <c r="CX56" s="349" t="s">
        <v>167</v>
      </c>
      <c r="CY56" s="349" t="s">
        <v>200</v>
      </c>
      <c r="CZ56" s="349" t="s">
        <v>167</v>
      </c>
      <c r="DA56" s="349" t="s">
        <v>200</v>
      </c>
      <c r="DB56" s="349" t="s">
        <v>167</v>
      </c>
      <c r="DC56" s="349" t="s">
        <v>200</v>
      </c>
      <c r="DD56" s="349" t="s">
        <v>167</v>
      </c>
      <c r="DE56" s="349" t="s">
        <v>200</v>
      </c>
      <c r="DF56" s="349" t="s">
        <v>167</v>
      </c>
      <c r="DG56" s="349" t="s">
        <v>200</v>
      </c>
      <c r="DH56" s="349" t="s">
        <v>167</v>
      </c>
      <c r="DI56" s="349" t="s">
        <v>200</v>
      </c>
      <c r="DJ56" s="349" t="s">
        <v>167</v>
      </c>
      <c r="DK56" s="349" t="s">
        <v>226</v>
      </c>
      <c r="DL56" s="349" t="s">
        <v>167</v>
      </c>
      <c r="DM56" s="349" t="s">
        <v>226</v>
      </c>
      <c r="DN56" s="349" t="s">
        <v>167</v>
      </c>
      <c r="DO56" s="349" t="s">
        <v>226</v>
      </c>
      <c r="DP56" s="349" t="s">
        <v>167</v>
      </c>
      <c r="DQ56" s="349" t="s">
        <v>226</v>
      </c>
      <c r="DR56" s="349" t="s">
        <v>167</v>
      </c>
      <c r="DS56" s="349" t="s">
        <v>226</v>
      </c>
      <c r="DT56" s="349" t="s">
        <v>167</v>
      </c>
      <c r="DU56" s="349" t="s">
        <v>226</v>
      </c>
      <c r="DV56" s="349" t="s">
        <v>167</v>
      </c>
      <c r="DW56" s="349" t="s">
        <v>226</v>
      </c>
      <c r="DX56" s="349" t="s">
        <v>167</v>
      </c>
      <c r="DY56" s="349" t="s">
        <v>238</v>
      </c>
      <c r="DZ56" s="349" t="s">
        <v>167</v>
      </c>
      <c r="EA56" s="349" t="s">
        <v>238</v>
      </c>
      <c r="EB56" s="349" t="s">
        <v>167</v>
      </c>
      <c r="EC56" s="349" t="s">
        <v>238</v>
      </c>
      <c r="ED56" s="349" t="s">
        <v>167</v>
      </c>
      <c r="EE56" s="349" t="s">
        <v>238</v>
      </c>
      <c r="EF56" s="349" t="s">
        <v>167</v>
      </c>
      <c r="EG56" s="349" t="s">
        <v>238</v>
      </c>
      <c r="EH56" s="349" t="s">
        <v>167</v>
      </c>
      <c r="EI56" s="349" t="s">
        <v>238</v>
      </c>
      <c r="EJ56" s="349" t="s">
        <v>167</v>
      </c>
      <c r="EK56" s="349" t="s">
        <v>238</v>
      </c>
      <c r="EL56" s="349" t="s">
        <v>167</v>
      </c>
      <c r="EM56" s="349" t="s">
        <v>297</v>
      </c>
      <c r="EN56" s="349" t="s">
        <v>167</v>
      </c>
      <c r="EO56" s="349" t="s">
        <v>297</v>
      </c>
      <c r="EP56" s="349" t="s">
        <v>167</v>
      </c>
      <c r="EQ56" s="349" t="s">
        <v>297</v>
      </c>
      <c r="ER56" s="349" t="s">
        <v>167</v>
      </c>
      <c r="ES56" s="349" t="s">
        <v>297</v>
      </c>
      <c r="ET56" s="349" t="s">
        <v>167</v>
      </c>
      <c r="EU56" s="349" t="s">
        <v>297</v>
      </c>
      <c r="EV56" s="349" t="s">
        <v>167</v>
      </c>
      <c r="EW56" s="349" t="s">
        <v>297</v>
      </c>
      <c r="EX56" s="349" t="s">
        <v>167</v>
      </c>
      <c r="EY56" s="349" t="s">
        <v>297</v>
      </c>
      <c r="EZ56" s="349" t="s">
        <v>167</v>
      </c>
      <c r="FA56" s="349" t="s">
        <v>314</v>
      </c>
      <c r="FB56" s="349" t="s">
        <v>167</v>
      </c>
      <c r="FC56" s="349" t="s">
        <v>314</v>
      </c>
      <c r="FD56" s="349" t="s">
        <v>167</v>
      </c>
      <c r="FE56" s="349" t="s">
        <v>314</v>
      </c>
      <c r="FF56" s="349" t="s">
        <v>167</v>
      </c>
      <c r="FG56" s="349" t="s">
        <v>314</v>
      </c>
      <c r="FH56" s="349" t="s">
        <v>167</v>
      </c>
      <c r="FI56" s="349" t="s">
        <v>314</v>
      </c>
      <c r="FJ56" s="349" t="s">
        <v>167</v>
      </c>
      <c r="FK56" s="349" t="s">
        <v>314</v>
      </c>
      <c r="FL56" s="349" t="s">
        <v>167</v>
      </c>
      <c r="FM56" s="349" t="s">
        <v>314</v>
      </c>
      <c r="FN56" s="349" t="s">
        <v>167</v>
      </c>
    </row>
    <row r="57" spans="2:170" x14ac:dyDescent="0.2">
      <c r="B57" s="294" t="s">
        <v>248</v>
      </c>
      <c r="C57" s="334" t="s">
        <v>225</v>
      </c>
      <c r="D57" s="334" t="s">
        <v>167</v>
      </c>
      <c r="E57" s="334" t="s">
        <v>138</v>
      </c>
      <c r="F57" s="334" t="s">
        <v>167</v>
      </c>
      <c r="G57" s="334" t="s">
        <v>98</v>
      </c>
      <c r="H57" s="334" t="s">
        <v>167</v>
      </c>
      <c r="I57" s="334" t="s">
        <v>143</v>
      </c>
      <c r="J57" s="334" t="s">
        <v>167</v>
      </c>
      <c r="K57" s="334" t="s">
        <v>384</v>
      </c>
      <c r="L57" s="334" t="s">
        <v>167</v>
      </c>
      <c r="M57" s="334" t="s">
        <v>289</v>
      </c>
      <c r="N57" s="334" t="s">
        <v>167</v>
      </c>
      <c r="O57" s="334" t="s">
        <v>290</v>
      </c>
      <c r="P57" s="334" t="s">
        <v>167</v>
      </c>
      <c r="Q57" s="334" t="s">
        <v>225</v>
      </c>
      <c r="R57" s="334" t="s">
        <v>167</v>
      </c>
      <c r="S57" s="334" t="s">
        <v>138</v>
      </c>
      <c r="T57" s="334" t="s">
        <v>167</v>
      </c>
      <c r="U57" s="334" t="s">
        <v>98</v>
      </c>
      <c r="V57" s="334" t="s">
        <v>167</v>
      </c>
      <c r="W57" s="334" t="s">
        <v>143</v>
      </c>
      <c r="X57" s="334" t="s">
        <v>167</v>
      </c>
      <c r="Y57" s="334" t="s">
        <v>384</v>
      </c>
      <c r="Z57" s="334" t="s">
        <v>167</v>
      </c>
      <c r="AA57" s="334" t="s">
        <v>289</v>
      </c>
      <c r="AB57" s="334" t="s">
        <v>167</v>
      </c>
      <c r="AC57" s="334" t="s">
        <v>290</v>
      </c>
      <c r="AD57" s="334" t="s">
        <v>167</v>
      </c>
      <c r="AE57" s="334" t="s">
        <v>225</v>
      </c>
      <c r="AF57" s="334" t="s">
        <v>167</v>
      </c>
      <c r="AG57" s="334" t="s">
        <v>138</v>
      </c>
      <c r="AH57" s="334" t="s">
        <v>167</v>
      </c>
      <c r="AI57" s="334" t="s">
        <v>98</v>
      </c>
      <c r="AJ57" s="334" t="s">
        <v>167</v>
      </c>
      <c r="AK57" s="334" t="s">
        <v>143</v>
      </c>
      <c r="AL57" s="334" t="s">
        <v>167</v>
      </c>
      <c r="AM57" s="334" t="s">
        <v>384</v>
      </c>
      <c r="AN57" s="334" t="s">
        <v>167</v>
      </c>
      <c r="AO57" s="334" t="s">
        <v>289</v>
      </c>
      <c r="AP57" s="334" t="s">
        <v>167</v>
      </c>
      <c r="AQ57" s="334" t="s">
        <v>290</v>
      </c>
      <c r="AR57" s="334" t="s">
        <v>167</v>
      </c>
      <c r="AS57" s="334" t="s">
        <v>225</v>
      </c>
      <c r="AT57" s="334" t="s">
        <v>167</v>
      </c>
      <c r="AU57" s="334" t="s">
        <v>138</v>
      </c>
      <c r="AV57" s="334" t="s">
        <v>167</v>
      </c>
      <c r="AW57" s="334" t="s">
        <v>98</v>
      </c>
      <c r="AX57" s="334" t="s">
        <v>167</v>
      </c>
      <c r="AY57" s="334" t="s">
        <v>143</v>
      </c>
      <c r="AZ57" s="334" t="s">
        <v>167</v>
      </c>
      <c r="BA57" s="334" t="s">
        <v>384</v>
      </c>
      <c r="BB57" s="334" t="s">
        <v>167</v>
      </c>
      <c r="BC57" s="334" t="s">
        <v>289</v>
      </c>
      <c r="BD57" s="334" t="s">
        <v>167</v>
      </c>
      <c r="BE57" s="334" t="s">
        <v>290</v>
      </c>
      <c r="BF57" s="334" t="s">
        <v>167</v>
      </c>
      <c r="BG57" s="334" t="s">
        <v>225</v>
      </c>
      <c r="BH57" s="334" t="s">
        <v>167</v>
      </c>
      <c r="BI57" s="334" t="s">
        <v>138</v>
      </c>
      <c r="BJ57" s="334" t="s">
        <v>167</v>
      </c>
      <c r="BK57" s="334" t="s">
        <v>98</v>
      </c>
      <c r="BL57" s="334" t="s">
        <v>167</v>
      </c>
      <c r="BM57" s="334" t="s">
        <v>143</v>
      </c>
      <c r="BN57" s="334" t="s">
        <v>167</v>
      </c>
      <c r="BO57" s="334" t="s">
        <v>384</v>
      </c>
      <c r="BP57" s="334" t="s">
        <v>167</v>
      </c>
      <c r="BQ57" s="334" t="s">
        <v>289</v>
      </c>
      <c r="BR57" s="334" t="s">
        <v>167</v>
      </c>
      <c r="BS57" s="334" t="s">
        <v>290</v>
      </c>
      <c r="BT57" s="334" t="s">
        <v>167</v>
      </c>
      <c r="BU57" s="334" t="s">
        <v>225</v>
      </c>
      <c r="BV57" s="334" t="s">
        <v>167</v>
      </c>
      <c r="BW57" s="334" t="s">
        <v>138</v>
      </c>
      <c r="BX57" s="334" t="s">
        <v>167</v>
      </c>
      <c r="BY57" s="334" t="s">
        <v>98</v>
      </c>
      <c r="BZ57" s="334" t="s">
        <v>167</v>
      </c>
      <c r="CA57" s="334" t="s">
        <v>143</v>
      </c>
      <c r="CB57" s="334" t="s">
        <v>167</v>
      </c>
      <c r="CC57" s="334" t="s">
        <v>384</v>
      </c>
      <c r="CD57" s="334" t="s">
        <v>167</v>
      </c>
      <c r="CE57" s="334" t="s">
        <v>289</v>
      </c>
      <c r="CF57" s="334" t="s">
        <v>167</v>
      </c>
      <c r="CG57" s="334" t="s">
        <v>290</v>
      </c>
      <c r="CH57" s="334" t="s">
        <v>167</v>
      </c>
      <c r="CI57" s="334" t="s">
        <v>225</v>
      </c>
      <c r="CJ57" s="334" t="s">
        <v>167</v>
      </c>
      <c r="CK57" s="334" t="s">
        <v>138</v>
      </c>
      <c r="CL57" s="334" t="s">
        <v>167</v>
      </c>
      <c r="CM57" s="334" t="s">
        <v>98</v>
      </c>
      <c r="CN57" s="334" t="s">
        <v>167</v>
      </c>
      <c r="CO57" s="334" t="s">
        <v>143</v>
      </c>
      <c r="CP57" s="334" t="s">
        <v>167</v>
      </c>
      <c r="CQ57" s="334" t="s">
        <v>384</v>
      </c>
      <c r="CR57" s="334" t="s">
        <v>167</v>
      </c>
      <c r="CS57" s="334" t="s">
        <v>289</v>
      </c>
      <c r="CT57" s="334" t="s">
        <v>167</v>
      </c>
      <c r="CU57" s="334" t="s">
        <v>290</v>
      </c>
      <c r="CV57" s="334" t="s">
        <v>167</v>
      </c>
      <c r="CW57" s="334" t="s">
        <v>225</v>
      </c>
      <c r="CX57" s="334" t="s">
        <v>167</v>
      </c>
      <c r="CY57" s="334" t="s">
        <v>138</v>
      </c>
      <c r="CZ57" s="334" t="s">
        <v>167</v>
      </c>
      <c r="DA57" s="334" t="s">
        <v>98</v>
      </c>
      <c r="DB57" s="334" t="s">
        <v>167</v>
      </c>
      <c r="DC57" s="334" t="s">
        <v>143</v>
      </c>
      <c r="DD57" s="334" t="s">
        <v>167</v>
      </c>
      <c r="DE57" s="334" t="s">
        <v>384</v>
      </c>
      <c r="DF57" s="334" t="s">
        <v>167</v>
      </c>
      <c r="DG57" s="334" t="s">
        <v>289</v>
      </c>
      <c r="DH57" s="334" t="s">
        <v>167</v>
      </c>
      <c r="DI57" s="334" t="s">
        <v>290</v>
      </c>
      <c r="DJ57" s="334" t="s">
        <v>167</v>
      </c>
      <c r="DK57" s="334" t="s">
        <v>225</v>
      </c>
      <c r="DL57" s="334" t="s">
        <v>167</v>
      </c>
      <c r="DM57" s="334" t="s">
        <v>138</v>
      </c>
      <c r="DN57" s="334" t="s">
        <v>167</v>
      </c>
      <c r="DO57" s="334" t="s">
        <v>98</v>
      </c>
      <c r="DP57" s="334" t="s">
        <v>167</v>
      </c>
      <c r="DQ57" s="334" t="s">
        <v>143</v>
      </c>
      <c r="DR57" s="334" t="s">
        <v>167</v>
      </c>
      <c r="DS57" s="334" t="s">
        <v>384</v>
      </c>
      <c r="DT57" s="334" t="s">
        <v>167</v>
      </c>
      <c r="DU57" s="334" t="s">
        <v>289</v>
      </c>
      <c r="DV57" s="334" t="s">
        <v>167</v>
      </c>
      <c r="DW57" s="334" t="s">
        <v>290</v>
      </c>
      <c r="DX57" s="334" t="s">
        <v>167</v>
      </c>
      <c r="DY57" s="334" t="s">
        <v>225</v>
      </c>
      <c r="DZ57" s="334" t="s">
        <v>167</v>
      </c>
      <c r="EA57" s="334" t="s">
        <v>138</v>
      </c>
      <c r="EB57" s="334" t="s">
        <v>167</v>
      </c>
      <c r="EC57" s="334" t="s">
        <v>98</v>
      </c>
      <c r="ED57" s="334" t="s">
        <v>167</v>
      </c>
      <c r="EE57" s="334" t="s">
        <v>143</v>
      </c>
      <c r="EF57" s="334" t="s">
        <v>167</v>
      </c>
      <c r="EG57" s="334" t="s">
        <v>384</v>
      </c>
      <c r="EH57" s="334" t="s">
        <v>167</v>
      </c>
      <c r="EI57" s="334" t="s">
        <v>289</v>
      </c>
      <c r="EJ57" s="334" t="s">
        <v>167</v>
      </c>
      <c r="EK57" s="334" t="s">
        <v>290</v>
      </c>
      <c r="EL57" s="334" t="s">
        <v>167</v>
      </c>
      <c r="EM57" s="334" t="s">
        <v>225</v>
      </c>
      <c r="EN57" s="334" t="s">
        <v>167</v>
      </c>
      <c r="EO57" s="334" t="s">
        <v>138</v>
      </c>
      <c r="EP57" s="334" t="s">
        <v>167</v>
      </c>
      <c r="EQ57" s="334" t="s">
        <v>98</v>
      </c>
      <c r="ER57" s="334" t="s">
        <v>167</v>
      </c>
      <c r="ES57" s="334" t="s">
        <v>143</v>
      </c>
      <c r="ET57" s="334" t="s">
        <v>167</v>
      </c>
      <c r="EU57" s="334" t="s">
        <v>384</v>
      </c>
      <c r="EV57" s="334" t="s">
        <v>167</v>
      </c>
      <c r="EW57" s="334" t="s">
        <v>289</v>
      </c>
      <c r="EX57" s="334" t="s">
        <v>167</v>
      </c>
      <c r="EY57" s="334" t="s">
        <v>290</v>
      </c>
      <c r="EZ57" s="334" t="s">
        <v>167</v>
      </c>
      <c r="FA57" s="334" t="s">
        <v>225</v>
      </c>
      <c r="FB57" s="334" t="s">
        <v>167</v>
      </c>
      <c r="FC57" s="334" t="s">
        <v>138</v>
      </c>
      <c r="FD57" s="334" t="s">
        <v>167</v>
      </c>
      <c r="FE57" s="334" t="s">
        <v>98</v>
      </c>
      <c r="FF57" s="334" t="s">
        <v>167</v>
      </c>
      <c r="FG57" s="334" t="s">
        <v>143</v>
      </c>
      <c r="FH57" s="334" t="s">
        <v>167</v>
      </c>
      <c r="FI57" s="334" t="s">
        <v>384</v>
      </c>
      <c r="FJ57" s="334" t="s">
        <v>167</v>
      </c>
      <c r="FK57" s="334" t="s">
        <v>289</v>
      </c>
      <c r="FL57" s="334" t="s">
        <v>167</v>
      </c>
      <c r="FM57" s="334" t="s">
        <v>290</v>
      </c>
      <c r="FN57" s="334" t="s">
        <v>167</v>
      </c>
    </row>
    <row r="58" spans="2:170" x14ac:dyDescent="0.2">
      <c r="B58" s="277" t="s">
        <v>249</v>
      </c>
      <c r="C58" s="1" t="s">
        <v>167</v>
      </c>
      <c r="D58" s="1" t="s">
        <v>167</v>
      </c>
      <c r="E58" s="1" t="s">
        <v>167</v>
      </c>
      <c r="F58" s="1" t="s">
        <v>167</v>
      </c>
      <c r="G58" s="1" t="s">
        <v>167</v>
      </c>
      <c r="H58" s="1" t="s">
        <v>167</v>
      </c>
      <c r="I58" s="1" t="s">
        <v>167</v>
      </c>
      <c r="J58" s="1" t="s">
        <v>167</v>
      </c>
      <c r="K58" s="1" t="s">
        <v>167</v>
      </c>
      <c r="L58" s="1" t="s">
        <v>167</v>
      </c>
      <c r="M58" s="1" t="s">
        <v>167</v>
      </c>
      <c r="N58" s="1" t="s">
        <v>167</v>
      </c>
      <c r="O58" s="1" t="s">
        <v>167</v>
      </c>
      <c r="P58" s="1" t="s">
        <v>167</v>
      </c>
      <c r="Q58" s="1" t="s">
        <v>167</v>
      </c>
      <c r="R58" s="1" t="s">
        <v>167</v>
      </c>
      <c r="S58" s="1" t="s">
        <v>167</v>
      </c>
      <c r="T58" s="1" t="s">
        <v>167</v>
      </c>
      <c r="U58" s="1" t="s">
        <v>167</v>
      </c>
      <c r="V58" s="1" t="s">
        <v>167</v>
      </c>
      <c r="W58" s="1" t="s">
        <v>167</v>
      </c>
      <c r="X58" s="1" t="s">
        <v>167</v>
      </c>
      <c r="Y58" s="1" t="s">
        <v>167</v>
      </c>
      <c r="Z58" s="1" t="s">
        <v>167</v>
      </c>
      <c r="AA58" s="1" t="s">
        <v>167</v>
      </c>
      <c r="AB58" s="1" t="s">
        <v>167</v>
      </c>
      <c r="AC58" s="1" t="s">
        <v>167</v>
      </c>
      <c r="AD58" s="1" t="s">
        <v>167</v>
      </c>
      <c r="AE58" s="1" t="s">
        <v>167</v>
      </c>
      <c r="AF58" s="1" t="s">
        <v>167</v>
      </c>
      <c r="AG58" s="1" t="s">
        <v>167</v>
      </c>
      <c r="AH58" s="1" t="s">
        <v>167</v>
      </c>
      <c r="AI58" s="1" t="s">
        <v>167</v>
      </c>
      <c r="AJ58" s="1" t="s">
        <v>167</v>
      </c>
      <c r="AK58" s="1" t="s">
        <v>167</v>
      </c>
      <c r="AL58" s="1" t="s">
        <v>167</v>
      </c>
      <c r="AM58" s="1" t="s">
        <v>167</v>
      </c>
      <c r="AN58" s="1" t="s">
        <v>167</v>
      </c>
      <c r="AO58" s="1" t="s">
        <v>167</v>
      </c>
      <c r="AP58" s="1" t="s">
        <v>167</v>
      </c>
      <c r="AQ58" s="1" t="s">
        <v>167</v>
      </c>
      <c r="AR58" s="1" t="s">
        <v>167</v>
      </c>
      <c r="AS58" s="1" t="s">
        <v>167</v>
      </c>
      <c r="AT58" s="1" t="s">
        <v>167</v>
      </c>
      <c r="AU58" s="1" t="s">
        <v>167</v>
      </c>
      <c r="AV58" s="1" t="s">
        <v>167</v>
      </c>
      <c r="AW58" s="1" t="s">
        <v>167</v>
      </c>
      <c r="AX58" s="1" t="s">
        <v>167</v>
      </c>
      <c r="AY58" s="1" t="s">
        <v>167</v>
      </c>
      <c r="AZ58" s="1" t="s">
        <v>167</v>
      </c>
      <c r="BA58" s="1" t="s">
        <v>167</v>
      </c>
      <c r="BB58" s="1" t="s">
        <v>167</v>
      </c>
      <c r="BC58" s="1" t="s">
        <v>167</v>
      </c>
      <c r="BD58" s="1" t="s">
        <v>167</v>
      </c>
      <c r="BE58" s="1" t="s">
        <v>167</v>
      </c>
      <c r="BF58" s="1" t="s">
        <v>167</v>
      </c>
      <c r="BG58" s="1" t="s">
        <v>167</v>
      </c>
      <c r="BH58" s="1" t="s">
        <v>167</v>
      </c>
      <c r="BI58" s="1" t="s">
        <v>167</v>
      </c>
      <c r="BJ58" s="1" t="s">
        <v>167</v>
      </c>
      <c r="BK58" s="1" t="s">
        <v>167</v>
      </c>
      <c r="BL58" s="1" t="s">
        <v>167</v>
      </c>
      <c r="BM58" s="1" t="s">
        <v>167</v>
      </c>
      <c r="BN58" s="1" t="s">
        <v>167</v>
      </c>
      <c r="BO58" s="1" t="s">
        <v>167</v>
      </c>
      <c r="BP58" s="1" t="s">
        <v>167</v>
      </c>
      <c r="BQ58" s="1" t="s">
        <v>167</v>
      </c>
      <c r="BR58" s="1" t="s">
        <v>167</v>
      </c>
      <c r="BS58" s="1" t="s">
        <v>167</v>
      </c>
      <c r="BT58" s="1" t="s">
        <v>167</v>
      </c>
      <c r="BU58" s="1" t="s">
        <v>167</v>
      </c>
      <c r="BV58" s="1" t="s">
        <v>167</v>
      </c>
      <c r="BW58" s="1" t="s">
        <v>167</v>
      </c>
      <c r="BX58" s="1" t="s">
        <v>167</v>
      </c>
      <c r="BY58" s="1" t="s">
        <v>167</v>
      </c>
      <c r="BZ58" s="1" t="s">
        <v>167</v>
      </c>
      <c r="CA58" s="1" t="s">
        <v>167</v>
      </c>
      <c r="CB58" s="1" t="s">
        <v>167</v>
      </c>
      <c r="CC58" s="1" t="s">
        <v>167</v>
      </c>
      <c r="CD58" s="1" t="s">
        <v>167</v>
      </c>
      <c r="CE58" s="1" t="s">
        <v>167</v>
      </c>
      <c r="CF58" s="1" t="s">
        <v>167</v>
      </c>
      <c r="CG58" s="1" t="s">
        <v>167</v>
      </c>
      <c r="CH58" s="1" t="s">
        <v>167</v>
      </c>
      <c r="CI58" s="1" t="s">
        <v>167</v>
      </c>
      <c r="CJ58" s="1" t="s">
        <v>167</v>
      </c>
      <c r="CK58" s="1" t="s">
        <v>167</v>
      </c>
      <c r="CL58" s="1" t="s">
        <v>167</v>
      </c>
      <c r="CM58" s="1" t="s">
        <v>167</v>
      </c>
      <c r="CN58" s="1" t="s">
        <v>167</v>
      </c>
      <c r="CO58" s="1" t="s">
        <v>167</v>
      </c>
      <c r="CP58" s="1" t="s">
        <v>167</v>
      </c>
      <c r="CQ58" s="1" t="s">
        <v>167</v>
      </c>
      <c r="CR58" s="1" t="s">
        <v>167</v>
      </c>
      <c r="CS58" s="1" t="s">
        <v>167</v>
      </c>
      <c r="CT58" s="1" t="s">
        <v>167</v>
      </c>
      <c r="CU58" s="1" t="s">
        <v>167</v>
      </c>
      <c r="CV58" s="1" t="s">
        <v>167</v>
      </c>
      <c r="CW58" s="1" t="s">
        <v>167</v>
      </c>
      <c r="CX58" s="1" t="s">
        <v>167</v>
      </c>
      <c r="CY58" s="1" t="s">
        <v>167</v>
      </c>
      <c r="CZ58" s="1" t="s">
        <v>167</v>
      </c>
      <c r="DA58" s="1" t="s">
        <v>167</v>
      </c>
      <c r="DB58" s="1" t="s">
        <v>167</v>
      </c>
      <c r="DC58" s="1" t="s">
        <v>167</v>
      </c>
      <c r="DD58" s="1" t="s">
        <v>167</v>
      </c>
      <c r="DE58" s="1" t="s">
        <v>167</v>
      </c>
      <c r="DF58" s="1" t="s">
        <v>167</v>
      </c>
      <c r="DG58" s="1" t="s">
        <v>167</v>
      </c>
      <c r="DH58" s="1" t="s">
        <v>167</v>
      </c>
      <c r="DI58" s="1" t="s">
        <v>167</v>
      </c>
      <c r="DJ58" s="1" t="s">
        <v>167</v>
      </c>
      <c r="DK58" s="1" t="s">
        <v>167</v>
      </c>
      <c r="DL58" s="1" t="s">
        <v>167</v>
      </c>
      <c r="DM58" s="1" t="s">
        <v>167</v>
      </c>
      <c r="DN58" s="1" t="s">
        <v>167</v>
      </c>
      <c r="DO58" s="1" t="s">
        <v>167</v>
      </c>
      <c r="DP58" s="1" t="s">
        <v>167</v>
      </c>
      <c r="DQ58" s="1" t="s">
        <v>167</v>
      </c>
      <c r="DR58" s="1" t="s">
        <v>167</v>
      </c>
      <c r="DS58" s="1" t="s">
        <v>167</v>
      </c>
      <c r="DT58" s="1" t="s">
        <v>167</v>
      </c>
      <c r="DU58" s="1" t="s">
        <v>167</v>
      </c>
      <c r="DV58" s="1" t="s">
        <v>167</v>
      </c>
      <c r="DW58" s="1" t="s">
        <v>167</v>
      </c>
      <c r="DX58" s="1" t="s">
        <v>167</v>
      </c>
      <c r="DY58" s="1" t="s">
        <v>167</v>
      </c>
      <c r="DZ58" s="1" t="s">
        <v>167</v>
      </c>
      <c r="EA58" s="1" t="s">
        <v>167</v>
      </c>
      <c r="EB58" s="1" t="s">
        <v>167</v>
      </c>
      <c r="EC58" s="1" t="s">
        <v>167</v>
      </c>
      <c r="ED58" s="1" t="s">
        <v>167</v>
      </c>
      <c r="EE58" s="1" t="s">
        <v>167</v>
      </c>
      <c r="EF58" s="1" t="s">
        <v>167</v>
      </c>
      <c r="EG58" s="1" t="s">
        <v>167</v>
      </c>
      <c r="EH58" s="1" t="s">
        <v>167</v>
      </c>
      <c r="EI58" s="1" t="s">
        <v>167</v>
      </c>
      <c r="EJ58" s="1" t="s">
        <v>167</v>
      </c>
      <c r="EK58" s="1" t="s">
        <v>167</v>
      </c>
      <c r="EL58" s="1" t="s">
        <v>167</v>
      </c>
      <c r="EM58" s="1" t="s">
        <v>167</v>
      </c>
      <c r="EN58" s="1" t="s">
        <v>167</v>
      </c>
      <c r="EO58" s="1" t="s">
        <v>167</v>
      </c>
      <c r="EP58" s="1" t="s">
        <v>167</v>
      </c>
      <c r="EQ58" s="1" t="s">
        <v>167</v>
      </c>
      <c r="ER58" s="1" t="s">
        <v>167</v>
      </c>
      <c r="ES58" s="1" t="s">
        <v>167</v>
      </c>
      <c r="ET58" s="1" t="s">
        <v>167</v>
      </c>
      <c r="EU58" s="1" t="s">
        <v>167</v>
      </c>
      <c r="EV58" s="1" t="s">
        <v>167</v>
      </c>
      <c r="EW58" s="1" t="s">
        <v>167</v>
      </c>
      <c r="EX58" s="1" t="s">
        <v>167</v>
      </c>
      <c r="EY58" s="1" t="s">
        <v>167</v>
      </c>
      <c r="EZ58" s="1" t="s">
        <v>167</v>
      </c>
      <c r="FA58" s="1" t="s">
        <v>167</v>
      </c>
      <c r="FB58" s="1" t="s">
        <v>167</v>
      </c>
      <c r="FC58" s="1" t="s">
        <v>167</v>
      </c>
      <c r="FD58" s="1" t="s">
        <v>167</v>
      </c>
      <c r="FE58" s="1" t="s">
        <v>167</v>
      </c>
      <c r="FF58" s="1" t="s">
        <v>167</v>
      </c>
      <c r="FG58" s="1" t="s">
        <v>167</v>
      </c>
      <c r="FH58" s="1" t="s">
        <v>167</v>
      </c>
      <c r="FI58" s="1" t="s">
        <v>167</v>
      </c>
      <c r="FJ58" s="1" t="s">
        <v>167</v>
      </c>
      <c r="FK58" s="1" t="s">
        <v>167</v>
      </c>
      <c r="FL58" s="1" t="s">
        <v>167</v>
      </c>
      <c r="FM58" s="1" t="s">
        <v>167</v>
      </c>
      <c r="FN58" s="1" t="s">
        <v>167</v>
      </c>
    </row>
    <row r="59" spans="2:170" x14ac:dyDescent="0.2">
      <c r="B59" s="278" t="s">
        <v>201</v>
      </c>
      <c r="C59" s="282" t="s">
        <v>55</v>
      </c>
      <c r="D59" s="282" t="s">
        <v>167</v>
      </c>
      <c r="E59" s="281">
        <v>16614.84</v>
      </c>
      <c r="F59" s="282" t="s">
        <v>167</v>
      </c>
      <c r="G59" s="281">
        <v>7216.51</v>
      </c>
      <c r="H59" s="282" t="s">
        <v>167</v>
      </c>
      <c r="I59" s="282" t="s">
        <v>55</v>
      </c>
      <c r="J59" s="282" t="s">
        <v>167</v>
      </c>
      <c r="K59" s="282" t="s">
        <v>55</v>
      </c>
      <c r="L59" s="282" t="s">
        <v>167</v>
      </c>
      <c r="M59" s="282" t="s">
        <v>55</v>
      </c>
      <c r="N59" s="282" t="s">
        <v>167</v>
      </c>
      <c r="O59" s="282" t="s">
        <v>55</v>
      </c>
      <c r="P59" s="282" t="s">
        <v>167</v>
      </c>
      <c r="Q59" s="282" t="s">
        <v>55</v>
      </c>
      <c r="R59" s="282" t="s">
        <v>167</v>
      </c>
      <c r="S59" s="281">
        <v>18741.150000000001</v>
      </c>
      <c r="T59" s="282" t="s">
        <v>167</v>
      </c>
      <c r="U59" s="283">
        <v>9280.5</v>
      </c>
      <c r="V59" s="282" t="s">
        <v>167</v>
      </c>
      <c r="W59" s="282" t="s">
        <v>55</v>
      </c>
      <c r="X59" s="282" t="s">
        <v>167</v>
      </c>
      <c r="Y59" s="282" t="s">
        <v>55</v>
      </c>
      <c r="Z59" s="282" t="s">
        <v>167</v>
      </c>
      <c r="AA59" s="282" t="s">
        <v>55</v>
      </c>
      <c r="AB59" s="282" t="s">
        <v>167</v>
      </c>
      <c r="AC59" s="282" t="s">
        <v>55</v>
      </c>
      <c r="AD59" s="282" t="s">
        <v>167</v>
      </c>
      <c r="AE59" s="282" t="s">
        <v>55</v>
      </c>
      <c r="AF59" s="282" t="s">
        <v>167</v>
      </c>
      <c r="AG59" s="281">
        <v>21681.57</v>
      </c>
      <c r="AH59" s="282" t="s">
        <v>167</v>
      </c>
      <c r="AI59" s="281">
        <v>9312.0300000000007</v>
      </c>
      <c r="AJ59" s="282" t="s">
        <v>167</v>
      </c>
      <c r="AK59" s="281">
        <v>1931.11</v>
      </c>
      <c r="AL59" s="282" t="s">
        <v>167</v>
      </c>
      <c r="AM59" s="282" t="s">
        <v>55</v>
      </c>
      <c r="AN59" s="282" t="s">
        <v>167</v>
      </c>
      <c r="AO59" s="282" t="s">
        <v>55</v>
      </c>
      <c r="AP59" s="282" t="s">
        <v>167</v>
      </c>
      <c r="AQ59" s="282" t="s">
        <v>55</v>
      </c>
      <c r="AR59" s="282" t="s">
        <v>167</v>
      </c>
      <c r="AS59" s="282" t="s">
        <v>55</v>
      </c>
      <c r="AT59" s="282" t="s">
        <v>167</v>
      </c>
      <c r="AU59" s="281">
        <v>19189.22</v>
      </c>
      <c r="AV59" s="282" t="s">
        <v>167</v>
      </c>
      <c r="AW59" s="281">
        <v>7908.26</v>
      </c>
      <c r="AX59" s="282" t="s">
        <v>167</v>
      </c>
      <c r="AY59" s="281">
        <v>2443.15</v>
      </c>
      <c r="AZ59" s="282" t="s">
        <v>167</v>
      </c>
      <c r="BA59" s="281">
        <v>84.06</v>
      </c>
      <c r="BB59" s="282" t="s">
        <v>167</v>
      </c>
      <c r="BC59" s="282" t="s">
        <v>55</v>
      </c>
      <c r="BD59" s="282" t="s">
        <v>167</v>
      </c>
      <c r="BE59" s="282" t="s">
        <v>55</v>
      </c>
      <c r="BF59" s="282" t="s">
        <v>167</v>
      </c>
      <c r="BG59" s="282" t="s">
        <v>55</v>
      </c>
      <c r="BH59" s="282" t="s">
        <v>167</v>
      </c>
      <c r="BI59" s="281">
        <v>18244.240000000002</v>
      </c>
      <c r="BJ59" s="282" t="s">
        <v>167</v>
      </c>
      <c r="BK59" s="283">
        <v>8759.4</v>
      </c>
      <c r="BL59" s="282" t="s">
        <v>167</v>
      </c>
      <c r="BM59" s="281">
        <v>2542.77</v>
      </c>
      <c r="BN59" s="282" t="s">
        <v>167</v>
      </c>
      <c r="BO59" s="281">
        <v>89.69</v>
      </c>
      <c r="BP59" s="282" t="s">
        <v>167</v>
      </c>
      <c r="BQ59" s="281">
        <v>762.24</v>
      </c>
      <c r="BR59" s="282" t="s">
        <v>167</v>
      </c>
      <c r="BS59" s="281">
        <v>200.02</v>
      </c>
      <c r="BT59" s="282" t="s">
        <v>167</v>
      </c>
      <c r="BU59" s="282" t="s">
        <v>55</v>
      </c>
      <c r="BV59" s="282" t="s">
        <v>167</v>
      </c>
      <c r="BW59" s="281">
        <v>19746.61</v>
      </c>
      <c r="BX59" s="282" t="s">
        <v>167</v>
      </c>
      <c r="BY59" s="281">
        <v>10442.43</v>
      </c>
      <c r="BZ59" s="282" t="s">
        <v>167</v>
      </c>
      <c r="CA59" s="283">
        <v>2743</v>
      </c>
      <c r="CB59" s="282" t="s">
        <v>167</v>
      </c>
      <c r="CC59" s="282" t="s">
        <v>55</v>
      </c>
      <c r="CD59" s="282" t="s">
        <v>167</v>
      </c>
      <c r="CE59" s="281">
        <v>881.41</v>
      </c>
      <c r="CF59" s="282" t="s">
        <v>167</v>
      </c>
      <c r="CG59" s="281">
        <v>187.27</v>
      </c>
      <c r="CH59" s="282" t="s">
        <v>167</v>
      </c>
      <c r="CI59" s="282" t="s">
        <v>55</v>
      </c>
      <c r="CJ59" s="282" t="s">
        <v>167</v>
      </c>
      <c r="CK59" s="281">
        <v>17916.57</v>
      </c>
      <c r="CL59" s="282" t="s">
        <v>167</v>
      </c>
      <c r="CM59" s="281">
        <v>10003.030000000001</v>
      </c>
      <c r="CN59" s="282" t="s">
        <v>167</v>
      </c>
      <c r="CO59" s="281">
        <v>2912.11</v>
      </c>
      <c r="CP59" s="282" t="s">
        <v>167</v>
      </c>
      <c r="CQ59" s="282" t="s">
        <v>55</v>
      </c>
      <c r="CR59" s="282" t="s">
        <v>167</v>
      </c>
      <c r="CS59" s="282" t="s">
        <v>55</v>
      </c>
      <c r="CT59" s="282" t="s">
        <v>167</v>
      </c>
      <c r="CU59" s="281">
        <v>192.21</v>
      </c>
      <c r="CV59" s="282" t="s">
        <v>167</v>
      </c>
      <c r="CW59" s="282" t="s">
        <v>55</v>
      </c>
      <c r="CX59" s="282" t="s">
        <v>167</v>
      </c>
      <c r="CY59" s="281">
        <v>15288.88</v>
      </c>
      <c r="CZ59" s="282" t="s">
        <v>167</v>
      </c>
      <c r="DA59" s="281">
        <v>10278.959999999999</v>
      </c>
      <c r="DB59" s="282" t="s">
        <v>167</v>
      </c>
      <c r="DC59" s="281">
        <v>2813.26</v>
      </c>
      <c r="DD59" s="282" t="s">
        <v>167</v>
      </c>
      <c r="DE59" s="282" t="s">
        <v>55</v>
      </c>
      <c r="DF59" s="282" t="s">
        <v>167</v>
      </c>
      <c r="DG59" s="282" t="s">
        <v>55</v>
      </c>
      <c r="DH59" s="282" t="s">
        <v>167</v>
      </c>
      <c r="DI59" s="282" t="s">
        <v>55</v>
      </c>
      <c r="DJ59" s="282" t="s">
        <v>167</v>
      </c>
      <c r="DK59" s="282" t="s">
        <v>55</v>
      </c>
      <c r="DL59" s="282" t="s">
        <v>167</v>
      </c>
      <c r="DM59" s="281">
        <v>16563.240000000002</v>
      </c>
      <c r="DN59" s="282" t="s">
        <v>167</v>
      </c>
      <c r="DO59" s="281">
        <v>9026.9500000000007</v>
      </c>
      <c r="DP59" s="282" t="s">
        <v>167</v>
      </c>
      <c r="DQ59" s="281">
        <v>2681.84</v>
      </c>
      <c r="DR59" s="282" t="s">
        <v>167</v>
      </c>
      <c r="DS59" s="282" t="s">
        <v>55</v>
      </c>
      <c r="DT59" s="282" t="s">
        <v>167</v>
      </c>
      <c r="DU59" s="282" t="s">
        <v>55</v>
      </c>
      <c r="DV59" s="282" t="s">
        <v>167</v>
      </c>
      <c r="DW59" s="282" t="s">
        <v>55</v>
      </c>
      <c r="DX59" s="282" t="s">
        <v>167</v>
      </c>
      <c r="DY59" s="282" t="s">
        <v>55</v>
      </c>
      <c r="DZ59" s="282" t="s">
        <v>167</v>
      </c>
      <c r="EA59" s="281">
        <v>16946.68</v>
      </c>
      <c r="EB59" s="282" t="s">
        <v>167</v>
      </c>
      <c r="EC59" s="281">
        <v>10389.040000000001</v>
      </c>
      <c r="ED59" s="282" t="s">
        <v>167</v>
      </c>
      <c r="EE59" s="283">
        <v>2712.9</v>
      </c>
      <c r="EF59" s="282" t="s">
        <v>167</v>
      </c>
      <c r="EG59" s="282" t="s">
        <v>55</v>
      </c>
      <c r="EH59" s="282" t="s">
        <v>167</v>
      </c>
      <c r="EI59" s="281">
        <v>963.44</v>
      </c>
      <c r="EJ59" s="282" t="s">
        <v>167</v>
      </c>
      <c r="EK59" s="282" t="s">
        <v>55</v>
      </c>
      <c r="EL59" s="282" t="s">
        <v>167</v>
      </c>
      <c r="EM59" s="282" t="s">
        <v>55</v>
      </c>
      <c r="EN59" s="282" t="s">
        <v>167</v>
      </c>
      <c r="EO59" s="281">
        <v>19417.169999999998</v>
      </c>
      <c r="EP59" s="282" t="s">
        <v>167</v>
      </c>
      <c r="EQ59" s="281">
        <v>9334.61</v>
      </c>
      <c r="ER59" s="282" t="s">
        <v>167</v>
      </c>
      <c r="ES59" s="283">
        <v>2506.3000000000002</v>
      </c>
      <c r="ET59" s="282" t="s">
        <v>167</v>
      </c>
      <c r="EU59" s="283">
        <v>84.1</v>
      </c>
      <c r="EV59" s="282" t="s">
        <v>167</v>
      </c>
      <c r="EW59" s="282" t="s">
        <v>55</v>
      </c>
      <c r="EX59" s="282" t="s">
        <v>167</v>
      </c>
      <c r="EY59" s="282" t="s">
        <v>55</v>
      </c>
      <c r="EZ59" s="282" t="s">
        <v>167</v>
      </c>
      <c r="FA59" s="282" t="s">
        <v>55</v>
      </c>
      <c r="FB59" s="282" t="s">
        <v>167</v>
      </c>
      <c r="FC59" s="281">
        <v>19574.53</v>
      </c>
      <c r="FD59" s="282" t="s">
        <v>167</v>
      </c>
      <c r="FE59" s="281">
        <v>9855.27</v>
      </c>
      <c r="FF59" s="282" t="s">
        <v>167</v>
      </c>
      <c r="FG59" s="281">
        <v>2851.89</v>
      </c>
      <c r="FH59" s="282" t="s">
        <v>167</v>
      </c>
      <c r="FI59" s="281">
        <v>85.65</v>
      </c>
      <c r="FJ59" s="282" t="s">
        <v>167</v>
      </c>
      <c r="FK59" s="282" t="s">
        <v>55</v>
      </c>
      <c r="FL59" s="282" t="s">
        <v>167</v>
      </c>
      <c r="FM59" s="282" t="s">
        <v>55</v>
      </c>
      <c r="FN59" s="282" t="s">
        <v>167</v>
      </c>
    </row>
    <row r="60" spans="2:170" x14ac:dyDescent="0.2">
      <c r="B60" s="278" t="s">
        <v>84</v>
      </c>
      <c r="C60" s="284">
        <v>8.1</v>
      </c>
      <c r="D60" s="280" t="s">
        <v>167</v>
      </c>
      <c r="E60" s="284">
        <v>48.4</v>
      </c>
      <c r="F60" s="280" t="s">
        <v>167</v>
      </c>
      <c r="G60" s="284">
        <v>0</v>
      </c>
      <c r="H60" s="280" t="s">
        <v>167</v>
      </c>
      <c r="I60" s="284">
        <v>0</v>
      </c>
      <c r="J60" s="280" t="s">
        <v>167</v>
      </c>
      <c r="K60" s="284">
        <v>8.1</v>
      </c>
      <c r="L60" s="280" t="s">
        <v>167</v>
      </c>
      <c r="M60" s="284">
        <v>0</v>
      </c>
      <c r="N60" s="280" t="s">
        <v>167</v>
      </c>
      <c r="O60" s="284">
        <v>0</v>
      </c>
      <c r="P60" s="280" t="s">
        <v>167</v>
      </c>
      <c r="Q60" s="280" t="s">
        <v>55</v>
      </c>
      <c r="R60" s="280" t="s">
        <v>167</v>
      </c>
      <c r="S60" s="284">
        <v>55.9</v>
      </c>
      <c r="T60" s="280" t="s">
        <v>167</v>
      </c>
      <c r="U60" s="284">
        <v>0</v>
      </c>
      <c r="V60" s="280" t="s">
        <v>167</v>
      </c>
      <c r="W60" s="284">
        <v>0</v>
      </c>
      <c r="X60" s="280" t="s">
        <v>167</v>
      </c>
      <c r="Y60" s="284">
        <v>7.4</v>
      </c>
      <c r="Z60" s="280" t="s">
        <v>167</v>
      </c>
      <c r="AA60" s="284">
        <v>0</v>
      </c>
      <c r="AB60" s="280" t="s">
        <v>167</v>
      </c>
      <c r="AC60" s="284">
        <v>0</v>
      </c>
      <c r="AD60" s="280" t="s">
        <v>167</v>
      </c>
      <c r="AE60" s="280" t="s">
        <v>55</v>
      </c>
      <c r="AF60" s="280" t="s">
        <v>167</v>
      </c>
      <c r="AG60" s="279">
        <v>53.27</v>
      </c>
      <c r="AH60" s="280" t="s">
        <v>167</v>
      </c>
      <c r="AI60" s="284">
        <v>0</v>
      </c>
      <c r="AJ60" s="280" t="s">
        <v>167</v>
      </c>
      <c r="AK60" s="284">
        <v>0</v>
      </c>
      <c r="AL60" s="280" t="s">
        <v>167</v>
      </c>
      <c r="AM60" s="284">
        <v>0</v>
      </c>
      <c r="AN60" s="280" t="s">
        <v>168</v>
      </c>
      <c r="AO60" s="284">
        <v>0</v>
      </c>
      <c r="AP60" s="280" t="s">
        <v>167</v>
      </c>
      <c r="AQ60" s="284">
        <v>0</v>
      </c>
      <c r="AR60" s="280" t="s">
        <v>167</v>
      </c>
      <c r="AS60" s="279">
        <v>48.66</v>
      </c>
      <c r="AT60" s="280" t="s">
        <v>167</v>
      </c>
      <c r="AU60" s="279">
        <v>48.66</v>
      </c>
      <c r="AV60" s="280" t="s">
        <v>167</v>
      </c>
      <c r="AW60" s="284">
        <v>0</v>
      </c>
      <c r="AX60" s="280" t="s">
        <v>168</v>
      </c>
      <c r="AY60" s="284">
        <v>0</v>
      </c>
      <c r="AZ60" s="280" t="s">
        <v>167</v>
      </c>
      <c r="BA60" s="284">
        <v>0</v>
      </c>
      <c r="BB60" s="280" t="s">
        <v>168</v>
      </c>
      <c r="BC60" s="284">
        <v>0</v>
      </c>
      <c r="BD60" s="280" t="s">
        <v>167</v>
      </c>
      <c r="BE60" s="284">
        <v>0</v>
      </c>
      <c r="BF60" s="280" t="s">
        <v>167</v>
      </c>
      <c r="BG60" s="284">
        <v>39.5</v>
      </c>
      <c r="BH60" s="280" t="s">
        <v>167</v>
      </c>
      <c r="BI60" s="279">
        <v>39.49</v>
      </c>
      <c r="BJ60" s="280" t="s">
        <v>167</v>
      </c>
      <c r="BK60" s="284">
        <v>0</v>
      </c>
      <c r="BL60" s="280" t="s">
        <v>168</v>
      </c>
      <c r="BM60" s="284">
        <v>0</v>
      </c>
      <c r="BN60" s="280" t="s">
        <v>168</v>
      </c>
      <c r="BO60" s="284">
        <v>0</v>
      </c>
      <c r="BP60" s="280" t="s">
        <v>168</v>
      </c>
      <c r="BQ60" s="284">
        <v>0</v>
      </c>
      <c r="BR60" s="280" t="s">
        <v>167</v>
      </c>
      <c r="BS60" s="284">
        <v>0</v>
      </c>
      <c r="BT60" s="280" t="s">
        <v>168</v>
      </c>
      <c r="BU60" s="279">
        <v>46.39</v>
      </c>
      <c r="BV60" s="280" t="s">
        <v>167</v>
      </c>
      <c r="BW60" s="279">
        <v>46.39</v>
      </c>
      <c r="BX60" s="280" t="s">
        <v>167</v>
      </c>
      <c r="BY60" s="284">
        <v>0</v>
      </c>
      <c r="BZ60" s="280" t="s">
        <v>168</v>
      </c>
      <c r="CA60" s="284">
        <v>0</v>
      </c>
      <c r="CB60" s="280" t="s">
        <v>168</v>
      </c>
      <c r="CC60" s="284">
        <v>0</v>
      </c>
      <c r="CD60" s="280" t="s">
        <v>168</v>
      </c>
      <c r="CE60" s="284">
        <v>0</v>
      </c>
      <c r="CF60" s="280" t="s">
        <v>167</v>
      </c>
      <c r="CG60" s="284">
        <v>0</v>
      </c>
      <c r="CH60" s="280" t="s">
        <v>168</v>
      </c>
      <c r="CI60" s="284">
        <v>43.3</v>
      </c>
      <c r="CJ60" s="280" t="s">
        <v>167</v>
      </c>
      <c r="CK60" s="284">
        <v>43.3</v>
      </c>
      <c r="CL60" s="280" t="s">
        <v>167</v>
      </c>
      <c r="CM60" s="284">
        <v>0</v>
      </c>
      <c r="CN60" s="280" t="s">
        <v>168</v>
      </c>
      <c r="CO60" s="284">
        <v>0</v>
      </c>
      <c r="CP60" s="280" t="s">
        <v>168</v>
      </c>
      <c r="CQ60" s="284">
        <v>0</v>
      </c>
      <c r="CR60" s="280" t="s">
        <v>168</v>
      </c>
      <c r="CS60" s="284">
        <v>0</v>
      </c>
      <c r="CT60" s="280" t="s">
        <v>167</v>
      </c>
      <c r="CU60" s="284">
        <v>0</v>
      </c>
      <c r="CV60" s="280" t="s">
        <v>168</v>
      </c>
      <c r="CW60" s="279">
        <v>33.43</v>
      </c>
      <c r="CX60" s="280" t="s">
        <v>167</v>
      </c>
      <c r="CY60" s="279">
        <v>33.43</v>
      </c>
      <c r="CZ60" s="280" t="s">
        <v>167</v>
      </c>
      <c r="DA60" s="284">
        <v>0</v>
      </c>
      <c r="DB60" s="280" t="s">
        <v>168</v>
      </c>
      <c r="DC60" s="284">
        <v>0</v>
      </c>
      <c r="DD60" s="280" t="s">
        <v>168</v>
      </c>
      <c r="DE60" s="284">
        <v>0</v>
      </c>
      <c r="DF60" s="280" t="s">
        <v>168</v>
      </c>
      <c r="DG60" s="284">
        <v>0</v>
      </c>
      <c r="DH60" s="280" t="s">
        <v>167</v>
      </c>
      <c r="DI60" s="284">
        <v>0</v>
      </c>
      <c r="DJ60" s="280" t="s">
        <v>168</v>
      </c>
      <c r="DK60" s="279">
        <v>29.91</v>
      </c>
      <c r="DL60" s="280" t="s">
        <v>167</v>
      </c>
      <c r="DM60" s="279">
        <v>29.91</v>
      </c>
      <c r="DN60" s="280" t="s">
        <v>167</v>
      </c>
      <c r="DO60" s="284">
        <v>0</v>
      </c>
      <c r="DP60" s="280" t="s">
        <v>168</v>
      </c>
      <c r="DQ60" s="284">
        <v>0</v>
      </c>
      <c r="DR60" s="280" t="s">
        <v>168</v>
      </c>
      <c r="DS60" s="284">
        <v>0</v>
      </c>
      <c r="DT60" s="280" t="s">
        <v>168</v>
      </c>
      <c r="DU60" s="284">
        <v>0</v>
      </c>
      <c r="DV60" s="280" t="s">
        <v>167</v>
      </c>
      <c r="DW60" s="284">
        <v>0</v>
      </c>
      <c r="DX60" s="280" t="s">
        <v>168</v>
      </c>
      <c r="DY60" s="284">
        <v>28.1</v>
      </c>
      <c r="DZ60" s="280" t="s">
        <v>167</v>
      </c>
      <c r="EA60" s="284">
        <v>28.1</v>
      </c>
      <c r="EB60" s="280" t="s">
        <v>167</v>
      </c>
      <c r="EC60" s="284">
        <v>0</v>
      </c>
      <c r="ED60" s="280" t="s">
        <v>168</v>
      </c>
      <c r="EE60" s="284">
        <v>0</v>
      </c>
      <c r="EF60" s="280" t="s">
        <v>168</v>
      </c>
      <c r="EG60" s="284">
        <v>0</v>
      </c>
      <c r="EH60" s="280" t="s">
        <v>168</v>
      </c>
      <c r="EI60" s="284">
        <v>0</v>
      </c>
      <c r="EJ60" s="280" t="s">
        <v>167</v>
      </c>
      <c r="EK60" s="284">
        <v>0</v>
      </c>
      <c r="EL60" s="280" t="s">
        <v>168</v>
      </c>
      <c r="EM60" s="279">
        <v>36.909999999999997</v>
      </c>
      <c r="EN60" s="280" t="s">
        <v>167</v>
      </c>
      <c r="EO60" s="284">
        <v>36.9</v>
      </c>
      <c r="EP60" s="280" t="s">
        <v>167</v>
      </c>
      <c r="EQ60" s="284">
        <v>0</v>
      </c>
      <c r="ER60" s="280" t="s">
        <v>168</v>
      </c>
      <c r="ES60" s="284">
        <v>0</v>
      </c>
      <c r="ET60" s="280" t="s">
        <v>168</v>
      </c>
      <c r="EU60" s="284">
        <v>0</v>
      </c>
      <c r="EV60" s="280" t="s">
        <v>168</v>
      </c>
      <c r="EW60" s="284">
        <v>0</v>
      </c>
      <c r="EX60" s="280" t="s">
        <v>167</v>
      </c>
      <c r="EY60" s="284">
        <v>0</v>
      </c>
      <c r="EZ60" s="280" t="s">
        <v>168</v>
      </c>
      <c r="FA60" s="279">
        <v>45.72</v>
      </c>
      <c r="FB60" s="280" t="s">
        <v>167</v>
      </c>
      <c r="FC60" s="279">
        <v>45.72</v>
      </c>
      <c r="FD60" s="280" t="s">
        <v>167</v>
      </c>
      <c r="FE60" s="284">
        <v>0</v>
      </c>
      <c r="FF60" s="280" t="s">
        <v>168</v>
      </c>
      <c r="FG60" s="284">
        <v>0</v>
      </c>
      <c r="FH60" s="280" t="s">
        <v>168</v>
      </c>
      <c r="FI60" s="284">
        <v>0</v>
      </c>
      <c r="FJ60" s="280" t="s">
        <v>168</v>
      </c>
      <c r="FK60" s="284">
        <v>0</v>
      </c>
      <c r="FL60" s="280" t="s">
        <v>167</v>
      </c>
      <c r="FM60" s="284">
        <v>0</v>
      </c>
      <c r="FN60" s="280" t="s">
        <v>168</v>
      </c>
    </row>
    <row r="61" spans="2:170" x14ac:dyDescent="0.2">
      <c r="B61" s="278" t="s">
        <v>83</v>
      </c>
      <c r="C61" s="281">
        <v>1675.51</v>
      </c>
      <c r="D61" s="282" t="s">
        <v>167</v>
      </c>
      <c r="E61" s="281">
        <v>272.79000000000002</v>
      </c>
      <c r="F61" s="282" t="s">
        <v>167</v>
      </c>
      <c r="G61" s="281">
        <v>1401.53</v>
      </c>
      <c r="H61" s="282" t="s">
        <v>167</v>
      </c>
      <c r="I61" s="283">
        <v>0.2</v>
      </c>
      <c r="J61" s="282" t="s">
        <v>167</v>
      </c>
      <c r="K61" s="282" t="s">
        <v>55</v>
      </c>
      <c r="L61" s="282" t="s">
        <v>176</v>
      </c>
      <c r="M61" s="283">
        <v>0</v>
      </c>
      <c r="N61" s="282" t="s">
        <v>167</v>
      </c>
      <c r="O61" s="282" t="s">
        <v>55</v>
      </c>
      <c r="P61" s="282" t="s">
        <v>167</v>
      </c>
      <c r="Q61" s="281">
        <v>2316.84</v>
      </c>
      <c r="R61" s="282" t="s">
        <v>167</v>
      </c>
      <c r="S61" s="281">
        <v>335.62</v>
      </c>
      <c r="T61" s="282" t="s">
        <v>167</v>
      </c>
      <c r="U61" s="281">
        <v>1980.93</v>
      </c>
      <c r="V61" s="282" t="s">
        <v>167</v>
      </c>
      <c r="W61" s="281">
        <v>0.65</v>
      </c>
      <c r="X61" s="282" t="s">
        <v>167</v>
      </c>
      <c r="Y61" s="283">
        <v>0</v>
      </c>
      <c r="Z61" s="282" t="s">
        <v>167</v>
      </c>
      <c r="AA61" s="283">
        <v>0</v>
      </c>
      <c r="AB61" s="282" t="s">
        <v>167</v>
      </c>
      <c r="AC61" s="282" t="s">
        <v>55</v>
      </c>
      <c r="AD61" s="282" t="s">
        <v>167</v>
      </c>
      <c r="AE61" s="282" t="s">
        <v>55</v>
      </c>
      <c r="AF61" s="282" t="s">
        <v>167</v>
      </c>
      <c r="AG61" s="281">
        <v>528.49</v>
      </c>
      <c r="AH61" s="282" t="s">
        <v>167</v>
      </c>
      <c r="AI61" s="281">
        <v>2019.51</v>
      </c>
      <c r="AJ61" s="282" t="s">
        <v>167</v>
      </c>
      <c r="AK61" s="281">
        <v>0.76</v>
      </c>
      <c r="AL61" s="282" t="s">
        <v>167</v>
      </c>
      <c r="AM61" s="283">
        <v>0</v>
      </c>
      <c r="AN61" s="282" t="s">
        <v>168</v>
      </c>
      <c r="AO61" s="283">
        <v>0</v>
      </c>
      <c r="AP61" s="282" t="s">
        <v>167</v>
      </c>
      <c r="AQ61" s="282" t="s">
        <v>55</v>
      </c>
      <c r="AR61" s="282" t="s">
        <v>167</v>
      </c>
      <c r="AS61" s="281">
        <v>2188.62</v>
      </c>
      <c r="AT61" s="282" t="s">
        <v>167</v>
      </c>
      <c r="AU61" s="281">
        <v>422.56</v>
      </c>
      <c r="AV61" s="282" t="s">
        <v>167</v>
      </c>
      <c r="AW61" s="281">
        <v>1710.43</v>
      </c>
      <c r="AX61" s="282" t="s">
        <v>167</v>
      </c>
      <c r="AY61" s="281">
        <v>41.92</v>
      </c>
      <c r="AZ61" s="282" t="s">
        <v>167</v>
      </c>
      <c r="BA61" s="281">
        <v>0.11</v>
      </c>
      <c r="BB61" s="282" t="s">
        <v>167</v>
      </c>
      <c r="BC61" s="283">
        <v>0</v>
      </c>
      <c r="BD61" s="282" t="s">
        <v>167</v>
      </c>
      <c r="BE61" s="281">
        <v>8.7200000000000006</v>
      </c>
      <c r="BF61" s="282" t="s">
        <v>167</v>
      </c>
      <c r="BG61" s="281">
        <v>2393.4899999999998</v>
      </c>
      <c r="BH61" s="282" t="s">
        <v>167</v>
      </c>
      <c r="BI61" s="281">
        <v>510.93</v>
      </c>
      <c r="BJ61" s="282" t="s">
        <v>167</v>
      </c>
      <c r="BK61" s="281">
        <v>1853.83</v>
      </c>
      <c r="BL61" s="282" t="s">
        <v>167</v>
      </c>
      <c r="BM61" s="281">
        <v>19.13</v>
      </c>
      <c r="BN61" s="282" t="s">
        <v>167</v>
      </c>
      <c r="BO61" s="283">
        <v>0</v>
      </c>
      <c r="BP61" s="282" t="s">
        <v>167</v>
      </c>
      <c r="BQ61" s="283">
        <v>0</v>
      </c>
      <c r="BR61" s="282" t="s">
        <v>167</v>
      </c>
      <c r="BS61" s="281">
        <v>10.64</v>
      </c>
      <c r="BT61" s="282" t="s">
        <v>167</v>
      </c>
      <c r="BU61" s="281">
        <v>2590.39</v>
      </c>
      <c r="BV61" s="282" t="s">
        <v>167</v>
      </c>
      <c r="BW61" s="281">
        <v>482.15</v>
      </c>
      <c r="BX61" s="282" t="s">
        <v>167</v>
      </c>
      <c r="BY61" s="281">
        <v>2084.11</v>
      </c>
      <c r="BZ61" s="282" t="s">
        <v>167</v>
      </c>
      <c r="CA61" s="281">
        <v>20.91</v>
      </c>
      <c r="CB61" s="282" t="s">
        <v>167</v>
      </c>
      <c r="CC61" s="281">
        <v>0.18</v>
      </c>
      <c r="CD61" s="282" t="s">
        <v>167</v>
      </c>
      <c r="CE61" s="283">
        <v>0</v>
      </c>
      <c r="CF61" s="282" t="s">
        <v>167</v>
      </c>
      <c r="CG61" s="281">
        <v>4.1900000000000004</v>
      </c>
      <c r="CH61" s="282" t="s">
        <v>167</v>
      </c>
      <c r="CI61" s="281">
        <v>2426.21</v>
      </c>
      <c r="CJ61" s="282" t="s">
        <v>167</v>
      </c>
      <c r="CK61" s="281">
        <v>472.59</v>
      </c>
      <c r="CL61" s="282" t="s">
        <v>167</v>
      </c>
      <c r="CM61" s="281">
        <v>1943.98</v>
      </c>
      <c r="CN61" s="282" t="s">
        <v>167</v>
      </c>
      <c r="CO61" s="281">
        <v>4.7300000000000004</v>
      </c>
      <c r="CP61" s="282" t="s">
        <v>167</v>
      </c>
      <c r="CQ61" s="281">
        <v>0.08</v>
      </c>
      <c r="CR61" s="282" t="s">
        <v>167</v>
      </c>
      <c r="CS61" s="283">
        <v>0</v>
      </c>
      <c r="CT61" s="282" t="s">
        <v>167</v>
      </c>
      <c r="CU61" s="281">
        <v>5.09</v>
      </c>
      <c r="CV61" s="282" t="s">
        <v>167</v>
      </c>
      <c r="CW61" s="281">
        <v>2381.17</v>
      </c>
      <c r="CX61" s="282" t="s">
        <v>167</v>
      </c>
      <c r="CY61" s="281">
        <v>432.49</v>
      </c>
      <c r="CZ61" s="282" t="s">
        <v>167</v>
      </c>
      <c r="DA61" s="281">
        <v>1937.21</v>
      </c>
      <c r="DB61" s="282" t="s">
        <v>167</v>
      </c>
      <c r="DC61" s="281">
        <v>7.57</v>
      </c>
      <c r="DD61" s="282" t="s">
        <v>167</v>
      </c>
      <c r="DE61" s="283">
        <v>0</v>
      </c>
      <c r="DF61" s="282" t="s">
        <v>167</v>
      </c>
      <c r="DG61" s="283">
        <v>0</v>
      </c>
      <c r="DH61" s="282" t="s">
        <v>167</v>
      </c>
      <c r="DI61" s="281">
        <v>4.3099999999999996</v>
      </c>
      <c r="DJ61" s="282" t="s">
        <v>167</v>
      </c>
      <c r="DK61" s="281">
        <v>2022.97</v>
      </c>
      <c r="DL61" s="282" t="s">
        <v>167</v>
      </c>
      <c r="DM61" s="281">
        <v>279.27999999999997</v>
      </c>
      <c r="DN61" s="282" t="s">
        <v>167</v>
      </c>
      <c r="DO61" s="281">
        <v>1733.53</v>
      </c>
      <c r="DP61" s="282" t="s">
        <v>167</v>
      </c>
      <c r="DQ61" s="283">
        <v>6.2</v>
      </c>
      <c r="DR61" s="282" t="s">
        <v>167</v>
      </c>
      <c r="DS61" s="283">
        <v>0</v>
      </c>
      <c r="DT61" s="282" t="s">
        <v>167</v>
      </c>
      <c r="DU61" s="283">
        <v>0</v>
      </c>
      <c r="DV61" s="282" t="s">
        <v>168</v>
      </c>
      <c r="DW61" s="283">
        <v>4.3</v>
      </c>
      <c r="DX61" s="282" t="s">
        <v>167</v>
      </c>
      <c r="DY61" s="281">
        <v>2385.58</v>
      </c>
      <c r="DZ61" s="282" t="s">
        <v>167</v>
      </c>
      <c r="EA61" s="283">
        <v>375.8</v>
      </c>
      <c r="EB61" s="282" t="s">
        <v>167</v>
      </c>
      <c r="EC61" s="281">
        <v>2002.18</v>
      </c>
      <c r="ED61" s="282" t="s">
        <v>167</v>
      </c>
      <c r="EE61" s="281">
        <v>2.81</v>
      </c>
      <c r="EF61" s="282" t="s">
        <v>167</v>
      </c>
      <c r="EG61" s="281">
        <v>0.92</v>
      </c>
      <c r="EH61" s="282" t="s">
        <v>167</v>
      </c>
      <c r="EI61" s="283">
        <v>0</v>
      </c>
      <c r="EJ61" s="282" t="s">
        <v>168</v>
      </c>
      <c r="EK61" s="281">
        <v>4.03</v>
      </c>
      <c r="EL61" s="282" t="s">
        <v>167</v>
      </c>
      <c r="EM61" s="281">
        <v>2452.9699999999998</v>
      </c>
      <c r="EN61" s="282" t="s">
        <v>167</v>
      </c>
      <c r="EO61" s="281">
        <v>299.42</v>
      </c>
      <c r="EP61" s="282" t="s">
        <v>167</v>
      </c>
      <c r="EQ61" s="281">
        <v>2140.59</v>
      </c>
      <c r="ER61" s="282" t="s">
        <v>167</v>
      </c>
      <c r="ES61" s="281">
        <v>10.18</v>
      </c>
      <c r="ET61" s="282" t="s">
        <v>167</v>
      </c>
      <c r="EU61" s="281">
        <v>1.41</v>
      </c>
      <c r="EV61" s="282" t="s">
        <v>167</v>
      </c>
      <c r="EW61" s="283">
        <v>0</v>
      </c>
      <c r="EX61" s="282" t="s">
        <v>168</v>
      </c>
      <c r="EY61" s="281">
        <v>1.93</v>
      </c>
      <c r="EZ61" s="282" t="s">
        <v>167</v>
      </c>
      <c r="FA61" s="281">
        <v>2002.06</v>
      </c>
      <c r="FB61" s="282" t="s">
        <v>167</v>
      </c>
      <c r="FC61" s="281">
        <v>207.04</v>
      </c>
      <c r="FD61" s="282" t="s">
        <v>167</v>
      </c>
      <c r="FE61" s="281">
        <v>1783.99</v>
      </c>
      <c r="FF61" s="282" t="s">
        <v>167</v>
      </c>
      <c r="FG61" s="281">
        <v>6.07</v>
      </c>
      <c r="FH61" s="282" t="s">
        <v>167</v>
      </c>
      <c r="FI61" s="281">
        <v>2.71</v>
      </c>
      <c r="FJ61" s="282" t="s">
        <v>167</v>
      </c>
      <c r="FK61" s="283">
        <v>0</v>
      </c>
      <c r="FL61" s="282" t="s">
        <v>168</v>
      </c>
      <c r="FM61" s="281">
        <v>2.59</v>
      </c>
      <c r="FN61" s="282" t="s">
        <v>167</v>
      </c>
    </row>
    <row r="62" spans="2:170" x14ac:dyDescent="0.2">
      <c r="B62" s="278" t="s">
        <v>153</v>
      </c>
      <c r="C62" s="279">
        <v>1210.04</v>
      </c>
      <c r="D62" s="280" t="s">
        <v>167</v>
      </c>
      <c r="E62" s="279">
        <v>1109.1400000000001</v>
      </c>
      <c r="F62" s="280" t="s">
        <v>167</v>
      </c>
      <c r="G62" s="279">
        <v>56.94</v>
      </c>
      <c r="H62" s="280" t="s">
        <v>167</v>
      </c>
      <c r="I62" s="279">
        <v>13.15</v>
      </c>
      <c r="J62" s="280" t="s">
        <v>167</v>
      </c>
      <c r="K62" s="284">
        <v>2.4</v>
      </c>
      <c r="L62" s="280" t="s">
        <v>167</v>
      </c>
      <c r="M62" s="284">
        <v>0</v>
      </c>
      <c r="N62" s="280" t="s">
        <v>167</v>
      </c>
      <c r="O62" s="279">
        <v>29.08</v>
      </c>
      <c r="P62" s="280" t="s">
        <v>167</v>
      </c>
      <c r="Q62" s="279">
        <v>1532.99</v>
      </c>
      <c r="R62" s="280" t="s">
        <v>167</v>
      </c>
      <c r="S62" s="279">
        <v>1443.21</v>
      </c>
      <c r="T62" s="280" t="s">
        <v>167</v>
      </c>
      <c r="U62" s="284">
        <v>46.8</v>
      </c>
      <c r="V62" s="280" t="s">
        <v>167</v>
      </c>
      <c r="W62" s="279">
        <v>13.47</v>
      </c>
      <c r="X62" s="280" t="s">
        <v>167</v>
      </c>
      <c r="Y62" s="279">
        <v>2.0699999999999998</v>
      </c>
      <c r="Z62" s="280" t="s">
        <v>167</v>
      </c>
      <c r="AA62" s="284">
        <v>0</v>
      </c>
      <c r="AB62" s="280" t="s">
        <v>167</v>
      </c>
      <c r="AC62" s="279">
        <v>28.11</v>
      </c>
      <c r="AD62" s="280" t="s">
        <v>167</v>
      </c>
      <c r="AE62" s="279">
        <v>1643.16</v>
      </c>
      <c r="AF62" s="280" t="s">
        <v>167</v>
      </c>
      <c r="AG62" s="279">
        <v>1537.32</v>
      </c>
      <c r="AH62" s="280" t="s">
        <v>167</v>
      </c>
      <c r="AI62" s="279">
        <v>42.31</v>
      </c>
      <c r="AJ62" s="280" t="s">
        <v>167</v>
      </c>
      <c r="AK62" s="279">
        <v>16.489999999999998</v>
      </c>
      <c r="AL62" s="280" t="s">
        <v>167</v>
      </c>
      <c r="AM62" s="279">
        <v>2.39</v>
      </c>
      <c r="AN62" s="280" t="s">
        <v>167</v>
      </c>
      <c r="AO62" s="284">
        <v>0</v>
      </c>
      <c r="AP62" s="280" t="s">
        <v>167</v>
      </c>
      <c r="AQ62" s="279">
        <v>45.54</v>
      </c>
      <c r="AR62" s="280" t="s">
        <v>167</v>
      </c>
      <c r="AS62" s="279">
        <v>1353.81</v>
      </c>
      <c r="AT62" s="280" t="s">
        <v>167</v>
      </c>
      <c r="AU62" s="279">
        <v>1256.21</v>
      </c>
      <c r="AV62" s="280" t="s">
        <v>167</v>
      </c>
      <c r="AW62" s="279">
        <v>31.62</v>
      </c>
      <c r="AX62" s="280" t="s">
        <v>167</v>
      </c>
      <c r="AY62" s="279">
        <v>20.239999999999998</v>
      </c>
      <c r="AZ62" s="280" t="s">
        <v>167</v>
      </c>
      <c r="BA62" s="279">
        <v>2.13</v>
      </c>
      <c r="BB62" s="280" t="s">
        <v>167</v>
      </c>
      <c r="BC62" s="284">
        <v>0</v>
      </c>
      <c r="BD62" s="280" t="s">
        <v>167</v>
      </c>
      <c r="BE62" s="279">
        <v>44.81</v>
      </c>
      <c r="BF62" s="280" t="s">
        <v>167</v>
      </c>
      <c r="BG62" s="279">
        <v>1475.02</v>
      </c>
      <c r="BH62" s="280" t="s">
        <v>167</v>
      </c>
      <c r="BI62" s="279">
        <v>1359.13</v>
      </c>
      <c r="BJ62" s="280" t="s">
        <v>167</v>
      </c>
      <c r="BK62" s="279">
        <v>44.63</v>
      </c>
      <c r="BL62" s="280" t="s">
        <v>167</v>
      </c>
      <c r="BM62" s="279">
        <v>27.97</v>
      </c>
      <c r="BN62" s="280" t="s">
        <v>167</v>
      </c>
      <c r="BO62" s="279">
        <v>2.2400000000000002</v>
      </c>
      <c r="BP62" s="280" t="s">
        <v>167</v>
      </c>
      <c r="BQ62" s="284">
        <v>0</v>
      </c>
      <c r="BR62" s="280" t="s">
        <v>167</v>
      </c>
      <c r="BS62" s="279">
        <v>42.52</v>
      </c>
      <c r="BT62" s="280" t="s">
        <v>169</v>
      </c>
      <c r="BU62" s="279">
        <v>1267.3399999999999</v>
      </c>
      <c r="BV62" s="280" t="s">
        <v>167</v>
      </c>
      <c r="BW62" s="279">
        <v>1146.22</v>
      </c>
      <c r="BX62" s="280" t="s">
        <v>167</v>
      </c>
      <c r="BY62" s="279">
        <v>53.16</v>
      </c>
      <c r="BZ62" s="280" t="s">
        <v>167</v>
      </c>
      <c r="CA62" s="279">
        <v>37.01</v>
      </c>
      <c r="CB62" s="280" t="s">
        <v>167</v>
      </c>
      <c r="CC62" s="279">
        <v>2.35</v>
      </c>
      <c r="CD62" s="280" t="s">
        <v>167</v>
      </c>
      <c r="CE62" s="284">
        <v>0</v>
      </c>
      <c r="CF62" s="280" t="s">
        <v>167</v>
      </c>
      <c r="CG62" s="284">
        <v>30.7</v>
      </c>
      <c r="CH62" s="280" t="s">
        <v>169</v>
      </c>
      <c r="CI62" s="284">
        <v>1510</v>
      </c>
      <c r="CJ62" s="280" t="s">
        <v>167</v>
      </c>
      <c r="CK62" s="279">
        <v>1410.77</v>
      </c>
      <c r="CL62" s="280" t="s">
        <v>167</v>
      </c>
      <c r="CM62" s="279">
        <v>47.59</v>
      </c>
      <c r="CN62" s="280" t="s">
        <v>167</v>
      </c>
      <c r="CO62" s="279">
        <v>25.26</v>
      </c>
      <c r="CP62" s="280" t="s">
        <v>167</v>
      </c>
      <c r="CQ62" s="279">
        <v>1.75</v>
      </c>
      <c r="CR62" s="280" t="s">
        <v>167</v>
      </c>
      <c r="CS62" s="284">
        <v>0</v>
      </c>
      <c r="CT62" s="280" t="s">
        <v>167</v>
      </c>
      <c r="CU62" s="279">
        <v>25.96</v>
      </c>
      <c r="CV62" s="280" t="s">
        <v>169</v>
      </c>
      <c r="CW62" s="279">
        <v>1246.67</v>
      </c>
      <c r="CX62" s="280" t="s">
        <v>167</v>
      </c>
      <c r="CY62" s="279">
        <v>1156.97</v>
      </c>
      <c r="CZ62" s="280" t="s">
        <v>167</v>
      </c>
      <c r="DA62" s="279">
        <v>28.81</v>
      </c>
      <c r="DB62" s="280" t="s">
        <v>167</v>
      </c>
      <c r="DC62" s="279">
        <v>27.84</v>
      </c>
      <c r="DD62" s="280" t="s">
        <v>167</v>
      </c>
      <c r="DE62" s="279">
        <v>1.35</v>
      </c>
      <c r="DF62" s="280" t="s">
        <v>167</v>
      </c>
      <c r="DG62" s="284">
        <v>0</v>
      </c>
      <c r="DH62" s="280" t="s">
        <v>167</v>
      </c>
      <c r="DI62" s="284">
        <v>33.200000000000003</v>
      </c>
      <c r="DJ62" s="280" t="s">
        <v>169</v>
      </c>
      <c r="DK62" s="279">
        <v>1345.71</v>
      </c>
      <c r="DL62" s="280" t="s">
        <v>167</v>
      </c>
      <c r="DM62" s="279">
        <v>1245.33</v>
      </c>
      <c r="DN62" s="280" t="s">
        <v>167</v>
      </c>
      <c r="DO62" s="284">
        <v>29.1</v>
      </c>
      <c r="DP62" s="280" t="s">
        <v>167</v>
      </c>
      <c r="DQ62" s="279">
        <v>33.020000000000003</v>
      </c>
      <c r="DR62" s="280" t="s">
        <v>167</v>
      </c>
      <c r="DS62" s="279">
        <v>1.58</v>
      </c>
      <c r="DT62" s="280" t="s">
        <v>167</v>
      </c>
      <c r="DU62" s="284">
        <v>0</v>
      </c>
      <c r="DV62" s="280" t="s">
        <v>167</v>
      </c>
      <c r="DW62" s="279">
        <v>38.46</v>
      </c>
      <c r="DX62" s="280" t="s">
        <v>169</v>
      </c>
      <c r="DY62" s="279">
        <v>1173.47</v>
      </c>
      <c r="DZ62" s="280" t="s">
        <v>167</v>
      </c>
      <c r="EA62" s="279">
        <v>1024.93</v>
      </c>
      <c r="EB62" s="280" t="s">
        <v>167</v>
      </c>
      <c r="EC62" s="279">
        <v>52.12</v>
      </c>
      <c r="ED62" s="280" t="s">
        <v>167</v>
      </c>
      <c r="EE62" s="279">
        <v>51.46</v>
      </c>
      <c r="EF62" s="280" t="s">
        <v>167</v>
      </c>
      <c r="EG62" s="279">
        <v>2.5299999999999998</v>
      </c>
      <c r="EH62" s="280" t="s">
        <v>167</v>
      </c>
      <c r="EI62" s="284">
        <v>0</v>
      </c>
      <c r="EJ62" s="280" t="s">
        <v>167</v>
      </c>
      <c r="EK62" s="279">
        <v>45.28</v>
      </c>
      <c r="EL62" s="280" t="s">
        <v>169</v>
      </c>
      <c r="EM62" s="279">
        <v>1325.52</v>
      </c>
      <c r="EN62" s="280" t="s">
        <v>167</v>
      </c>
      <c r="EO62" s="279">
        <v>1166.3900000000001</v>
      </c>
      <c r="EP62" s="280" t="s">
        <v>167</v>
      </c>
      <c r="EQ62" s="279">
        <v>59.69</v>
      </c>
      <c r="ER62" s="280" t="s">
        <v>167</v>
      </c>
      <c r="ES62" s="279">
        <v>65.540000000000006</v>
      </c>
      <c r="ET62" s="280" t="s">
        <v>167</v>
      </c>
      <c r="EU62" s="279">
        <v>2.72</v>
      </c>
      <c r="EV62" s="280" t="s">
        <v>167</v>
      </c>
      <c r="EW62" s="284">
        <v>0</v>
      </c>
      <c r="EX62" s="280" t="s">
        <v>167</v>
      </c>
      <c r="EY62" s="284">
        <v>34.799999999999997</v>
      </c>
      <c r="EZ62" s="280" t="s">
        <v>169</v>
      </c>
      <c r="FA62" s="279">
        <v>1450.87</v>
      </c>
      <c r="FB62" s="280" t="s">
        <v>167</v>
      </c>
      <c r="FC62" s="284">
        <v>1309.5</v>
      </c>
      <c r="FD62" s="280" t="s">
        <v>167</v>
      </c>
      <c r="FE62" s="279">
        <v>49.31</v>
      </c>
      <c r="FF62" s="280" t="s">
        <v>167</v>
      </c>
      <c r="FG62" s="279">
        <v>63.39</v>
      </c>
      <c r="FH62" s="280" t="s">
        <v>167</v>
      </c>
      <c r="FI62" s="279">
        <v>1.48</v>
      </c>
      <c r="FJ62" s="280" t="s">
        <v>167</v>
      </c>
      <c r="FK62" s="284">
        <v>0</v>
      </c>
      <c r="FL62" s="280" t="s">
        <v>167</v>
      </c>
      <c r="FM62" s="279">
        <v>30.67</v>
      </c>
      <c r="FN62" s="280" t="s">
        <v>167</v>
      </c>
    </row>
    <row r="63" spans="2:170" x14ac:dyDescent="0.2">
      <c r="B63" s="278" t="s">
        <v>81</v>
      </c>
      <c r="C63" s="283">
        <v>481.2</v>
      </c>
      <c r="D63" s="282" t="s">
        <v>167</v>
      </c>
      <c r="E63" s="283">
        <v>484.6</v>
      </c>
      <c r="F63" s="282" t="s">
        <v>167</v>
      </c>
      <c r="G63" s="283">
        <v>0</v>
      </c>
      <c r="H63" s="282" t="s">
        <v>167</v>
      </c>
      <c r="I63" s="283">
        <v>0</v>
      </c>
      <c r="J63" s="282" t="s">
        <v>167</v>
      </c>
      <c r="K63" s="283">
        <v>0</v>
      </c>
      <c r="L63" s="282" t="s">
        <v>167</v>
      </c>
      <c r="M63" s="283">
        <v>0</v>
      </c>
      <c r="N63" s="282" t="s">
        <v>167</v>
      </c>
      <c r="O63" s="282" t="s">
        <v>55</v>
      </c>
      <c r="P63" s="282" t="s">
        <v>167</v>
      </c>
      <c r="Q63" s="283">
        <v>683.6</v>
      </c>
      <c r="R63" s="282" t="s">
        <v>167</v>
      </c>
      <c r="S63" s="283">
        <v>687.7</v>
      </c>
      <c r="T63" s="282" t="s">
        <v>167</v>
      </c>
      <c r="U63" s="283">
        <v>0</v>
      </c>
      <c r="V63" s="282" t="s">
        <v>167</v>
      </c>
      <c r="W63" s="283">
        <v>0</v>
      </c>
      <c r="X63" s="282" t="s">
        <v>167</v>
      </c>
      <c r="Y63" s="283">
        <v>0</v>
      </c>
      <c r="Z63" s="282" t="s">
        <v>167</v>
      </c>
      <c r="AA63" s="283">
        <v>0</v>
      </c>
      <c r="AB63" s="282" t="s">
        <v>167</v>
      </c>
      <c r="AC63" s="282" t="s">
        <v>55</v>
      </c>
      <c r="AD63" s="282" t="s">
        <v>167</v>
      </c>
      <c r="AE63" s="282" t="s">
        <v>55</v>
      </c>
      <c r="AF63" s="282" t="s">
        <v>167</v>
      </c>
      <c r="AG63" s="283">
        <v>708.9</v>
      </c>
      <c r="AH63" s="282" t="s">
        <v>167</v>
      </c>
      <c r="AI63" s="283">
        <v>0</v>
      </c>
      <c r="AJ63" s="282" t="s">
        <v>167</v>
      </c>
      <c r="AK63" s="283">
        <v>0</v>
      </c>
      <c r="AL63" s="282" t="s">
        <v>167</v>
      </c>
      <c r="AM63" s="283">
        <v>0</v>
      </c>
      <c r="AN63" s="282" t="s">
        <v>167</v>
      </c>
      <c r="AO63" s="283">
        <v>0</v>
      </c>
      <c r="AP63" s="282" t="s">
        <v>167</v>
      </c>
      <c r="AQ63" s="283">
        <v>0</v>
      </c>
      <c r="AR63" s="282" t="s">
        <v>167</v>
      </c>
      <c r="AS63" s="283">
        <v>826</v>
      </c>
      <c r="AT63" s="282" t="s">
        <v>167</v>
      </c>
      <c r="AU63" s="283">
        <v>826</v>
      </c>
      <c r="AV63" s="282" t="s">
        <v>167</v>
      </c>
      <c r="AW63" s="283">
        <v>0</v>
      </c>
      <c r="AX63" s="282" t="s">
        <v>167</v>
      </c>
      <c r="AY63" s="283">
        <v>0</v>
      </c>
      <c r="AZ63" s="282" t="s">
        <v>167</v>
      </c>
      <c r="BA63" s="283">
        <v>0</v>
      </c>
      <c r="BB63" s="282" t="s">
        <v>167</v>
      </c>
      <c r="BC63" s="283">
        <v>0</v>
      </c>
      <c r="BD63" s="282" t="s">
        <v>167</v>
      </c>
      <c r="BE63" s="283">
        <v>0</v>
      </c>
      <c r="BF63" s="282" t="s">
        <v>167</v>
      </c>
      <c r="BG63" s="281">
        <v>506.17</v>
      </c>
      <c r="BH63" s="282" t="s">
        <v>167</v>
      </c>
      <c r="BI63" s="283">
        <v>506.2</v>
      </c>
      <c r="BJ63" s="282" t="s">
        <v>167</v>
      </c>
      <c r="BK63" s="283">
        <v>0</v>
      </c>
      <c r="BL63" s="282" t="s">
        <v>167</v>
      </c>
      <c r="BM63" s="283">
        <v>0</v>
      </c>
      <c r="BN63" s="282" t="s">
        <v>167</v>
      </c>
      <c r="BO63" s="283">
        <v>0</v>
      </c>
      <c r="BP63" s="282" t="s">
        <v>167</v>
      </c>
      <c r="BQ63" s="283">
        <v>0</v>
      </c>
      <c r="BR63" s="282" t="s">
        <v>167</v>
      </c>
      <c r="BS63" s="283">
        <v>0</v>
      </c>
      <c r="BT63" s="282" t="s">
        <v>167</v>
      </c>
      <c r="BU63" s="281">
        <v>742.26</v>
      </c>
      <c r="BV63" s="282" t="s">
        <v>167</v>
      </c>
      <c r="BW63" s="283">
        <v>742.3</v>
      </c>
      <c r="BX63" s="282" t="s">
        <v>167</v>
      </c>
      <c r="BY63" s="283">
        <v>0</v>
      </c>
      <c r="BZ63" s="282" t="s">
        <v>167</v>
      </c>
      <c r="CA63" s="283">
        <v>0</v>
      </c>
      <c r="CB63" s="282" t="s">
        <v>167</v>
      </c>
      <c r="CC63" s="283">
        <v>0</v>
      </c>
      <c r="CD63" s="282" t="s">
        <v>167</v>
      </c>
      <c r="CE63" s="283">
        <v>0</v>
      </c>
      <c r="CF63" s="282" t="s">
        <v>167</v>
      </c>
      <c r="CG63" s="283">
        <v>0</v>
      </c>
      <c r="CH63" s="282" t="s">
        <v>167</v>
      </c>
      <c r="CI63" s="281">
        <v>489.12</v>
      </c>
      <c r="CJ63" s="282" t="s">
        <v>167</v>
      </c>
      <c r="CK63" s="283">
        <v>489.1</v>
      </c>
      <c r="CL63" s="282" t="s">
        <v>167</v>
      </c>
      <c r="CM63" s="283">
        <v>0</v>
      </c>
      <c r="CN63" s="282" t="s">
        <v>167</v>
      </c>
      <c r="CO63" s="283">
        <v>0</v>
      </c>
      <c r="CP63" s="282" t="s">
        <v>167</v>
      </c>
      <c r="CQ63" s="283">
        <v>0</v>
      </c>
      <c r="CR63" s="282" t="s">
        <v>167</v>
      </c>
      <c r="CS63" s="283">
        <v>0</v>
      </c>
      <c r="CT63" s="282" t="s">
        <v>167</v>
      </c>
      <c r="CU63" s="283">
        <v>0</v>
      </c>
      <c r="CV63" s="282" t="s">
        <v>167</v>
      </c>
      <c r="CW63" s="281">
        <v>729.03</v>
      </c>
      <c r="CX63" s="282" t="s">
        <v>167</v>
      </c>
      <c r="CY63" s="283">
        <v>729</v>
      </c>
      <c r="CZ63" s="282" t="s">
        <v>167</v>
      </c>
      <c r="DA63" s="283">
        <v>0</v>
      </c>
      <c r="DB63" s="282" t="s">
        <v>167</v>
      </c>
      <c r="DC63" s="283">
        <v>0</v>
      </c>
      <c r="DD63" s="282" t="s">
        <v>167</v>
      </c>
      <c r="DE63" s="283">
        <v>0</v>
      </c>
      <c r="DF63" s="282" t="s">
        <v>167</v>
      </c>
      <c r="DG63" s="283">
        <v>0</v>
      </c>
      <c r="DH63" s="282" t="s">
        <v>167</v>
      </c>
      <c r="DI63" s="283">
        <v>0</v>
      </c>
      <c r="DJ63" s="282" t="s">
        <v>167</v>
      </c>
      <c r="DK63" s="281">
        <v>560.24</v>
      </c>
      <c r="DL63" s="282" t="s">
        <v>167</v>
      </c>
      <c r="DM63" s="283">
        <v>560.20000000000005</v>
      </c>
      <c r="DN63" s="282" t="s">
        <v>167</v>
      </c>
      <c r="DO63" s="283">
        <v>0</v>
      </c>
      <c r="DP63" s="282" t="s">
        <v>167</v>
      </c>
      <c r="DQ63" s="283">
        <v>0</v>
      </c>
      <c r="DR63" s="282" t="s">
        <v>167</v>
      </c>
      <c r="DS63" s="283">
        <v>0</v>
      </c>
      <c r="DT63" s="282" t="s">
        <v>167</v>
      </c>
      <c r="DU63" s="283">
        <v>0</v>
      </c>
      <c r="DV63" s="282" t="s">
        <v>167</v>
      </c>
      <c r="DW63" s="283">
        <v>0</v>
      </c>
      <c r="DX63" s="282" t="s">
        <v>167</v>
      </c>
      <c r="DY63" s="281">
        <v>650.89</v>
      </c>
      <c r="DZ63" s="282" t="s">
        <v>167</v>
      </c>
      <c r="EA63" s="283">
        <v>650.9</v>
      </c>
      <c r="EB63" s="282" t="s">
        <v>167</v>
      </c>
      <c r="EC63" s="283">
        <v>0</v>
      </c>
      <c r="ED63" s="282" t="s">
        <v>167</v>
      </c>
      <c r="EE63" s="283">
        <v>0</v>
      </c>
      <c r="EF63" s="282" t="s">
        <v>167</v>
      </c>
      <c r="EG63" s="283">
        <v>0</v>
      </c>
      <c r="EH63" s="282" t="s">
        <v>167</v>
      </c>
      <c r="EI63" s="283">
        <v>0</v>
      </c>
      <c r="EJ63" s="282" t="s">
        <v>167</v>
      </c>
      <c r="EK63" s="283">
        <v>0</v>
      </c>
      <c r="EL63" s="282" t="s">
        <v>167</v>
      </c>
      <c r="EM63" s="281">
        <v>889.19</v>
      </c>
      <c r="EN63" s="282" t="s">
        <v>167</v>
      </c>
      <c r="EO63" s="283">
        <v>889.2</v>
      </c>
      <c r="EP63" s="282" t="s">
        <v>167</v>
      </c>
      <c r="EQ63" s="283">
        <v>0</v>
      </c>
      <c r="ER63" s="282" t="s">
        <v>167</v>
      </c>
      <c r="ES63" s="283">
        <v>0</v>
      </c>
      <c r="ET63" s="282" t="s">
        <v>167</v>
      </c>
      <c r="EU63" s="283">
        <v>0</v>
      </c>
      <c r="EV63" s="282" t="s">
        <v>167</v>
      </c>
      <c r="EW63" s="283">
        <v>0</v>
      </c>
      <c r="EX63" s="282" t="s">
        <v>167</v>
      </c>
      <c r="EY63" s="283">
        <v>0</v>
      </c>
      <c r="EZ63" s="282" t="s">
        <v>167</v>
      </c>
      <c r="FA63" s="281">
        <v>822.69</v>
      </c>
      <c r="FB63" s="282" t="s">
        <v>167</v>
      </c>
      <c r="FC63" s="283">
        <v>822.7</v>
      </c>
      <c r="FD63" s="282" t="s">
        <v>167</v>
      </c>
      <c r="FE63" s="283">
        <v>0</v>
      </c>
      <c r="FF63" s="282" t="s">
        <v>167</v>
      </c>
      <c r="FG63" s="283">
        <v>0</v>
      </c>
      <c r="FH63" s="282" t="s">
        <v>167</v>
      </c>
      <c r="FI63" s="283">
        <v>0</v>
      </c>
      <c r="FJ63" s="282" t="s">
        <v>167</v>
      </c>
      <c r="FK63" s="283">
        <v>0</v>
      </c>
      <c r="FL63" s="282" t="s">
        <v>167</v>
      </c>
      <c r="FM63" s="283">
        <v>0</v>
      </c>
      <c r="FN63" s="282" t="s">
        <v>167</v>
      </c>
    </row>
    <row r="64" spans="2:170" x14ac:dyDescent="0.2">
      <c r="B64" s="278" t="s">
        <v>126</v>
      </c>
      <c r="C64" s="284">
        <v>4925.5</v>
      </c>
      <c r="D64" s="280" t="s">
        <v>167</v>
      </c>
      <c r="E64" s="284">
        <v>4821.1000000000004</v>
      </c>
      <c r="F64" s="280" t="s">
        <v>167</v>
      </c>
      <c r="G64" s="284">
        <v>62.8</v>
      </c>
      <c r="H64" s="280" t="s">
        <v>167</v>
      </c>
      <c r="I64" s="280" t="s">
        <v>55</v>
      </c>
      <c r="J64" s="280" t="s">
        <v>170</v>
      </c>
      <c r="K64" s="280" t="s">
        <v>55</v>
      </c>
      <c r="L64" s="280" t="s">
        <v>170</v>
      </c>
      <c r="M64" s="284">
        <v>0</v>
      </c>
      <c r="N64" s="280" t="s">
        <v>167</v>
      </c>
      <c r="O64" s="280" t="s">
        <v>55</v>
      </c>
      <c r="P64" s="280" t="s">
        <v>170</v>
      </c>
      <c r="Q64" s="284">
        <v>5872.1</v>
      </c>
      <c r="R64" s="280" t="s">
        <v>167</v>
      </c>
      <c r="S64" s="284">
        <v>5784.3</v>
      </c>
      <c r="T64" s="280" t="s">
        <v>167</v>
      </c>
      <c r="U64" s="284">
        <v>46.1</v>
      </c>
      <c r="V64" s="280" t="s">
        <v>167</v>
      </c>
      <c r="W64" s="280" t="s">
        <v>55</v>
      </c>
      <c r="X64" s="280" t="s">
        <v>170</v>
      </c>
      <c r="Y64" s="280" t="s">
        <v>55</v>
      </c>
      <c r="Z64" s="280" t="s">
        <v>170</v>
      </c>
      <c r="AA64" s="284">
        <v>0</v>
      </c>
      <c r="AB64" s="280" t="s">
        <v>167</v>
      </c>
      <c r="AC64" s="280" t="s">
        <v>55</v>
      </c>
      <c r="AD64" s="280" t="s">
        <v>170</v>
      </c>
      <c r="AE64" s="284">
        <v>6343</v>
      </c>
      <c r="AF64" s="280" t="s">
        <v>167</v>
      </c>
      <c r="AG64" s="284">
        <v>6247.4</v>
      </c>
      <c r="AH64" s="280" t="s">
        <v>167</v>
      </c>
      <c r="AI64" s="284">
        <v>46</v>
      </c>
      <c r="AJ64" s="280" t="s">
        <v>167</v>
      </c>
      <c r="AK64" s="280" t="s">
        <v>55</v>
      </c>
      <c r="AL64" s="280" t="s">
        <v>170</v>
      </c>
      <c r="AM64" s="280" t="s">
        <v>55</v>
      </c>
      <c r="AN64" s="280" t="s">
        <v>170</v>
      </c>
      <c r="AO64" s="284">
        <v>0</v>
      </c>
      <c r="AP64" s="280" t="s">
        <v>167</v>
      </c>
      <c r="AQ64" s="280" t="s">
        <v>55</v>
      </c>
      <c r="AR64" s="280" t="s">
        <v>170</v>
      </c>
      <c r="AS64" s="284">
        <v>5117.7</v>
      </c>
      <c r="AT64" s="280" t="s">
        <v>167</v>
      </c>
      <c r="AU64" s="284">
        <v>5016.8</v>
      </c>
      <c r="AV64" s="280" t="s">
        <v>167</v>
      </c>
      <c r="AW64" s="284">
        <v>35.299999999999997</v>
      </c>
      <c r="AX64" s="280" t="s">
        <v>167</v>
      </c>
      <c r="AY64" s="280" t="s">
        <v>55</v>
      </c>
      <c r="AZ64" s="280" t="s">
        <v>170</v>
      </c>
      <c r="BA64" s="280" t="s">
        <v>55</v>
      </c>
      <c r="BB64" s="280" t="s">
        <v>170</v>
      </c>
      <c r="BC64" s="284">
        <v>0</v>
      </c>
      <c r="BD64" s="280" t="s">
        <v>167</v>
      </c>
      <c r="BE64" s="280" t="s">
        <v>55</v>
      </c>
      <c r="BF64" s="280" t="s">
        <v>170</v>
      </c>
      <c r="BG64" s="284">
        <v>4676.2</v>
      </c>
      <c r="BH64" s="280" t="s">
        <v>167</v>
      </c>
      <c r="BI64" s="284">
        <v>4579.6000000000004</v>
      </c>
      <c r="BJ64" s="280" t="s">
        <v>167</v>
      </c>
      <c r="BK64" s="284">
        <v>35.700000000000003</v>
      </c>
      <c r="BL64" s="280" t="s">
        <v>167</v>
      </c>
      <c r="BM64" s="284">
        <v>43.2</v>
      </c>
      <c r="BN64" s="280" t="s">
        <v>167</v>
      </c>
      <c r="BO64" s="280" t="s">
        <v>55</v>
      </c>
      <c r="BP64" s="280" t="s">
        <v>170</v>
      </c>
      <c r="BQ64" s="284">
        <v>0</v>
      </c>
      <c r="BR64" s="280" t="s">
        <v>167</v>
      </c>
      <c r="BS64" s="280" t="s">
        <v>55</v>
      </c>
      <c r="BT64" s="280" t="s">
        <v>170</v>
      </c>
      <c r="BU64" s="284">
        <v>4398.5</v>
      </c>
      <c r="BV64" s="280" t="s">
        <v>167</v>
      </c>
      <c r="BW64" s="284">
        <v>4275.6000000000004</v>
      </c>
      <c r="BX64" s="280" t="s">
        <v>169</v>
      </c>
      <c r="BY64" s="284">
        <v>39.6</v>
      </c>
      <c r="BZ64" s="280" t="s">
        <v>167</v>
      </c>
      <c r="CA64" s="284">
        <v>65.7</v>
      </c>
      <c r="CB64" s="280" t="s">
        <v>167</v>
      </c>
      <c r="CC64" s="280" t="s">
        <v>55</v>
      </c>
      <c r="CD64" s="280" t="s">
        <v>170</v>
      </c>
      <c r="CE64" s="284">
        <v>0</v>
      </c>
      <c r="CF64" s="280" t="s">
        <v>167</v>
      </c>
      <c r="CG64" s="280" t="s">
        <v>55</v>
      </c>
      <c r="CH64" s="280" t="s">
        <v>170</v>
      </c>
      <c r="CI64" s="284">
        <v>3784.5</v>
      </c>
      <c r="CJ64" s="280" t="s">
        <v>167</v>
      </c>
      <c r="CK64" s="284">
        <v>3677.2</v>
      </c>
      <c r="CL64" s="280" t="s">
        <v>167</v>
      </c>
      <c r="CM64" s="284">
        <v>35.5</v>
      </c>
      <c r="CN64" s="280" t="s">
        <v>167</v>
      </c>
      <c r="CO64" s="284">
        <v>58.7</v>
      </c>
      <c r="CP64" s="280" t="s">
        <v>167</v>
      </c>
      <c r="CQ64" s="280" t="s">
        <v>55</v>
      </c>
      <c r="CR64" s="280" t="s">
        <v>170</v>
      </c>
      <c r="CS64" s="284">
        <v>0</v>
      </c>
      <c r="CT64" s="280" t="s">
        <v>167</v>
      </c>
      <c r="CU64" s="280" t="s">
        <v>55</v>
      </c>
      <c r="CV64" s="280" t="s">
        <v>170</v>
      </c>
      <c r="CW64" s="284">
        <v>2973.5</v>
      </c>
      <c r="CX64" s="280" t="s">
        <v>167</v>
      </c>
      <c r="CY64" s="284">
        <v>2830.2</v>
      </c>
      <c r="CZ64" s="280" t="s">
        <v>167</v>
      </c>
      <c r="DA64" s="284">
        <v>46</v>
      </c>
      <c r="DB64" s="280" t="s">
        <v>167</v>
      </c>
      <c r="DC64" s="284">
        <v>84.1</v>
      </c>
      <c r="DD64" s="280" t="s">
        <v>167</v>
      </c>
      <c r="DE64" s="280" t="s">
        <v>55</v>
      </c>
      <c r="DF64" s="280" t="s">
        <v>170</v>
      </c>
      <c r="DG64" s="284">
        <v>0</v>
      </c>
      <c r="DH64" s="280" t="s">
        <v>167</v>
      </c>
      <c r="DI64" s="280" t="s">
        <v>55</v>
      </c>
      <c r="DJ64" s="280" t="s">
        <v>170</v>
      </c>
      <c r="DK64" s="284">
        <v>3694.6</v>
      </c>
      <c r="DL64" s="280" t="s">
        <v>167</v>
      </c>
      <c r="DM64" s="284">
        <v>3527.3</v>
      </c>
      <c r="DN64" s="280" t="s">
        <v>167</v>
      </c>
      <c r="DO64" s="284">
        <v>58</v>
      </c>
      <c r="DP64" s="280" t="s">
        <v>167</v>
      </c>
      <c r="DQ64" s="284">
        <v>90.5</v>
      </c>
      <c r="DR64" s="280" t="s">
        <v>167</v>
      </c>
      <c r="DS64" s="280" t="s">
        <v>55</v>
      </c>
      <c r="DT64" s="280" t="s">
        <v>170</v>
      </c>
      <c r="DU64" s="284">
        <v>0</v>
      </c>
      <c r="DV64" s="280" t="s">
        <v>167</v>
      </c>
      <c r="DW64" s="280" t="s">
        <v>55</v>
      </c>
      <c r="DX64" s="280" t="s">
        <v>170</v>
      </c>
      <c r="DY64" s="284">
        <v>3738.6</v>
      </c>
      <c r="DZ64" s="280" t="s">
        <v>167</v>
      </c>
      <c r="EA64" s="284">
        <v>3504.6</v>
      </c>
      <c r="EB64" s="280" t="s">
        <v>167</v>
      </c>
      <c r="EC64" s="284">
        <v>99.7</v>
      </c>
      <c r="ED64" s="280" t="s">
        <v>167</v>
      </c>
      <c r="EE64" s="284">
        <v>106.6</v>
      </c>
      <c r="EF64" s="280" t="s">
        <v>167</v>
      </c>
      <c r="EG64" s="280" t="s">
        <v>55</v>
      </c>
      <c r="EH64" s="280" t="s">
        <v>170</v>
      </c>
      <c r="EI64" s="284">
        <v>0</v>
      </c>
      <c r="EJ64" s="280" t="s">
        <v>167</v>
      </c>
      <c r="EK64" s="280" t="s">
        <v>55</v>
      </c>
      <c r="EL64" s="280" t="s">
        <v>170</v>
      </c>
      <c r="EM64" s="284">
        <v>4600.3999999999996</v>
      </c>
      <c r="EN64" s="280" t="s">
        <v>167</v>
      </c>
      <c r="EO64" s="284">
        <v>4294.8999999999996</v>
      </c>
      <c r="EP64" s="280" t="s">
        <v>167</v>
      </c>
      <c r="EQ64" s="284">
        <v>161.19999999999999</v>
      </c>
      <c r="ER64" s="280" t="s">
        <v>167</v>
      </c>
      <c r="ES64" s="284">
        <v>120.5</v>
      </c>
      <c r="ET64" s="280" t="s">
        <v>167</v>
      </c>
      <c r="EU64" s="280" t="s">
        <v>55</v>
      </c>
      <c r="EV64" s="280" t="s">
        <v>170</v>
      </c>
      <c r="EW64" s="284">
        <v>0</v>
      </c>
      <c r="EX64" s="280" t="s">
        <v>167</v>
      </c>
      <c r="EY64" s="280" t="s">
        <v>55</v>
      </c>
      <c r="EZ64" s="280" t="s">
        <v>170</v>
      </c>
      <c r="FA64" s="284">
        <v>4546.3</v>
      </c>
      <c r="FB64" s="280" t="s">
        <v>167</v>
      </c>
      <c r="FC64" s="284">
        <v>4218</v>
      </c>
      <c r="FD64" s="280" t="s">
        <v>167</v>
      </c>
      <c r="FE64" s="284">
        <v>170.1</v>
      </c>
      <c r="FF64" s="280" t="s">
        <v>167</v>
      </c>
      <c r="FG64" s="284">
        <v>129</v>
      </c>
      <c r="FH64" s="280" t="s">
        <v>167</v>
      </c>
      <c r="FI64" s="280" t="s">
        <v>55</v>
      </c>
      <c r="FJ64" s="280" t="s">
        <v>170</v>
      </c>
      <c r="FK64" s="284">
        <v>0</v>
      </c>
      <c r="FL64" s="280" t="s">
        <v>167</v>
      </c>
      <c r="FM64" s="280" t="s">
        <v>55</v>
      </c>
      <c r="FN64" s="280" t="s">
        <v>170</v>
      </c>
    </row>
    <row r="65" spans="2:170" x14ac:dyDescent="0.2">
      <c r="B65" s="278" t="s">
        <v>79</v>
      </c>
      <c r="C65" s="283">
        <v>157.80000000000001</v>
      </c>
      <c r="D65" s="282" t="s">
        <v>167</v>
      </c>
      <c r="E65" s="283">
        <v>157.80000000000001</v>
      </c>
      <c r="F65" s="282" t="s">
        <v>167</v>
      </c>
      <c r="G65" s="283">
        <v>0</v>
      </c>
      <c r="H65" s="282" t="s">
        <v>167</v>
      </c>
      <c r="I65" s="283">
        <v>0</v>
      </c>
      <c r="J65" s="282" t="s">
        <v>167</v>
      </c>
      <c r="K65" s="283">
        <v>0</v>
      </c>
      <c r="L65" s="282" t="s">
        <v>167</v>
      </c>
      <c r="M65" s="283">
        <v>0</v>
      </c>
      <c r="N65" s="282" t="s">
        <v>167</v>
      </c>
      <c r="O65" s="283">
        <v>0</v>
      </c>
      <c r="P65" s="282" t="s">
        <v>168</v>
      </c>
      <c r="Q65" s="283">
        <v>174.1</v>
      </c>
      <c r="R65" s="282" t="s">
        <v>167</v>
      </c>
      <c r="S65" s="283">
        <v>174</v>
      </c>
      <c r="T65" s="282" t="s">
        <v>167</v>
      </c>
      <c r="U65" s="283">
        <v>0</v>
      </c>
      <c r="V65" s="282" t="s">
        <v>167</v>
      </c>
      <c r="W65" s="283">
        <v>0</v>
      </c>
      <c r="X65" s="282" t="s">
        <v>167</v>
      </c>
      <c r="Y65" s="281">
        <v>0.11</v>
      </c>
      <c r="Z65" s="282" t="s">
        <v>167</v>
      </c>
      <c r="AA65" s="283">
        <v>0</v>
      </c>
      <c r="AB65" s="282" t="s">
        <v>167</v>
      </c>
      <c r="AC65" s="283">
        <v>0</v>
      </c>
      <c r="AD65" s="282" t="s">
        <v>168</v>
      </c>
      <c r="AE65" s="282" t="s">
        <v>55</v>
      </c>
      <c r="AF65" s="282" t="s">
        <v>167</v>
      </c>
      <c r="AG65" s="283">
        <v>166.2</v>
      </c>
      <c r="AH65" s="282" t="s">
        <v>167</v>
      </c>
      <c r="AI65" s="283">
        <v>0</v>
      </c>
      <c r="AJ65" s="282" t="s">
        <v>167</v>
      </c>
      <c r="AK65" s="283">
        <v>0</v>
      </c>
      <c r="AL65" s="282" t="s">
        <v>167</v>
      </c>
      <c r="AM65" s="283">
        <v>0</v>
      </c>
      <c r="AN65" s="282" t="s">
        <v>167</v>
      </c>
      <c r="AO65" s="283">
        <v>0</v>
      </c>
      <c r="AP65" s="282" t="s">
        <v>167</v>
      </c>
      <c r="AQ65" s="283">
        <v>0</v>
      </c>
      <c r="AR65" s="282" t="s">
        <v>168</v>
      </c>
      <c r="AS65" s="283">
        <v>196.4</v>
      </c>
      <c r="AT65" s="282" t="s">
        <v>167</v>
      </c>
      <c r="AU65" s="283">
        <v>196.3</v>
      </c>
      <c r="AV65" s="282" t="s">
        <v>167</v>
      </c>
      <c r="AW65" s="283">
        <v>0</v>
      </c>
      <c r="AX65" s="282" t="s">
        <v>167</v>
      </c>
      <c r="AY65" s="283">
        <v>0</v>
      </c>
      <c r="AZ65" s="282" t="s">
        <v>167</v>
      </c>
      <c r="BA65" s="283">
        <v>0.1</v>
      </c>
      <c r="BB65" s="282" t="s">
        <v>167</v>
      </c>
      <c r="BC65" s="283">
        <v>0</v>
      </c>
      <c r="BD65" s="282" t="s">
        <v>167</v>
      </c>
      <c r="BE65" s="282" t="s">
        <v>55</v>
      </c>
      <c r="BF65" s="282" t="s">
        <v>167</v>
      </c>
      <c r="BG65" s="281">
        <v>102.57</v>
      </c>
      <c r="BH65" s="282" t="s">
        <v>167</v>
      </c>
      <c r="BI65" s="281">
        <v>102.48</v>
      </c>
      <c r="BJ65" s="282" t="s">
        <v>167</v>
      </c>
      <c r="BK65" s="283">
        <v>0</v>
      </c>
      <c r="BL65" s="282" t="s">
        <v>167</v>
      </c>
      <c r="BM65" s="283">
        <v>0</v>
      </c>
      <c r="BN65" s="282" t="s">
        <v>167</v>
      </c>
      <c r="BO65" s="281">
        <v>0.09</v>
      </c>
      <c r="BP65" s="282" t="s">
        <v>167</v>
      </c>
      <c r="BQ65" s="283">
        <v>0</v>
      </c>
      <c r="BR65" s="282" t="s">
        <v>167</v>
      </c>
      <c r="BS65" s="283">
        <v>0</v>
      </c>
      <c r="BT65" s="282" t="s">
        <v>168</v>
      </c>
      <c r="BU65" s="281">
        <v>168.87</v>
      </c>
      <c r="BV65" s="282" t="s">
        <v>167</v>
      </c>
      <c r="BW65" s="281">
        <v>165.27</v>
      </c>
      <c r="BX65" s="282" t="s">
        <v>167</v>
      </c>
      <c r="BY65" s="283">
        <v>0</v>
      </c>
      <c r="BZ65" s="282" t="s">
        <v>167</v>
      </c>
      <c r="CA65" s="283">
        <v>0</v>
      </c>
      <c r="CB65" s="282" t="s">
        <v>167</v>
      </c>
      <c r="CC65" s="283">
        <v>0</v>
      </c>
      <c r="CD65" s="282" t="s">
        <v>168</v>
      </c>
      <c r="CE65" s="283">
        <v>0</v>
      </c>
      <c r="CF65" s="282" t="s">
        <v>167</v>
      </c>
      <c r="CG65" s="283">
        <v>3.6</v>
      </c>
      <c r="CH65" s="282" t="s">
        <v>169</v>
      </c>
      <c r="CI65" s="281">
        <v>116.44</v>
      </c>
      <c r="CJ65" s="282" t="s">
        <v>167</v>
      </c>
      <c r="CK65" s="281">
        <v>113.59</v>
      </c>
      <c r="CL65" s="282" t="s">
        <v>167</v>
      </c>
      <c r="CM65" s="283">
        <v>0</v>
      </c>
      <c r="CN65" s="282" t="s">
        <v>167</v>
      </c>
      <c r="CO65" s="283">
        <v>0</v>
      </c>
      <c r="CP65" s="282" t="s">
        <v>167</v>
      </c>
      <c r="CQ65" s="283">
        <v>0</v>
      </c>
      <c r="CR65" s="282" t="s">
        <v>168</v>
      </c>
      <c r="CS65" s="283">
        <v>0</v>
      </c>
      <c r="CT65" s="282" t="s">
        <v>167</v>
      </c>
      <c r="CU65" s="281">
        <v>2.79</v>
      </c>
      <c r="CV65" s="282" t="s">
        <v>169</v>
      </c>
      <c r="CW65" s="281">
        <v>194.44</v>
      </c>
      <c r="CX65" s="282" t="s">
        <v>167</v>
      </c>
      <c r="CY65" s="281">
        <v>191.37</v>
      </c>
      <c r="CZ65" s="282" t="s">
        <v>167</v>
      </c>
      <c r="DA65" s="283">
        <v>0</v>
      </c>
      <c r="DB65" s="282" t="s">
        <v>167</v>
      </c>
      <c r="DC65" s="283">
        <v>0</v>
      </c>
      <c r="DD65" s="282" t="s">
        <v>167</v>
      </c>
      <c r="DE65" s="281">
        <v>0.05</v>
      </c>
      <c r="DF65" s="282" t="s">
        <v>167</v>
      </c>
      <c r="DG65" s="283">
        <v>0</v>
      </c>
      <c r="DH65" s="282" t="s">
        <v>167</v>
      </c>
      <c r="DI65" s="281">
        <v>3.02</v>
      </c>
      <c r="DJ65" s="282" t="s">
        <v>169</v>
      </c>
      <c r="DK65" s="281">
        <v>206.51</v>
      </c>
      <c r="DL65" s="282" t="s">
        <v>167</v>
      </c>
      <c r="DM65" s="281">
        <v>202.95</v>
      </c>
      <c r="DN65" s="282" t="s">
        <v>167</v>
      </c>
      <c r="DO65" s="283">
        <v>0</v>
      </c>
      <c r="DP65" s="282" t="s">
        <v>167</v>
      </c>
      <c r="DQ65" s="283">
        <v>0</v>
      </c>
      <c r="DR65" s="282" t="s">
        <v>167</v>
      </c>
      <c r="DS65" s="281">
        <v>7.0000000000000007E-2</v>
      </c>
      <c r="DT65" s="282" t="s">
        <v>167</v>
      </c>
      <c r="DU65" s="283">
        <v>0</v>
      </c>
      <c r="DV65" s="282" t="s">
        <v>167</v>
      </c>
      <c r="DW65" s="281">
        <v>3.48</v>
      </c>
      <c r="DX65" s="282" t="s">
        <v>169</v>
      </c>
      <c r="DY65" s="281">
        <v>218.28</v>
      </c>
      <c r="DZ65" s="282" t="s">
        <v>167</v>
      </c>
      <c r="EA65" s="281">
        <v>216.07</v>
      </c>
      <c r="EB65" s="282" t="s">
        <v>167</v>
      </c>
      <c r="EC65" s="283">
        <v>0</v>
      </c>
      <c r="ED65" s="282" t="s">
        <v>167</v>
      </c>
      <c r="EE65" s="283">
        <v>0</v>
      </c>
      <c r="EF65" s="282" t="s">
        <v>167</v>
      </c>
      <c r="EG65" s="281">
        <v>0.22</v>
      </c>
      <c r="EH65" s="282" t="s">
        <v>167</v>
      </c>
      <c r="EI65" s="283">
        <v>0</v>
      </c>
      <c r="EJ65" s="282" t="s">
        <v>167</v>
      </c>
      <c r="EK65" s="281">
        <v>1.99</v>
      </c>
      <c r="EL65" s="282" t="s">
        <v>169</v>
      </c>
      <c r="EM65" s="283">
        <v>223</v>
      </c>
      <c r="EN65" s="282" t="s">
        <v>167</v>
      </c>
      <c r="EO65" s="281">
        <v>218.67</v>
      </c>
      <c r="EP65" s="282" t="s">
        <v>167</v>
      </c>
      <c r="EQ65" s="283">
        <v>0</v>
      </c>
      <c r="ER65" s="282" t="s">
        <v>167</v>
      </c>
      <c r="ES65" s="283">
        <v>0</v>
      </c>
      <c r="ET65" s="282" t="s">
        <v>167</v>
      </c>
      <c r="EU65" s="281">
        <v>0.18</v>
      </c>
      <c r="EV65" s="282" t="s">
        <v>167</v>
      </c>
      <c r="EW65" s="283">
        <v>0</v>
      </c>
      <c r="EX65" s="282" t="s">
        <v>167</v>
      </c>
      <c r="EY65" s="281">
        <v>4.1500000000000004</v>
      </c>
      <c r="EZ65" s="282" t="s">
        <v>169</v>
      </c>
      <c r="FA65" s="281">
        <v>139.77000000000001</v>
      </c>
      <c r="FB65" s="282" t="s">
        <v>167</v>
      </c>
      <c r="FC65" s="281">
        <v>137.93</v>
      </c>
      <c r="FD65" s="282" t="s">
        <v>167</v>
      </c>
      <c r="FE65" s="283">
        <v>0</v>
      </c>
      <c r="FF65" s="282" t="s">
        <v>167</v>
      </c>
      <c r="FG65" s="283">
        <v>0</v>
      </c>
      <c r="FH65" s="282" t="s">
        <v>167</v>
      </c>
      <c r="FI65" s="281">
        <v>0.08</v>
      </c>
      <c r="FJ65" s="282" t="s">
        <v>167</v>
      </c>
      <c r="FK65" s="283">
        <v>0</v>
      </c>
      <c r="FL65" s="282" t="s">
        <v>167</v>
      </c>
      <c r="FM65" s="281">
        <v>1.76</v>
      </c>
      <c r="FN65" s="282" t="s">
        <v>169</v>
      </c>
    </row>
    <row r="66" spans="2:170" x14ac:dyDescent="0.2">
      <c r="B66" s="278" t="s">
        <v>78</v>
      </c>
      <c r="C66" s="279">
        <v>56.38</v>
      </c>
      <c r="D66" s="280" t="s">
        <v>167</v>
      </c>
      <c r="E66" s="279">
        <v>56.38</v>
      </c>
      <c r="F66" s="280" t="s">
        <v>167</v>
      </c>
      <c r="G66" s="284">
        <v>0</v>
      </c>
      <c r="H66" s="280" t="s">
        <v>167</v>
      </c>
      <c r="I66" s="284">
        <v>0</v>
      </c>
      <c r="J66" s="280" t="s">
        <v>167</v>
      </c>
      <c r="K66" s="284">
        <v>0</v>
      </c>
      <c r="L66" s="280" t="s">
        <v>168</v>
      </c>
      <c r="M66" s="284">
        <v>0</v>
      </c>
      <c r="N66" s="280" t="s">
        <v>167</v>
      </c>
      <c r="O66" s="284">
        <v>0</v>
      </c>
      <c r="P66" s="280" t="s">
        <v>168</v>
      </c>
      <c r="Q66" s="279">
        <v>47.43</v>
      </c>
      <c r="R66" s="280" t="s">
        <v>167</v>
      </c>
      <c r="S66" s="279">
        <v>47.43</v>
      </c>
      <c r="T66" s="280" t="s">
        <v>167</v>
      </c>
      <c r="U66" s="284">
        <v>0</v>
      </c>
      <c r="V66" s="280" t="s">
        <v>167</v>
      </c>
      <c r="W66" s="284">
        <v>0</v>
      </c>
      <c r="X66" s="280" t="s">
        <v>167</v>
      </c>
      <c r="Y66" s="284">
        <v>0</v>
      </c>
      <c r="Z66" s="280" t="s">
        <v>168</v>
      </c>
      <c r="AA66" s="284">
        <v>0</v>
      </c>
      <c r="AB66" s="280" t="s">
        <v>167</v>
      </c>
      <c r="AC66" s="284">
        <v>0</v>
      </c>
      <c r="AD66" s="280" t="s">
        <v>168</v>
      </c>
      <c r="AE66" s="284">
        <v>33.4</v>
      </c>
      <c r="AF66" s="280" t="s">
        <v>167</v>
      </c>
      <c r="AG66" s="284">
        <v>33.4</v>
      </c>
      <c r="AH66" s="280" t="s">
        <v>167</v>
      </c>
      <c r="AI66" s="284">
        <v>0</v>
      </c>
      <c r="AJ66" s="280" t="s">
        <v>167</v>
      </c>
      <c r="AK66" s="284">
        <v>0</v>
      </c>
      <c r="AL66" s="280" t="s">
        <v>167</v>
      </c>
      <c r="AM66" s="284">
        <v>0</v>
      </c>
      <c r="AN66" s="280" t="s">
        <v>168</v>
      </c>
      <c r="AO66" s="284">
        <v>0</v>
      </c>
      <c r="AP66" s="280" t="s">
        <v>167</v>
      </c>
      <c r="AQ66" s="284">
        <v>0</v>
      </c>
      <c r="AR66" s="280" t="s">
        <v>168</v>
      </c>
      <c r="AS66" s="279">
        <v>39.08</v>
      </c>
      <c r="AT66" s="280" t="s">
        <v>167</v>
      </c>
      <c r="AU66" s="279">
        <v>39.08</v>
      </c>
      <c r="AV66" s="280" t="s">
        <v>167</v>
      </c>
      <c r="AW66" s="284">
        <v>0</v>
      </c>
      <c r="AX66" s="280" t="s">
        <v>168</v>
      </c>
      <c r="AY66" s="284">
        <v>0</v>
      </c>
      <c r="AZ66" s="280" t="s">
        <v>167</v>
      </c>
      <c r="BA66" s="284">
        <v>0</v>
      </c>
      <c r="BB66" s="280" t="s">
        <v>168</v>
      </c>
      <c r="BC66" s="284">
        <v>0</v>
      </c>
      <c r="BD66" s="280" t="s">
        <v>167</v>
      </c>
      <c r="BE66" s="284">
        <v>0</v>
      </c>
      <c r="BF66" s="280" t="s">
        <v>168</v>
      </c>
      <c r="BG66" s="279">
        <v>32.92</v>
      </c>
      <c r="BH66" s="280" t="s">
        <v>167</v>
      </c>
      <c r="BI66" s="279">
        <v>32.92</v>
      </c>
      <c r="BJ66" s="280" t="s">
        <v>167</v>
      </c>
      <c r="BK66" s="284">
        <v>0</v>
      </c>
      <c r="BL66" s="280" t="s">
        <v>168</v>
      </c>
      <c r="BM66" s="284">
        <v>0</v>
      </c>
      <c r="BN66" s="280" t="s">
        <v>167</v>
      </c>
      <c r="BO66" s="284">
        <v>0</v>
      </c>
      <c r="BP66" s="280" t="s">
        <v>168</v>
      </c>
      <c r="BQ66" s="284">
        <v>0</v>
      </c>
      <c r="BR66" s="280" t="s">
        <v>167</v>
      </c>
      <c r="BS66" s="284">
        <v>0</v>
      </c>
      <c r="BT66" s="280" t="s">
        <v>168</v>
      </c>
      <c r="BU66" s="279">
        <v>40.65</v>
      </c>
      <c r="BV66" s="280" t="s">
        <v>167</v>
      </c>
      <c r="BW66" s="279">
        <v>40.65</v>
      </c>
      <c r="BX66" s="280" t="s">
        <v>167</v>
      </c>
      <c r="BY66" s="284">
        <v>0</v>
      </c>
      <c r="BZ66" s="280" t="s">
        <v>168</v>
      </c>
      <c r="CA66" s="284">
        <v>0</v>
      </c>
      <c r="CB66" s="280" t="s">
        <v>167</v>
      </c>
      <c r="CC66" s="284">
        <v>0</v>
      </c>
      <c r="CD66" s="280" t="s">
        <v>168</v>
      </c>
      <c r="CE66" s="284">
        <v>0</v>
      </c>
      <c r="CF66" s="280" t="s">
        <v>167</v>
      </c>
      <c r="CG66" s="284">
        <v>0</v>
      </c>
      <c r="CH66" s="280" t="s">
        <v>168</v>
      </c>
      <c r="CI66" s="279">
        <v>40.28</v>
      </c>
      <c r="CJ66" s="280" t="s">
        <v>167</v>
      </c>
      <c r="CK66" s="279">
        <v>40.28</v>
      </c>
      <c r="CL66" s="280" t="s">
        <v>167</v>
      </c>
      <c r="CM66" s="284">
        <v>0</v>
      </c>
      <c r="CN66" s="280" t="s">
        <v>168</v>
      </c>
      <c r="CO66" s="284">
        <v>0</v>
      </c>
      <c r="CP66" s="280" t="s">
        <v>167</v>
      </c>
      <c r="CQ66" s="284">
        <v>0</v>
      </c>
      <c r="CR66" s="280" t="s">
        <v>168</v>
      </c>
      <c r="CS66" s="284">
        <v>0</v>
      </c>
      <c r="CT66" s="280" t="s">
        <v>167</v>
      </c>
      <c r="CU66" s="284">
        <v>0</v>
      </c>
      <c r="CV66" s="280" t="s">
        <v>168</v>
      </c>
      <c r="CW66" s="279">
        <v>37.49</v>
      </c>
      <c r="CX66" s="280" t="s">
        <v>167</v>
      </c>
      <c r="CY66" s="279">
        <v>37.49</v>
      </c>
      <c r="CZ66" s="280" t="s">
        <v>167</v>
      </c>
      <c r="DA66" s="284">
        <v>0</v>
      </c>
      <c r="DB66" s="280" t="s">
        <v>167</v>
      </c>
      <c r="DC66" s="284">
        <v>0</v>
      </c>
      <c r="DD66" s="280" t="s">
        <v>167</v>
      </c>
      <c r="DE66" s="284">
        <v>0</v>
      </c>
      <c r="DF66" s="280" t="s">
        <v>168</v>
      </c>
      <c r="DG66" s="284">
        <v>0</v>
      </c>
      <c r="DH66" s="280" t="s">
        <v>167</v>
      </c>
      <c r="DI66" s="284">
        <v>0</v>
      </c>
      <c r="DJ66" s="280" t="s">
        <v>168</v>
      </c>
      <c r="DK66" s="279">
        <v>44.13</v>
      </c>
      <c r="DL66" s="280" t="s">
        <v>167</v>
      </c>
      <c r="DM66" s="279">
        <v>44.13</v>
      </c>
      <c r="DN66" s="280" t="s">
        <v>167</v>
      </c>
      <c r="DO66" s="284">
        <v>0</v>
      </c>
      <c r="DP66" s="280" t="s">
        <v>167</v>
      </c>
      <c r="DQ66" s="284">
        <v>0</v>
      </c>
      <c r="DR66" s="280" t="s">
        <v>167</v>
      </c>
      <c r="DS66" s="284">
        <v>0</v>
      </c>
      <c r="DT66" s="280" t="s">
        <v>168</v>
      </c>
      <c r="DU66" s="284">
        <v>0</v>
      </c>
      <c r="DV66" s="280" t="s">
        <v>167</v>
      </c>
      <c r="DW66" s="284">
        <v>0</v>
      </c>
      <c r="DX66" s="280" t="s">
        <v>168</v>
      </c>
      <c r="DY66" s="279">
        <v>51.16</v>
      </c>
      <c r="DZ66" s="280" t="s">
        <v>167</v>
      </c>
      <c r="EA66" s="279">
        <v>51.16</v>
      </c>
      <c r="EB66" s="280" t="s">
        <v>167</v>
      </c>
      <c r="EC66" s="284">
        <v>0</v>
      </c>
      <c r="ED66" s="280" t="s">
        <v>168</v>
      </c>
      <c r="EE66" s="284">
        <v>0</v>
      </c>
      <c r="EF66" s="280" t="s">
        <v>168</v>
      </c>
      <c r="EG66" s="284">
        <v>0</v>
      </c>
      <c r="EH66" s="280" t="s">
        <v>168</v>
      </c>
      <c r="EI66" s="284">
        <v>0</v>
      </c>
      <c r="EJ66" s="280" t="s">
        <v>167</v>
      </c>
      <c r="EK66" s="284">
        <v>0</v>
      </c>
      <c r="EL66" s="280" t="s">
        <v>168</v>
      </c>
      <c r="EM66" s="279">
        <v>76.69</v>
      </c>
      <c r="EN66" s="280" t="s">
        <v>167</v>
      </c>
      <c r="EO66" s="279">
        <v>76.89</v>
      </c>
      <c r="EP66" s="280" t="s">
        <v>167</v>
      </c>
      <c r="EQ66" s="284">
        <v>0</v>
      </c>
      <c r="ER66" s="280" t="s">
        <v>168</v>
      </c>
      <c r="ES66" s="284">
        <v>0</v>
      </c>
      <c r="ET66" s="280" t="s">
        <v>167</v>
      </c>
      <c r="EU66" s="284">
        <v>0</v>
      </c>
      <c r="EV66" s="280" t="s">
        <v>168</v>
      </c>
      <c r="EW66" s="284">
        <v>0</v>
      </c>
      <c r="EX66" s="280" t="s">
        <v>167</v>
      </c>
      <c r="EY66" s="284">
        <v>0</v>
      </c>
      <c r="EZ66" s="280" t="s">
        <v>168</v>
      </c>
      <c r="FA66" s="280" t="s">
        <v>55</v>
      </c>
      <c r="FB66" s="280" t="s">
        <v>167</v>
      </c>
      <c r="FC66" s="279">
        <v>94.11</v>
      </c>
      <c r="FD66" s="280" t="s">
        <v>167</v>
      </c>
      <c r="FE66" s="284">
        <v>0</v>
      </c>
      <c r="FF66" s="280" t="s">
        <v>168</v>
      </c>
      <c r="FG66" s="284">
        <v>0</v>
      </c>
      <c r="FH66" s="280" t="s">
        <v>167</v>
      </c>
      <c r="FI66" s="284">
        <v>0</v>
      </c>
      <c r="FJ66" s="280" t="s">
        <v>168</v>
      </c>
      <c r="FK66" s="284">
        <v>0</v>
      </c>
      <c r="FL66" s="280" t="s">
        <v>167</v>
      </c>
      <c r="FM66" s="284">
        <v>0</v>
      </c>
      <c r="FN66" s="280" t="s">
        <v>168</v>
      </c>
    </row>
    <row r="67" spans="2:170" x14ac:dyDescent="0.2">
      <c r="B67" s="278" t="s">
        <v>77</v>
      </c>
      <c r="C67" s="281">
        <v>1050.02</v>
      </c>
      <c r="D67" s="282" t="s">
        <v>167</v>
      </c>
      <c r="E67" s="281">
        <v>1.17</v>
      </c>
      <c r="F67" s="282" t="s">
        <v>167</v>
      </c>
      <c r="G67" s="281">
        <v>222.59</v>
      </c>
      <c r="H67" s="282" t="s">
        <v>167</v>
      </c>
      <c r="I67" s="281">
        <v>0.37</v>
      </c>
      <c r="J67" s="282" t="s">
        <v>167</v>
      </c>
      <c r="K67" s="283">
        <v>0</v>
      </c>
      <c r="L67" s="282" t="s">
        <v>167</v>
      </c>
      <c r="M67" s="281">
        <v>825.91</v>
      </c>
      <c r="N67" s="282" t="s">
        <v>167</v>
      </c>
      <c r="O67" s="283">
        <v>0</v>
      </c>
      <c r="P67" s="282" t="s">
        <v>167</v>
      </c>
      <c r="Q67" s="281">
        <v>1098.33</v>
      </c>
      <c r="R67" s="282" t="s">
        <v>167</v>
      </c>
      <c r="S67" s="283">
        <v>6.4</v>
      </c>
      <c r="T67" s="282" t="s">
        <v>167</v>
      </c>
      <c r="U67" s="281">
        <v>281.41000000000003</v>
      </c>
      <c r="V67" s="282" t="s">
        <v>167</v>
      </c>
      <c r="W67" s="281">
        <v>2.0099999999999998</v>
      </c>
      <c r="X67" s="282" t="s">
        <v>167</v>
      </c>
      <c r="Y67" s="281">
        <v>0.31</v>
      </c>
      <c r="Z67" s="282" t="s">
        <v>167</v>
      </c>
      <c r="AA67" s="283">
        <v>808.3</v>
      </c>
      <c r="AB67" s="282" t="s">
        <v>167</v>
      </c>
      <c r="AC67" s="283">
        <v>0</v>
      </c>
      <c r="AD67" s="282" t="s">
        <v>167</v>
      </c>
      <c r="AE67" s="281">
        <v>1098.06</v>
      </c>
      <c r="AF67" s="282" t="s">
        <v>167</v>
      </c>
      <c r="AG67" s="281">
        <v>2.11</v>
      </c>
      <c r="AH67" s="282" t="s">
        <v>167</v>
      </c>
      <c r="AI67" s="281">
        <v>251.72</v>
      </c>
      <c r="AJ67" s="282" t="s">
        <v>167</v>
      </c>
      <c r="AK67" s="281">
        <v>4.76</v>
      </c>
      <c r="AL67" s="282" t="s">
        <v>167</v>
      </c>
      <c r="AM67" s="281">
        <v>0.05</v>
      </c>
      <c r="AN67" s="282" t="s">
        <v>167</v>
      </c>
      <c r="AO67" s="281">
        <v>837.61</v>
      </c>
      <c r="AP67" s="282" t="s">
        <v>167</v>
      </c>
      <c r="AQ67" s="281">
        <v>2.0699999999999998</v>
      </c>
      <c r="AR67" s="282" t="s">
        <v>167</v>
      </c>
      <c r="AS67" s="281">
        <v>1109.97</v>
      </c>
      <c r="AT67" s="282" t="s">
        <v>167</v>
      </c>
      <c r="AU67" s="281">
        <v>6.13</v>
      </c>
      <c r="AV67" s="282" t="s">
        <v>167</v>
      </c>
      <c r="AW67" s="281">
        <v>238.56</v>
      </c>
      <c r="AX67" s="282" t="s">
        <v>167</v>
      </c>
      <c r="AY67" s="283">
        <v>5</v>
      </c>
      <c r="AZ67" s="282" t="s">
        <v>167</v>
      </c>
      <c r="BA67" s="281">
        <v>0.09</v>
      </c>
      <c r="BB67" s="282" t="s">
        <v>167</v>
      </c>
      <c r="BC67" s="281">
        <v>857.32</v>
      </c>
      <c r="BD67" s="282" t="s">
        <v>167</v>
      </c>
      <c r="BE67" s="281">
        <v>3.15</v>
      </c>
      <c r="BF67" s="282" t="s">
        <v>167</v>
      </c>
      <c r="BG67" s="281">
        <v>957.73</v>
      </c>
      <c r="BH67" s="282" t="s">
        <v>167</v>
      </c>
      <c r="BI67" s="283">
        <v>6.6</v>
      </c>
      <c r="BJ67" s="282" t="s">
        <v>167</v>
      </c>
      <c r="BK67" s="281">
        <v>245.25</v>
      </c>
      <c r="BL67" s="282" t="s">
        <v>167</v>
      </c>
      <c r="BM67" s="281">
        <v>2.4300000000000002</v>
      </c>
      <c r="BN67" s="282" t="s">
        <v>167</v>
      </c>
      <c r="BO67" s="281">
        <v>0.13</v>
      </c>
      <c r="BP67" s="282" t="s">
        <v>167</v>
      </c>
      <c r="BQ67" s="281">
        <v>701.34</v>
      </c>
      <c r="BR67" s="282" t="s">
        <v>167</v>
      </c>
      <c r="BS67" s="281">
        <v>2.11</v>
      </c>
      <c r="BT67" s="282" t="s">
        <v>167</v>
      </c>
      <c r="BU67" s="281">
        <v>1019.86</v>
      </c>
      <c r="BV67" s="282" t="s">
        <v>167</v>
      </c>
      <c r="BW67" s="281">
        <v>11.41</v>
      </c>
      <c r="BX67" s="282" t="s">
        <v>167</v>
      </c>
      <c r="BY67" s="281">
        <v>220.08</v>
      </c>
      <c r="BZ67" s="282" t="s">
        <v>167</v>
      </c>
      <c r="CA67" s="281">
        <v>2.89</v>
      </c>
      <c r="CB67" s="282" t="s">
        <v>167</v>
      </c>
      <c r="CC67" s="281">
        <v>0.16</v>
      </c>
      <c r="CD67" s="282" t="s">
        <v>167</v>
      </c>
      <c r="CE67" s="281">
        <v>791.88</v>
      </c>
      <c r="CF67" s="282" t="s">
        <v>167</v>
      </c>
      <c r="CG67" s="281">
        <v>2.06</v>
      </c>
      <c r="CH67" s="282" t="s">
        <v>167</v>
      </c>
      <c r="CI67" s="281">
        <v>1078.4100000000001</v>
      </c>
      <c r="CJ67" s="282" t="s">
        <v>167</v>
      </c>
      <c r="CK67" s="281">
        <v>8.2100000000000009</v>
      </c>
      <c r="CL67" s="282" t="s">
        <v>167</v>
      </c>
      <c r="CM67" s="281">
        <v>231.02</v>
      </c>
      <c r="CN67" s="282" t="s">
        <v>167</v>
      </c>
      <c r="CO67" s="281">
        <v>2.52</v>
      </c>
      <c r="CP67" s="282" t="s">
        <v>167</v>
      </c>
      <c r="CQ67" s="281">
        <v>0.15</v>
      </c>
      <c r="CR67" s="282" t="s">
        <v>167</v>
      </c>
      <c r="CS67" s="283">
        <v>843.7</v>
      </c>
      <c r="CT67" s="282" t="s">
        <v>167</v>
      </c>
      <c r="CU67" s="281">
        <v>2.0099999999999998</v>
      </c>
      <c r="CV67" s="282" t="s">
        <v>167</v>
      </c>
      <c r="CW67" s="281">
        <v>1390.62</v>
      </c>
      <c r="CX67" s="282" t="s">
        <v>167</v>
      </c>
      <c r="CY67" s="281">
        <v>9.68</v>
      </c>
      <c r="CZ67" s="282" t="s">
        <v>167</v>
      </c>
      <c r="DA67" s="281">
        <v>298.95999999999998</v>
      </c>
      <c r="DB67" s="282" t="s">
        <v>167</v>
      </c>
      <c r="DC67" s="281">
        <v>3.72</v>
      </c>
      <c r="DD67" s="282" t="s">
        <v>167</v>
      </c>
      <c r="DE67" s="281">
        <v>0.14000000000000001</v>
      </c>
      <c r="DF67" s="282" t="s">
        <v>167</v>
      </c>
      <c r="DG67" s="283">
        <v>1088.4000000000001</v>
      </c>
      <c r="DH67" s="282" t="s">
        <v>167</v>
      </c>
      <c r="DI67" s="281">
        <v>1.57</v>
      </c>
      <c r="DJ67" s="282" t="s">
        <v>167</v>
      </c>
      <c r="DK67" s="283">
        <v>1314.3</v>
      </c>
      <c r="DL67" s="282" t="s">
        <v>167</v>
      </c>
      <c r="DM67" s="281">
        <v>12.08</v>
      </c>
      <c r="DN67" s="282" t="s">
        <v>167</v>
      </c>
      <c r="DO67" s="283">
        <v>244.7</v>
      </c>
      <c r="DP67" s="282" t="s">
        <v>167</v>
      </c>
      <c r="DQ67" s="281">
        <v>1.84</v>
      </c>
      <c r="DR67" s="282" t="s">
        <v>167</v>
      </c>
      <c r="DS67" s="283">
        <v>0.1</v>
      </c>
      <c r="DT67" s="282" t="s">
        <v>167</v>
      </c>
      <c r="DU67" s="281">
        <v>1065.06</v>
      </c>
      <c r="DV67" s="282" t="s">
        <v>167</v>
      </c>
      <c r="DW67" s="281">
        <v>2.11</v>
      </c>
      <c r="DX67" s="282" t="s">
        <v>167</v>
      </c>
      <c r="DY67" s="281">
        <v>1135.8499999999999</v>
      </c>
      <c r="DZ67" s="282" t="s">
        <v>167</v>
      </c>
      <c r="EA67" s="281">
        <v>12.27</v>
      </c>
      <c r="EB67" s="282" t="s">
        <v>167</v>
      </c>
      <c r="EC67" s="281">
        <v>229.76</v>
      </c>
      <c r="ED67" s="282" t="s">
        <v>167</v>
      </c>
      <c r="EE67" s="281">
        <v>1.23</v>
      </c>
      <c r="EF67" s="282" t="s">
        <v>167</v>
      </c>
      <c r="EG67" s="281">
        <v>0.18</v>
      </c>
      <c r="EH67" s="282" t="s">
        <v>167</v>
      </c>
      <c r="EI67" s="281">
        <v>900.93</v>
      </c>
      <c r="EJ67" s="282" t="s">
        <v>167</v>
      </c>
      <c r="EK67" s="281">
        <v>1.29</v>
      </c>
      <c r="EL67" s="282" t="s">
        <v>167</v>
      </c>
      <c r="EM67" s="281">
        <v>1163.71</v>
      </c>
      <c r="EN67" s="282" t="s">
        <v>167</v>
      </c>
      <c r="EO67" s="281">
        <v>24.82</v>
      </c>
      <c r="EP67" s="282" t="s">
        <v>167</v>
      </c>
      <c r="EQ67" s="281">
        <v>228.59</v>
      </c>
      <c r="ER67" s="282" t="s">
        <v>167</v>
      </c>
      <c r="ES67" s="281">
        <v>0.68</v>
      </c>
      <c r="ET67" s="282" t="s">
        <v>167</v>
      </c>
      <c r="EU67" s="281">
        <v>0.27</v>
      </c>
      <c r="EV67" s="282" t="s">
        <v>167</v>
      </c>
      <c r="EW67" s="281">
        <v>918.41</v>
      </c>
      <c r="EX67" s="282" t="s">
        <v>167</v>
      </c>
      <c r="EY67" s="281">
        <v>0.93</v>
      </c>
      <c r="EZ67" s="282" t="s">
        <v>167</v>
      </c>
      <c r="FA67" s="281">
        <v>980.91</v>
      </c>
      <c r="FB67" s="282" t="s">
        <v>167</v>
      </c>
      <c r="FC67" s="281">
        <v>16.48</v>
      </c>
      <c r="FD67" s="282" t="s">
        <v>167</v>
      </c>
      <c r="FE67" s="281">
        <v>157.19</v>
      </c>
      <c r="FF67" s="282" t="s">
        <v>167</v>
      </c>
      <c r="FG67" s="281">
        <v>0.76</v>
      </c>
      <c r="FH67" s="282" t="s">
        <v>167</v>
      </c>
      <c r="FI67" s="281">
        <v>0.08</v>
      </c>
      <c r="FJ67" s="282" t="s">
        <v>167</v>
      </c>
      <c r="FK67" s="281">
        <v>814.46</v>
      </c>
      <c r="FL67" s="282" t="s">
        <v>167</v>
      </c>
      <c r="FM67" s="283">
        <v>0.8</v>
      </c>
      <c r="FN67" s="282" t="s">
        <v>167</v>
      </c>
    </row>
    <row r="68" spans="2:170" x14ac:dyDescent="0.2">
      <c r="B68" s="278" t="s">
        <v>76</v>
      </c>
      <c r="C68" s="280" t="s">
        <v>55</v>
      </c>
      <c r="D68" s="280" t="s">
        <v>167</v>
      </c>
      <c r="E68" s="279">
        <v>53.74</v>
      </c>
      <c r="F68" s="280" t="s">
        <v>167</v>
      </c>
      <c r="G68" s="279">
        <v>642.02</v>
      </c>
      <c r="H68" s="280" t="s">
        <v>167</v>
      </c>
      <c r="I68" s="279">
        <v>1.41</v>
      </c>
      <c r="J68" s="280" t="s">
        <v>167</v>
      </c>
      <c r="K68" s="284">
        <v>0</v>
      </c>
      <c r="L68" s="280" t="s">
        <v>167</v>
      </c>
      <c r="M68" s="279">
        <v>75.75</v>
      </c>
      <c r="N68" s="280" t="s">
        <v>167</v>
      </c>
      <c r="O68" s="280" t="s">
        <v>55</v>
      </c>
      <c r="P68" s="280" t="s">
        <v>167</v>
      </c>
      <c r="Q68" s="280" t="s">
        <v>55</v>
      </c>
      <c r="R68" s="280" t="s">
        <v>167</v>
      </c>
      <c r="S68" s="279">
        <v>113.55</v>
      </c>
      <c r="T68" s="280" t="s">
        <v>167</v>
      </c>
      <c r="U68" s="279">
        <v>1038.07</v>
      </c>
      <c r="V68" s="280" t="s">
        <v>167</v>
      </c>
      <c r="W68" s="279">
        <v>1.47</v>
      </c>
      <c r="X68" s="280" t="s">
        <v>167</v>
      </c>
      <c r="Y68" s="279">
        <v>0.01</v>
      </c>
      <c r="Z68" s="280" t="s">
        <v>167</v>
      </c>
      <c r="AA68" s="280" t="s">
        <v>55</v>
      </c>
      <c r="AB68" s="280" t="s">
        <v>167</v>
      </c>
      <c r="AC68" s="280" t="s">
        <v>55</v>
      </c>
      <c r="AD68" s="280" t="s">
        <v>167</v>
      </c>
      <c r="AE68" s="280" t="s">
        <v>55</v>
      </c>
      <c r="AF68" s="280" t="s">
        <v>167</v>
      </c>
      <c r="AG68" s="279">
        <v>104.83</v>
      </c>
      <c r="AH68" s="280" t="s">
        <v>167</v>
      </c>
      <c r="AI68" s="279">
        <v>952.99</v>
      </c>
      <c r="AJ68" s="280" t="s">
        <v>167</v>
      </c>
      <c r="AK68" s="284">
        <v>2.8</v>
      </c>
      <c r="AL68" s="280" t="s">
        <v>167</v>
      </c>
      <c r="AM68" s="279">
        <v>0.08</v>
      </c>
      <c r="AN68" s="280" t="s">
        <v>167</v>
      </c>
      <c r="AO68" s="280" t="s">
        <v>55</v>
      </c>
      <c r="AP68" s="280" t="s">
        <v>167</v>
      </c>
      <c r="AQ68" s="280" t="s">
        <v>55</v>
      </c>
      <c r="AR68" s="280" t="s">
        <v>167</v>
      </c>
      <c r="AS68" s="279">
        <v>1012.62</v>
      </c>
      <c r="AT68" s="280" t="s">
        <v>167</v>
      </c>
      <c r="AU68" s="279">
        <v>150.02000000000001</v>
      </c>
      <c r="AV68" s="280" t="s">
        <v>167</v>
      </c>
      <c r="AW68" s="279">
        <v>777.65</v>
      </c>
      <c r="AX68" s="280" t="s">
        <v>167</v>
      </c>
      <c r="AY68" s="284">
        <v>4.2</v>
      </c>
      <c r="AZ68" s="280" t="s">
        <v>167</v>
      </c>
      <c r="BA68" s="279">
        <v>0.05</v>
      </c>
      <c r="BB68" s="280" t="s">
        <v>167</v>
      </c>
      <c r="BC68" s="279">
        <v>72.37</v>
      </c>
      <c r="BD68" s="280" t="s">
        <v>167</v>
      </c>
      <c r="BE68" s="279">
        <v>8.58</v>
      </c>
      <c r="BF68" s="280" t="s">
        <v>167</v>
      </c>
      <c r="BG68" s="279">
        <v>1079.79</v>
      </c>
      <c r="BH68" s="280" t="s">
        <v>167</v>
      </c>
      <c r="BI68" s="284">
        <v>226.4</v>
      </c>
      <c r="BJ68" s="280" t="s">
        <v>167</v>
      </c>
      <c r="BK68" s="279">
        <v>780.67</v>
      </c>
      <c r="BL68" s="280" t="s">
        <v>167</v>
      </c>
      <c r="BM68" s="279">
        <v>2.94</v>
      </c>
      <c r="BN68" s="280" t="s">
        <v>167</v>
      </c>
      <c r="BO68" s="279">
        <v>0.01</v>
      </c>
      <c r="BP68" s="280" t="s">
        <v>167</v>
      </c>
      <c r="BQ68" s="284">
        <v>60.9</v>
      </c>
      <c r="BR68" s="280" t="s">
        <v>167</v>
      </c>
      <c r="BS68" s="279">
        <v>8.99</v>
      </c>
      <c r="BT68" s="280" t="s">
        <v>167</v>
      </c>
      <c r="BU68" s="279">
        <v>1124.22</v>
      </c>
      <c r="BV68" s="280" t="s">
        <v>167</v>
      </c>
      <c r="BW68" s="279">
        <v>154.51</v>
      </c>
      <c r="BX68" s="280" t="s">
        <v>167</v>
      </c>
      <c r="BY68" s="279">
        <v>850.99</v>
      </c>
      <c r="BZ68" s="280" t="s">
        <v>167</v>
      </c>
      <c r="CA68" s="279">
        <v>4.71</v>
      </c>
      <c r="CB68" s="280" t="s">
        <v>167</v>
      </c>
      <c r="CC68" s="279">
        <v>0.01</v>
      </c>
      <c r="CD68" s="280" t="s">
        <v>167</v>
      </c>
      <c r="CE68" s="279">
        <v>89.53</v>
      </c>
      <c r="CF68" s="280" t="s">
        <v>167</v>
      </c>
      <c r="CG68" s="279">
        <v>24.73</v>
      </c>
      <c r="CH68" s="280" t="s">
        <v>167</v>
      </c>
      <c r="CI68" s="284">
        <v>1268.2</v>
      </c>
      <c r="CJ68" s="280" t="s">
        <v>167</v>
      </c>
      <c r="CK68" s="279">
        <v>179.98</v>
      </c>
      <c r="CL68" s="280" t="s">
        <v>167</v>
      </c>
      <c r="CM68" s="279">
        <v>960.79</v>
      </c>
      <c r="CN68" s="280" t="s">
        <v>167</v>
      </c>
      <c r="CO68" s="279">
        <v>4.3499999999999996</v>
      </c>
      <c r="CP68" s="280" t="s">
        <v>167</v>
      </c>
      <c r="CQ68" s="284">
        <v>0</v>
      </c>
      <c r="CR68" s="280" t="s">
        <v>167</v>
      </c>
      <c r="CS68" s="279">
        <v>89.29</v>
      </c>
      <c r="CT68" s="280" t="s">
        <v>167</v>
      </c>
      <c r="CU68" s="279">
        <v>34.03</v>
      </c>
      <c r="CV68" s="280" t="s">
        <v>167</v>
      </c>
      <c r="CW68" s="279">
        <v>1041.3699999999999</v>
      </c>
      <c r="CX68" s="280" t="s">
        <v>167</v>
      </c>
      <c r="CY68" s="279">
        <v>144.77000000000001</v>
      </c>
      <c r="CZ68" s="280" t="s">
        <v>167</v>
      </c>
      <c r="DA68" s="279">
        <v>782.29</v>
      </c>
      <c r="DB68" s="280" t="s">
        <v>167</v>
      </c>
      <c r="DC68" s="279">
        <v>5.17</v>
      </c>
      <c r="DD68" s="280" t="s">
        <v>167</v>
      </c>
      <c r="DE68" s="279">
        <v>0.01</v>
      </c>
      <c r="DF68" s="280" t="s">
        <v>167</v>
      </c>
      <c r="DG68" s="284">
        <v>87.9</v>
      </c>
      <c r="DH68" s="280" t="s">
        <v>167</v>
      </c>
      <c r="DI68" s="279">
        <v>21.51</v>
      </c>
      <c r="DJ68" s="280" t="s">
        <v>167</v>
      </c>
      <c r="DK68" s="279">
        <v>1216.22</v>
      </c>
      <c r="DL68" s="280" t="s">
        <v>167</v>
      </c>
      <c r="DM68" s="284">
        <v>196.1</v>
      </c>
      <c r="DN68" s="280" t="s">
        <v>167</v>
      </c>
      <c r="DO68" s="284">
        <v>892.8</v>
      </c>
      <c r="DP68" s="280" t="s">
        <v>167</v>
      </c>
      <c r="DQ68" s="279">
        <v>4.62</v>
      </c>
      <c r="DR68" s="280" t="s">
        <v>167</v>
      </c>
      <c r="DS68" s="279">
        <v>0.05</v>
      </c>
      <c r="DT68" s="280" t="s">
        <v>167</v>
      </c>
      <c r="DU68" s="279">
        <v>83.12</v>
      </c>
      <c r="DV68" s="280" t="s">
        <v>167</v>
      </c>
      <c r="DW68" s="279">
        <v>39.79</v>
      </c>
      <c r="DX68" s="280" t="s">
        <v>167</v>
      </c>
      <c r="DY68" s="279">
        <v>1114.28</v>
      </c>
      <c r="DZ68" s="280" t="s">
        <v>167</v>
      </c>
      <c r="EA68" s="279">
        <v>238.53</v>
      </c>
      <c r="EB68" s="280" t="s">
        <v>167</v>
      </c>
      <c r="EC68" s="279">
        <v>768.35</v>
      </c>
      <c r="ED68" s="280" t="s">
        <v>167</v>
      </c>
      <c r="EE68" s="279">
        <v>4.7699999999999996</v>
      </c>
      <c r="EF68" s="280" t="s">
        <v>167</v>
      </c>
      <c r="EG68" s="279">
        <v>0.35</v>
      </c>
      <c r="EH68" s="280" t="s">
        <v>167</v>
      </c>
      <c r="EI68" s="279">
        <v>62.51</v>
      </c>
      <c r="EJ68" s="280" t="s">
        <v>167</v>
      </c>
      <c r="EK68" s="279">
        <v>40.090000000000003</v>
      </c>
      <c r="EL68" s="280" t="s">
        <v>167</v>
      </c>
      <c r="EM68" s="279">
        <v>1157.06</v>
      </c>
      <c r="EN68" s="280" t="s">
        <v>167</v>
      </c>
      <c r="EO68" s="279">
        <v>254.59</v>
      </c>
      <c r="EP68" s="280" t="s">
        <v>167</v>
      </c>
      <c r="EQ68" s="279">
        <v>829.25</v>
      </c>
      <c r="ER68" s="280" t="s">
        <v>167</v>
      </c>
      <c r="ES68" s="279">
        <v>3.79</v>
      </c>
      <c r="ET68" s="280" t="s">
        <v>167</v>
      </c>
      <c r="EU68" s="279">
        <v>0.73</v>
      </c>
      <c r="EV68" s="280" t="s">
        <v>167</v>
      </c>
      <c r="EW68" s="279">
        <v>43.14</v>
      </c>
      <c r="EX68" s="280" t="s">
        <v>167</v>
      </c>
      <c r="EY68" s="279">
        <v>25.76</v>
      </c>
      <c r="EZ68" s="280" t="s">
        <v>167</v>
      </c>
      <c r="FA68" s="279">
        <v>1065.23</v>
      </c>
      <c r="FB68" s="280" t="s">
        <v>167</v>
      </c>
      <c r="FC68" s="279">
        <v>170.84</v>
      </c>
      <c r="FD68" s="280" t="s">
        <v>167</v>
      </c>
      <c r="FE68" s="284">
        <v>849.4</v>
      </c>
      <c r="FF68" s="280" t="s">
        <v>167</v>
      </c>
      <c r="FG68" s="279">
        <v>7.67</v>
      </c>
      <c r="FH68" s="280" t="s">
        <v>167</v>
      </c>
      <c r="FI68" s="279">
        <v>0.47</v>
      </c>
      <c r="FJ68" s="280" t="s">
        <v>167</v>
      </c>
      <c r="FK68" s="279">
        <v>14.06</v>
      </c>
      <c r="FL68" s="280" t="s">
        <v>167</v>
      </c>
      <c r="FM68" s="279">
        <v>23.21</v>
      </c>
      <c r="FN68" s="280" t="s">
        <v>167</v>
      </c>
    </row>
    <row r="69" spans="2:170" x14ac:dyDescent="0.2">
      <c r="B69" s="278" t="s">
        <v>75</v>
      </c>
      <c r="C69" s="283">
        <v>7188.3</v>
      </c>
      <c r="D69" s="282" t="s">
        <v>167</v>
      </c>
      <c r="E69" s="281">
        <v>5463.19</v>
      </c>
      <c r="F69" s="282" t="s">
        <v>167</v>
      </c>
      <c r="G69" s="281">
        <v>1572.95</v>
      </c>
      <c r="H69" s="282" t="s">
        <v>167</v>
      </c>
      <c r="I69" s="281">
        <v>103.94</v>
      </c>
      <c r="J69" s="282" t="s">
        <v>167</v>
      </c>
      <c r="K69" s="281">
        <v>23.74</v>
      </c>
      <c r="L69" s="282" t="s">
        <v>167</v>
      </c>
      <c r="M69" s="283">
        <v>0</v>
      </c>
      <c r="N69" s="282" t="s">
        <v>167</v>
      </c>
      <c r="O69" s="282" t="s">
        <v>55</v>
      </c>
      <c r="P69" s="282" t="s">
        <v>167</v>
      </c>
      <c r="Q69" s="281">
        <v>6059.52</v>
      </c>
      <c r="R69" s="282" t="s">
        <v>167</v>
      </c>
      <c r="S69" s="283">
        <v>4366.2</v>
      </c>
      <c r="T69" s="282" t="s">
        <v>167</v>
      </c>
      <c r="U69" s="281">
        <v>1577.69</v>
      </c>
      <c r="V69" s="282" t="s">
        <v>167</v>
      </c>
      <c r="W69" s="281">
        <v>110.07</v>
      </c>
      <c r="X69" s="282" t="s">
        <v>167</v>
      </c>
      <c r="Y69" s="281">
        <v>16.149999999999999</v>
      </c>
      <c r="Z69" s="282" t="s">
        <v>167</v>
      </c>
      <c r="AA69" s="283">
        <v>0</v>
      </c>
      <c r="AB69" s="282" t="s">
        <v>167</v>
      </c>
      <c r="AC69" s="282" t="s">
        <v>55</v>
      </c>
      <c r="AD69" s="282" t="s">
        <v>167</v>
      </c>
      <c r="AE69" s="282" t="s">
        <v>55</v>
      </c>
      <c r="AF69" s="282" t="s">
        <v>167</v>
      </c>
      <c r="AG69" s="281">
        <v>5524.09</v>
      </c>
      <c r="AH69" s="282" t="s">
        <v>167</v>
      </c>
      <c r="AI69" s="281">
        <v>1584.19</v>
      </c>
      <c r="AJ69" s="282" t="s">
        <v>167</v>
      </c>
      <c r="AK69" s="281">
        <v>227.26</v>
      </c>
      <c r="AL69" s="282" t="s">
        <v>167</v>
      </c>
      <c r="AM69" s="281">
        <v>26.37</v>
      </c>
      <c r="AN69" s="282" t="s">
        <v>167</v>
      </c>
      <c r="AO69" s="283">
        <v>0</v>
      </c>
      <c r="AP69" s="282" t="s">
        <v>167</v>
      </c>
      <c r="AQ69" s="282" t="s">
        <v>55</v>
      </c>
      <c r="AR69" s="282" t="s">
        <v>167</v>
      </c>
      <c r="AS69" s="281">
        <v>6916.41</v>
      </c>
      <c r="AT69" s="282" t="s">
        <v>167</v>
      </c>
      <c r="AU69" s="283">
        <v>5334.4</v>
      </c>
      <c r="AV69" s="282" t="s">
        <v>167</v>
      </c>
      <c r="AW69" s="281">
        <v>1186.9100000000001</v>
      </c>
      <c r="AX69" s="282" t="s">
        <v>167</v>
      </c>
      <c r="AY69" s="281">
        <v>336.83</v>
      </c>
      <c r="AZ69" s="282" t="s">
        <v>167</v>
      </c>
      <c r="BA69" s="281">
        <v>42.59</v>
      </c>
      <c r="BB69" s="282" t="s">
        <v>167</v>
      </c>
      <c r="BC69" s="283">
        <v>0</v>
      </c>
      <c r="BD69" s="282" t="s">
        <v>167</v>
      </c>
      <c r="BE69" s="281">
        <v>15.67</v>
      </c>
      <c r="BF69" s="282" t="s">
        <v>167</v>
      </c>
      <c r="BG69" s="281">
        <v>6309.66</v>
      </c>
      <c r="BH69" s="282" t="s">
        <v>167</v>
      </c>
      <c r="BI69" s="281">
        <v>4742.9399999999996</v>
      </c>
      <c r="BJ69" s="282" t="s">
        <v>167</v>
      </c>
      <c r="BK69" s="281">
        <v>1172.4100000000001</v>
      </c>
      <c r="BL69" s="282" t="s">
        <v>167</v>
      </c>
      <c r="BM69" s="281">
        <v>338.95</v>
      </c>
      <c r="BN69" s="282" t="s">
        <v>167</v>
      </c>
      <c r="BO69" s="281">
        <v>43.16</v>
      </c>
      <c r="BP69" s="282" t="s">
        <v>167</v>
      </c>
      <c r="BQ69" s="283">
        <v>0</v>
      </c>
      <c r="BR69" s="282" t="s">
        <v>168</v>
      </c>
      <c r="BS69" s="283">
        <v>12.2</v>
      </c>
      <c r="BT69" s="282" t="s">
        <v>167</v>
      </c>
      <c r="BU69" s="281">
        <v>7467.86</v>
      </c>
      <c r="BV69" s="282" t="s">
        <v>167</v>
      </c>
      <c r="BW69" s="281">
        <v>5378.51</v>
      </c>
      <c r="BX69" s="282" t="s">
        <v>167</v>
      </c>
      <c r="BY69" s="281">
        <v>1598.94</v>
      </c>
      <c r="BZ69" s="282" t="s">
        <v>167</v>
      </c>
      <c r="CA69" s="281">
        <v>414.33</v>
      </c>
      <c r="CB69" s="282" t="s">
        <v>167</v>
      </c>
      <c r="CC69" s="281">
        <v>54.73</v>
      </c>
      <c r="CD69" s="282" t="s">
        <v>167</v>
      </c>
      <c r="CE69" s="283">
        <v>0</v>
      </c>
      <c r="CF69" s="282" t="s">
        <v>168</v>
      </c>
      <c r="CG69" s="281">
        <v>20.18</v>
      </c>
      <c r="CH69" s="282" t="s">
        <v>167</v>
      </c>
      <c r="CI69" s="281">
        <v>6680.19</v>
      </c>
      <c r="CJ69" s="282" t="s">
        <v>167</v>
      </c>
      <c r="CK69" s="281">
        <v>4980.54</v>
      </c>
      <c r="CL69" s="282" t="s">
        <v>167</v>
      </c>
      <c r="CM69" s="281">
        <v>1239.08</v>
      </c>
      <c r="CN69" s="282" t="s">
        <v>167</v>
      </c>
      <c r="CO69" s="281">
        <v>398.48</v>
      </c>
      <c r="CP69" s="282" t="s">
        <v>167</v>
      </c>
      <c r="CQ69" s="281">
        <v>45.83</v>
      </c>
      <c r="CR69" s="282" t="s">
        <v>167</v>
      </c>
      <c r="CS69" s="283">
        <v>0</v>
      </c>
      <c r="CT69" s="282" t="s">
        <v>168</v>
      </c>
      <c r="CU69" s="281">
        <v>15.36</v>
      </c>
      <c r="CV69" s="282" t="s">
        <v>167</v>
      </c>
      <c r="CW69" s="281">
        <v>5309.97</v>
      </c>
      <c r="CX69" s="282" t="s">
        <v>167</v>
      </c>
      <c r="CY69" s="283">
        <v>3523.3</v>
      </c>
      <c r="CZ69" s="282" t="s">
        <v>167</v>
      </c>
      <c r="DA69" s="281">
        <v>1298.1400000000001</v>
      </c>
      <c r="DB69" s="282" t="s">
        <v>167</v>
      </c>
      <c r="DC69" s="281">
        <v>428.53</v>
      </c>
      <c r="DD69" s="282" t="s">
        <v>167</v>
      </c>
      <c r="DE69" s="283">
        <v>45.5</v>
      </c>
      <c r="DF69" s="282" t="s">
        <v>167</v>
      </c>
      <c r="DG69" s="283">
        <v>0</v>
      </c>
      <c r="DH69" s="282" t="s">
        <v>168</v>
      </c>
      <c r="DI69" s="283">
        <v>13.7</v>
      </c>
      <c r="DJ69" s="282" t="s">
        <v>167</v>
      </c>
      <c r="DK69" s="281">
        <v>5379.03</v>
      </c>
      <c r="DL69" s="282" t="s">
        <v>173</v>
      </c>
      <c r="DM69" s="281">
        <v>3289.96</v>
      </c>
      <c r="DN69" s="282" t="s">
        <v>173</v>
      </c>
      <c r="DO69" s="281">
        <v>1608.19</v>
      </c>
      <c r="DP69" s="282" t="s">
        <v>173</v>
      </c>
      <c r="DQ69" s="281">
        <v>406.81</v>
      </c>
      <c r="DR69" s="282" t="s">
        <v>173</v>
      </c>
      <c r="DS69" s="281">
        <v>59.54</v>
      </c>
      <c r="DT69" s="282" t="s">
        <v>173</v>
      </c>
      <c r="DU69" s="283">
        <v>0</v>
      </c>
      <c r="DV69" s="282" t="s">
        <v>168</v>
      </c>
      <c r="DW69" s="281">
        <v>14.53</v>
      </c>
      <c r="DX69" s="282" t="s">
        <v>173</v>
      </c>
      <c r="DY69" s="281">
        <v>5747.05</v>
      </c>
      <c r="DZ69" s="282" t="s">
        <v>167</v>
      </c>
      <c r="EA69" s="281">
        <v>3306.52</v>
      </c>
      <c r="EB69" s="282" t="s">
        <v>167</v>
      </c>
      <c r="EC69" s="281">
        <v>1912.89</v>
      </c>
      <c r="ED69" s="282" t="s">
        <v>167</v>
      </c>
      <c r="EE69" s="281">
        <v>439.35</v>
      </c>
      <c r="EF69" s="282" t="s">
        <v>167</v>
      </c>
      <c r="EG69" s="281">
        <v>72.94</v>
      </c>
      <c r="EH69" s="282" t="s">
        <v>167</v>
      </c>
      <c r="EI69" s="283">
        <v>0</v>
      </c>
      <c r="EJ69" s="282" t="s">
        <v>168</v>
      </c>
      <c r="EK69" s="281">
        <v>15.35</v>
      </c>
      <c r="EL69" s="282" t="s">
        <v>167</v>
      </c>
      <c r="EM69" s="281">
        <v>6760.26</v>
      </c>
      <c r="EN69" s="282" t="s">
        <v>167</v>
      </c>
      <c r="EO69" s="281">
        <v>4516.54</v>
      </c>
      <c r="EP69" s="282" t="s">
        <v>167</v>
      </c>
      <c r="EQ69" s="281">
        <v>1798.38</v>
      </c>
      <c r="ER69" s="282" t="s">
        <v>167</v>
      </c>
      <c r="ES69" s="281">
        <v>375.82</v>
      </c>
      <c r="ET69" s="282" t="s">
        <v>167</v>
      </c>
      <c r="EU69" s="281">
        <v>50.79</v>
      </c>
      <c r="EV69" s="282" t="s">
        <v>167</v>
      </c>
      <c r="EW69" s="283">
        <v>0</v>
      </c>
      <c r="EX69" s="282" t="s">
        <v>168</v>
      </c>
      <c r="EY69" s="281">
        <v>18.739999999999998</v>
      </c>
      <c r="EZ69" s="282" t="s">
        <v>167</v>
      </c>
      <c r="FA69" s="281">
        <v>6804.49</v>
      </c>
      <c r="FB69" s="282" t="s">
        <v>167</v>
      </c>
      <c r="FC69" s="281">
        <v>4276.8900000000003</v>
      </c>
      <c r="FD69" s="282" t="s">
        <v>167</v>
      </c>
      <c r="FE69" s="281">
        <v>2061.4299999999998</v>
      </c>
      <c r="FF69" s="282" t="s">
        <v>167</v>
      </c>
      <c r="FG69" s="281">
        <v>387.82</v>
      </c>
      <c r="FH69" s="282" t="s">
        <v>167</v>
      </c>
      <c r="FI69" s="281">
        <v>51.69</v>
      </c>
      <c r="FJ69" s="282" t="s">
        <v>167</v>
      </c>
      <c r="FK69" s="283">
        <v>0</v>
      </c>
      <c r="FL69" s="282" t="s">
        <v>168</v>
      </c>
      <c r="FM69" s="281">
        <v>26.66</v>
      </c>
      <c r="FN69" s="282" t="s">
        <v>167</v>
      </c>
    </row>
    <row r="70" spans="2:170" x14ac:dyDescent="0.2">
      <c r="B70" s="278" t="s">
        <v>74</v>
      </c>
      <c r="C70" s="279">
        <v>208.52</v>
      </c>
      <c r="D70" s="280" t="s">
        <v>167</v>
      </c>
      <c r="E70" s="279">
        <v>26.41</v>
      </c>
      <c r="F70" s="280" t="s">
        <v>167</v>
      </c>
      <c r="G70" s="279">
        <v>90.02</v>
      </c>
      <c r="H70" s="280" t="s">
        <v>167</v>
      </c>
      <c r="I70" s="279">
        <v>96.72</v>
      </c>
      <c r="J70" s="280" t="s">
        <v>167</v>
      </c>
      <c r="K70" s="284">
        <v>0</v>
      </c>
      <c r="L70" s="280" t="s">
        <v>167</v>
      </c>
      <c r="M70" s="284">
        <v>0</v>
      </c>
      <c r="N70" s="280" t="s">
        <v>167</v>
      </c>
      <c r="O70" s="279">
        <v>1.51</v>
      </c>
      <c r="P70" s="280" t="s">
        <v>167</v>
      </c>
      <c r="Q70" s="279">
        <v>283.47000000000003</v>
      </c>
      <c r="R70" s="280" t="s">
        <v>167</v>
      </c>
      <c r="S70" s="279">
        <v>47.83</v>
      </c>
      <c r="T70" s="280" t="s">
        <v>167</v>
      </c>
      <c r="U70" s="279">
        <v>130.58000000000001</v>
      </c>
      <c r="V70" s="280" t="s">
        <v>167</v>
      </c>
      <c r="W70" s="279">
        <v>111.32</v>
      </c>
      <c r="X70" s="280" t="s">
        <v>167</v>
      </c>
      <c r="Y70" s="284">
        <v>0</v>
      </c>
      <c r="Z70" s="280" t="s">
        <v>167</v>
      </c>
      <c r="AA70" s="284">
        <v>0</v>
      </c>
      <c r="AB70" s="280" t="s">
        <v>167</v>
      </c>
      <c r="AC70" s="279">
        <v>2.09</v>
      </c>
      <c r="AD70" s="280" t="s">
        <v>167</v>
      </c>
      <c r="AE70" s="279">
        <v>295.14999999999998</v>
      </c>
      <c r="AF70" s="280" t="s">
        <v>167</v>
      </c>
      <c r="AG70" s="279">
        <v>71.23</v>
      </c>
      <c r="AH70" s="280" t="s">
        <v>167</v>
      </c>
      <c r="AI70" s="279">
        <v>99.49</v>
      </c>
      <c r="AJ70" s="280" t="s">
        <v>167</v>
      </c>
      <c r="AK70" s="279">
        <v>131.41999999999999</v>
      </c>
      <c r="AL70" s="280" t="s">
        <v>167</v>
      </c>
      <c r="AM70" s="284">
        <v>0</v>
      </c>
      <c r="AN70" s="280" t="s">
        <v>167</v>
      </c>
      <c r="AO70" s="284">
        <v>0</v>
      </c>
      <c r="AP70" s="280" t="s">
        <v>167</v>
      </c>
      <c r="AQ70" s="279">
        <v>1.69</v>
      </c>
      <c r="AR70" s="280" t="s">
        <v>167</v>
      </c>
      <c r="AS70" s="279">
        <v>339.78</v>
      </c>
      <c r="AT70" s="280" t="s">
        <v>167</v>
      </c>
      <c r="AU70" s="279">
        <v>56.78</v>
      </c>
      <c r="AV70" s="280" t="s">
        <v>167</v>
      </c>
      <c r="AW70" s="279">
        <v>94.08</v>
      </c>
      <c r="AX70" s="280" t="s">
        <v>167</v>
      </c>
      <c r="AY70" s="279">
        <v>196.43</v>
      </c>
      <c r="AZ70" s="280" t="s">
        <v>167</v>
      </c>
      <c r="BA70" s="284">
        <v>0</v>
      </c>
      <c r="BB70" s="280" t="s">
        <v>167</v>
      </c>
      <c r="BC70" s="284">
        <v>0</v>
      </c>
      <c r="BD70" s="280" t="s">
        <v>167</v>
      </c>
      <c r="BE70" s="279">
        <v>2.48</v>
      </c>
      <c r="BF70" s="280" t="s">
        <v>167</v>
      </c>
      <c r="BG70" s="279">
        <v>457.99</v>
      </c>
      <c r="BH70" s="280" t="s">
        <v>167</v>
      </c>
      <c r="BI70" s="279">
        <v>112.99</v>
      </c>
      <c r="BJ70" s="280" t="s">
        <v>167</v>
      </c>
      <c r="BK70" s="279">
        <v>110.57</v>
      </c>
      <c r="BL70" s="280" t="s">
        <v>167</v>
      </c>
      <c r="BM70" s="279">
        <v>244.08</v>
      </c>
      <c r="BN70" s="280" t="s">
        <v>167</v>
      </c>
      <c r="BO70" s="284">
        <v>0</v>
      </c>
      <c r="BP70" s="280" t="s">
        <v>168</v>
      </c>
      <c r="BQ70" s="284">
        <v>0</v>
      </c>
      <c r="BR70" s="280" t="s">
        <v>167</v>
      </c>
      <c r="BS70" s="279">
        <v>3.83</v>
      </c>
      <c r="BT70" s="280" t="s">
        <v>167</v>
      </c>
      <c r="BU70" s="280" t="s">
        <v>55</v>
      </c>
      <c r="BV70" s="280" t="s">
        <v>167</v>
      </c>
      <c r="BW70" s="279">
        <v>135.81</v>
      </c>
      <c r="BX70" s="280" t="s">
        <v>167</v>
      </c>
      <c r="BY70" s="279">
        <v>115.88</v>
      </c>
      <c r="BZ70" s="280" t="s">
        <v>167</v>
      </c>
      <c r="CA70" s="279">
        <v>207.77</v>
      </c>
      <c r="CB70" s="280" t="s">
        <v>167</v>
      </c>
      <c r="CC70" s="284">
        <v>0</v>
      </c>
      <c r="CD70" s="280" t="s">
        <v>168</v>
      </c>
      <c r="CE70" s="284">
        <v>0</v>
      </c>
      <c r="CF70" s="280" t="s">
        <v>167</v>
      </c>
      <c r="CG70" s="279">
        <v>3.44</v>
      </c>
      <c r="CH70" s="280" t="s">
        <v>167</v>
      </c>
      <c r="CI70" s="280" t="s">
        <v>55</v>
      </c>
      <c r="CJ70" s="280" t="s">
        <v>167</v>
      </c>
      <c r="CK70" s="279">
        <v>155.84</v>
      </c>
      <c r="CL70" s="280" t="s">
        <v>167</v>
      </c>
      <c r="CM70" s="279">
        <v>110.79</v>
      </c>
      <c r="CN70" s="280" t="s">
        <v>167</v>
      </c>
      <c r="CO70" s="279">
        <v>245.19</v>
      </c>
      <c r="CP70" s="280" t="s">
        <v>167</v>
      </c>
      <c r="CQ70" s="284">
        <v>0</v>
      </c>
      <c r="CR70" s="280" t="s">
        <v>168</v>
      </c>
      <c r="CS70" s="284">
        <v>0</v>
      </c>
      <c r="CT70" s="280" t="s">
        <v>167</v>
      </c>
      <c r="CU70" s="279">
        <v>4.6500000000000004</v>
      </c>
      <c r="CV70" s="280" t="s">
        <v>167</v>
      </c>
      <c r="CW70" s="279">
        <v>445.88</v>
      </c>
      <c r="CX70" s="280" t="s">
        <v>167</v>
      </c>
      <c r="CY70" s="284">
        <v>103.9</v>
      </c>
      <c r="CZ70" s="280" t="s">
        <v>167</v>
      </c>
      <c r="DA70" s="279">
        <v>106.56</v>
      </c>
      <c r="DB70" s="280" t="s">
        <v>167</v>
      </c>
      <c r="DC70" s="279">
        <v>244.28</v>
      </c>
      <c r="DD70" s="280" t="s">
        <v>167</v>
      </c>
      <c r="DE70" s="284">
        <v>0</v>
      </c>
      <c r="DF70" s="280" t="s">
        <v>168</v>
      </c>
      <c r="DG70" s="284">
        <v>0</v>
      </c>
      <c r="DH70" s="280" t="s">
        <v>167</v>
      </c>
      <c r="DI70" s="279">
        <v>4.26</v>
      </c>
      <c r="DJ70" s="280" t="s">
        <v>167</v>
      </c>
      <c r="DK70" s="279">
        <v>497.79</v>
      </c>
      <c r="DL70" s="280" t="s">
        <v>167</v>
      </c>
      <c r="DM70" s="279">
        <v>119.67</v>
      </c>
      <c r="DN70" s="280" t="s">
        <v>167</v>
      </c>
      <c r="DO70" s="279">
        <v>120.02</v>
      </c>
      <c r="DP70" s="280" t="s">
        <v>167</v>
      </c>
      <c r="DQ70" s="279">
        <v>266.01</v>
      </c>
      <c r="DR70" s="280" t="s">
        <v>167</v>
      </c>
      <c r="DS70" s="284">
        <v>0</v>
      </c>
      <c r="DT70" s="280" t="s">
        <v>167</v>
      </c>
      <c r="DU70" s="284">
        <v>0</v>
      </c>
      <c r="DV70" s="280" t="s">
        <v>167</v>
      </c>
      <c r="DW70" s="279">
        <v>6.74</v>
      </c>
      <c r="DX70" s="280" t="s">
        <v>169</v>
      </c>
      <c r="DY70" s="279">
        <v>416.94</v>
      </c>
      <c r="DZ70" s="280" t="s">
        <v>167</v>
      </c>
      <c r="EA70" s="279">
        <v>73.42</v>
      </c>
      <c r="EB70" s="280" t="s">
        <v>167</v>
      </c>
      <c r="EC70" s="279">
        <v>124.36</v>
      </c>
      <c r="ED70" s="280" t="s">
        <v>167</v>
      </c>
      <c r="EE70" s="279">
        <v>227.87</v>
      </c>
      <c r="EF70" s="280" t="s">
        <v>167</v>
      </c>
      <c r="EG70" s="284">
        <v>0</v>
      </c>
      <c r="EH70" s="280" t="s">
        <v>168</v>
      </c>
      <c r="EI70" s="284">
        <v>0</v>
      </c>
      <c r="EJ70" s="280" t="s">
        <v>167</v>
      </c>
      <c r="EK70" s="279">
        <v>3.55</v>
      </c>
      <c r="EL70" s="280" t="s">
        <v>169</v>
      </c>
      <c r="EM70" s="279">
        <v>397.38</v>
      </c>
      <c r="EN70" s="280" t="s">
        <v>167</v>
      </c>
      <c r="EO70" s="279">
        <v>58.07</v>
      </c>
      <c r="EP70" s="280" t="s">
        <v>167</v>
      </c>
      <c r="EQ70" s="279">
        <v>152.87</v>
      </c>
      <c r="ER70" s="280" t="s">
        <v>167</v>
      </c>
      <c r="ES70" s="279">
        <v>194.77</v>
      </c>
      <c r="ET70" s="280" t="s">
        <v>167</v>
      </c>
      <c r="EU70" s="284">
        <v>0</v>
      </c>
      <c r="EV70" s="280" t="s">
        <v>168</v>
      </c>
      <c r="EW70" s="284">
        <v>0</v>
      </c>
      <c r="EX70" s="280" t="s">
        <v>167</v>
      </c>
      <c r="EY70" s="279">
        <v>3.36</v>
      </c>
      <c r="EZ70" s="280" t="s">
        <v>169</v>
      </c>
      <c r="FA70" s="279">
        <v>403.47</v>
      </c>
      <c r="FB70" s="280" t="s">
        <v>167</v>
      </c>
      <c r="FC70" s="279">
        <v>43.05</v>
      </c>
      <c r="FD70" s="280" t="s">
        <v>167</v>
      </c>
      <c r="FE70" s="279">
        <v>157.62</v>
      </c>
      <c r="FF70" s="280" t="s">
        <v>167</v>
      </c>
      <c r="FG70" s="279">
        <v>213.02</v>
      </c>
      <c r="FH70" s="280" t="s">
        <v>167</v>
      </c>
      <c r="FI70" s="284">
        <v>0</v>
      </c>
      <c r="FJ70" s="280" t="s">
        <v>168</v>
      </c>
      <c r="FK70" s="284">
        <v>0</v>
      </c>
      <c r="FL70" s="280" t="s">
        <v>167</v>
      </c>
      <c r="FM70" s="279">
        <v>1.65</v>
      </c>
      <c r="FN70" s="280" t="s">
        <v>169</v>
      </c>
    </row>
    <row r="71" spans="2:170" x14ac:dyDescent="0.2">
      <c r="B71" s="278" t="s">
        <v>73</v>
      </c>
      <c r="C71" s="281">
        <v>632.45000000000005</v>
      </c>
      <c r="D71" s="282" t="s">
        <v>167</v>
      </c>
      <c r="E71" s="281">
        <v>25.19</v>
      </c>
      <c r="F71" s="282" t="s">
        <v>167</v>
      </c>
      <c r="G71" s="281">
        <v>185.49</v>
      </c>
      <c r="H71" s="282" t="s">
        <v>167</v>
      </c>
      <c r="I71" s="281">
        <v>422.13</v>
      </c>
      <c r="J71" s="282" t="s">
        <v>167</v>
      </c>
      <c r="K71" s="282" t="s">
        <v>55</v>
      </c>
      <c r="L71" s="282" t="s">
        <v>167</v>
      </c>
      <c r="M71" s="282" t="s">
        <v>55</v>
      </c>
      <c r="N71" s="282" t="s">
        <v>167</v>
      </c>
      <c r="O71" s="283">
        <v>0.1</v>
      </c>
      <c r="P71" s="282" t="s">
        <v>44</v>
      </c>
      <c r="Q71" s="281">
        <v>949.52</v>
      </c>
      <c r="R71" s="282" t="s">
        <v>167</v>
      </c>
      <c r="S71" s="281">
        <v>40.76</v>
      </c>
      <c r="T71" s="282" t="s">
        <v>167</v>
      </c>
      <c r="U71" s="281">
        <v>287.52</v>
      </c>
      <c r="V71" s="282" t="s">
        <v>167</v>
      </c>
      <c r="W71" s="281">
        <v>651.59</v>
      </c>
      <c r="X71" s="282" t="s">
        <v>167</v>
      </c>
      <c r="Y71" s="282" t="s">
        <v>55</v>
      </c>
      <c r="Z71" s="282" t="s">
        <v>167</v>
      </c>
      <c r="AA71" s="282" t="s">
        <v>55</v>
      </c>
      <c r="AB71" s="282" t="s">
        <v>167</v>
      </c>
      <c r="AC71" s="282" t="s">
        <v>55</v>
      </c>
      <c r="AD71" s="282" t="s">
        <v>167</v>
      </c>
      <c r="AE71" s="282" t="s">
        <v>55</v>
      </c>
      <c r="AF71" s="282" t="s">
        <v>167</v>
      </c>
      <c r="AG71" s="283">
        <v>42.1</v>
      </c>
      <c r="AH71" s="282" t="s">
        <v>167</v>
      </c>
      <c r="AI71" s="281">
        <v>251.98</v>
      </c>
      <c r="AJ71" s="282" t="s">
        <v>167</v>
      </c>
      <c r="AK71" s="281">
        <v>971.77</v>
      </c>
      <c r="AL71" s="282" t="s">
        <v>167</v>
      </c>
      <c r="AM71" s="283">
        <v>0</v>
      </c>
      <c r="AN71" s="282" t="s">
        <v>44</v>
      </c>
      <c r="AO71" s="283">
        <v>0</v>
      </c>
      <c r="AP71" s="282" t="s">
        <v>44</v>
      </c>
      <c r="AQ71" s="283">
        <v>0.2</v>
      </c>
      <c r="AR71" s="282" t="s">
        <v>167</v>
      </c>
      <c r="AS71" s="281">
        <v>1393.06</v>
      </c>
      <c r="AT71" s="282" t="s">
        <v>167</v>
      </c>
      <c r="AU71" s="281">
        <v>28.14</v>
      </c>
      <c r="AV71" s="282" t="s">
        <v>167</v>
      </c>
      <c r="AW71" s="281">
        <v>250.22</v>
      </c>
      <c r="AX71" s="282" t="s">
        <v>167</v>
      </c>
      <c r="AY71" s="283">
        <v>1162.7</v>
      </c>
      <c r="AZ71" s="282" t="s">
        <v>167</v>
      </c>
      <c r="BA71" s="283">
        <v>0</v>
      </c>
      <c r="BB71" s="282" t="s">
        <v>167</v>
      </c>
      <c r="BC71" s="282" t="s">
        <v>55</v>
      </c>
      <c r="BD71" s="282" t="s">
        <v>167</v>
      </c>
      <c r="BE71" s="282" t="s">
        <v>55</v>
      </c>
      <c r="BF71" s="282" t="s">
        <v>167</v>
      </c>
      <c r="BG71" s="281">
        <v>1384.61</v>
      </c>
      <c r="BH71" s="282" t="s">
        <v>167</v>
      </c>
      <c r="BI71" s="281">
        <v>35.32</v>
      </c>
      <c r="BJ71" s="282" t="s">
        <v>167</v>
      </c>
      <c r="BK71" s="281">
        <v>270.07</v>
      </c>
      <c r="BL71" s="282" t="s">
        <v>167</v>
      </c>
      <c r="BM71" s="281">
        <v>1126.3399999999999</v>
      </c>
      <c r="BN71" s="282" t="s">
        <v>167</v>
      </c>
      <c r="BO71" s="283">
        <v>0</v>
      </c>
      <c r="BP71" s="282" t="s">
        <v>167</v>
      </c>
      <c r="BQ71" s="283">
        <v>0</v>
      </c>
      <c r="BR71" s="282" t="s">
        <v>167</v>
      </c>
      <c r="BS71" s="283">
        <v>0</v>
      </c>
      <c r="BT71" s="282" t="s">
        <v>167</v>
      </c>
      <c r="BU71" s="282" t="s">
        <v>55</v>
      </c>
      <c r="BV71" s="282" t="s">
        <v>167</v>
      </c>
      <c r="BW71" s="281">
        <v>41.99</v>
      </c>
      <c r="BX71" s="282" t="s">
        <v>167</v>
      </c>
      <c r="BY71" s="281">
        <v>245.25</v>
      </c>
      <c r="BZ71" s="282" t="s">
        <v>167</v>
      </c>
      <c r="CA71" s="281">
        <v>1062.23</v>
      </c>
      <c r="CB71" s="282" t="s">
        <v>167</v>
      </c>
      <c r="CC71" s="282" t="s">
        <v>55</v>
      </c>
      <c r="CD71" s="282" t="s">
        <v>167</v>
      </c>
      <c r="CE71" s="283">
        <v>0</v>
      </c>
      <c r="CF71" s="282" t="s">
        <v>167</v>
      </c>
      <c r="CG71" s="283">
        <v>0</v>
      </c>
      <c r="CH71" s="282" t="s">
        <v>167</v>
      </c>
      <c r="CI71" s="282" t="s">
        <v>55</v>
      </c>
      <c r="CJ71" s="282" t="s">
        <v>167</v>
      </c>
      <c r="CK71" s="283">
        <v>39.700000000000003</v>
      </c>
      <c r="CL71" s="282" t="s">
        <v>167</v>
      </c>
      <c r="CM71" s="281">
        <v>250.46</v>
      </c>
      <c r="CN71" s="282" t="s">
        <v>167</v>
      </c>
      <c r="CO71" s="281">
        <v>1186.3499999999999</v>
      </c>
      <c r="CP71" s="282" t="s">
        <v>167</v>
      </c>
      <c r="CQ71" s="282" t="s">
        <v>55</v>
      </c>
      <c r="CR71" s="282" t="s">
        <v>167</v>
      </c>
      <c r="CS71" s="283">
        <v>0</v>
      </c>
      <c r="CT71" s="282" t="s">
        <v>167</v>
      </c>
      <c r="CU71" s="283">
        <v>0</v>
      </c>
      <c r="CV71" s="282" t="s">
        <v>167</v>
      </c>
      <c r="CW71" s="282" t="s">
        <v>55</v>
      </c>
      <c r="CX71" s="282" t="s">
        <v>167</v>
      </c>
      <c r="CY71" s="281">
        <v>37.99</v>
      </c>
      <c r="CZ71" s="282" t="s">
        <v>167</v>
      </c>
      <c r="DA71" s="281">
        <v>294.73</v>
      </c>
      <c r="DB71" s="282" t="s">
        <v>167</v>
      </c>
      <c r="DC71" s="281">
        <v>1042.83</v>
      </c>
      <c r="DD71" s="282" t="s">
        <v>167</v>
      </c>
      <c r="DE71" s="282" t="s">
        <v>55</v>
      </c>
      <c r="DF71" s="282" t="s">
        <v>167</v>
      </c>
      <c r="DG71" s="283">
        <v>0</v>
      </c>
      <c r="DH71" s="282" t="s">
        <v>167</v>
      </c>
      <c r="DI71" s="283">
        <v>0</v>
      </c>
      <c r="DJ71" s="282" t="s">
        <v>167</v>
      </c>
      <c r="DK71" s="282" t="s">
        <v>55</v>
      </c>
      <c r="DL71" s="282" t="s">
        <v>167</v>
      </c>
      <c r="DM71" s="281">
        <v>48.69</v>
      </c>
      <c r="DN71" s="282" t="s">
        <v>167</v>
      </c>
      <c r="DO71" s="281">
        <v>299.88</v>
      </c>
      <c r="DP71" s="282" t="s">
        <v>167</v>
      </c>
      <c r="DQ71" s="281">
        <v>1005.63</v>
      </c>
      <c r="DR71" s="282" t="s">
        <v>167</v>
      </c>
      <c r="DS71" s="282" t="s">
        <v>55</v>
      </c>
      <c r="DT71" s="282" t="s">
        <v>167</v>
      </c>
      <c r="DU71" s="283">
        <v>0</v>
      </c>
      <c r="DV71" s="282" t="s">
        <v>167</v>
      </c>
      <c r="DW71" s="281">
        <v>0.04</v>
      </c>
      <c r="DX71" s="282" t="s">
        <v>167</v>
      </c>
      <c r="DY71" s="282" t="s">
        <v>55</v>
      </c>
      <c r="DZ71" s="282" t="s">
        <v>167</v>
      </c>
      <c r="EA71" s="281">
        <v>55.16</v>
      </c>
      <c r="EB71" s="282" t="s">
        <v>167</v>
      </c>
      <c r="EC71" s="283">
        <v>282.39999999999998</v>
      </c>
      <c r="ED71" s="282" t="s">
        <v>167</v>
      </c>
      <c r="EE71" s="281">
        <v>923.47</v>
      </c>
      <c r="EF71" s="282" t="s">
        <v>167</v>
      </c>
      <c r="EG71" s="282" t="s">
        <v>55</v>
      </c>
      <c r="EH71" s="282" t="s">
        <v>167</v>
      </c>
      <c r="EI71" s="283">
        <v>0</v>
      </c>
      <c r="EJ71" s="282" t="s">
        <v>167</v>
      </c>
      <c r="EK71" s="281">
        <v>0.64</v>
      </c>
      <c r="EL71" s="282" t="s">
        <v>167</v>
      </c>
      <c r="EM71" s="281">
        <v>1225.21</v>
      </c>
      <c r="EN71" s="282" t="s">
        <v>167</v>
      </c>
      <c r="EO71" s="281">
        <v>53.97</v>
      </c>
      <c r="EP71" s="282" t="s">
        <v>167</v>
      </c>
      <c r="EQ71" s="281">
        <v>266.02999999999997</v>
      </c>
      <c r="ER71" s="282" t="s">
        <v>167</v>
      </c>
      <c r="ES71" s="283">
        <v>943.4</v>
      </c>
      <c r="ET71" s="282" t="s">
        <v>167</v>
      </c>
      <c r="EU71" s="283">
        <v>0</v>
      </c>
      <c r="EV71" s="282" t="s">
        <v>167</v>
      </c>
      <c r="EW71" s="283">
        <v>0</v>
      </c>
      <c r="EX71" s="282" t="s">
        <v>167</v>
      </c>
      <c r="EY71" s="281">
        <v>1.44</v>
      </c>
      <c r="EZ71" s="282" t="s">
        <v>167</v>
      </c>
      <c r="FA71" s="281">
        <v>1442.26</v>
      </c>
      <c r="FB71" s="282" t="s">
        <v>167</v>
      </c>
      <c r="FC71" s="281">
        <v>83.51</v>
      </c>
      <c r="FD71" s="282" t="s">
        <v>167</v>
      </c>
      <c r="FE71" s="281">
        <v>307.32</v>
      </c>
      <c r="FF71" s="282" t="s">
        <v>167</v>
      </c>
      <c r="FG71" s="281">
        <v>1095.94</v>
      </c>
      <c r="FH71" s="282" t="s">
        <v>167</v>
      </c>
      <c r="FI71" s="283">
        <v>0</v>
      </c>
      <c r="FJ71" s="282" t="s">
        <v>167</v>
      </c>
      <c r="FK71" s="283">
        <v>0</v>
      </c>
      <c r="FL71" s="282" t="s">
        <v>167</v>
      </c>
      <c r="FM71" s="281">
        <v>1.73</v>
      </c>
      <c r="FN71" s="282" t="s">
        <v>167</v>
      </c>
    </row>
    <row r="72" spans="2:170" x14ac:dyDescent="0.2">
      <c r="B72" s="278" t="s">
        <v>72</v>
      </c>
      <c r="C72" s="279">
        <v>0.24</v>
      </c>
      <c r="D72" s="280" t="s">
        <v>167</v>
      </c>
      <c r="E72" s="284">
        <v>0</v>
      </c>
      <c r="F72" s="280" t="s">
        <v>167</v>
      </c>
      <c r="G72" s="284">
        <v>0</v>
      </c>
      <c r="H72" s="280" t="s">
        <v>168</v>
      </c>
      <c r="I72" s="284">
        <v>0</v>
      </c>
      <c r="J72" s="280" t="s">
        <v>167</v>
      </c>
      <c r="K72" s="284">
        <v>0</v>
      </c>
      <c r="L72" s="280" t="s">
        <v>168</v>
      </c>
      <c r="M72" s="284">
        <v>0</v>
      </c>
      <c r="N72" s="280" t="s">
        <v>168</v>
      </c>
      <c r="O72" s="279">
        <v>0.24</v>
      </c>
      <c r="P72" s="280" t="s">
        <v>167</v>
      </c>
      <c r="Q72" s="279">
        <v>0.27</v>
      </c>
      <c r="R72" s="280" t="s">
        <v>167</v>
      </c>
      <c r="S72" s="284">
        <v>0</v>
      </c>
      <c r="T72" s="280" t="s">
        <v>167</v>
      </c>
      <c r="U72" s="284">
        <v>0</v>
      </c>
      <c r="V72" s="280" t="s">
        <v>168</v>
      </c>
      <c r="W72" s="284">
        <v>0</v>
      </c>
      <c r="X72" s="280" t="s">
        <v>167</v>
      </c>
      <c r="Y72" s="284">
        <v>0</v>
      </c>
      <c r="Z72" s="280" t="s">
        <v>168</v>
      </c>
      <c r="AA72" s="284">
        <v>0</v>
      </c>
      <c r="AB72" s="280" t="s">
        <v>168</v>
      </c>
      <c r="AC72" s="279">
        <v>0.27</v>
      </c>
      <c r="AD72" s="280" t="s">
        <v>167</v>
      </c>
      <c r="AE72" s="279">
        <v>0.25</v>
      </c>
      <c r="AF72" s="280" t="s">
        <v>167</v>
      </c>
      <c r="AG72" s="284">
        <v>0</v>
      </c>
      <c r="AH72" s="280" t="s">
        <v>167</v>
      </c>
      <c r="AI72" s="284">
        <v>0</v>
      </c>
      <c r="AJ72" s="280" t="s">
        <v>168</v>
      </c>
      <c r="AK72" s="284">
        <v>0</v>
      </c>
      <c r="AL72" s="280" t="s">
        <v>167</v>
      </c>
      <c r="AM72" s="284">
        <v>0</v>
      </c>
      <c r="AN72" s="280" t="s">
        <v>168</v>
      </c>
      <c r="AO72" s="284">
        <v>0</v>
      </c>
      <c r="AP72" s="280" t="s">
        <v>168</v>
      </c>
      <c r="AQ72" s="279">
        <v>0.25</v>
      </c>
      <c r="AR72" s="280" t="s">
        <v>167</v>
      </c>
      <c r="AS72" s="279">
        <v>0.22</v>
      </c>
      <c r="AT72" s="280" t="s">
        <v>167</v>
      </c>
      <c r="AU72" s="284">
        <v>0</v>
      </c>
      <c r="AV72" s="280" t="s">
        <v>167</v>
      </c>
      <c r="AW72" s="284">
        <v>0</v>
      </c>
      <c r="AX72" s="280" t="s">
        <v>168</v>
      </c>
      <c r="AY72" s="284">
        <v>0</v>
      </c>
      <c r="AZ72" s="280" t="s">
        <v>167</v>
      </c>
      <c r="BA72" s="284">
        <v>0</v>
      </c>
      <c r="BB72" s="280" t="s">
        <v>168</v>
      </c>
      <c r="BC72" s="284">
        <v>0</v>
      </c>
      <c r="BD72" s="280" t="s">
        <v>168</v>
      </c>
      <c r="BE72" s="279">
        <v>0.22</v>
      </c>
      <c r="BF72" s="280" t="s">
        <v>167</v>
      </c>
      <c r="BG72" s="284">
        <v>0.3</v>
      </c>
      <c r="BH72" s="280" t="s">
        <v>167</v>
      </c>
      <c r="BI72" s="284">
        <v>0</v>
      </c>
      <c r="BJ72" s="280" t="s">
        <v>167</v>
      </c>
      <c r="BK72" s="284">
        <v>0</v>
      </c>
      <c r="BL72" s="280" t="s">
        <v>168</v>
      </c>
      <c r="BM72" s="284">
        <v>0</v>
      </c>
      <c r="BN72" s="280" t="s">
        <v>167</v>
      </c>
      <c r="BO72" s="284">
        <v>0</v>
      </c>
      <c r="BP72" s="280" t="s">
        <v>168</v>
      </c>
      <c r="BQ72" s="284">
        <v>0</v>
      </c>
      <c r="BR72" s="280" t="s">
        <v>168</v>
      </c>
      <c r="BS72" s="284">
        <v>0.3</v>
      </c>
      <c r="BT72" s="280" t="s">
        <v>167</v>
      </c>
      <c r="BU72" s="279">
        <v>0.35</v>
      </c>
      <c r="BV72" s="280" t="s">
        <v>167</v>
      </c>
      <c r="BW72" s="284">
        <v>0</v>
      </c>
      <c r="BX72" s="280" t="s">
        <v>167</v>
      </c>
      <c r="BY72" s="284">
        <v>0</v>
      </c>
      <c r="BZ72" s="280" t="s">
        <v>168</v>
      </c>
      <c r="CA72" s="284">
        <v>0</v>
      </c>
      <c r="CB72" s="280" t="s">
        <v>167</v>
      </c>
      <c r="CC72" s="284">
        <v>0</v>
      </c>
      <c r="CD72" s="280" t="s">
        <v>168</v>
      </c>
      <c r="CE72" s="284">
        <v>0</v>
      </c>
      <c r="CF72" s="280" t="s">
        <v>168</v>
      </c>
      <c r="CG72" s="279">
        <v>0.35</v>
      </c>
      <c r="CH72" s="280" t="s">
        <v>167</v>
      </c>
      <c r="CI72" s="279">
        <v>0.33</v>
      </c>
      <c r="CJ72" s="280" t="s">
        <v>167</v>
      </c>
      <c r="CK72" s="284">
        <v>0</v>
      </c>
      <c r="CL72" s="280" t="s">
        <v>167</v>
      </c>
      <c r="CM72" s="284">
        <v>0</v>
      </c>
      <c r="CN72" s="280" t="s">
        <v>168</v>
      </c>
      <c r="CO72" s="284">
        <v>0</v>
      </c>
      <c r="CP72" s="280" t="s">
        <v>167</v>
      </c>
      <c r="CQ72" s="284">
        <v>0</v>
      </c>
      <c r="CR72" s="280" t="s">
        <v>168</v>
      </c>
      <c r="CS72" s="284">
        <v>0</v>
      </c>
      <c r="CT72" s="280" t="s">
        <v>168</v>
      </c>
      <c r="CU72" s="279">
        <v>0.33</v>
      </c>
      <c r="CV72" s="280" t="s">
        <v>167</v>
      </c>
      <c r="CW72" s="284">
        <v>0.3</v>
      </c>
      <c r="CX72" s="280" t="s">
        <v>167</v>
      </c>
      <c r="CY72" s="284">
        <v>0</v>
      </c>
      <c r="CZ72" s="280" t="s">
        <v>168</v>
      </c>
      <c r="DA72" s="284">
        <v>0</v>
      </c>
      <c r="DB72" s="280" t="s">
        <v>168</v>
      </c>
      <c r="DC72" s="284">
        <v>0</v>
      </c>
      <c r="DD72" s="280" t="s">
        <v>168</v>
      </c>
      <c r="DE72" s="284">
        <v>0</v>
      </c>
      <c r="DF72" s="280" t="s">
        <v>168</v>
      </c>
      <c r="DG72" s="284">
        <v>0</v>
      </c>
      <c r="DH72" s="280" t="s">
        <v>168</v>
      </c>
      <c r="DI72" s="284">
        <v>0</v>
      </c>
      <c r="DJ72" s="280" t="s">
        <v>168</v>
      </c>
      <c r="DK72" s="279">
        <v>0.28000000000000003</v>
      </c>
      <c r="DL72" s="280" t="s">
        <v>167</v>
      </c>
      <c r="DM72" s="284">
        <v>0</v>
      </c>
      <c r="DN72" s="280" t="s">
        <v>168</v>
      </c>
      <c r="DO72" s="284">
        <v>0</v>
      </c>
      <c r="DP72" s="280" t="s">
        <v>167</v>
      </c>
      <c r="DQ72" s="284">
        <v>0</v>
      </c>
      <c r="DR72" s="280" t="s">
        <v>167</v>
      </c>
      <c r="DS72" s="284">
        <v>0</v>
      </c>
      <c r="DT72" s="280" t="s">
        <v>168</v>
      </c>
      <c r="DU72" s="284">
        <v>0</v>
      </c>
      <c r="DV72" s="280" t="s">
        <v>167</v>
      </c>
      <c r="DW72" s="279">
        <v>0.28000000000000003</v>
      </c>
      <c r="DX72" s="280" t="s">
        <v>167</v>
      </c>
      <c r="DY72" s="279">
        <v>0.28999999999999998</v>
      </c>
      <c r="DZ72" s="280" t="s">
        <v>167</v>
      </c>
      <c r="EA72" s="284">
        <v>0</v>
      </c>
      <c r="EB72" s="280" t="s">
        <v>168</v>
      </c>
      <c r="EC72" s="284">
        <v>0</v>
      </c>
      <c r="ED72" s="280" t="s">
        <v>167</v>
      </c>
      <c r="EE72" s="284">
        <v>0</v>
      </c>
      <c r="EF72" s="280" t="s">
        <v>167</v>
      </c>
      <c r="EG72" s="284">
        <v>0</v>
      </c>
      <c r="EH72" s="280" t="s">
        <v>168</v>
      </c>
      <c r="EI72" s="284">
        <v>0</v>
      </c>
      <c r="EJ72" s="280" t="s">
        <v>167</v>
      </c>
      <c r="EK72" s="279">
        <v>0.28999999999999998</v>
      </c>
      <c r="EL72" s="280" t="s">
        <v>167</v>
      </c>
      <c r="EM72" s="279">
        <v>0.28000000000000003</v>
      </c>
      <c r="EN72" s="280" t="s">
        <v>167</v>
      </c>
      <c r="EO72" s="284">
        <v>0</v>
      </c>
      <c r="EP72" s="280" t="s">
        <v>168</v>
      </c>
      <c r="EQ72" s="284">
        <v>0</v>
      </c>
      <c r="ER72" s="280" t="s">
        <v>167</v>
      </c>
      <c r="ES72" s="284">
        <v>0</v>
      </c>
      <c r="ET72" s="280" t="s">
        <v>167</v>
      </c>
      <c r="EU72" s="284">
        <v>0</v>
      </c>
      <c r="EV72" s="280" t="s">
        <v>168</v>
      </c>
      <c r="EW72" s="284">
        <v>0</v>
      </c>
      <c r="EX72" s="280" t="s">
        <v>167</v>
      </c>
      <c r="EY72" s="279">
        <v>0.28000000000000003</v>
      </c>
      <c r="EZ72" s="280" t="s">
        <v>167</v>
      </c>
      <c r="FA72" s="284">
        <v>0.3</v>
      </c>
      <c r="FB72" s="280" t="s">
        <v>171</v>
      </c>
      <c r="FC72" s="284">
        <v>0</v>
      </c>
      <c r="FD72" s="280" t="s">
        <v>167</v>
      </c>
      <c r="FE72" s="284">
        <v>0</v>
      </c>
      <c r="FF72" s="280" t="s">
        <v>167</v>
      </c>
      <c r="FG72" s="284">
        <v>0</v>
      </c>
      <c r="FH72" s="280" t="s">
        <v>167</v>
      </c>
      <c r="FI72" s="284">
        <v>0</v>
      </c>
      <c r="FJ72" s="280" t="s">
        <v>168</v>
      </c>
      <c r="FK72" s="284">
        <v>0</v>
      </c>
      <c r="FL72" s="280" t="s">
        <v>167</v>
      </c>
      <c r="FM72" s="284">
        <v>0.3</v>
      </c>
      <c r="FN72" s="280" t="s">
        <v>171</v>
      </c>
    </row>
    <row r="73" spans="2:170" x14ac:dyDescent="0.2">
      <c r="B73" s="278" t="s">
        <v>71</v>
      </c>
      <c r="C73" s="283">
        <v>304.10000000000002</v>
      </c>
      <c r="D73" s="282" t="s">
        <v>167</v>
      </c>
      <c r="E73" s="283">
        <v>303.89999999999998</v>
      </c>
      <c r="F73" s="282" t="s">
        <v>167</v>
      </c>
      <c r="G73" s="283">
        <v>0</v>
      </c>
      <c r="H73" s="282" t="s">
        <v>167</v>
      </c>
      <c r="I73" s="283">
        <v>0</v>
      </c>
      <c r="J73" s="282" t="s">
        <v>167</v>
      </c>
      <c r="K73" s="283">
        <v>0.2</v>
      </c>
      <c r="L73" s="282" t="s">
        <v>167</v>
      </c>
      <c r="M73" s="283">
        <v>0</v>
      </c>
      <c r="N73" s="282" t="s">
        <v>167</v>
      </c>
      <c r="O73" s="283">
        <v>0</v>
      </c>
      <c r="P73" s="282" t="s">
        <v>168</v>
      </c>
      <c r="Q73" s="283">
        <v>299.3</v>
      </c>
      <c r="R73" s="282" t="s">
        <v>167</v>
      </c>
      <c r="S73" s="283">
        <v>299.10000000000002</v>
      </c>
      <c r="T73" s="282" t="s">
        <v>167</v>
      </c>
      <c r="U73" s="283">
        <v>0</v>
      </c>
      <c r="V73" s="282" t="s">
        <v>167</v>
      </c>
      <c r="W73" s="283">
        <v>0</v>
      </c>
      <c r="X73" s="282" t="s">
        <v>167</v>
      </c>
      <c r="Y73" s="283">
        <v>0.2</v>
      </c>
      <c r="Z73" s="282" t="s">
        <v>167</v>
      </c>
      <c r="AA73" s="283">
        <v>0</v>
      </c>
      <c r="AB73" s="282" t="s">
        <v>167</v>
      </c>
      <c r="AC73" s="283">
        <v>0</v>
      </c>
      <c r="AD73" s="282" t="s">
        <v>168</v>
      </c>
      <c r="AE73" s="283">
        <v>187</v>
      </c>
      <c r="AF73" s="282" t="s">
        <v>167</v>
      </c>
      <c r="AG73" s="283">
        <v>186.4</v>
      </c>
      <c r="AH73" s="282" t="s">
        <v>167</v>
      </c>
      <c r="AI73" s="283">
        <v>0</v>
      </c>
      <c r="AJ73" s="282" t="s">
        <v>167</v>
      </c>
      <c r="AK73" s="283">
        <v>0</v>
      </c>
      <c r="AL73" s="282" t="s">
        <v>167</v>
      </c>
      <c r="AM73" s="283">
        <v>0.6</v>
      </c>
      <c r="AN73" s="282" t="s">
        <v>167</v>
      </c>
      <c r="AO73" s="283">
        <v>0</v>
      </c>
      <c r="AP73" s="282" t="s">
        <v>167</v>
      </c>
      <c r="AQ73" s="283">
        <v>0</v>
      </c>
      <c r="AR73" s="282" t="s">
        <v>168</v>
      </c>
      <c r="AS73" s="283">
        <v>293.5</v>
      </c>
      <c r="AT73" s="282" t="s">
        <v>167</v>
      </c>
      <c r="AU73" s="283">
        <v>293.2</v>
      </c>
      <c r="AV73" s="282" t="s">
        <v>167</v>
      </c>
      <c r="AW73" s="283">
        <v>0</v>
      </c>
      <c r="AX73" s="282" t="s">
        <v>167</v>
      </c>
      <c r="AY73" s="283">
        <v>0</v>
      </c>
      <c r="AZ73" s="282" t="s">
        <v>167</v>
      </c>
      <c r="BA73" s="283">
        <v>0.3</v>
      </c>
      <c r="BB73" s="282" t="s">
        <v>167</v>
      </c>
      <c r="BC73" s="283">
        <v>0</v>
      </c>
      <c r="BD73" s="282" t="s">
        <v>167</v>
      </c>
      <c r="BE73" s="283">
        <v>0</v>
      </c>
      <c r="BF73" s="282" t="s">
        <v>167</v>
      </c>
      <c r="BG73" s="283">
        <v>287</v>
      </c>
      <c r="BH73" s="282" t="s">
        <v>167</v>
      </c>
      <c r="BI73" s="283">
        <v>283</v>
      </c>
      <c r="BJ73" s="282" t="s">
        <v>167</v>
      </c>
      <c r="BK73" s="283">
        <v>0</v>
      </c>
      <c r="BL73" s="282" t="s">
        <v>167</v>
      </c>
      <c r="BM73" s="283">
        <v>0</v>
      </c>
      <c r="BN73" s="282" t="s">
        <v>167</v>
      </c>
      <c r="BO73" s="283">
        <v>0.2</v>
      </c>
      <c r="BP73" s="282" t="s">
        <v>167</v>
      </c>
      <c r="BQ73" s="283">
        <v>0</v>
      </c>
      <c r="BR73" s="282" t="s">
        <v>167</v>
      </c>
      <c r="BS73" s="283">
        <v>0.2</v>
      </c>
      <c r="BT73" s="282" t="s">
        <v>167</v>
      </c>
      <c r="BU73" s="283">
        <v>327.9</v>
      </c>
      <c r="BV73" s="282" t="s">
        <v>167</v>
      </c>
      <c r="BW73" s="283">
        <v>327.3</v>
      </c>
      <c r="BX73" s="282" t="s">
        <v>167</v>
      </c>
      <c r="BY73" s="283">
        <v>0</v>
      </c>
      <c r="BZ73" s="282" t="s">
        <v>167</v>
      </c>
      <c r="CA73" s="283">
        <v>0</v>
      </c>
      <c r="CB73" s="282" t="s">
        <v>167</v>
      </c>
      <c r="CC73" s="283">
        <v>0.3</v>
      </c>
      <c r="CD73" s="282" t="s">
        <v>167</v>
      </c>
      <c r="CE73" s="283">
        <v>0</v>
      </c>
      <c r="CF73" s="282" t="s">
        <v>167</v>
      </c>
      <c r="CG73" s="283">
        <v>0.3</v>
      </c>
      <c r="CH73" s="282" t="s">
        <v>167</v>
      </c>
      <c r="CI73" s="283">
        <v>231.6</v>
      </c>
      <c r="CJ73" s="282" t="s">
        <v>167</v>
      </c>
      <c r="CK73" s="283">
        <v>231.1</v>
      </c>
      <c r="CL73" s="282" t="s">
        <v>167</v>
      </c>
      <c r="CM73" s="283">
        <v>0</v>
      </c>
      <c r="CN73" s="282" t="s">
        <v>167</v>
      </c>
      <c r="CO73" s="283">
        <v>0</v>
      </c>
      <c r="CP73" s="282" t="s">
        <v>167</v>
      </c>
      <c r="CQ73" s="283">
        <v>0.1</v>
      </c>
      <c r="CR73" s="282" t="s">
        <v>167</v>
      </c>
      <c r="CS73" s="283">
        <v>0</v>
      </c>
      <c r="CT73" s="282" t="s">
        <v>167</v>
      </c>
      <c r="CU73" s="283">
        <v>0.4</v>
      </c>
      <c r="CV73" s="282" t="s">
        <v>167</v>
      </c>
      <c r="CW73" s="283">
        <v>408.8</v>
      </c>
      <c r="CX73" s="282" t="s">
        <v>167</v>
      </c>
      <c r="CY73" s="283">
        <v>408.3</v>
      </c>
      <c r="CZ73" s="282" t="s">
        <v>167</v>
      </c>
      <c r="DA73" s="283">
        <v>0</v>
      </c>
      <c r="DB73" s="282" t="s">
        <v>167</v>
      </c>
      <c r="DC73" s="283">
        <v>0</v>
      </c>
      <c r="DD73" s="282" t="s">
        <v>167</v>
      </c>
      <c r="DE73" s="283">
        <v>0.1</v>
      </c>
      <c r="DF73" s="282" t="s">
        <v>167</v>
      </c>
      <c r="DG73" s="282" t="s">
        <v>55</v>
      </c>
      <c r="DH73" s="282" t="s">
        <v>167</v>
      </c>
      <c r="DI73" s="283">
        <v>0.4</v>
      </c>
      <c r="DJ73" s="282" t="s">
        <v>167</v>
      </c>
      <c r="DK73" s="283">
        <v>456</v>
      </c>
      <c r="DL73" s="282" t="s">
        <v>167</v>
      </c>
      <c r="DM73" s="283">
        <v>455.5</v>
      </c>
      <c r="DN73" s="282" t="s">
        <v>167</v>
      </c>
      <c r="DO73" s="283">
        <v>0</v>
      </c>
      <c r="DP73" s="282" t="s">
        <v>167</v>
      </c>
      <c r="DQ73" s="283">
        <v>0</v>
      </c>
      <c r="DR73" s="282" t="s">
        <v>167</v>
      </c>
      <c r="DS73" s="283">
        <v>0.1</v>
      </c>
      <c r="DT73" s="282" t="s">
        <v>167</v>
      </c>
      <c r="DU73" s="283">
        <v>0</v>
      </c>
      <c r="DV73" s="282" t="s">
        <v>167</v>
      </c>
      <c r="DW73" s="283">
        <v>0.4</v>
      </c>
      <c r="DX73" s="282" t="s">
        <v>167</v>
      </c>
      <c r="DY73" s="283">
        <v>428.5</v>
      </c>
      <c r="DZ73" s="282" t="s">
        <v>167</v>
      </c>
      <c r="EA73" s="283">
        <v>427.9</v>
      </c>
      <c r="EB73" s="282" t="s">
        <v>167</v>
      </c>
      <c r="EC73" s="283">
        <v>0</v>
      </c>
      <c r="ED73" s="282" t="s">
        <v>167</v>
      </c>
      <c r="EE73" s="283">
        <v>0</v>
      </c>
      <c r="EF73" s="282" t="s">
        <v>167</v>
      </c>
      <c r="EG73" s="283">
        <v>0.1</v>
      </c>
      <c r="EH73" s="282" t="s">
        <v>167</v>
      </c>
      <c r="EI73" s="283">
        <v>0</v>
      </c>
      <c r="EJ73" s="282" t="s">
        <v>167</v>
      </c>
      <c r="EK73" s="283">
        <v>0.5</v>
      </c>
      <c r="EL73" s="282" t="s">
        <v>167</v>
      </c>
      <c r="EM73" s="283">
        <v>360</v>
      </c>
      <c r="EN73" s="282" t="s">
        <v>167</v>
      </c>
      <c r="EO73" s="283">
        <v>359.1</v>
      </c>
      <c r="EP73" s="282" t="s">
        <v>167</v>
      </c>
      <c r="EQ73" s="283">
        <v>0</v>
      </c>
      <c r="ER73" s="282" t="s">
        <v>167</v>
      </c>
      <c r="ES73" s="283">
        <v>0</v>
      </c>
      <c r="ET73" s="282" t="s">
        <v>167</v>
      </c>
      <c r="EU73" s="283">
        <v>0.2</v>
      </c>
      <c r="EV73" s="282" t="s">
        <v>167</v>
      </c>
      <c r="EW73" s="282" t="s">
        <v>55</v>
      </c>
      <c r="EX73" s="282" t="s">
        <v>167</v>
      </c>
      <c r="EY73" s="283">
        <v>0.7</v>
      </c>
      <c r="EZ73" s="282" t="s">
        <v>167</v>
      </c>
      <c r="FA73" s="283">
        <v>350</v>
      </c>
      <c r="FB73" s="282" t="s">
        <v>167</v>
      </c>
      <c r="FC73" s="283">
        <v>349.5</v>
      </c>
      <c r="FD73" s="282" t="s">
        <v>167</v>
      </c>
      <c r="FE73" s="283">
        <v>0</v>
      </c>
      <c r="FF73" s="282" t="s">
        <v>167</v>
      </c>
      <c r="FG73" s="283">
        <v>0</v>
      </c>
      <c r="FH73" s="282" t="s">
        <v>167</v>
      </c>
      <c r="FI73" s="283">
        <v>0.5</v>
      </c>
      <c r="FJ73" s="282" t="s">
        <v>167</v>
      </c>
      <c r="FK73" s="283">
        <v>0</v>
      </c>
      <c r="FL73" s="282" t="s">
        <v>167</v>
      </c>
      <c r="FM73" s="283">
        <v>0</v>
      </c>
      <c r="FN73" s="282" t="s">
        <v>167</v>
      </c>
    </row>
    <row r="74" spans="2:170" x14ac:dyDescent="0.2">
      <c r="B74" s="278" t="s">
        <v>70</v>
      </c>
      <c r="C74" s="279">
        <v>641.37</v>
      </c>
      <c r="D74" s="280" t="s">
        <v>167</v>
      </c>
      <c r="E74" s="279">
        <v>636.38</v>
      </c>
      <c r="F74" s="280" t="s">
        <v>167</v>
      </c>
      <c r="G74" s="284">
        <v>0</v>
      </c>
      <c r="H74" s="280" t="s">
        <v>167</v>
      </c>
      <c r="I74" s="284">
        <v>1.8</v>
      </c>
      <c r="J74" s="280" t="s">
        <v>167</v>
      </c>
      <c r="K74" s="284">
        <v>0.2</v>
      </c>
      <c r="L74" s="280" t="s">
        <v>167</v>
      </c>
      <c r="M74" s="284">
        <v>0</v>
      </c>
      <c r="N74" s="280" t="s">
        <v>167</v>
      </c>
      <c r="O74" s="279">
        <v>3.12</v>
      </c>
      <c r="P74" s="280" t="s">
        <v>167</v>
      </c>
      <c r="Q74" s="279">
        <v>558.29</v>
      </c>
      <c r="R74" s="280" t="s">
        <v>169</v>
      </c>
      <c r="S74" s="279">
        <v>553.63</v>
      </c>
      <c r="T74" s="280" t="s">
        <v>167</v>
      </c>
      <c r="U74" s="284">
        <v>0</v>
      </c>
      <c r="V74" s="280" t="s">
        <v>167</v>
      </c>
      <c r="W74" s="284">
        <v>1.5</v>
      </c>
      <c r="X74" s="280" t="s">
        <v>167</v>
      </c>
      <c r="Y74" s="284">
        <v>0.2</v>
      </c>
      <c r="Z74" s="280" t="s">
        <v>167</v>
      </c>
      <c r="AA74" s="284">
        <v>0</v>
      </c>
      <c r="AB74" s="280" t="s">
        <v>167</v>
      </c>
      <c r="AC74" s="279">
        <v>3.02</v>
      </c>
      <c r="AD74" s="280" t="s">
        <v>169</v>
      </c>
      <c r="AE74" s="279">
        <v>509.88</v>
      </c>
      <c r="AF74" s="280" t="s">
        <v>169</v>
      </c>
      <c r="AG74" s="279">
        <v>504.26</v>
      </c>
      <c r="AH74" s="280" t="s">
        <v>167</v>
      </c>
      <c r="AI74" s="284">
        <v>0</v>
      </c>
      <c r="AJ74" s="280" t="s">
        <v>167</v>
      </c>
      <c r="AK74" s="284">
        <v>1.7</v>
      </c>
      <c r="AL74" s="280" t="s">
        <v>167</v>
      </c>
      <c r="AM74" s="284">
        <v>0.3</v>
      </c>
      <c r="AN74" s="280" t="s">
        <v>167</v>
      </c>
      <c r="AO74" s="284">
        <v>0</v>
      </c>
      <c r="AP74" s="280" t="s">
        <v>167</v>
      </c>
      <c r="AQ74" s="279">
        <v>3.72</v>
      </c>
      <c r="AR74" s="280" t="s">
        <v>169</v>
      </c>
      <c r="AS74" s="279">
        <v>520.82000000000005</v>
      </c>
      <c r="AT74" s="280" t="s">
        <v>169</v>
      </c>
      <c r="AU74" s="279">
        <v>515.26</v>
      </c>
      <c r="AV74" s="280" t="s">
        <v>167</v>
      </c>
      <c r="AW74" s="284">
        <v>0</v>
      </c>
      <c r="AX74" s="280" t="s">
        <v>168</v>
      </c>
      <c r="AY74" s="279">
        <v>1.78</v>
      </c>
      <c r="AZ74" s="280" t="s">
        <v>167</v>
      </c>
      <c r="BA74" s="279">
        <v>0.32</v>
      </c>
      <c r="BB74" s="280" t="s">
        <v>167</v>
      </c>
      <c r="BC74" s="284">
        <v>0</v>
      </c>
      <c r="BD74" s="280" t="s">
        <v>167</v>
      </c>
      <c r="BE74" s="279">
        <v>3.57</v>
      </c>
      <c r="BF74" s="280" t="s">
        <v>169</v>
      </c>
      <c r="BG74" s="279">
        <v>407.62</v>
      </c>
      <c r="BH74" s="280" t="s">
        <v>173</v>
      </c>
      <c r="BI74" s="279">
        <v>401.63</v>
      </c>
      <c r="BJ74" s="280" t="s">
        <v>167</v>
      </c>
      <c r="BK74" s="284">
        <v>0</v>
      </c>
      <c r="BL74" s="280" t="s">
        <v>168</v>
      </c>
      <c r="BM74" s="279">
        <v>3.05</v>
      </c>
      <c r="BN74" s="280" t="s">
        <v>167</v>
      </c>
      <c r="BO74" s="284">
        <v>0.2</v>
      </c>
      <c r="BP74" s="280" t="s">
        <v>167</v>
      </c>
      <c r="BQ74" s="284">
        <v>0</v>
      </c>
      <c r="BR74" s="280" t="s">
        <v>167</v>
      </c>
      <c r="BS74" s="284">
        <v>2.9</v>
      </c>
      <c r="BT74" s="280" t="s">
        <v>173</v>
      </c>
      <c r="BU74" s="279">
        <v>553.45000000000005</v>
      </c>
      <c r="BV74" s="280" t="s">
        <v>167</v>
      </c>
      <c r="BW74" s="284">
        <v>546.5</v>
      </c>
      <c r="BX74" s="280" t="s">
        <v>167</v>
      </c>
      <c r="BY74" s="284">
        <v>0</v>
      </c>
      <c r="BZ74" s="280" t="s">
        <v>168</v>
      </c>
      <c r="CA74" s="279">
        <v>3.06</v>
      </c>
      <c r="CB74" s="280" t="s">
        <v>167</v>
      </c>
      <c r="CC74" s="279">
        <v>0.74</v>
      </c>
      <c r="CD74" s="280" t="s">
        <v>167</v>
      </c>
      <c r="CE74" s="284">
        <v>0</v>
      </c>
      <c r="CF74" s="280" t="s">
        <v>167</v>
      </c>
      <c r="CG74" s="284">
        <v>3.3</v>
      </c>
      <c r="CH74" s="280" t="s">
        <v>167</v>
      </c>
      <c r="CI74" s="279">
        <v>444.09</v>
      </c>
      <c r="CJ74" s="280" t="s">
        <v>167</v>
      </c>
      <c r="CK74" s="284">
        <v>435.9</v>
      </c>
      <c r="CL74" s="280" t="s">
        <v>167</v>
      </c>
      <c r="CM74" s="284">
        <v>0</v>
      </c>
      <c r="CN74" s="280" t="s">
        <v>168</v>
      </c>
      <c r="CO74" s="279">
        <v>3.45</v>
      </c>
      <c r="CP74" s="280" t="s">
        <v>167</v>
      </c>
      <c r="CQ74" s="279">
        <v>0.64</v>
      </c>
      <c r="CR74" s="280" t="s">
        <v>167</v>
      </c>
      <c r="CS74" s="280" t="s">
        <v>55</v>
      </c>
      <c r="CT74" s="280" t="s">
        <v>167</v>
      </c>
      <c r="CU74" s="279">
        <v>4.2699999999999996</v>
      </c>
      <c r="CV74" s="280" t="s">
        <v>167</v>
      </c>
      <c r="CW74" s="279">
        <v>700.69</v>
      </c>
      <c r="CX74" s="280" t="s">
        <v>167</v>
      </c>
      <c r="CY74" s="279">
        <v>692.48</v>
      </c>
      <c r="CZ74" s="280" t="s">
        <v>167</v>
      </c>
      <c r="DA74" s="284">
        <v>0</v>
      </c>
      <c r="DB74" s="280" t="s">
        <v>168</v>
      </c>
      <c r="DC74" s="279">
        <v>2.31</v>
      </c>
      <c r="DD74" s="280" t="s">
        <v>167</v>
      </c>
      <c r="DE74" s="279">
        <v>0.33</v>
      </c>
      <c r="DF74" s="280" t="s">
        <v>167</v>
      </c>
      <c r="DG74" s="284">
        <v>0</v>
      </c>
      <c r="DH74" s="280" t="s">
        <v>167</v>
      </c>
      <c r="DI74" s="279">
        <v>5.71</v>
      </c>
      <c r="DJ74" s="280" t="s">
        <v>167</v>
      </c>
      <c r="DK74" s="279">
        <v>983.75</v>
      </c>
      <c r="DL74" s="280" t="s">
        <v>167</v>
      </c>
      <c r="DM74" s="279">
        <v>972.36</v>
      </c>
      <c r="DN74" s="280" t="s">
        <v>167</v>
      </c>
      <c r="DO74" s="284">
        <v>0</v>
      </c>
      <c r="DP74" s="280" t="s">
        <v>168</v>
      </c>
      <c r="DQ74" s="279">
        <v>2.56</v>
      </c>
      <c r="DR74" s="280" t="s">
        <v>167</v>
      </c>
      <c r="DS74" s="279">
        <v>0.61</v>
      </c>
      <c r="DT74" s="280" t="s">
        <v>167</v>
      </c>
      <c r="DU74" s="284">
        <v>0</v>
      </c>
      <c r="DV74" s="280" t="s">
        <v>167</v>
      </c>
      <c r="DW74" s="279">
        <v>8.31</v>
      </c>
      <c r="DX74" s="280" t="s">
        <v>167</v>
      </c>
      <c r="DY74" s="279">
        <v>919.48</v>
      </c>
      <c r="DZ74" s="280" t="s">
        <v>167</v>
      </c>
      <c r="EA74" s="279">
        <v>909.36</v>
      </c>
      <c r="EB74" s="280" t="s">
        <v>167</v>
      </c>
      <c r="EC74" s="284">
        <v>0</v>
      </c>
      <c r="ED74" s="280" t="s">
        <v>168</v>
      </c>
      <c r="EE74" s="279">
        <v>2.23</v>
      </c>
      <c r="EF74" s="280" t="s">
        <v>167</v>
      </c>
      <c r="EG74" s="279">
        <v>0.68</v>
      </c>
      <c r="EH74" s="280" t="s">
        <v>167</v>
      </c>
      <c r="EI74" s="284">
        <v>0</v>
      </c>
      <c r="EJ74" s="280" t="s">
        <v>167</v>
      </c>
      <c r="EK74" s="279">
        <v>7.29</v>
      </c>
      <c r="EL74" s="280" t="s">
        <v>167</v>
      </c>
      <c r="EM74" s="284">
        <v>909.6</v>
      </c>
      <c r="EN74" s="280" t="s">
        <v>167</v>
      </c>
      <c r="EO74" s="279">
        <v>900.95</v>
      </c>
      <c r="EP74" s="280" t="s">
        <v>167</v>
      </c>
      <c r="EQ74" s="284">
        <v>0</v>
      </c>
      <c r="ER74" s="280" t="s">
        <v>168</v>
      </c>
      <c r="ES74" s="279">
        <v>2.29</v>
      </c>
      <c r="ET74" s="280" t="s">
        <v>167</v>
      </c>
      <c r="EU74" s="279">
        <v>0.62</v>
      </c>
      <c r="EV74" s="280" t="s">
        <v>167</v>
      </c>
      <c r="EW74" s="284">
        <v>0</v>
      </c>
      <c r="EX74" s="280" t="s">
        <v>167</v>
      </c>
      <c r="EY74" s="279">
        <v>5.82</v>
      </c>
      <c r="EZ74" s="280" t="s">
        <v>167</v>
      </c>
      <c r="FA74" s="279">
        <v>827.87</v>
      </c>
      <c r="FB74" s="280" t="s">
        <v>167</v>
      </c>
      <c r="FC74" s="279">
        <v>819.46</v>
      </c>
      <c r="FD74" s="280" t="s">
        <v>167</v>
      </c>
      <c r="FE74" s="284">
        <v>0</v>
      </c>
      <c r="FF74" s="280" t="s">
        <v>168</v>
      </c>
      <c r="FG74" s="279">
        <v>1.71</v>
      </c>
      <c r="FH74" s="280" t="s">
        <v>167</v>
      </c>
      <c r="FI74" s="279">
        <v>0.71</v>
      </c>
      <c r="FJ74" s="280" t="s">
        <v>167</v>
      </c>
      <c r="FK74" s="284">
        <v>0</v>
      </c>
      <c r="FL74" s="280" t="s">
        <v>167</v>
      </c>
      <c r="FM74" s="279">
        <v>5.99</v>
      </c>
      <c r="FN74" s="280" t="s">
        <v>167</v>
      </c>
    </row>
    <row r="75" spans="2:170" x14ac:dyDescent="0.2">
      <c r="B75" s="278" t="s">
        <v>69</v>
      </c>
      <c r="C75" s="281">
        <v>15.25</v>
      </c>
      <c r="D75" s="282" t="s">
        <v>167</v>
      </c>
      <c r="E75" s="281">
        <v>15.37</v>
      </c>
      <c r="F75" s="282" t="s">
        <v>167</v>
      </c>
      <c r="G75" s="283">
        <v>0</v>
      </c>
      <c r="H75" s="282" t="s">
        <v>167</v>
      </c>
      <c r="I75" s="283">
        <v>0</v>
      </c>
      <c r="J75" s="282" t="s">
        <v>167</v>
      </c>
      <c r="K75" s="282" t="s">
        <v>55</v>
      </c>
      <c r="L75" s="282" t="s">
        <v>167</v>
      </c>
      <c r="M75" s="283">
        <v>0</v>
      </c>
      <c r="N75" s="282" t="s">
        <v>167</v>
      </c>
      <c r="O75" s="282" t="s">
        <v>55</v>
      </c>
      <c r="P75" s="282" t="s">
        <v>167</v>
      </c>
      <c r="Q75" s="281">
        <v>15.22</v>
      </c>
      <c r="R75" s="282" t="s">
        <v>167</v>
      </c>
      <c r="S75" s="281">
        <v>15.33</v>
      </c>
      <c r="T75" s="282" t="s">
        <v>167</v>
      </c>
      <c r="U75" s="283">
        <v>0</v>
      </c>
      <c r="V75" s="282" t="s">
        <v>167</v>
      </c>
      <c r="W75" s="283">
        <v>0</v>
      </c>
      <c r="X75" s="282" t="s">
        <v>167</v>
      </c>
      <c r="Y75" s="282" t="s">
        <v>55</v>
      </c>
      <c r="Z75" s="282" t="s">
        <v>167</v>
      </c>
      <c r="AA75" s="283">
        <v>0</v>
      </c>
      <c r="AB75" s="282" t="s">
        <v>167</v>
      </c>
      <c r="AC75" s="282" t="s">
        <v>55</v>
      </c>
      <c r="AD75" s="282" t="s">
        <v>167</v>
      </c>
      <c r="AE75" s="282" t="s">
        <v>55</v>
      </c>
      <c r="AF75" s="282" t="s">
        <v>167</v>
      </c>
      <c r="AG75" s="281">
        <v>16.03</v>
      </c>
      <c r="AH75" s="282" t="s">
        <v>167</v>
      </c>
      <c r="AI75" s="283">
        <v>0</v>
      </c>
      <c r="AJ75" s="282" t="s">
        <v>167</v>
      </c>
      <c r="AK75" s="283">
        <v>0</v>
      </c>
      <c r="AL75" s="282" t="s">
        <v>167</v>
      </c>
      <c r="AM75" s="282" t="s">
        <v>55</v>
      </c>
      <c r="AN75" s="282" t="s">
        <v>167</v>
      </c>
      <c r="AO75" s="283">
        <v>0</v>
      </c>
      <c r="AP75" s="282" t="s">
        <v>167</v>
      </c>
      <c r="AQ75" s="282" t="s">
        <v>55</v>
      </c>
      <c r="AR75" s="282" t="s">
        <v>167</v>
      </c>
      <c r="AS75" s="281">
        <v>14.22</v>
      </c>
      <c r="AT75" s="282" t="s">
        <v>167</v>
      </c>
      <c r="AU75" s="281">
        <v>14.11</v>
      </c>
      <c r="AV75" s="282" t="s">
        <v>167</v>
      </c>
      <c r="AW75" s="283">
        <v>0</v>
      </c>
      <c r="AX75" s="282" t="s">
        <v>168</v>
      </c>
      <c r="AY75" s="283">
        <v>0</v>
      </c>
      <c r="AZ75" s="282" t="s">
        <v>168</v>
      </c>
      <c r="BA75" s="283">
        <v>0</v>
      </c>
      <c r="BB75" s="282" t="s">
        <v>167</v>
      </c>
      <c r="BC75" s="283">
        <v>0</v>
      </c>
      <c r="BD75" s="282" t="s">
        <v>167</v>
      </c>
      <c r="BE75" s="281">
        <v>0.11</v>
      </c>
      <c r="BF75" s="282" t="s">
        <v>169</v>
      </c>
      <c r="BG75" s="281">
        <v>11.01</v>
      </c>
      <c r="BH75" s="282" t="s">
        <v>167</v>
      </c>
      <c r="BI75" s="281">
        <v>10.93</v>
      </c>
      <c r="BJ75" s="282" t="s">
        <v>167</v>
      </c>
      <c r="BK75" s="283">
        <v>0</v>
      </c>
      <c r="BL75" s="282" t="s">
        <v>168</v>
      </c>
      <c r="BM75" s="283">
        <v>0</v>
      </c>
      <c r="BN75" s="282" t="s">
        <v>168</v>
      </c>
      <c r="BO75" s="283">
        <v>0</v>
      </c>
      <c r="BP75" s="282" t="s">
        <v>167</v>
      </c>
      <c r="BQ75" s="283">
        <v>0</v>
      </c>
      <c r="BR75" s="282" t="s">
        <v>167</v>
      </c>
      <c r="BS75" s="281">
        <v>0.08</v>
      </c>
      <c r="BT75" s="282" t="s">
        <v>169</v>
      </c>
      <c r="BU75" s="281">
        <v>11.53</v>
      </c>
      <c r="BV75" s="282" t="s">
        <v>167</v>
      </c>
      <c r="BW75" s="281">
        <v>11.43</v>
      </c>
      <c r="BX75" s="282" t="s">
        <v>167</v>
      </c>
      <c r="BY75" s="283">
        <v>0</v>
      </c>
      <c r="BZ75" s="282" t="s">
        <v>168</v>
      </c>
      <c r="CA75" s="283">
        <v>0</v>
      </c>
      <c r="CB75" s="282" t="s">
        <v>168</v>
      </c>
      <c r="CC75" s="283">
        <v>0</v>
      </c>
      <c r="CD75" s="282" t="s">
        <v>167</v>
      </c>
      <c r="CE75" s="283">
        <v>0</v>
      </c>
      <c r="CF75" s="282" t="s">
        <v>167</v>
      </c>
      <c r="CG75" s="283">
        <v>0.1</v>
      </c>
      <c r="CH75" s="282" t="s">
        <v>169</v>
      </c>
      <c r="CI75" s="281">
        <v>11.29</v>
      </c>
      <c r="CJ75" s="282" t="s">
        <v>167</v>
      </c>
      <c r="CK75" s="281">
        <v>11.18</v>
      </c>
      <c r="CL75" s="282" t="s">
        <v>167</v>
      </c>
      <c r="CM75" s="283">
        <v>0</v>
      </c>
      <c r="CN75" s="282" t="s">
        <v>168</v>
      </c>
      <c r="CO75" s="283">
        <v>0</v>
      </c>
      <c r="CP75" s="282" t="s">
        <v>168</v>
      </c>
      <c r="CQ75" s="283">
        <v>0</v>
      </c>
      <c r="CR75" s="282" t="s">
        <v>167</v>
      </c>
      <c r="CS75" s="283">
        <v>0</v>
      </c>
      <c r="CT75" s="282" t="s">
        <v>167</v>
      </c>
      <c r="CU75" s="281">
        <v>0.11</v>
      </c>
      <c r="CV75" s="282" t="s">
        <v>169</v>
      </c>
      <c r="CW75" s="281">
        <v>10.23</v>
      </c>
      <c r="CX75" s="282" t="s">
        <v>167</v>
      </c>
      <c r="CY75" s="281">
        <v>10.06</v>
      </c>
      <c r="CZ75" s="282" t="s">
        <v>167</v>
      </c>
      <c r="DA75" s="283">
        <v>0</v>
      </c>
      <c r="DB75" s="282" t="s">
        <v>168</v>
      </c>
      <c r="DC75" s="283">
        <v>0</v>
      </c>
      <c r="DD75" s="282" t="s">
        <v>168</v>
      </c>
      <c r="DE75" s="283">
        <v>0</v>
      </c>
      <c r="DF75" s="282" t="s">
        <v>167</v>
      </c>
      <c r="DG75" s="283">
        <v>0</v>
      </c>
      <c r="DH75" s="282" t="s">
        <v>167</v>
      </c>
      <c r="DI75" s="281">
        <v>0.17</v>
      </c>
      <c r="DJ75" s="282" t="s">
        <v>169</v>
      </c>
      <c r="DK75" s="281">
        <v>9.2899999999999991</v>
      </c>
      <c r="DL75" s="282" t="s">
        <v>167</v>
      </c>
      <c r="DM75" s="281">
        <v>8.99</v>
      </c>
      <c r="DN75" s="282" t="s">
        <v>167</v>
      </c>
      <c r="DO75" s="281">
        <v>0.18</v>
      </c>
      <c r="DP75" s="282" t="s">
        <v>167</v>
      </c>
      <c r="DQ75" s="281">
        <v>0.03</v>
      </c>
      <c r="DR75" s="282" t="s">
        <v>167</v>
      </c>
      <c r="DS75" s="283">
        <v>0</v>
      </c>
      <c r="DT75" s="282" t="s">
        <v>168</v>
      </c>
      <c r="DU75" s="282" t="s">
        <v>55</v>
      </c>
      <c r="DV75" s="282" t="s">
        <v>167</v>
      </c>
      <c r="DW75" s="281">
        <v>0.08</v>
      </c>
      <c r="DX75" s="282" t="s">
        <v>169</v>
      </c>
      <c r="DY75" s="281">
        <v>4.76</v>
      </c>
      <c r="DZ75" s="282" t="s">
        <v>167</v>
      </c>
      <c r="EA75" s="281">
        <v>4.3899999999999997</v>
      </c>
      <c r="EB75" s="282" t="s">
        <v>167</v>
      </c>
      <c r="EC75" s="283">
        <v>0.3</v>
      </c>
      <c r="ED75" s="282" t="s">
        <v>167</v>
      </c>
      <c r="EE75" s="281">
        <v>0.02</v>
      </c>
      <c r="EF75" s="282" t="s">
        <v>167</v>
      </c>
      <c r="EG75" s="283">
        <v>0</v>
      </c>
      <c r="EH75" s="282" t="s">
        <v>168</v>
      </c>
      <c r="EI75" s="283">
        <v>0</v>
      </c>
      <c r="EJ75" s="282" t="s">
        <v>167</v>
      </c>
      <c r="EK75" s="281">
        <v>0.05</v>
      </c>
      <c r="EL75" s="282" t="s">
        <v>169</v>
      </c>
      <c r="EM75" s="283">
        <v>8.1999999999999993</v>
      </c>
      <c r="EN75" s="282" t="s">
        <v>167</v>
      </c>
      <c r="EO75" s="281">
        <v>7.48</v>
      </c>
      <c r="EP75" s="282" t="s">
        <v>167</v>
      </c>
      <c r="EQ75" s="281">
        <v>0.62</v>
      </c>
      <c r="ER75" s="282" t="s">
        <v>167</v>
      </c>
      <c r="ES75" s="281">
        <v>0.02</v>
      </c>
      <c r="ET75" s="282" t="s">
        <v>167</v>
      </c>
      <c r="EU75" s="283">
        <v>0</v>
      </c>
      <c r="EV75" s="282" t="s">
        <v>168</v>
      </c>
      <c r="EW75" s="283">
        <v>0</v>
      </c>
      <c r="EX75" s="282" t="s">
        <v>167</v>
      </c>
      <c r="EY75" s="281">
        <v>0.06</v>
      </c>
      <c r="EZ75" s="282" t="s">
        <v>169</v>
      </c>
      <c r="FA75" s="281">
        <v>8.44</v>
      </c>
      <c r="FB75" s="282" t="s">
        <v>167</v>
      </c>
      <c r="FC75" s="281">
        <v>7.93</v>
      </c>
      <c r="FD75" s="282" t="s">
        <v>167</v>
      </c>
      <c r="FE75" s="281">
        <v>0.44</v>
      </c>
      <c r="FF75" s="282" t="s">
        <v>167</v>
      </c>
      <c r="FG75" s="281">
        <v>0.05</v>
      </c>
      <c r="FH75" s="282" t="s">
        <v>167</v>
      </c>
      <c r="FI75" s="283">
        <v>0</v>
      </c>
      <c r="FJ75" s="282" t="s">
        <v>168</v>
      </c>
      <c r="FK75" s="283">
        <v>0</v>
      </c>
      <c r="FL75" s="282" t="s">
        <v>167</v>
      </c>
      <c r="FM75" s="281">
        <v>0.05</v>
      </c>
      <c r="FN75" s="282" t="s">
        <v>169</v>
      </c>
    </row>
    <row r="76" spans="2:170" x14ac:dyDescent="0.2">
      <c r="B76" s="278" t="s">
        <v>68</v>
      </c>
      <c r="C76" s="279">
        <v>1797.14</v>
      </c>
      <c r="D76" s="280" t="s">
        <v>167</v>
      </c>
      <c r="E76" s="279">
        <v>414.64</v>
      </c>
      <c r="F76" s="280" t="s">
        <v>167</v>
      </c>
      <c r="G76" s="279">
        <v>1316.55</v>
      </c>
      <c r="H76" s="280" t="s">
        <v>167</v>
      </c>
      <c r="I76" s="279">
        <v>67.73</v>
      </c>
      <c r="J76" s="280" t="s">
        <v>167</v>
      </c>
      <c r="K76" s="279">
        <v>0.42</v>
      </c>
      <c r="L76" s="280" t="s">
        <v>167</v>
      </c>
      <c r="M76" s="284">
        <v>0</v>
      </c>
      <c r="N76" s="280" t="s">
        <v>167</v>
      </c>
      <c r="O76" s="280" t="s">
        <v>55</v>
      </c>
      <c r="P76" s="280" t="s">
        <v>167</v>
      </c>
      <c r="Q76" s="279">
        <v>2091.56</v>
      </c>
      <c r="R76" s="280" t="s">
        <v>167</v>
      </c>
      <c r="S76" s="279">
        <v>532.52</v>
      </c>
      <c r="T76" s="280" t="s">
        <v>167</v>
      </c>
      <c r="U76" s="279">
        <v>1484.37</v>
      </c>
      <c r="V76" s="280" t="s">
        <v>167</v>
      </c>
      <c r="W76" s="279">
        <v>78.760000000000005</v>
      </c>
      <c r="X76" s="280" t="s">
        <v>167</v>
      </c>
      <c r="Y76" s="284">
        <v>0.7</v>
      </c>
      <c r="Z76" s="280" t="s">
        <v>167</v>
      </c>
      <c r="AA76" s="284">
        <v>0</v>
      </c>
      <c r="AB76" s="280" t="s">
        <v>167</v>
      </c>
      <c r="AC76" s="280" t="s">
        <v>55</v>
      </c>
      <c r="AD76" s="280" t="s">
        <v>167</v>
      </c>
      <c r="AE76" s="279">
        <v>2433.04</v>
      </c>
      <c r="AF76" s="280" t="s">
        <v>167</v>
      </c>
      <c r="AG76" s="279">
        <v>699.75</v>
      </c>
      <c r="AH76" s="280" t="s">
        <v>167</v>
      </c>
      <c r="AI76" s="279">
        <v>1597.25</v>
      </c>
      <c r="AJ76" s="280" t="s">
        <v>167</v>
      </c>
      <c r="AK76" s="279">
        <v>115.59</v>
      </c>
      <c r="AL76" s="280" t="s">
        <v>167</v>
      </c>
      <c r="AM76" s="279">
        <v>0.54</v>
      </c>
      <c r="AN76" s="280" t="s">
        <v>167</v>
      </c>
      <c r="AO76" s="284">
        <v>0</v>
      </c>
      <c r="AP76" s="280" t="s">
        <v>167</v>
      </c>
      <c r="AQ76" s="279">
        <v>26.34</v>
      </c>
      <c r="AR76" s="280" t="s">
        <v>167</v>
      </c>
      <c r="AS76" s="279">
        <v>2309.94</v>
      </c>
      <c r="AT76" s="280" t="s">
        <v>167</v>
      </c>
      <c r="AU76" s="279">
        <v>590.44000000000005</v>
      </c>
      <c r="AV76" s="280" t="s">
        <v>167</v>
      </c>
      <c r="AW76" s="279">
        <v>1556.98</v>
      </c>
      <c r="AX76" s="280" t="s">
        <v>167</v>
      </c>
      <c r="AY76" s="279">
        <v>145.85</v>
      </c>
      <c r="AZ76" s="280" t="s">
        <v>167</v>
      </c>
      <c r="BA76" s="279">
        <v>0.69</v>
      </c>
      <c r="BB76" s="280" t="s">
        <v>167</v>
      </c>
      <c r="BC76" s="284">
        <v>0</v>
      </c>
      <c r="BD76" s="280" t="s">
        <v>167</v>
      </c>
      <c r="BE76" s="279">
        <v>23.87</v>
      </c>
      <c r="BF76" s="280" t="s">
        <v>167</v>
      </c>
      <c r="BG76" s="279">
        <v>2997.87</v>
      </c>
      <c r="BH76" s="280" t="s">
        <v>167</v>
      </c>
      <c r="BI76" s="279">
        <v>924.99</v>
      </c>
      <c r="BJ76" s="280" t="s">
        <v>167</v>
      </c>
      <c r="BK76" s="279">
        <v>1875.41</v>
      </c>
      <c r="BL76" s="280" t="s">
        <v>167</v>
      </c>
      <c r="BM76" s="279">
        <v>184.73</v>
      </c>
      <c r="BN76" s="280" t="s">
        <v>167</v>
      </c>
      <c r="BO76" s="279">
        <v>1.19</v>
      </c>
      <c r="BP76" s="280" t="s">
        <v>167</v>
      </c>
      <c r="BQ76" s="284">
        <v>0</v>
      </c>
      <c r="BR76" s="280" t="s">
        <v>167</v>
      </c>
      <c r="BS76" s="284">
        <v>21.6</v>
      </c>
      <c r="BT76" s="280" t="s">
        <v>167</v>
      </c>
      <c r="BU76" s="284">
        <v>3142.5</v>
      </c>
      <c r="BV76" s="280" t="s">
        <v>167</v>
      </c>
      <c r="BW76" s="279">
        <v>932.14</v>
      </c>
      <c r="BX76" s="280" t="s">
        <v>167</v>
      </c>
      <c r="BY76" s="279">
        <v>2022.33</v>
      </c>
      <c r="BZ76" s="280" t="s">
        <v>167</v>
      </c>
      <c r="CA76" s="279">
        <v>179.28</v>
      </c>
      <c r="CB76" s="280" t="s">
        <v>167</v>
      </c>
      <c r="CC76" s="279">
        <v>1.55</v>
      </c>
      <c r="CD76" s="280" t="s">
        <v>167</v>
      </c>
      <c r="CE76" s="284">
        <v>0</v>
      </c>
      <c r="CF76" s="280" t="s">
        <v>167</v>
      </c>
      <c r="CG76" s="279">
        <v>17.73</v>
      </c>
      <c r="CH76" s="280" t="s">
        <v>167</v>
      </c>
      <c r="CI76" s="279">
        <v>3021.41</v>
      </c>
      <c r="CJ76" s="280" t="s">
        <v>167</v>
      </c>
      <c r="CK76" s="279">
        <v>1002.71</v>
      </c>
      <c r="CL76" s="280" t="s">
        <v>167</v>
      </c>
      <c r="CM76" s="279">
        <v>1830.28</v>
      </c>
      <c r="CN76" s="280" t="s">
        <v>167</v>
      </c>
      <c r="CO76" s="279">
        <v>181.24</v>
      </c>
      <c r="CP76" s="280" t="s">
        <v>167</v>
      </c>
      <c r="CQ76" s="284">
        <v>1.4</v>
      </c>
      <c r="CR76" s="280" t="s">
        <v>167</v>
      </c>
      <c r="CS76" s="284">
        <v>0</v>
      </c>
      <c r="CT76" s="280" t="s">
        <v>167</v>
      </c>
      <c r="CU76" s="279">
        <v>15.77</v>
      </c>
      <c r="CV76" s="280" t="s">
        <v>167</v>
      </c>
      <c r="CW76" s="279">
        <v>2798.79</v>
      </c>
      <c r="CX76" s="280" t="s">
        <v>167</v>
      </c>
      <c r="CY76" s="279">
        <v>912.12</v>
      </c>
      <c r="CZ76" s="280" t="s">
        <v>167</v>
      </c>
      <c r="DA76" s="279">
        <v>1706.85</v>
      </c>
      <c r="DB76" s="280" t="s">
        <v>167</v>
      </c>
      <c r="DC76" s="279">
        <v>169.57</v>
      </c>
      <c r="DD76" s="280" t="s">
        <v>167</v>
      </c>
      <c r="DE76" s="279">
        <v>1.48</v>
      </c>
      <c r="DF76" s="280" t="s">
        <v>167</v>
      </c>
      <c r="DG76" s="284">
        <v>0</v>
      </c>
      <c r="DH76" s="280" t="s">
        <v>167</v>
      </c>
      <c r="DI76" s="279">
        <v>18.03</v>
      </c>
      <c r="DJ76" s="280" t="s">
        <v>167</v>
      </c>
      <c r="DK76" s="279">
        <v>2750.28</v>
      </c>
      <c r="DL76" s="280" t="s">
        <v>167</v>
      </c>
      <c r="DM76" s="284">
        <v>876.9</v>
      </c>
      <c r="DN76" s="280" t="s">
        <v>167</v>
      </c>
      <c r="DO76" s="279">
        <v>1697.96</v>
      </c>
      <c r="DP76" s="280" t="s">
        <v>167</v>
      </c>
      <c r="DQ76" s="279">
        <v>165.76</v>
      </c>
      <c r="DR76" s="280" t="s">
        <v>167</v>
      </c>
      <c r="DS76" s="279">
        <v>1.17</v>
      </c>
      <c r="DT76" s="280" t="s">
        <v>167</v>
      </c>
      <c r="DU76" s="284">
        <v>0</v>
      </c>
      <c r="DV76" s="280" t="s">
        <v>167</v>
      </c>
      <c r="DW76" s="284">
        <v>17.600000000000001</v>
      </c>
      <c r="DX76" s="280" t="s">
        <v>167</v>
      </c>
      <c r="DY76" s="279">
        <v>2658.06</v>
      </c>
      <c r="DZ76" s="280" t="s">
        <v>167</v>
      </c>
      <c r="EA76" s="279">
        <v>734.02</v>
      </c>
      <c r="EB76" s="280" t="s">
        <v>167</v>
      </c>
      <c r="EC76" s="279">
        <v>1757.71</v>
      </c>
      <c r="ED76" s="280" t="s">
        <v>167</v>
      </c>
      <c r="EE76" s="279">
        <v>156.58000000000001</v>
      </c>
      <c r="EF76" s="280" t="s">
        <v>167</v>
      </c>
      <c r="EG76" s="284">
        <v>1.5</v>
      </c>
      <c r="EH76" s="280" t="s">
        <v>167</v>
      </c>
      <c r="EI76" s="284">
        <v>0</v>
      </c>
      <c r="EJ76" s="280" t="s">
        <v>167</v>
      </c>
      <c r="EK76" s="279">
        <v>17.04</v>
      </c>
      <c r="EL76" s="280" t="s">
        <v>167</v>
      </c>
      <c r="EM76" s="279">
        <v>1927.47</v>
      </c>
      <c r="EN76" s="280" t="s">
        <v>167</v>
      </c>
      <c r="EO76" s="279">
        <v>505.05</v>
      </c>
      <c r="EP76" s="280" t="s">
        <v>167</v>
      </c>
      <c r="EQ76" s="284">
        <v>1286.2</v>
      </c>
      <c r="ER76" s="280" t="s">
        <v>167</v>
      </c>
      <c r="ES76" s="279">
        <v>134.47</v>
      </c>
      <c r="ET76" s="280" t="s">
        <v>167</v>
      </c>
      <c r="EU76" s="279">
        <v>1.25</v>
      </c>
      <c r="EV76" s="280" t="s">
        <v>167</v>
      </c>
      <c r="EW76" s="284">
        <v>0</v>
      </c>
      <c r="EX76" s="280" t="s">
        <v>167</v>
      </c>
      <c r="EY76" s="279">
        <v>6.89</v>
      </c>
      <c r="EZ76" s="280" t="s">
        <v>167</v>
      </c>
      <c r="FA76" s="279">
        <v>2778.92</v>
      </c>
      <c r="FB76" s="280" t="s">
        <v>167</v>
      </c>
      <c r="FC76" s="279">
        <v>626.41</v>
      </c>
      <c r="FD76" s="280" t="s">
        <v>167</v>
      </c>
      <c r="FE76" s="279">
        <v>1970.15</v>
      </c>
      <c r="FF76" s="280" t="s">
        <v>167</v>
      </c>
      <c r="FG76" s="279">
        <v>173.31</v>
      </c>
      <c r="FH76" s="280" t="s">
        <v>167</v>
      </c>
      <c r="FI76" s="279">
        <v>3.36</v>
      </c>
      <c r="FJ76" s="280" t="s">
        <v>167</v>
      </c>
      <c r="FK76" s="284">
        <v>0</v>
      </c>
      <c r="FL76" s="280" t="s">
        <v>167</v>
      </c>
      <c r="FM76" s="279">
        <v>14.88</v>
      </c>
      <c r="FN76" s="280" t="s">
        <v>167</v>
      </c>
    </row>
    <row r="77" spans="2:170" x14ac:dyDescent="0.2">
      <c r="B77" s="278" t="s">
        <v>67</v>
      </c>
      <c r="C77" s="283">
        <v>0</v>
      </c>
      <c r="D77" s="282" t="s">
        <v>167</v>
      </c>
      <c r="E77" s="283">
        <v>0</v>
      </c>
      <c r="F77" s="282" t="s">
        <v>167</v>
      </c>
      <c r="G77" s="283">
        <v>0</v>
      </c>
      <c r="H77" s="282" t="s">
        <v>167</v>
      </c>
      <c r="I77" s="283">
        <v>0</v>
      </c>
      <c r="J77" s="282" t="s">
        <v>167</v>
      </c>
      <c r="K77" s="283">
        <v>0</v>
      </c>
      <c r="L77" s="282" t="s">
        <v>167</v>
      </c>
      <c r="M77" s="283">
        <v>0</v>
      </c>
      <c r="N77" s="282" t="s">
        <v>167</v>
      </c>
      <c r="O77" s="283">
        <v>0</v>
      </c>
      <c r="P77" s="282" t="s">
        <v>167</v>
      </c>
      <c r="Q77" s="283">
        <v>0</v>
      </c>
      <c r="R77" s="282" t="s">
        <v>167</v>
      </c>
      <c r="S77" s="283">
        <v>0</v>
      </c>
      <c r="T77" s="282" t="s">
        <v>167</v>
      </c>
      <c r="U77" s="283">
        <v>0</v>
      </c>
      <c r="V77" s="282" t="s">
        <v>167</v>
      </c>
      <c r="W77" s="283">
        <v>0</v>
      </c>
      <c r="X77" s="282" t="s">
        <v>167</v>
      </c>
      <c r="Y77" s="283">
        <v>0</v>
      </c>
      <c r="Z77" s="282" t="s">
        <v>167</v>
      </c>
      <c r="AA77" s="283">
        <v>0</v>
      </c>
      <c r="AB77" s="282" t="s">
        <v>167</v>
      </c>
      <c r="AC77" s="283">
        <v>0</v>
      </c>
      <c r="AD77" s="282" t="s">
        <v>167</v>
      </c>
      <c r="AE77" s="283">
        <v>0</v>
      </c>
      <c r="AF77" s="282" t="s">
        <v>167</v>
      </c>
      <c r="AG77" s="283">
        <v>0</v>
      </c>
      <c r="AH77" s="282" t="s">
        <v>167</v>
      </c>
      <c r="AI77" s="283">
        <v>0</v>
      </c>
      <c r="AJ77" s="282" t="s">
        <v>167</v>
      </c>
      <c r="AK77" s="283">
        <v>0</v>
      </c>
      <c r="AL77" s="282" t="s">
        <v>167</v>
      </c>
      <c r="AM77" s="283">
        <v>0</v>
      </c>
      <c r="AN77" s="282" t="s">
        <v>167</v>
      </c>
      <c r="AO77" s="283">
        <v>0</v>
      </c>
      <c r="AP77" s="282" t="s">
        <v>167</v>
      </c>
      <c r="AQ77" s="283">
        <v>0</v>
      </c>
      <c r="AR77" s="282" t="s">
        <v>167</v>
      </c>
      <c r="AS77" s="283">
        <v>0</v>
      </c>
      <c r="AT77" s="282" t="s">
        <v>167</v>
      </c>
      <c r="AU77" s="283">
        <v>0</v>
      </c>
      <c r="AV77" s="282" t="s">
        <v>167</v>
      </c>
      <c r="AW77" s="283">
        <v>0</v>
      </c>
      <c r="AX77" s="282" t="s">
        <v>167</v>
      </c>
      <c r="AY77" s="283">
        <v>0</v>
      </c>
      <c r="AZ77" s="282" t="s">
        <v>167</v>
      </c>
      <c r="BA77" s="283">
        <v>0</v>
      </c>
      <c r="BB77" s="282" t="s">
        <v>167</v>
      </c>
      <c r="BC77" s="283">
        <v>0</v>
      </c>
      <c r="BD77" s="282" t="s">
        <v>167</v>
      </c>
      <c r="BE77" s="283">
        <v>0</v>
      </c>
      <c r="BF77" s="282" t="s">
        <v>167</v>
      </c>
      <c r="BG77" s="283">
        <v>0</v>
      </c>
      <c r="BH77" s="282" t="s">
        <v>167</v>
      </c>
      <c r="BI77" s="283">
        <v>0</v>
      </c>
      <c r="BJ77" s="282" t="s">
        <v>167</v>
      </c>
      <c r="BK77" s="283">
        <v>0</v>
      </c>
      <c r="BL77" s="282" t="s">
        <v>167</v>
      </c>
      <c r="BM77" s="283">
        <v>0</v>
      </c>
      <c r="BN77" s="282" t="s">
        <v>167</v>
      </c>
      <c r="BO77" s="283">
        <v>0</v>
      </c>
      <c r="BP77" s="282" t="s">
        <v>167</v>
      </c>
      <c r="BQ77" s="283">
        <v>0</v>
      </c>
      <c r="BR77" s="282" t="s">
        <v>167</v>
      </c>
      <c r="BS77" s="283">
        <v>0</v>
      </c>
      <c r="BT77" s="282" t="s">
        <v>167</v>
      </c>
      <c r="BU77" s="283">
        <v>0</v>
      </c>
      <c r="BV77" s="282" t="s">
        <v>167</v>
      </c>
      <c r="BW77" s="283">
        <v>0</v>
      </c>
      <c r="BX77" s="282" t="s">
        <v>167</v>
      </c>
      <c r="BY77" s="283">
        <v>0</v>
      </c>
      <c r="BZ77" s="282" t="s">
        <v>167</v>
      </c>
      <c r="CA77" s="283">
        <v>0</v>
      </c>
      <c r="CB77" s="282" t="s">
        <v>167</v>
      </c>
      <c r="CC77" s="283">
        <v>0</v>
      </c>
      <c r="CD77" s="282" t="s">
        <v>167</v>
      </c>
      <c r="CE77" s="283">
        <v>0</v>
      </c>
      <c r="CF77" s="282" t="s">
        <v>167</v>
      </c>
      <c r="CG77" s="283">
        <v>0</v>
      </c>
      <c r="CH77" s="282" t="s">
        <v>167</v>
      </c>
      <c r="CI77" s="283">
        <v>0</v>
      </c>
      <c r="CJ77" s="282" t="s">
        <v>167</v>
      </c>
      <c r="CK77" s="283">
        <v>0</v>
      </c>
      <c r="CL77" s="282" t="s">
        <v>167</v>
      </c>
      <c r="CM77" s="283">
        <v>0</v>
      </c>
      <c r="CN77" s="282" t="s">
        <v>167</v>
      </c>
      <c r="CO77" s="283">
        <v>0</v>
      </c>
      <c r="CP77" s="282" t="s">
        <v>167</v>
      </c>
      <c r="CQ77" s="283">
        <v>0</v>
      </c>
      <c r="CR77" s="282" t="s">
        <v>167</v>
      </c>
      <c r="CS77" s="282" t="s">
        <v>55</v>
      </c>
      <c r="CT77" s="282" t="s">
        <v>167</v>
      </c>
      <c r="CU77" s="283">
        <v>0</v>
      </c>
      <c r="CV77" s="282" t="s">
        <v>167</v>
      </c>
      <c r="CW77" s="283">
        <v>0</v>
      </c>
      <c r="CX77" s="282" t="s">
        <v>167</v>
      </c>
      <c r="CY77" s="283">
        <v>0</v>
      </c>
      <c r="CZ77" s="282" t="s">
        <v>167</v>
      </c>
      <c r="DA77" s="283">
        <v>0</v>
      </c>
      <c r="DB77" s="282" t="s">
        <v>167</v>
      </c>
      <c r="DC77" s="283">
        <v>0</v>
      </c>
      <c r="DD77" s="282" t="s">
        <v>167</v>
      </c>
      <c r="DE77" s="283">
        <v>0</v>
      </c>
      <c r="DF77" s="282" t="s">
        <v>167</v>
      </c>
      <c r="DG77" s="283">
        <v>0</v>
      </c>
      <c r="DH77" s="282" t="s">
        <v>167</v>
      </c>
      <c r="DI77" s="283">
        <v>0</v>
      </c>
      <c r="DJ77" s="282" t="s">
        <v>167</v>
      </c>
      <c r="DK77" s="283">
        <v>0</v>
      </c>
      <c r="DL77" s="282" t="s">
        <v>167</v>
      </c>
      <c r="DM77" s="283">
        <v>0</v>
      </c>
      <c r="DN77" s="282" t="s">
        <v>167</v>
      </c>
      <c r="DO77" s="283">
        <v>0</v>
      </c>
      <c r="DP77" s="282" t="s">
        <v>167</v>
      </c>
      <c r="DQ77" s="283">
        <v>0</v>
      </c>
      <c r="DR77" s="282" t="s">
        <v>167</v>
      </c>
      <c r="DS77" s="283">
        <v>0</v>
      </c>
      <c r="DT77" s="282" t="s">
        <v>167</v>
      </c>
      <c r="DU77" s="282" t="s">
        <v>55</v>
      </c>
      <c r="DV77" s="282" t="s">
        <v>167</v>
      </c>
      <c r="DW77" s="283">
        <v>0</v>
      </c>
      <c r="DX77" s="282" t="s">
        <v>167</v>
      </c>
      <c r="DY77" s="283">
        <v>0</v>
      </c>
      <c r="DZ77" s="282" t="s">
        <v>167</v>
      </c>
      <c r="EA77" s="283">
        <v>0</v>
      </c>
      <c r="EB77" s="282" t="s">
        <v>167</v>
      </c>
      <c r="EC77" s="283">
        <v>0</v>
      </c>
      <c r="ED77" s="282" t="s">
        <v>167</v>
      </c>
      <c r="EE77" s="283">
        <v>0</v>
      </c>
      <c r="EF77" s="282" t="s">
        <v>167</v>
      </c>
      <c r="EG77" s="283">
        <v>0</v>
      </c>
      <c r="EH77" s="282" t="s">
        <v>167</v>
      </c>
      <c r="EI77" s="283">
        <v>0</v>
      </c>
      <c r="EJ77" s="282" t="s">
        <v>167</v>
      </c>
      <c r="EK77" s="283">
        <v>0</v>
      </c>
      <c r="EL77" s="282" t="s">
        <v>167</v>
      </c>
      <c r="EM77" s="283">
        <v>0</v>
      </c>
      <c r="EN77" s="282" t="s">
        <v>167</v>
      </c>
      <c r="EO77" s="283">
        <v>0</v>
      </c>
      <c r="EP77" s="282" t="s">
        <v>167</v>
      </c>
      <c r="EQ77" s="283">
        <v>0</v>
      </c>
      <c r="ER77" s="282" t="s">
        <v>167</v>
      </c>
      <c r="ES77" s="283">
        <v>0</v>
      </c>
      <c r="ET77" s="282" t="s">
        <v>167</v>
      </c>
      <c r="EU77" s="283">
        <v>0</v>
      </c>
      <c r="EV77" s="282" t="s">
        <v>167</v>
      </c>
      <c r="EW77" s="283">
        <v>0</v>
      </c>
      <c r="EX77" s="282" t="s">
        <v>167</v>
      </c>
      <c r="EY77" s="283">
        <v>0</v>
      </c>
      <c r="EZ77" s="282" t="s">
        <v>167</v>
      </c>
      <c r="FA77" s="283">
        <v>0</v>
      </c>
      <c r="FB77" s="282" t="s">
        <v>167</v>
      </c>
      <c r="FC77" s="283">
        <v>0</v>
      </c>
      <c r="FD77" s="282" t="s">
        <v>167</v>
      </c>
      <c r="FE77" s="283">
        <v>0</v>
      </c>
      <c r="FF77" s="282" t="s">
        <v>167</v>
      </c>
      <c r="FG77" s="283">
        <v>0</v>
      </c>
      <c r="FH77" s="282" t="s">
        <v>167</v>
      </c>
      <c r="FI77" s="283">
        <v>0</v>
      </c>
      <c r="FJ77" s="282" t="s">
        <v>167</v>
      </c>
      <c r="FK77" s="283">
        <v>0</v>
      </c>
      <c r="FL77" s="282" t="s">
        <v>167</v>
      </c>
      <c r="FM77" s="283">
        <v>0</v>
      </c>
      <c r="FN77" s="282" t="s">
        <v>167</v>
      </c>
    </row>
    <row r="78" spans="2:170" x14ac:dyDescent="0.2">
      <c r="B78" s="278" t="s">
        <v>66</v>
      </c>
      <c r="C78" s="284">
        <v>7</v>
      </c>
      <c r="D78" s="280" t="s">
        <v>167</v>
      </c>
      <c r="E78" s="279">
        <v>6.91</v>
      </c>
      <c r="F78" s="280" t="s">
        <v>167</v>
      </c>
      <c r="G78" s="284">
        <v>0</v>
      </c>
      <c r="H78" s="280" t="s">
        <v>167</v>
      </c>
      <c r="I78" s="280" t="s">
        <v>55</v>
      </c>
      <c r="J78" s="280" t="s">
        <v>167</v>
      </c>
      <c r="K78" s="280" t="s">
        <v>55</v>
      </c>
      <c r="L78" s="280" t="s">
        <v>167</v>
      </c>
      <c r="M78" s="284">
        <v>0</v>
      </c>
      <c r="N78" s="280" t="s">
        <v>167</v>
      </c>
      <c r="O78" s="280" t="s">
        <v>55</v>
      </c>
      <c r="P78" s="280" t="s">
        <v>167</v>
      </c>
      <c r="Q78" s="284">
        <v>10</v>
      </c>
      <c r="R78" s="280" t="s">
        <v>167</v>
      </c>
      <c r="S78" s="279">
        <v>9.9499999999999993</v>
      </c>
      <c r="T78" s="280" t="s">
        <v>167</v>
      </c>
      <c r="U78" s="284">
        <v>0</v>
      </c>
      <c r="V78" s="280" t="s">
        <v>44</v>
      </c>
      <c r="W78" s="280" t="s">
        <v>55</v>
      </c>
      <c r="X78" s="280" t="s">
        <v>167</v>
      </c>
      <c r="Y78" s="280" t="s">
        <v>55</v>
      </c>
      <c r="Z78" s="280" t="s">
        <v>167</v>
      </c>
      <c r="AA78" s="284">
        <v>0</v>
      </c>
      <c r="AB78" s="280" t="s">
        <v>167</v>
      </c>
      <c r="AC78" s="280" t="s">
        <v>55</v>
      </c>
      <c r="AD78" s="280" t="s">
        <v>167</v>
      </c>
      <c r="AE78" s="280" t="s">
        <v>55</v>
      </c>
      <c r="AF78" s="280" t="s">
        <v>167</v>
      </c>
      <c r="AG78" s="279">
        <v>10.039999999999999</v>
      </c>
      <c r="AH78" s="280" t="s">
        <v>167</v>
      </c>
      <c r="AI78" s="284">
        <v>0</v>
      </c>
      <c r="AJ78" s="280" t="s">
        <v>167</v>
      </c>
      <c r="AK78" s="284">
        <v>0</v>
      </c>
      <c r="AL78" s="280" t="s">
        <v>167</v>
      </c>
      <c r="AM78" s="284">
        <v>0</v>
      </c>
      <c r="AN78" s="280" t="s">
        <v>167</v>
      </c>
      <c r="AO78" s="284">
        <v>0</v>
      </c>
      <c r="AP78" s="280" t="s">
        <v>167</v>
      </c>
      <c r="AQ78" s="280" t="s">
        <v>55</v>
      </c>
      <c r="AR78" s="280" t="s">
        <v>167</v>
      </c>
      <c r="AS78" s="280" t="s">
        <v>55</v>
      </c>
      <c r="AT78" s="280" t="s">
        <v>167</v>
      </c>
      <c r="AU78" s="279">
        <v>8.9700000000000006</v>
      </c>
      <c r="AV78" s="280" t="s">
        <v>167</v>
      </c>
      <c r="AW78" s="284">
        <v>0</v>
      </c>
      <c r="AX78" s="280" t="s">
        <v>168</v>
      </c>
      <c r="AY78" s="284">
        <v>0</v>
      </c>
      <c r="AZ78" s="280" t="s">
        <v>168</v>
      </c>
      <c r="BA78" s="284">
        <v>0</v>
      </c>
      <c r="BB78" s="280" t="s">
        <v>168</v>
      </c>
      <c r="BC78" s="284">
        <v>0</v>
      </c>
      <c r="BD78" s="280" t="s">
        <v>167</v>
      </c>
      <c r="BE78" s="280" t="s">
        <v>55</v>
      </c>
      <c r="BF78" s="280" t="s">
        <v>167</v>
      </c>
      <c r="BG78" s="280" t="s">
        <v>55</v>
      </c>
      <c r="BH78" s="280" t="s">
        <v>167</v>
      </c>
      <c r="BI78" s="279">
        <v>5.28</v>
      </c>
      <c r="BJ78" s="280" t="s">
        <v>167</v>
      </c>
      <c r="BK78" s="284">
        <v>0</v>
      </c>
      <c r="BL78" s="280" t="s">
        <v>168</v>
      </c>
      <c r="BM78" s="284">
        <v>0</v>
      </c>
      <c r="BN78" s="280" t="s">
        <v>168</v>
      </c>
      <c r="BO78" s="284">
        <v>0</v>
      </c>
      <c r="BP78" s="280" t="s">
        <v>168</v>
      </c>
      <c r="BQ78" s="284">
        <v>0</v>
      </c>
      <c r="BR78" s="280" t="s">
        <v>167</v>
      </c>
      <c r="BS78" s="284">
        <v>0</v>
      </c>
      <c r="BT78" s="280" t="s">
        <v>168</v>
      </c>
      <c r="BU78" s="280" t="s">
        <v>55</v>
      </c>
      <c r="BV78" s="280" t="s">
        <v>167</v>
      </c>
      <c r="BW78" s="279">
        <v>7.87</v>
      </c>
      <c r="BX78" s="280" t="s">
        <v>167</v>
      </c>
      <c r="BY78" s="284">
        <v>0</v>
      </c>
      <c r="BZ78" s="280" t="s">
        <v>168</v>
      </c>
      <c r="CA78" s="284">
        <v>0</v>
      </c>
      <c r="CB78" s="280" t="s">
        <v>168</v>
      </c>
      <c r="CC78" s="284">
        <v>0</v>
      </c>
      <c r="CD78" s="280" t="s">
        <v>168</v>
      </c>
      <c r="CE78" s="284">
        <v>0</v>
      </c>
      <c r="CF78" s="280" t="s">
        <v>167</v>
      </c>
      <c r="CG78" s="284">
        <v>0</v>
      </c>
      <c r="CH78" s="280" t="s">
        <v>168</v>
      </c>
      <c r="CI78" s="280" t="s">
        <v>55</v>
      </c>
      <c r="CJ78" s="280" t="s">
        <v>167</v>
      </c>
      <c r="CK78" s="279">
        <v>5.82</v>
      </c>
      <c r="CL78" s="280" t="s">
        <v>167</v>
      </c>
      <c r="CM78" s="284">
        <v>0</v>
      </c>
      <c r="CN78" s="280" t="s">
        <v>168</v>
      </c>
      <c r="CO78" s="284">
        <v>0</v>
      </c>
      <c r="CP78" s="280" t="s">
        <v>168</v>
      </c>
      <c r="CQ78" s="284">
        <v>0</v>
      </c>
      <c r="CR78" s="280" t="s">
        <v>168</v>
      </c>
      <c r="CS78" s="284">
        <v>0</v>
      </c>
      <c r="CT78" s="280" t="s">
        <v>167</v>
      </c>
      <c r="CU78" s="284">
        <v>0</v>
      </c>
      <c r="CV78" s="280" t="s">
        <v>168</v>
      </c>
      <c r="CW78" s="280" t="s">
        <v>55</v>
      </c>
      <c r="CX78" s="280" t="s">
        <v>167</v>
      </c>
      <c r="CY78" s="279">
        <v>6.01</v>
      </c>
      <c r="CZ78" s="280" t="s">
        <v>167</v>
      </c>
      <c r="DA78" s="284">
        <v>0</v>
      </c>
      <c r="DB78" s="280" t="s">
        <v>168</v>
      </c>
      <c r="DC78" s="284">
        <v>0</v>
      </c>
      <c r="DD78" s="280" t="s">
        <v>168</v>
      </c>
      <c r="DE78" s="284">
        <v>0</v>
      </c>
      <c r="DF78" s="280" t="s">
        <v>168</v>
      </c>
      <c r="DG78" s="284">
        <v>0</v>
      </c>
      <c r="DH78" s="280" t="s">
        <v>167</v>
      </c>
      <c r="DI78" s="284">
        <v>0</v>
      </c>
      <c r="DJ78" s="280" t="s">
        <v>168</v>
      </c>
      <c r="DK78" s="280" t="s">
        <v>55</v>
      </c>
      <c r="DL78" s="280" t="s">
        <v>167</v>
      </c>
      <c r="DM78" s="279">
        <v>5.92</v>
      </c>
      <c r="DN78" s="280" t="s">
        <v>167</v>
      </c>
      <c r="DO78" s="284">
        <v>0</v>
      </c>
      <c r="DP78" s="280" t="s">
        <v>168</v>
      </c>
      <c r="DQ78" s="284">
        <v>0</v>
      </c>
      <c r="DR78" s="280" t="s">
        <v>168</v>
      </c>
      <c r="DS78" s="284">
        <v>0</v>
      </c>
      <c r="DT78" s="280" t="s">
        <v>168</v>
      </c>
      <c r="DU78" s="280" t="s">
        <v>55</v>
      </c>
      <c r="DV78" s="280" t="s">
        <v>167</v>
      </c>
      <c r="DW78" s="284">
        <v>0</v>
      </c>
      <c r="DX78" s="280" t="s">
        <v>168</v>
      </c>
      <c r="DY78" s="280" t="s">
        <v>55</v>
      </c>
      <c r="DZ78" s="280" t="s">
        <v>167</v>
      </c>
      <c r="EA78" s="279">
        <v>4.3899999999999997</v>
      </c>
      <c r="EB78" s="280" t="s">
        <v>167</v>
      </c>
      <c r="EC78" s="284">
        <v>0</v>
      </c>
      <c r="ED78" s="280" t="s">
        <v>168</v>
      </c>
      <c r="EE78" s="284">
        <v>0</v>
      </c>
      <c r="EF78" s="280" t="s">
        <v>168</v>
      </c>
      <c r="EG78" s="284">
        <v>0</v>
      </c>
      <c r="EH78" s="280" t="s">
        <v>168</v>
      </c>
      <c r="EI78" s="284">
        <v>0</v>
      </c>
      <c r="EJ78" s="280" t="s">
        <v>167</v>
      </c>
      <c r="EK78" s="284">
        <v>0</v>
      </c>
      <c r="EL78" s="280" t="s">
        <v>168</v>
      </c>
      <c r="EM78" s="280" t="s">
        <v>55</v>
      </c>
      <c r="EN78" s="280" t="s">
        <v>167</v>
      </c>
      <c r="EO78" s="279">
        <v>7.17</v>
      </c>
      <c r="EP78" s="280" t="s">
        <v>167</v>
      </c>
      <c r="EQ78" s="284">
        <v>0</v>
      </c>
      <c r="ER78" s="280" t="s">
        <v>168</v>
      </c>
      <c r="ES78" s="284">
        <v>0</v>
      </c>
      <c r="ET78" s="280" t="s">
        <v>168</v>
      </c>
      <c r="EU78" s="284">
        <v>0</v>
      </c>
      <c r="EV78" s="280" t="s">
        <v>168</v>
      </c>
      <c r="EW78" s="284">
        <v>0</v>
      </c>
      <c r="EX78" s="280" t="s">
        <v>167</v>
      </c>
      <c r="EY78" s="284">
        <v>0</v>
      </c>
      <c r="EZ78" s="280" t="s">
        <v>168</v>
      </c>
      <c r="FA78" s="280" t="s">
        <v>55</v>
      </c>
      <c r="FB78" s="280" t="s">
        <v>167</v>
      </c>
      <c r="FC78" s="279">
        <v>7.86</v>
      </c>
      <c r="FD78" s="280" t="s">
        <v>167</v>
      </c>
      <c r="FE78" s="284">
        <v>0</v>
      </c>
      <c r="FF78" s="280" t="s">
        <v>168</v>
      </c>
      <c r="FG78" s="284">
        <v>0</v>
      </c>
      <c r="FH78" s="280" t="s">
        <v>168</v>
      </c>
      <c r="FI78" s="284">
        <v>0</v>
      </c>
      <c r="FJ78" s="280" t="s">
        <v>168</v>
      </c>
      <c r="FK78" s="284">
        <v>0</v>
      </c>
      <c r="FL78" s="280" t="s">
        <v>167</v>
      </c>
      <c r="FM78" s="284">
        <v>0</v>
      </c>
      <c r="FN78" s="280" t="s">
        <v>168</v>
      </c>
    </row>
    <row r="79" spans="2:170" x14ac:dyDescent="0.2">
      <c r="B79" s="278" t="s">
        <v>65</v>
      </c>
      <c r="C79" s="281">
        <v>320.24</v>
      </c>
      <c r="D79" s="282" t="s">
        <v>167</v>
      </c>
      <c r="E79" s="281">
        <v>148.87</v>
      </c>
      <c r="F79" s="282" t="s">
        <v>167</v>
      </c>
      <c r="G79" s="281">
        <v>53.63</v>
      </c>
      <c r="H79" s="282" t="s">
        <v>167</v>
      </c>
      <c r="I79" s="281">
        <v>106.56</v>
      </c>
      <c r="J79" s="282" t="s">
        <v>167</v>
      </c>
      <c r="K79" s="281">
        <v>0.87</v>
      </c>
      <c r="L79" s="282" t="s">
        <v>167</v>
      </c>
      <c r="M79" s="283">
        <v>0</v>
      </c>
      <c r="N79" s="282" t="s">
        <v>167</v>
      </c>
      <c r="O79" s="283">
        <v>16.3</v>
      </c>
      <c r="P79" s="282" t="s">
        <v>167</v>
      </c>
      <c r="Q79" s="281">
        <v>342.72</v>
      </c>
      <c r="R79" s="282" t="s">
        <v>167</v>
      </c>
      <c r="S79" s="281">
        <v>196.83</v>
      </c>
      <c r="T79" s="282" t="s">
        <v>167</v>
      </c>
      <c r="U79" s="281">
        <v>51.85</v>
      </c>
      <c r="V79" s="282" t="s">
        <v>167</v>
      </c>
      <c r="W79" s="281">
        <v>84.71</v>
      </c>
      <c r="X79" s="282" t="s">
        <v>167</v>
      </c>
      <c r="Y79" s="281">
        <v>0.63</v>
      </c>
      <c r="Z79" s="282" t="s">
        <v>167</v>
      </c>
      <c r="AA79" s="283">
        <v>0</v>
      </c>
      <c r="AB79" s="282" t="s">
        <v>167</v>
      </c>
      <c r="AC79" s="281">
        <v>13.22</v>
      </c>
      <c r="AD79" s="282" t="s">
        <v>167</v>
      </c>
      <c r="AE79" s="281">
        <v>387.33</v>
      </c>
      <c r="AF79" s="282" t="s">
        <v>167</v>
      </c>
      <c r="AG79" s="281">
        <v>198.29</v>
      </c>
      <c r="AH79" s="282" t="s">
        <v>167</v>
      </c>
      <c r="AI79" s="281">
        <v>58.38</v>
      </c>
      <c r="AJ79" s="282" t="s">
        <v>167</v>
      </c>
      <c r="AK79" s="281">
        <v>120.88</v>
      </c>
      <c r="AL79" s="282" t="s">
        <v>167</v>
      </c>
      <c r="AM79" s="281">
        <v>1.04</v>
      </c>
      <c r="AN79" s="282" t="s">
        <v>167</v>
      </c>
      <c r="AO79" s="283">
        <v>0</v>
      </c>
      <c r="AP79" s="282" t="s">
        <v>167</v>
      </c>
      <c r="AQ79" s="281">
        <v>15.26</v>
      </c>
      <c r="AR79" s="282" t="s">
        <v>167</v>
      </c>
      <c r="AS79" s="281">
        <v>306.25</v>
      </c>
      <c r="AT79" s="282" t="s">
        <v>167</v>
      </c>
      <c r="AU79" s="281">
        <v>111.75</v>
      </c>
      <c r="AV79" s="282" t="s">
        <v>167</v>
      </c>
      <c r="AW79" s="281">
        <v>38.479999999999997</v>
      </c>
      <c r="AX79" s="282" t="s">
        <v>167</v>
      </c>
      <c r="AY79" s="281">
        <v>137.78</v>
      </c>
      <c r="AZ79" s="282" t="s">
        <v>167</v>
      </c>
      <c r="BA79" s="283">
        <v>1.2</v>
      </c>
      <c r="BB79" s="282" t="s">
        <v>167</v>
      </c>
      <c r="BC79" s="283">
        <v>0</v>
      </c>
      <c r="BD79" s="282" t="s">
        <v>167</v>
      </c>
      <c r="BE79" s="281">
        <v>24.78</v>
      </c>
      <c r="BF79" s="282" t="s">
        <v>167</v>
      </c>
      <c r="BG79" s="281">
        <v>385.72</v>
      </c>
      <c r="BH79" s="282" t="s">
        <v>167</v>
      </c>
      <c r="BI79" s="281">
        <v>141.88999999999999</v>
      </c>
      <c r="BJ79" s="282" t="s">
        <v>167</v>
      </c>
      <c r="BK79" s="281">
        <v>60.58</v>
      </c>
      <c r="BL79" s="282" t="s">
        <v>167</v>
      </c>
      <c r="BM79" s="281">
        <v>154.37</v>
      </c>
      <c r="BN79" s="282" t="s">
        <v>167</v>
      </c>
      <c r="BO79" s="281">
        <v>1.73</v>
      </c>
      <c r="BP79" s="282" t="s">
        <v>167</v>
      </c>
      <c r="BQ79" s="283">
        <v>0</v>
      </c>
      <c r="BR79" s="282" t="s">
        <v>167</v>
      </c>
      <c r="BS79" s="281">
        <v>35.520000000000003</v>
      </c>
      <c r="BT79" s="282" t="s">
        <v>167</v>
      </c>
      <c r="BU79" s="281">
        <v>375.39</v>
      </c>
      <c r="BV79" s="282" t="s">
        <v>167</v>
      </c>
      <c r="BW79" s="281">
        <v>116.84</v>
      </c>
      <c r="BX79" s="282" t="s">
        <v>167</v>
      </c>
      <c r="BY79" s="281">
        <v>51.95</v>
      </c>
      <c r="BZ79" s="282" t="s">
        <v>167</v>
      </c>
      <c r="CA79" s="281">
        <v>195.67</v>
      </c>
      <c r="CB79" s="282" t="s">
        <v>167</v>
      </c>
      <c r="CC79" s="281">
        <v>1.79</v>
      </c>
      <c r="CD79" s="282" t="s">
        <v>167</v>
      </c>
      <c r="CE79" s="283">
        <v>0</v>
      </c>
      <c r="CF79" s="282" t="s">
        <v>167</v>
      </c>
      <c r="CG79" s="281">
        <v>19.739999999999998</v>
      </c>
      <c r="CH79" s="282" t="s">
        <v>167</v>
      </c>
      <c r="CI79" s="281">
        <v>379.63</v>
      </c>
      <c r="CJ79" s="282" t="s">
        <v>167</v>
      </c>
      <c r="CK79" s="281">
        <v>120.69</v>
      </c>
      <c r="CL79" s="282" t="s">
        <v>167</v>
      </c>
      <c r="CM79" s="281">
        <v>60.97</v>
      </c>
      <c r="CN79" s="282" t="s">
        <v>167</v>
      </c>
      <c r="CO79" s="281">
        <v>186.49</v>
      </c>
      <c r="CP79" s="282" t="s">
        <v>167</v>
      </c>
      <c r="CQ79" s="281">
        <v>1.49</v>
      </c>
      <c r="CR79" s="282" t="s">
        <v>167</v>
      </c>
      <c r="CS79" s="283">
        <v>0</v>
      </c>
      <c r="CT79" s="282" t="s">
        <v>167</v>
      </c>
      <c r="CU79" s="281">
        <v>20.21</v>
      </c>
      <c r="CV79" s="282" t="s">
        <v>167</v>
      </c>
      <c r="CW79" s="281">
        <v>401.81</v>
      </c>
      <c r="CX79" s="282" t="s">
        <v>167</v>
      </c>
      <c r="CY79" s="281">
        <v>107.17</v>
      </c>
      <c r="CZ79" s="282" t="s">
        <v>167</v>
      </c>
      <c r="DA79" s="281">
        <v>64.540000000000006</v>
      </c>
      <c r="DB79" s="282" t="s">
        <v>167</v>
      </c>
      <c r="DC79" s="281">
        <v>217.78</v>
      </c>
      <c r="DD79" s="282" t="s">
        <v>167</v>
      </c>
      <c r="DE79" s="281">
        <v>1.71</v>
      </c>
      <c r="DF79" s="282" t="s">
        <v>167</v>
      </c>
      <c r="DG79" s="283">
        <v>0</v>
      </c>
      <c r="DH79" s="282" t="s">
        <v>167</v>
      </c>
      <c r="DI79" s="281">
        <v>22.57</v>
      </c>
      <c r="DJ79" s="282" t="s">
        <v>167</v>
      </c>
      <c r="DK79" s="281">
        <v>381.12</v>
      </c>
      <c r="DL79" s="282" t="s">
        <v>167</v>
      </c>
      <c r="DM79" s="281">
        <v>100.28</v>
      </c>
      <c r="DN79" s="282" t="s">
        <v>167</v>
      </c>
      <c r="DO79" s="283">
        <v>56.8</v>
      </c>
      <c r="DP79" s="282" t="s">
        <v>167</v>
      </c>
      <c r="DQ79" s="281">
        <v>204.86</v>
      </c>
      <c r="DR79" s="282" t="s">
        <v>167</v>
      </c>
      <c r="DS79" s="283">
        <v>1.6</v>
      </c>
      <c r="DT79" s="282" t="s">
        <v>167</v>
      </c>
      <c r="DU79" s="283">
        <v>0</v>
      </c>
      <c r="DV79" s="282" t="s">
        <v>167</v>
      </c>
      <c r="DW79" s="281">
        <v>28.97</v>
      </c>
      <c r="DX79" s="282" t="s">
        <v>167</v>
      </c>
      <c r="DY79" s="281">
        <v>421.76</v>
      </c>
      <c r="DZ79" s="282" t="s">
        <v>167</v>
      </c>
      <c r="EA79" s="281">
        <v>86.87</v>
      </c>
      <c r="EB79" s="282" t="s">
        <v>167</v>
      </c>
      <c r="EC79" s="281">
        <v>75.22</v>
      </c>
      <c r="ED79" s="282" t="s">
        <v>167</v>
      </c>
      <c r="EE79" s="281">
        <v>237.83</v>
      </c>
      <c r="EF79" s="282" t="s">
        <v>167</v>
      </c>
      <c r="EG79" s="283">
        <v>1.9</v>
      </c>
      <c r="EH79" s="282" t="s">
        <v>167</v>
      </c>
      <c r="EI79" s="283">
        <v>0</v>
      </c>
      <c r="EJ79" s="282" t="s">
        <v>167</v>
      </c>
      <c r="EK79" s="281">
        <v>32.79</v>
      </c>
      <c r="EL79" s="282" t="s">
        <v>167</v>
      </c>
      <c r="EM79" s="281">
        <v>420.93</v>
      </c>
      <c r="EN79" s="282" t="s">
        <v>167</v>
      </c>
      <c r="EO79" s="281">
        <v>92.03</v>
      </c>
      <c r="EP79" s="282" t="s">
        <v>167</v>
      </c>
      <c r="EQ79" s="283">
        <v>57</v>
      </c>
      <c r="ER79" s="282" t="s">
        <v>167</v>
      </c>
      <c r="ES79" s="281">
        <v>248.42</v>
      </c>
      <c r="ET79" s="282" t="s">
        <v>167</v>
      </c>
      <c r="EU79" s="283">
        <v>1.9</v>
      </c>
      <c r="EV79" s="282" t="s">
        <v>167</v>
      </c>
      <c r="EW79" s="283">
        <v>0</v>
      </c>
      <c r="EX79" s="282" t="s">
        <v>167</v>
      </c>
      <c r="EY79" s="281">
        <v>35.380000000000003</v>
      </c>
      <c r="EZ79" s="282" t="s">
        <v>167</v>
      </c>
      <c r="FA79" s="281">
        <v>434.33</v>
      </c>
      <c r="FB79" s="282" t="s">
        <v>167</v>
      </c>
      <c r="FC79" s="281">
        <v>86.68</v>
      </c>
      <c r="FD79" s="282" t="s">
        <v>167</v>
      </c>
      <c r="FE79" s="281">
        <v>65.53</v>
      </c>
      <c r="FF79" s="282" t="s">
        <v>167</v>
      </c>
      <c r="FG79" s="281">
        <v>274.95999999999998</v>
      </c>
      <c r="FH79" s="282" t="s">
        <v>167</v>
      </c>
      <c r="FI79" s="281">
        <v>1.55</v>
      </c>
      <c r="FJ79" s="282" t="s">
        <v>167</v>
      </c>
      <c r="FK79" s="283">
        <v>0</v>
      </c>
      <c r="FL79" s="282" t="s">
        <v>167</v>
      </c>
      <c r="FM79" s="281">
        <v>20.72</v>
      </c>
      <c r="FN79" s="282" t="s">
        <v>167</v>
      </c>
    </row>
    <row r="80" spans="2:170" x14ac:dyDescent="0.2">
      <c r="B80" s="278" t="s">
        <v>64</v>
      </c>
      <c r="C80" s="284">
        <v>1698.4</v>
      </c>
      <c r="D80" s="280" t="s">
        <v>167</v>
      </c>
      <c r="E80" s="284">
        <v>1783.6</v>
      </c>
      <c r="F80" s="280" t="s">
        <v>167</v>
      </c>
      <c r="G80" s="279">
        <v>5.29</v>
      </c>
      <c r="H80" s="280" t="s">
        <v>167</v>
      </c>
      <c r="I80" s="279">
        <v>1.47</v>
      </c>
      <c r="J80" s="280" t="s">
        <v>167</v>
      </c>
      <c r="K80" s="279">
        <v>1.49</v>
      </c>
      <c r="L80" s="280" t="s">
        <v>167</v>
      </c>
      <c r="M80" s="284">
        <v>0</v>
      </c>
      <c r="N80" s="280" t="s">
        <v>167</v>
      </c>
      <c r="O80" s="280" t="s">
        <v>55</v>
      </c>
      <c r="P80" s="280" t="s">
        <v>167</v>
      </c>
      <c r="Q80" s="284">
        <v>2642.2</v>
      </c>
      <c r="R80" s="280" t="s">
        <v>167</v>
      </c>
      <c r="S80" s="284">
        <v>2560</v>
      </c>
      <c r="T80" s="280" t="s">
        <v>167</v>
      </c>
      <c r="U80" s="279">
        <v>4.2699999999999996</v>
      </c>
      <c r="V80" s="280" t="s">
        <v>167</v>
      </c>
      <c r="W80" s="284">
        <v>0</v>
      </c>
      <c r="X80" s="280" t="s">
        <v>167</v>
      </c>
      <c r="Y80" s="279">
        <v>1.86</v>
      </c>
      <c r="Z80" s="280" t="s">
        <v>167</v>
      </c>
      <c r="AA80" s="284">
        <v>0</v>
      </c>
      <c r="AB80" s="280" t="s">
        <v>167</v>
      </c>
      <c r="AC80" s="280" t="s">
        <v>55</v>
      </c>
      <c r="AD80" s="280" t="s">
        <v>167</v>
      </c>
      <c r="AE80" s="280" t="s">
        <v>55</v>
      </c>
      <c r="AF80" s="280" t="s">
        <v>167</v>
      </c>
      <c r="AG80" s="279">
        <v>3131.82</v>
      </c>
      <c r="AH80" s="280" t="s">
        <v>167</v>
      </c>
      <c r="AI80" s="279">
        <v>2.16</v>
      </c>
      <c r="AJ80" s="280" t="s">
        <v>167</v>
      </c>
      <c r="AK80" s="279">
        <v>2.02</v>
      </c>
      <c r="AL80" s="280" t="s">
        <v>44</v>
      </c>
      <c r="AM80" s="279">
        <v>3.82</v>
      </c>
      <c r="AN80" s="280" t="s">
        <v>167</v>
      </c>
      <c r="AO80" s="284">
        <v>0</v>
      </c>
      <c r="AP80" s="280" t="s">
        <v>167</v>
      </c>
      <c r="AQ80" s="280" t="s">
        <v>55</v>
      </c>
      <c r="AR80" s="280" t="s">
        <v>167</v>
      </c>
      <c r="AS80" s="279">
        <v>2641.26</v>
      </c>
      <c r="AT80" s="280" t="s">
        <v>167</v>
      </c>
      <c r="AU80" s="279">
        <v>2582.08</v>
      </c>
      <c r="AV80" s="280" t="s">
        <v>167</v>
      </c>
      <c r="AW80" s="284">
        <v>2.1</v>
      </c>
      <c r="AX80" s="280" t="s">
        <v>167</v>
      </c>
      <c r="AY80" s="284">
        <v>8.9</v>
      </c>
      <c r="AZ80" s="280" t="s">
        <v>44</v>
      </c>
      <c r="BA80" s="279">
        <v>5.83</v>
      </c>
      <c r="BB80" s="280" t="s">
        <v>167</v>
      </c>
      <c r="BC80" s="284">
        <v>0</v>
      </c>
      <c r="BD80" s="280" t="s">
        <v>167</v>
      </c>
      <c r="BE80" s="279">
        <v>42.16</v>
      </c>
      <c r="BF80" s="280" t="s">
        <v>167</v>
      </c>
      <c r="BG80" s="279">
        <v>2179.5100000000002</v>
      </c>
      <c r="BH80" s="280" t="s">
        <v>167</v>
      </c>
      <c r="BI80" s="279">
        <v>2121.75</v>
      </c>
      <c r="BJ80" s="280" t="s">
        <v>167</v>
      </c>
      <c r="BK80" s="279">
        <v>3.35</v>
      </c>
      <c r="BL80" s="280" t="s">
        <v>44</v>
      </c>
      <c r="BM80" s="279">
        <v>14.87</v>
      </c>
      <c r="BN80" s="280" t="s">
        <v>44</v>
      </c>
      <c r="BO80" s="279">
        <v>7.94</v>
      </c>
      <c r="BP80" s="280" t="s">
        <v>44</v>
      </c>
      <c r="BQ80" s="284">
        <v>0</v>
      </c>
      <c r="BR80" s="280" t="s">
        <v>167</v>
      </c>
      <c r="BS80" s="279">
        <v>32.380000000000003</v>
      </c>
      <c r="BT80" s="280" t="s">
        <v>167</v>
      </c>
      <c r="BU80" s="279">
        <v>2648.15</v>
      </c>
      <c r="BV80" s="280" t="s">
        <v>167</v>
      </c>
      <c r="BW80" s="284">
        <v>2578.6999999999998</v>
      </c>
      <c r="BX80" s="280" t="s">
        <v>167</v>
      </c>
      <c r="BY80" s="279">
        <v>5.96</v>
      </c>
      <c r="BZ80" s="280" t="s">
        <v>44</v>
      </c>
      <c r="CA80" s="279">
        <v>20.54</v>
      </c>
      <c r="CB80" s="280" t="s">
        <v>44</v>
      </c>
      <c r="CC80" s="284">
        <v>8.6999999999999993</v>
      </c>
      <c r="CD80" s="280" t="s">
        <v>44</v>
      </c>
      <c r="CE80" s="284">
        <v>0</v>
      </c>
      <c r="CF80" s="280" t="s">
        <v>167</v>
      </c>
      <c r="CG80" s="279">
        <v>35.380000000000003</v>
      </c>
      <c r="CH80" s="280" t="s">
        <v>167</v>
      </c>
      <c r="CI80" s="279">
        <v>2169.71</v>
      </c>
      <c r="CJ80" s="280" t="s">
        <v>167</v>
      </c>
      <c r="CK80" s="279">
        <v>2105.61</v>
      </c>
      <c r="CL80" s="280" t="s">
        <v>167</v>
      </c>
      <c r="CM80" s="279">
        <v>9.24</v>
      </c>
      <c r="CN80" s="280" t="s">
        <v>167</v>
      </c>
      <c r="CO80" s="279">
        <v>10.39</v>
      </c>
      <c r="CP80" s="280" t="s">
        <v>44</v>
      </c>
      <c r="CQ80" s="279">
        <v>6.72</v>
      </c>
      <c r="CR80" s="280" t="s">
        <v>167</v>
      </c>
      <c r="CS80" s="284">
        <v>0</v>
      </c>
      <c r="CT80" s="280" t="s">
        <v>167</v>
      </c>
      <c r="CU80" s="279">
        <v>38.33</v>
      </c>
      <c r="CV80" s="280" t="s">
        <v>167</v>
      </c>
      <c r="CW80" s="279">
        <v>2325.2600000000002</v>
      </c>
      <c r="CX80" s="280" t="s">
        <v>167</v>
      </c>
      <c r="CY80" s="279">
        <v>2268.85</v>
      </c>
      <c r="CZ80" s="280" t="s">
        <v>167</v>
      </c>
      <c r="DA80" s="279">
        <v>3.93</v>
      </c>
      <c r="DB80" s="280" t="s">
        <v>167</v>
      </c>
      <c r="DC80" s="279">
        <v>15.54</v>
      </c>
      <c r="DD80" s="280" t="s">
        <v>167</v>
      </c>
      <c r="DE80" s="279">
        <v>4.7699999999999996</v>
      </c>
      <c r="DF80" s="280" t="s">
        <v>167</v>
      </c>
      <c r="DG80" s="284">
        <v>0</v>
      </c>
      <c r="DH80" s="280" t="s">
        <v>167</v>
      </c>
      <c r="DI80" s="279">
        <v>33.03</v>
      </c>
      <c r="DJ80" s="280" t="s">
        <v>167</v>
      </c>
      <c r="DK80" s="284">
        <v>3059</v>
      </c>
      <c r="DL80" s="280" t="s">
        <v>167</v>
      </c>
      <c r="DM80" s="279">
        <v>2982.88</v>
      </c>
      <c r="DN80" s="280" t="s">
        <v>167</v>
      </c>
      <c r="DO80" s="279">
        <v>15.13</v>
      </c>
      <c r="DP80" s="280" t="s">
        <v>167</v>
      </c>
      <c r="DQ80" s="279">
        <v>15.96</v>
      </c>
      <c r="DR80" s="280" t="s">
        <v>167</v>
      </c>
      <c r="DS80" s="279">
        <v>6.84</v>
      </c>
      <c r="DT80" s="280" t="s">
        <v>167</v>
      </c>
      <c r="DU80" s="284">
        <v>0</v>
      </c>
      <c r="DV80" s="280" t="s">
        <v>167</v>
      </c>
      <c r="DW80" s="279">
        <v>39.07</v>
      </c>
      <c r="DX80" s="280" t="s">
        <v>167</v>
      </c>
      <c r="DY80" s="279">
        <v>3145.53</v>
      </c>
      <c r="DZ80" s="280" t="s">
        <v>167</v>
      </c>
      <c r="EA80" s="279">
        <v>3050.91</v>
      </c>
      <c r="EB80" s="280" t="s">
        <v>167</v>
      </c>
      <c r="EC80" s="279">
        <v>32.659999999999997</v>
      </c>
      <c r="ED80" s="280" t="s">
        <v>167</v>
      </c>
      <c r="EE80" s="279">
        <v>20.97</v>
      </c>
      <c r="EF80" s="280" t="s">
        <v>167</v>
      </c>
      <c r="EG80" s="284">
        <v>4.9000000000000004</v>
      </c>
      <c r="EH80" s="280" t="s">
        <v>167</v>
      </c>
      <c r="EI80" s="284">
        <v>0</v>
      </c>
      <c r="EJ80" s="280" t="s">
        <v>167</v>
      </c>
      <c r="EK80" s="279">
        <v>37.24</v>
      </c>
      <c r="EL80" s="280" t="s">
        <v>167</v>
      </c>
      <c r="EM80" s="279">
        <v>3648.24</v>
      </c>
      <c r="EN80" s="280" t="s">
        <v>167</v>
      </c>
      <c r="EO80" s="279">
        <v>3487.07</v>
      </c>
      <c r="EP80" s="280" t="s">
        <v>167</v>
      </c>
      <c r="EQ80" s="279">
        <v>61.85</v>
      </c>
      <c r="ER80" s="280" t="s">
        <v>167</v>
      </c>
      <c r="ES80" s="279">
        <v>43.78</v>
      </c>
      <c r="ET80" s="280" t="s">
        <v>167</v>
      </c>
      <c r="EU80" s="279">
        <v>2.09</v>
      </c>
      <c r="EV80" s="280" t="s">
        <v>167</v>
      </c>
      <c r="EW80" s="284">
        <v>0</v>
      </c>
      <c r="EX80" s="280" t="s">
        <v>167</v>
      </c>
      <c r="EY80" s="279">
        <v>55.85</v>
      </c>
      <c r="EZ80" s="280" t="s">
        <v>167</v>
      </c>
      <c r="FA80" s="279">
        <v>3751.66</v>
      </c>
      <c r="FB80" s="280" t="s">
        <v>167</v>
      </c>
      <c r="FC80" s="284">
        <v>3575.1</v>
      </c>
      <c r="FD80" s="280" t="s">
        <v>167</v>
      </c>
      <c r="FE80" s="284">
        <v>57.7</v>
      </c>
      <c r="FF80" s="280" t="s">
        <v>167</v>
      </c>
      <c r="FG80" s="279">
        <v>47.03</v>
      </c>
      <c r="FH80" s="280" t="s">
        <v>167</v>
      </c>
      <c r="FI80" s="279">
        <v>3.35</v>
      </c>
      <c r="FJ80" s="280" t="s">
        <v>167</v>
      </c>
      <c r="FK80" s="284">
        <v>0</v>
      </c>
      <c r="FL80" s="280" t="s">
        <v>167</v>
      </c>
      <c r="FM80" s="279">
        <v>71.069999999999993</v>
      </c>
      <c r="FN80" s="280" t="s">
        <v>167</v>
      </c>
    </row>
    <row r="81" spans="2:170" x14ac:dyDescent="0.2">
      <c r="B81" s="278" t="s">
        <v>63</v>
      </c>
      <c r="C81" s="283">
        <v>9.1</v>
      </c>
      <c r="D81" s="282" t="s">
        <v>167</v>
      </c>
      <c r="E81" s="283">
        <v>0</v>
      </c>
      <c r="F81" s="282" t="s">
        <v>168</v>
      </c>
      <c r="G81" s="283">
        <v>9.1</v>
      </c>
      <c r="H81" s="282" t="s">
        <v>167</v>
      </c>
      <c r="I81" s="283">
        <v>0</v>
      </c>
      <c r="J81" s="282" t="s">
        <v>168</v>
      </c>
      <c r="K81" s="283">
        <v>0</v>
      </c>
      <c r="L81" s="282" t="s">
        <v>167</v>
      </c>
      <c r="M81" s="283">
        <v>0</v>
      </c>
      <c r="N81" s="282" t="s">
        <v>167</v>
      </c>
      <c r="O81" s="283">
        <v>0</v>
      </c>
      <c r="P81" s="282" t="s">
        <v>168</v>
      </c>
      <c r="Q81" s="281">
        <v>10.93</v>
      </c>
      <c r="R81" s="282" t="s">
        <v>167</v>
      </c>
      <c r="S81" s="283">
        <v>0</v>
      </c>
      <c r="T81" s="282" t="s">
        <v>168</v>
      </c>
      <c r="U81" s="281">
        <v>10.93</v>
      </c>
      <c r="V81" s="282" t="s">
        <v>167</v>
      </c>
      <c r="W81" s="283">
        <v>0</v>
      </c>
      <c r="X81" s="282" t="s">
        <v>168</v>
      </c>
      <c r="Y81" s="283">
        <v>0</v>
      </c>
      <c r="Z81" s="282" t="s">
        <v>167</v>
      </c>
      <c r="AA81" s="283">
        <v>0</v>
      </c>
      <c r="AB81" s="282" t="s">
        <v>167</v>
      </c>
      <c r="AC81" s="283">
        <v>0</v>
      </c>
      <c r="AD81" s="282" t="s">
        <v>168</v>
      </c>
      <c r="AE81" s="281">
        <v>15.53</v>
      </c>
      <c r="AF81" s="282" t="s">
        <v>167</v>
      </c>
      <c r="AG81" s="283">
        <v>0</v>
      </c>
      <c r="AH81" s="282" t="s">
        <v>168</v>
      </c>
      <c r="AI81" s="281">
        <v>15.53</v>
      </c>
      <c r="AJ81" s="282" t="s">
        <v>167</v>
      </c>
      <c r="AK81" s="283">
        <v>0</v>
      </c>
      <c r="AL81" s="282" t="s">
        <v>168</v>
      </c>
      <c r="AM81" s="283">
        <v>0</v>
      </c>
      <c r="AN81" s="282" t="s">
        <v>167</v>
      </c>
      <c r="AO81" s="283">
        <v>0</v>
      </c>
      <c r="AP81" s="282" t="s">
        <v>167</v>
      </c>
      <c r="AQ81" s="283">
        <v>0</v>
      </c>
      <c r="AR81" s="282" t="s">
        <v>168</v>
      </c>
      <c r="AS81" s="281">
        <v>23.38</v>
      </c>
      <c r="AT81" s="282" t="s">
        <v>167</v>
      </c>
      <c r="AU81" s="283">
        <v>0</v>
      </c>
      <c r="AV81" s="282" t="s">
        <v>168</v>
      </c>
      <c r="AW81" s="281">
        <v>23.38</v>
      </c>
      <c r="AX81" s="282" t="s">
        <v>167</v>
      </c>
      <c r="AY81" s="283">
        <v>0</v>
      </c>
      <c r="AZ81" s="282" t="s">
        <v>168</v>
      </c>
      <c r="BA81" s="283">
        <v>0</v>
      </c>
      <c r="BB81" s="282" t="s">
        <v>167</v>
      </c>
      <c r="BC81" s="283">
        <v>0</v>
      </c>
      <c r="BD81" s="282" t="s">
        <v>167</v>
      </c>
      <c r="BE81" s="283">
        <v>0</v>
      </c>
      <c r="BF81" s="282" t="s">
        <v>168</v>
      </c>
      <c r="BG81" s="283">
        <v>24.8</v>
      </c>
      <c r="BH81" s="282" t="s">
        <v>167</v>
      </c>
      <c r="BI81" s="283">
        <v>0</v>
      </c>
      <c r="BJ81" s="282" t="s">
        <v>168</v>
      </c>
      <c r="BK81" s="283">
        <v>24.8</v>
      </c>
      <c r="BL81" s="282" t="s">
        <v>167</v>
      </c>
      <c r="BM81" s="283">
        <v>0</v>
      </c>
      <c r="BN81" s="282" t="s">
        <v>168</v>
      </c>
      <c r="BO81" s="283">
        <v>0</v>
      </c>
      <c r="BP81" s="282" t="s">
        <v>167</v>
      </c>
      <c r="BQ81" s="283">
        <v>0</v>
      </c>
      <c r="BR81" s="282" t="s">
        <v>167</v>
      </c>
      <c r="BS81" s="283">
        <v>0</v>
      </c>
      <c r="BT81" s="282" t="s">
        <v>168</v>
      </c>
      <c r="BU81" s="281">
        <v>19.670000000000002</v>
      </c>
      <c r="BV81" s="282" t="s">
        <v>167</v>
      </c>
      <c r="BW81" s="283">
        <v>0</v>
      </c>
      <c r="BX81" s="282" t="s">
        <v>168</v>
      </c>
      <c r="BY81" s="281">
        <v>19.670000000000002</v>
      </c>
      <c r="BZ81" s="282" t="s">
        <v>167</v>
      </c>
      <c r="CA81" s="283">
        <v>0</v>
      </c>
      <c r="CB81" s="282" t="s">
        <v>168</v>
      </c>
      <c r="CC81" s="283">
        <v>0</v>
      </c>
      <c r="CD81" s="282" t="s">
        <v>167</v>
      </c>
      <c r="CE81" s="283">
        <v>0</v>
      </c>
      <c r="CF81" s="282" t="s">
        <v>167</v>
      </c>
      <c r="CG81" s="283">
        <v>0</v>
      </c>
      <c r="CH81" s="282" t="s">
        <v>168</v>
      </c>
      <c r="CI81" s="281">
        <v>16.02</v>
      </c>
      <c r="CJ81" s="282" t="s">
        <v>167</v>
      </c>
      <c r="CK81" s="283">
        <v>0</v>
      </c>
      <c r="CL81" s="282" t="s">
        <v>168</v>
      </c>
      <c r="CM81" s="281">
        <v>16.02</v>
      </c>
      <c r="CN81" s="282" t="s">
        <v>167</v>
      </c>
      <c r="CO81" s="283">
        <v>0</v>
      </c>
      <c r="CP81" s="282" t="s">
        <v>168</v>
      </c>
      <c r="CQ81" s="283">
        <v>0</v>
      </c>
      <c r="CR81" s="282" t="s">
        <v>167</v>
      </c>
      <c r="CS81" s="283">
        <v>0</v>
      </c>
      <c r="CT81" s="282" t="s">
        <v>167</v>
      </c>
      <c r="CU81" s="283">
        <v>0</v>
      </c>
      <c r="CV81" s="282" t="s">
        <v>168</v>
      </c>
      <c r="CW81" s="281">
        <v>11.31</v>
      </c>
      <c r="CX81" s="282" t="s">
        <v>167</v>
      </c>
      <c r="CY81" s="283">
        <v>0</v>
      </c>
      <c r="CZ81" s="282" t="s">
        <v>168</v>
      </c>
      <c r="DA81" s="281">
        <v>11.31</v>
      </c>
      <c r="DB81" s="282" t="s">
        <v>167</v>
      </c>
      <c r="DC81" s="283">
        <v>0</v>
      </c>
      <c r="DD81" s="282" t="s">
        <v>168</v>
      </c>
      <c r="DE81" s="283">
        <v>0</v>
      </c>
      <c r="DF81" s="282" t="s">
        <v>167</v>
      </c>
      <c r="DG81" s="283">
        <v>0</v>
      </c>
      <c r="DH81" s="282" t="s">
        <v>167</v>
      </c>
      <c r="DI81" s="282" t="s">
        <v>55</v>
      </c>
      <c r="DJ81" s="282" t="s">
        <v>167</v>
      </c>
      <c r="DK81" s="281">
        <v>9.57</v>
      </c>
      <c r="DL81" s="282" t="s">
        <v>167</v>
      </c>
      <c r="DM81" s="283">
        <v>0</v>
      </c>
      <c r="DN81" s="282" t="s">
        <v>168</v>
      </c>
      <c r="DO81" s="281">
        <v>9.57</v>
      </c>
      <c r="DP81" s="282" t="s">
        <v>167</v>
      </c>
      <c r="DQ81" s="283">
        <v>0</v>
      </c>
      <c r="DR81" s="282" t="s">
        <v>168</v>
      </c>
      <c r="DS81" s="283">
        <v>0</v>
      </c>
      <c r="DT81" s="282" t="s">
        <v>167</v>
      </c>
      <c r="DU81" s="283">
        <v>0</v>
      </c>
      <c r="DV81" s="282" t="s">
        <v>167</v>
      </c>
      <c r="DW81" s="282" t="s">
        <v>55</v>
      </c>
      <c r="DX81" s="282" t="s">
        <v>167</v>
      </c>
      <c r="DY81" s="281">
        <v>9.41</v>
      </c>
      <c r="DZ81" s="282" t="s">
        <v>167</v>
      </c>
      <c r="EA81" s="283">
        <v>0</v>
      </c>
      <c r="EB81" s="282" t="s">
        <v>168</v>
      </c>
      <c r="EC81" s="281">
        <v>9.41</v>
      </c>
      <c r="ED81" s="282" t="s">
        <v>167</v>
      </c>
      <c r="EE81" s="283">
        <v>0</v>
      </c>
      <c r="EF81" s="282" t="s">
        <v>168</v>
      </c>
      <c r="EG81" s="283">
        <v>0</v>
      </c>
      <c r="EH81" s="282" t="s">
        <v>168</v>
      </c>
      <c r="EI81" s="283">
        <v>0</v>
      </c>
      <c r="EJ81" s="282" t="s">
        <v>168</v>
      </c>
      <c r="EK81" s="282" t="s">
        <v>55</v>
      </c>
      <c r="EL81" s="282" t="s">
        <v>167</v>
      </c>
      <c r="EM81" s="281">
        <v>12.02</v>
      </c>
      <c r="EN81" s="282" t="s">
        <v>167</v>
      </c>
      <c r="EO81" s="283">
        <v>0</v>
      </c>
      <c r="EP81" s="282" t="s">
        <v>168</v>
      </c>
      <c r="EQ81" s="281">
        <v>12.02</v>
      </c>
      <c r="ER81" s="282" t="s">
        <v>167</v>
      </c>
      <c r="ES81" s="283">
        <v>0</v>
      </c>
      <c r="ET81" s="282" t="s">
        <v>168</v>
      </c>
      <c r="EU81" s="283">
        <v>0</v>
      </c>
      <c r="EV81" s="282" t="s">
        <v>168</v>
      </c>
      <c r="EW81" s="283">
        <v>0</v>
      </c>
      <c r="EX81" s="282" t="s">
        <v>168</v>
      </c>
      <c r="EY81" s="282" t="s">
        <v>55</v>
      </c>
      <c r="EZ81" s="282" t="s">
        <v>167</v>
      </c>
      <c r="FA81" s="281">
        <v>8.73</v>
      </c>
      <c r="FB81" s="282" t="s">
        <v>167</v>
      </c>
      <c r="FC81" s="283">
        <v>0</v>
      </c>
      <c r="FD81" s="282" t="s">
        <v>168</v>
      </c>
      <c r="FE81" s="281">
        <v>8.73</v>
      </c>
      <c r="FF81" s="282" t="s">
        <v>167</v>
      </c>
      <c r="FG81" s="283">
        <v>0</v>
      </c>
      <c r="FH81" s="282" t="s">
        <v>168</v>
      </c>
      <c r="FI81" s="283">
        <v>0</v>
      </c>
      <c r="FJ81" s="282" t="s">
        <v>168</v>
      </c>
      <c r="FK81" s="283">
        <v>0</v>
      </c>
      <c r="FL81" s="282" t="s">
        <v>168</v>
      </c>
      <c r="FM81" s="282" t="s">
        <v>55</v>
      </c>
      <c r="FN81" s="282" t="s">
        <v>167</v>
      </c>
    </row>
    <row r="82" spans="2:170" x14ac:dyDescent="0.2">
      <c r="B82" s="278" t="s">
        <v>62</v>
      </c>
      <c r="C82" s="284">
        <v>1667.6</v>
      </c>
      <c r="D82" s="280" t="s">
        <v>167</v>
      </c>
      <c r="E82" s="279">
        <v>157.51</v>
      </c>
      <c r="F82" s="280" t="s">
        <v>167</v>
      </c>
      <c r="G82" s="284">
        <v>1398.2</v>
      </c>
      <c r="H82" s="280" t="s">
        <v>167</v>
      </c>
      <c r="I82" s="284">
        <v>110.4</v>
      </c>
      <c r="J82" s="280" t="s">
        <v>167</v>
      </c>
      <c r="K82" s="279">
        <v>3.55</v>
      </c>
      <c r="L82" s="280" t="s">
        <v>167</v>
      </c>
      <c r="M82" s="284">
        <v>0</v>
      </c>
      <c r="N82" s="280" t="s">
        <v>167</v>
      </c>
      <c r="O82" s="284">
        <v>4</v>
      </c>
      <c r="P82" s="280" t="s">
        <v>167</v>
      </c>
      <c r="Q82" s="279">
        <v>2966.62</v>
      </c>
      <c r="R82" s="280" t="s">
        <v>167</v>
      </c>
      <c r="S82" s="284">
        <v>666.1</v>
      </c>
      <c r="T82" s="280" t="s">
        <v>167</v>
      </c>
      <c r="U82" s="279">
        <v>2142.09</v>
      </c>
      <c r="V82" s="280" t="s">
        <v>167</v>
      </c>
      <c r="W82" s="279">
        <v>158.65</v>
      </c>
      <c r="X82" s="280" t="s">
        <v>167</v>
      </c>
      <c r="Y82" s="279">
        <v>4.05</v>
      </c>
      <c r="Z82" s="280" t="s">
        <v>167</v>
      </c>
      <c r="AA82" s="284">
        <v>0</v>
      </c>
      <c r="AB82" s="280" t="s">
        <v>167</v>
      </c>
      <c r="AC82" s="279">
        <v>4.46</v>
      </c>
      <c r="AD82" s="280" t="s">
        <v>167</v>
      </c>
      <c r="AE82" s="279">
        <v>3460.56</v>
      </c>
      <c r="AF82" s="280" t="s">
        <v>167</v>
      </c>
      <c r="AG82" s="279">
        <v>1059.1199999999999</v>
      </c>
      <c r="AH82" s="280" t="s">
        <v>167</v>
      </c>
      <c r="AI82" s="279">
        <v>2189.31</v>
      </c>
      <c r="AJ82" s="280" t="s">
        <v>167</v>
      </c>
      <c r="AK82" s="279">
        <v>214.69</v>
      </c>
      <c r="AL82" s="280" t="s">
        <v>167</v>
      </c>
      <c r="AM82" s="279">
        <v>2.57</v>
      </c>
      <c r="AN82" s="280" t="s">
        <v>167</v>
      </c>
      <c r="AO82" s="284">
        <v>0</v>
      </c>
      <c r="AP82" s="280" t="s">
        <v>167</v>
      </c>
      <c r="AQ82" s="279">
        <v>6.67</v>
      </c>
      <c r="AR82" s="280" t="s">
        <v>167</v>
      </c>
      <c r="AS82" s="279">
        <v>2975.24</v>
      </c>
      <c r="AT82" s="280" t="s">
        <v>167</v>
      </c>
      <c r="AU82" s="279">
        <v>919.47</v>
      </c>
      <c r="AV82" s="280" t="s">
        <v>167</v>
      </c>
      <c r="AW82" s="279">
        <v>1785.77</v>
      </c>
      <c r="AX82" s="280" t="s">
        <v>167</v>
      </c>
      <c r="AY82" s="284">
        <v>277.3</v>
      </c>
      <c r="AZ82" s="280" t="s">
        <v>167</v>
      </c>
      <c r="BA82" s="279">
        <v>3.64</v>
      </c>
      <c r="BB82" s="280" t="s">
        <v>167</v>
      </c>
      <c r="BC82" s="284">
        <v>0</v>
      </c>
      <c r="BD82" s="280" t="s">
        <v>167</v>
      </c>
      <c r="BE82" s="284">
        <v>4.3</v>
      </c>
      <c r="BF82" s="280" t="s">
        <v>167</v>
      </c>
      <c r="BG82" s="279">
        <v>3596.83</v>
      </c>
      <c r="BH82" s="280" t="s">
        <v>167</v>
      </c>
      <c r="BI82" s="279">
        <v>1292.78</v>
      </c>
      <c r="BJ82" s="280" t="s">
        <v>167</v>
      </c>
      <c r="BK82" s="279">
        <v>2032.34</v>
      </c>
      <c r="BL82" s="280" t="s">
        <v>167</v>
      </c>
      <c r="BM82" s="279">
        <v>278.69</v>
      </c>
      <c r="BN82" s="280" t="s">
        <v>167</v>
      </c>
      <c r="BO82" s="279">
        <v>3.16</v>
      </c>
      <c r="BP82" s="280" t="s">
        <v>167</v>
      </c>
      <c r="BQ82" s="284">
        <v>0</v>
      </c>
      <c r="BR82" s="280" t="s">
        <v>167</v>
      </c>
      <c r="BS82" s="279">
        <v>5.17</v>
      </c>
      <c r="BT82" s="280" t="s">
        <v>167</v>
      </c>
      <c r="BU82" s="279">
        <v>4986.46</v>
      </c>
      <c r="BV82" s="280" t="s">
        <v>167</v>
      </c>
      <c r="BW82" s="279">
        <v>1673.33</v>
      </c>
      <c r="BX82" s="280" t="s">
        <v>167</v>
      </c>
      <c r="BY82" s="279">
        <v>2912.74</v>
      </c>
      <c r="BZ82" s="280" t="s">
        <v>167</v>
      </c>
      <c r="CA82" s="279">
        <v>416.37</v>
      </c>
      <c r="CB82" s="280" t="s">
        <v>167</v>
      </c>
      <c r="CC82" s="279">
        <v>3.62</v>
      </c>
      <c r="CD82" s="280" t="s">
        <v>167</v>
      </c>
      <c r="CE82" s="284">
        <v>0</v>
      </c>
      <c r="CF82" s="280" t="s">
        <v>167</v>
      </c>
      <c r="CG82" s="279">
        <v>3.27</v>
      </c>
      <c r="CH82" s="280" t="s">
        <v>167</v>
      </c>
      <c r="CI82" s="279">
        <v>5145.63</v>
      </c>
      <c r="CJ82" s="280" t="s">
        <v>167</v>
      </c>
      <c r="CK82" s="279">
        <v>1610.91</v>
      </c>
      <c r="CL82" s="280" t="s">
        <v>167</v>
      </c>
      <c r="CM82" s="279">
        <v>3062.69</v>
      </c>
      <c r="CN82" s="280" t="s">
        <v>167</v>
      </c>
      <c r="CO82" s="279">
        <v>492.68</v>
      </c>
      <c r="CP82" s="280" t="s">
        <v>167</v>
      </c>
      <c r="CQ82" s="284">
        <v>3.2</v>
      </c>
      <c r="CR82" s="280" t="s">
        <v>167</v>
      </c>
      <c r="CS82" s="284">
        <v>0</v>
      </c>
      <c r="CT82" s="280" t="s">
        <v>167</v>
      </c>
      <c r="CU82" s="279">
        <v>3.22</v>
      </c>
      <c r="CV82" s="280" t="s">
        <v>167</v>
      </c>
      <c r="CW82" s="279">
        <v>4792.42</v>
      </c>
      <c r="CX82" s="280" t="s">
        <v>167</v>
      </c>
      <c r="CY82" s="279">
        <v>798.22</v>
      </c>
      <c r="CZ82" s="280" t="s">
        <v>167</v>
      </c>
      <c r="DA82" s="279">
        <v>3569.15</v>
      </c>
      <c r="DB82" s="280" t="s">
        <v>167</v>
      </c>
      <c r="DC82" s="279">
        <v>440.12</v>
      </c>
      <c r="DD82" s="280" t="s">
        <v>167</v>
      </c>
      <c r="DE82" s="284">
        <v>6.2</v>
      </c>
      <c r="DF82" s="280" t="s">
        <v>167</v>
      </c>
      <c r="DG82" s="284">
        <v>0</v>
      </c>
      <c r="DH82" s="280" t="s">
        <v>167</v>
      </c>
      <c r="DI82" s="279">
        <v>2.92</v>
      </c>
      <c r="DJ82" s="280" t="s">
        <v>167</v>
      </c>
      <c r="DK82" s="279">
        <v>3228.77</v>
      </c>
      <c r="DL82" s="280" t="s">
        <v>167</v>
      </c>
      <c r="DM82" s="279">
        <v>780.16</v>
      </c>
      <c r="DN82" s="280" t="s">
        <v>167</v>
      </c>
      <c r="DO82" s="279">
        <v>2122.87</v>
      </c>
      <c r="DP82" s="280" t="s">
        <v>167</v>
      </c>
      <c r="DQ82" s="279">
        <v>340.82</v>
      </c>
      <c r="DR82" s="280" t="s">
        <v>167</v>
      </c>
      <c r="DS82" s="279">
        <v>1.81</v>
      </c>
      <c r="DT82" s="280" t="s">
        <v>167</v>
      </c>
      <c r="DU82" s="284">
        <v>0</v>
      </c>
      <c r="DV82" s="280" t="s">
        <v>167</v>
      </c>
      <c r="DW82" s="279">
        <v>1.85</v>
      </c>
      <c r="DX82" s="280" t="s">
        <v>167</v>
      </c>
      <c r="DY82" s="279">
        <v>4574.04</v>
      </c>
      <c r="DZ82" s="280" t="s">
        <v>167</v>
      </c>
      <c r="EA82" s="279">
        <v>1375.07</v>
      </c>
      <c r="EB82" s="280" t="s">
        <v>167</v>
      </c>
      <c r="EC82" s="279">
        <v>2843.53</v>
      </c>
      <c r="ED82" s="280" t="s">
        <v>167</v>
      </c>
      <c r="EE82" s="279">
        <v>367.74</v>
      </c>
      <c r="EF82" s="280" t="s">
        <v>167</v>
      </c>
      <c r="EG82" s="279">
        <v>3.36</v>
      </c>
      <c r="EH82" s="280" t="s">
        <v>167</v>
      </c>
      <c r="EI82" s="284">
        <v>0</v>
      </c>
      <c r="EJ82" s="280" t="s">
        <v>167</v>
      </c>
      <c r="EK82" s="279">
        <v>4.55</v>
      </c>
      <c r="EL82" s="280" t="s">
        <v>167</v>
      </c>
      <c r="EM82" s="279">
        <v>3584.48</v>
      </c>
      <c r="EN82" s="280" t="s">
        <v>167</v>
      </c>
      <c r="EO82" s="279">
        <v>1229.53</v>
      </c>
      <c r="EP82" s="280" t="s">
        <v>167</v>
      </c>
      <c r="EQ82" s="279">
        <v>2106.5700000000002</v>
      </c>
      <c r="ER82" s="280" t="s">
        <v>167</v>
      </c>
      <c r="ES82" s="279">
        <v>258.52999999999997</v>
      </c>
      <c r="ET82" s="280" t="s">
        <v>167</v>
      </c>
      <c r="EU82" s="279">
        <v>2.48</v>
      </c>
      <c r="EV82" s="280" t="s">
        <v>167</v>
      </c>
      <c r="EW82" s="284">
        <v>0</v>
      </c>
      <c r="EX82" s="280" t="s">
        <v>167</v>
      </c>
      <c r="EY82" s="279">
        <v>1.57</v>
      </c>
      <c r="EZ82" s="280" t="s">
        <v>167</v>
      </c>
      <c r="FA82" s="279">
        <v>4114.95</v>
      </c>
      <c r="FB82" s="280" t="s">
        <v>167</v>
      </c>
      <c r="FC82" s="279">
        <v>1789.67</v>
      </c>
      <c r="FD82" s="280" t="s">
        <v>167</v>
      </c>
      <c r="FE82" s="279">
        <v>2015.62</v>
      </c>
      <c r="FF82" s="280" t="s">
        <v>167</v>
      </c>
      <c r="FG82" s="284">
        <v>320.8</v>
      </c>
      <c r="FH82" s="280" t="s">
        <v>167</v>
      </c>
      <c r="FI82" s="279">
        <v>2.89</v>
      </c>
      <c r="FJ82" s="280" t="s">
        <v>167</v>
      </c>
      <c r="FK82" s="284">
        <v>0</v>
      </c>
      <c r="FL82" s="280" t="s">
        <v>167</v>
      </c>
      <c r="FM82" s="279">
        <v>3.59</v>
      </c>
      <c r="FN82" s="280" t="s">
        <v>167</v>
      </c>
    </row>
    <row r="83" spans="2:170" x14ac:dyDescent="0.2">
      <c r="B83" s="278" t="s">
        <v>61</v>
      </c>
      <c r="C83" s="281">
        <v>20.49</v>
      </c>
      <c r="D83" s="282" t="s">
        <v>167</v>
      </c>
      <c r="E83" s="281">
        <v>16.690000000000001</v>
      </c>
      <c r="F83" s="282" t="s">
        <v>167</v>
      </c>
      <c r="G83" s="283">
        <v>0</v>
      </c>
      <c r="H83" s="282" t="s">
        <v>168</v>
      </c>
      <c r="I83" s="283">
        <v>0</v>
      </c>
      <c r="J83" s="282" t="s">
        <v>168</v>
      </c>
      <c r="K83" s="283">
        <v>0</v>
      </c>
      <c r="L83" s="282" t="s">
        <v>167</v>
      </c>
      <c r="M83" s="283">
        <v>0</v>
      </c>
      <c r="N83" s="282" t="s">
        <v>167</v>
      </c>
      <c r="O83" s="281">
        <v>2.59</v>
      </c>
      <c r="P83" s="282" t="s">
        <v>167</v>
      </c>
      <c r="Q83" s="281">
        <v>16.079999999999998</v>
      </c>
      <c r="R83" s="282" t="s">
        <v>167</v>
      </c>
      <c r="S83" s="281">
        <v>15.11</v>
      </c>
      <c r="T83" s="282" t="s">
        <v>167</v>
      </c>
      <c r="U83" s="283">
        <v>0</v>
      </c>
      <c r="V83" s="282" t="s">
        <v>168</v>
      </c>
      <c r="W83" s="283">
        <v>0</v>
      </c>
      <c r="X83" s="282" t="s">
        <v>168</v>
      </c>
      <c r="Y83" s="283">
        <v>0</v>
      </c>
      <c r="Z83" s="282" t="s">
        <v>167</v>
      </c>
      <c r="AA83" s="283">
        <v>0</v>
      </c>
      <c r="AB83" s="282" t="s">
        <v>167</v>
      </c>
      <c r="AC83" s="282" t="s">
        <v>55</v>
      </c>
      <c r="AD83" s="282" t="s">
        <v>167</v>
      </c>
      <c r="AE83" s="282" t="s">
        <v>55</v>
      </c>
      <c r="AF83" s="282" t="s">
        <v>167</v>
      </c>
      <c r="AG83" s="281">
        <v>19.88</v>
      </c>
      <c r="AH83" s="282" t="s">
        <v>167</v>
      </c>
      <c r="AI83" s="281">
        <v>0.53</v>
      </c>
      <c r="AJ83" s="282" t="s">
        <v>167</v>
      </c>
      <c r="AK83" s="281">
        <v>1.05</v>
      </c>
      <c r="AL83" s="282" t="s">
        <v>167</v>
      </c>
      <c r="AM83" s="283">
        <v>0</v>
      </c>
      <c r="AN83" s="282" t="s">
        <v>167</v>
      </c>
      <c r="AO83" s="283">
        <v>0</v>
      </c>
      <c r="AP83" s="282" t="s">
        <v>167</v>
      </c>
      <c r="AQ83" s="282" t="s">
        <v>55</v>
      </c>
      <c r="AR83" s="282" t="s">
        <v>167</v>
      </c>
      <c r="AS83" s="282" t="s">
        <v>55</v>
      </c>
      <c r="AT83" s="282" t="s">
        <v>167</v>
      </c>
      <c r="AU83" s="281">
        <v>3.64</v>
      </c>
      <c r="AV83" s="282" t="s">
        <v>167</v>
      </c>
      <c r="AW83" s="281">
        <v>0.57999999999999996</v>
      </c>
      <c r="AX83" s="282" t="s">
        <v>167</v>
      </c>
      <c r="AY83" s="281">
        <v>4.6900000000000004</v>
      </c>
      <c r="AZ83" s="282" t="s">
        <v>167</v>
      </c>
      <c r="BA83" s="283">
        <v>0</v>
      </c>
      <c r="BB83" s="282" t="s">
        <v>168</v>
      </c>
      <c r="BC83" s="283">
        <v>0</v>
      </c>
      <c r="BD83" s="282" t="s">
        <v>167</v>
      </c>
      <c r="BE83" s="281">
        <v>3.75</v>
      </c>
      <c r="BF83" s="282" t="s">
        <v>169</v>
      </c>
      <c r="BG83" s="281">
        <v>21.01</v>
      </c>
      <c r="BH83" s="282" t="s">
        <v>167</v>
      </c>
      <c r="BI83" s="281">
        <v>8.59</v>
      </c>
      <c r="BJ83" s="282" t="s">
        <v>167</v>
      </c>
      <c r="BK83" s="283">
        <v>0.6</v>
      </c>
      <c r="BL83" s="282" t="s">
        <v>167</v>
      </c>
      <c r="BM83" s="281">
        <v>7.39</v>
      </c>
      <c r="BN83" s="282" t="s">
        <v>167</v>
      </c>
      <c r="BO83" s="283">
        <v>0</v>
      </c>
      <c r="BP83" s="282" t="s">
        <v>168</v>
      </c>
      <c r="BQ83" s="283">
        <v>0</v>
      </c>
      <c r="BR83" s="282" t="s">
        <v>167</v>
      </c>
      <c r="BS83" s="281">
        <v>4.43</v>
      </c>
      <c r="BT83" s="282" t="s">
        <v>167</v>
      </c>
      <c r="BU83" s="281">
        <v>20.02</v>
      </c>
      <c r="BV83" s="282" t="s">
        <v>167</v>
      </c>
      <c r="BW83" s="283">
        <v>9</v>
      </c>
      <c r="BX83" s="282" t="s">
        <v>167</v>
      </c>
      <c r="BY83" s="281">
        <v>0.52</v>
      </c>
      <c r="BZ83" s="282" t="s">
        <v>167</v>
      </c>
      <c r="CA83" s="281">
        <v>7.71</v>
      </c>
      <c r="CB83" s="282" t="s">
        <v>167</v>
      </c>
      <c r="CC83" s="283">
        <v>0</v>
      </c>
      <c r="CD83" s="282" t="s">
        <v>168</v>
      </c>
      <c r="CE83" s="283">
        <v>0</v>
      </c>
      <c r="CF83" s="282" t="s">
        <v>167</v>
      </c>
      <c r="CG83" s="281">
        <v>2.78</v>
      </c>
      <c r="CH83" s="282" t="s">
        <v>167</v>
      </c>
      <c r="CI83" s="281">
        <v>16.86</v>
      </c>
      <c r="CJ83" s="282" t="s">
        <v>167</v>
      </c>
      <c r="CK83" s="281">
        <v>7.66</v>
      </c>
      <c r="CL83" s="282" t="s">
        <v>167</v>
      </c>
      <c r="CM83" s="281">
        <v>0.79</v>
      </c>
      <c r="CN83" s="282" t="s">
        <v>167</v>
      </c>
      <c r="CO83" s="281">
        <v>5.33</v>
      </c>
      <c r="CP83" s="282" t="s">
        <v>167</v>
      </c>
      <c r="CQ83" s="283">
        <v>0</v>
      </c>
      <c r="CR83" s="282" t="s">
        <v>168</v>
      </c>
      <c r="CS83" s="283">
        <v>0</v>
      </c>
      <c r="CT83" s="282" t="s">
        <v>167</v>
      </c>
      <c r="CU83" s="281">
        <v>3.08</v>
      </c>
      <c r="CV83" s="282" t="s">
        <v>167</v>
      </c>
      <c r="CW83" s="281">
        <v>16.82</v>
      </c>
      <c r="CX83" s="282" t="s">
        <v>167</v>
      </c>
      <c r="CY83" s="281">
        <v>9.4499999999999993</v>
      </c>
      <c r="CZ83" s="282" t="s">
        <v>167</v>
      </c>
      <c r="DA83" s="283">
        <v>0.8</v>
      </c>
      <c r="DB83" s="282" t="s">
        <v>167</v>
      </c>
      <c r="DC83" s="281">
        <v>4.24</v>
      </c>
      <c r="DD83" s="282" t="s">
        <v>167</v>
      </c>
      <c r="DE83" s="283">
        <v>0</v>
      </c>
      <c r="DF83" s="282" t="s">
        <v>168</v>
      </c>
      <c r="DG83" s="283">
        <v>0</v>
      </c>
      <c r="DH83" s="282" t="s">
        <v>167</v>
      </c>
      <c r="DI83" s="281">
        <v>2.33</v>
      </c>
      <c r="DJ83" s="282" t="s">
        <v>167</v>
      </c>
      <c r="DK83" s="281">
        <v>17.57</v>
      </c>
      <c r="DL83" s="282" t="s">
        <v>167</v>
      </c>
      <c r="DM83" s="281">
        <v>8.52</v>
      </c>
      <c r="DN83" s="282" t="s">
        <v>167</v>
      </c>
      <c r="DO83" s="281">
        <v>1.02</v>
      </c>
      <c r="DP83" s="282" t="s">
        <v>167</v>
      </c>
      <c r="DQ83" s="281">
        <v>5.01</v>
      </c>
      <c r="DR83" s="282" t="s">
        <v>167</v>
      </c>
      <c r="DS83" s="283">
        <v>0</v>
      </c>
      <c r="DT83" s="282" t="s">
        <v>168</v>
      </c>
      <c r="DU83" s="283">
        <v>0</v>
      </c>
      <c r="DV83" s="282" t="s">
        <v>167</v>
      </c>
      <c r="DW83" s="281">
        <v>3.02</v>
      </c>
      <c r="DX83" s="282" t="s">
        <v>167</v>
      </c>
      <c r="DY83" s="281">
        <v>15.57</v>
      </c>
      <c r="DZ83" s="282" t="s">
        <v>167</v>
      </c>
      <c r="EA83" s="281">
        <v>6.91</v>
      </c>
      <c r="EB83" s="282" t="s">
        <v>167</v>
      </c>
      <c r="EC83" s="281">
        <v>1.1399999999999999</v>
      </c>
      <c r="ED83" s="282" t="s">
        <v>167</v>
      </c>
      <c r="EE83" s="281">
        <v>4.8099999999999996</v>
      </c>
      <c r="EF83" s="282" t="s">
        <v>167</v>
      </c>
      <c r="EG83" s="283">
        <v>0</v>
      </c>
      <c r="EH83" s="282" t="s">
        <v>168</v>
      </c>
      <c r="EI83" s="283">
        <v>0</v>
      </c>
      <c r="EJ83" s="282" t="s">
        <v>167</v>
      </c>
      <c r="EK83" s="281">
        <v>2.72</v>
      </c>
      <c r="EL83" s="282" t="s">
        <v>167</v>
      </c>
      <c r="EM83" s="281">
        <v>16.190000000000001</v>
      </c>
      <c r="EN83" s="282" t="s">
        <v>167</v>
      </c>
      <c r="EO83" s="281">
        <v>7.55</v>
      </c>
      <c r="EP83" s="282" t="s">
        <v>167</v>
      </c>
      <c r="EQ83" s="283">
        <v>1.2</v>
      </c>
      <c r="ER83" s="282" t="s">
        <v>167</v>
      </c>
      <c r="ES83" s="281">
        <v>5.34</v>
      </c>
      <c r="ET83" s="282" t="s">
        <v>167</v>
      </c>
      <c r="EU83" s="283">
        <v>0</v>
      </c>
      <c r="EV83" s="282" t="s">
        <v>168</v>
      </c>
      <c r="EW83" s="283">
        <v>0</v>
      </c>
      <c r="EX83" s="282" t="s">
        <v>167</v>
      </c>
      <c r="EY83" s="283">
        <v>2.1</v>
      </c>
      <c r="EZ83" s="282" t="s">
        <v>167</v>
      </c>
      <c r="FA83" s="281">
        <v>17.77</v>
      </c>
      <c r="FB83" s="282" t="s">
        <v>167</v>
      </c>
      <c r="FC83" s="281">
        <v>7.32</v>
      </c>
      <c r="FD83" s="282" t="s">
        <v>167</v>
      </c>
      <c r="FE83" s="283">
        <v>1.2</v>
      </c>
      <c r="FF83" s="282" t="s">
        <v>167</v>
      </c>
      <c r="FG83" s="281">
        <v>7.88</v>
      </c>
      <c r="FH83" s="282" t="s">
        <v>167</v>
      </c>
      <c r="FI83" s="283">
        <v>0</v>
      </c>
      <c r="FJ83" s="282" t="s">
        <v>168</v>
      </c>
      <c r="FK83" s="283">
        <v>0</v>
      </c>
      <c r="FL83" s="282" t="s">
        <v>167</v>
      </c>
      <c r="FM83" s="281">
        <v>1.37</v>
      </c>
      <c r="FN83" s="282" t="s">
        <v>167</v>
      </c>
    </row>
    <row r="84" spans="2:170" x14ac:dyDescent="0.2">
      <c r="B84" s="278" t="s">
        <v>60</v>
      </c>
      <c r="C84" s="279">
        <v>442.73</v>
      </c>
      <c r="D84" s="280" t="s">
        <v>167</v>
      </c>
      <c r="E84" s="279">
        <v>214.97</v>
      </c>
      <c r="F84" s="280" t="s">
        <v>167</v>
      </c>
      <c r="G84" s="284">
        <v>199.4</v>
      </c>
      <c r="H84" s="280" t="s">
        <v>167</v>
      </c>
      <c r="I84" s="284">
        <v>42.8</v>
      </c>
      <c r="J84" s="280" t="s">
        <v>167</v>
      </c>
      <c r="K84" s="279">
        <v>1.23</v>
      </c>
      <c r="L84" s="280" t="s">
        <v>167</v>
      </c>
      <c r="M84" s="284">
        <v>0</v>
      </c>
      <c r="N84" s="280" t="s">
        <v>167</v>
      </c>
      <c r="O84" s="280" t="s">
        <v>55</v>
      </c>
      <c r="P84" s="280" t="s">
        <v>167</v>
      </c>
      <c r="Q84" s="279">
        <v>236.52</v>
      </c>
      <c r="R84" s="280" t="s">
        <v>167</v>
      </c>
      <c r="S84" s="279">
        <v>378.07</v>
      </c>
      <c r="T84" s="280" t="s">
        <v>167</v>
      </c>
      <c r="U84" s="279">
        <v>197.89</v>
      </c>
      <c r="V84" s="280" t="s">
        <v>167</v>
      </c>
      <c r="W84" s="279">
        <v>40.54</v>
      </c>
      <c r="X84" s="280" t="s">
        <v>167</v>
      </c>
      <c r="Y84" s="279">
        <v>1.1599999999999999</v>
      </c>
      <c r="Z84" s="280" t="s">
        <v>167</v>
      </c>
      <c r="AA84" s="284">
        <v>0</v>
      </c>
      <c r="AB84" s="280" t="s">
        <v>167</v>
      </c>
      <c r="AC84" s="280" t="s">
        <v>55</v>
      </c>
      <c r="AD84" s="280" t="s">
        <v>167</v>
      </c>
      <c r="AE84" s="280" t="s">
        <v>55</v>
      </c>
      <c r="AF84" s="280" t="s">
        <v>167</v>
      </c>
      <c r="AG84" s="279">
        <v>448.86</v>
      </c>
      <c r="AH84" s="280" t="s">
        <v>167</v>
      </c>
      <c r="AI84" s="284">
        <v>200.7</v>
      </c>
      <c r="AJ84" s="280" t="s">
        <v>167</v>
      </c>
      <c r="AK84" s="279">
        <v>83.91</v>
      </c>
      <c r="AL84" s="280" t="s">
        <v>167</v>
      </c>
      <c r="AM84" s="279">
        <v>1.33</v>
      </c>
      <c r="AN84" s="280" t="s">
        <v>167</v>
      </c>
      <c r="AO84" s="284">
        <v>0</v>
      </c>
      <c r="AP84" s="280" t="s">
        <v>167</v>
      </c>
      <c r="AQ84" s="280" t="s">
        <v>55</v>
      </c>
      <c r="AR84" s="280" t="s">
        <v>167</v>
      </c>
      <c r="AS84" s="279">
        <v>562.95000000000005</v>
      </c>
      <c r="AT84" s="280" t="s">
        <v>167</v>
      </c>
      <c r="AU84" s="279">
        <v>324.14999999999998</v>
      </c>
      <c r="AV84" s="280" t="s">
        <v>167</v>
      </c>
      <c r="AW84" s="279">
        <v>176.21</v>
      </c>
      <c r="AX84" s="280" t="s">
        <v>167</v>
      </c>
      <c r="AY84" s="279">
        <v>63.53</v>
      </c>
      <c r="AZ84" s="280" t="s">
        <v>167</v>
      </c>
      <c r="BA84" s="279">
        <v>1.65</v>
      </c>
      <c r="BB84" s="280" t="s">
        <v>167</v>
      </c>
      <c r="BC84" s="284">
        <v>0</v>
      </c>
      <c r="BD84" s="280" t="s">
        <v>167</v>
      </c>
      <c r="BE84" s="279">
        <v>4.25</v>
      </c>
      <c r="BF84" s="280" t="s">
        <v>167</v>
      </c>
      <c r="BG84" s="279">
        <v>786.43</v>
      </c>
      <c r="BH84" s="280" t="s">
        <v>167</v>
      </c>
      <c r="BI84" s="279">
        <v>435.28</v>
      </c>
      <c r="BJ84" s="280" t="s">
        <v>167</v>
      </c>
      <c r="BK84" s="284">
        <v>249.2</v>
      </c>
      <c r="BL84" s="280" t="s">
        <v>167</v>
      </c>
      <c r="BM84" s="279">
        <v>94.63</v>
      </c>
      <c r="BN84" s="280" t="s">
        <v>167</v>
      </c>
      <c r="BO84" s="279">
        <v>2.34</v>
      </c>
      <c r="BP84" s="280" t="s">
        <v>167</v>
      </c>
      <c r="BQ84" s="284">
        <v>0</v>
      </c>
      <c r="BR84" s="280" t="s">
        <v>167</v>
      </c>
      <c r="BS84" s="279">
        <v>5.94</v>
      </c>
      <c r="BT84" s="280" t="s">
        <v>167</v>
      </c>
      <c r="BU84" s="279">
        <v>784.43</v>
      </c>
      <c r="BV84" s="280" t="s">
        <v>167</v>
      </c>
      <c r="BW84" s="284">
        <v>453.6</v>
      </c>
      <c r="BX84" s="280" t="s">
        <v>167</v>
      </c>
      <c r="BY84" s="279">
        <v>221.25</v>
      </c>
      <c r="BZ84" s="280" t="s">
        <v>167</v>
      </c>
      <c r="CA84" s="279">
        <v>104.82</v>
      </c>
      <c r="CB84" s="280" t="s">
        <v>167</v>
      </c>
      <c r="CC84" s="279">
        <v>1.59</v>
      </c>
      <c r="CD84" s="280" t="s">
        <v>167</v>
      </c>
      <c r="CE84" s="284">
        <v>0</v>
      </c>
      <c r="CF84" s="280" t="s">
        <v>167</v>
      </c>
      <c r="CG84" s="279">
        <v>4.3099999999999996</v>
      </c>
      <c r="CH84" s="280" t="s">
        <v>167</v>
      </c>
      <c r="CI84" s="279">
        <v>803.46</v>
      </c>
      <c r="CJ84" s="280" t="s">
        <v>167</v>
      </c>
      <c r="CK84" s="279">
        <v>485.29</v>
      </c>
      <c r="CL84" s="280" t="s">
        <v>167</v>
      </c>
      <c r="CM84" s="279">
        <v>203.83</v>
      </c>
      <c r="CN84" s="280" t="s">
        <v>167</v>
      </c>
      <c r="CO84" s="279">
        <v>106.96</v>
      </c>
      <c r="CP84" s="280" t="s">
        <v>167</v>
      </c>
      <c r="CQ84" s="279">
        <v>1.21</v>
      </c>
      <c r="CR84" s="280" t="s">
        <v>167</v>
      </c>
      <c r="CS84" s="284">
        <v>0</v>
      </c>
      <c r="CT84" s="280" t="s">
        <v>167</v>
      </c>
      <c r="CU84" s="279">
        <v>7.29</v>
      </c>
      <c r="CV84" s="280" t="s">
        <v>167</v>
      </c>
      <c r="CW84" s="279">
        <v>678.67</v>
      </c>
      <c r="CX84" s="280" t="s">
        <v>167</v>
      </c>
      <c r="CY84" s="279">
        <v>422.23</v>
      </c>
      <c r="CZ84" s="280" t="s">
        <v>167</v>
      </c>
      <c r="DA84" s="279">
        <v>129.66999999999999</v>
      </c>
      <c r="DB84" s="280" t="s">
        <v>167</v>
      </c>
      <c r="DC84" s="279">
        <v>119.66</v>
      </c>
      <c r="DD84" s="280" t="s">
        <v>167</v>
      </c>
      <c r="DE84" s="284">
        <v>0.8</v>
      </c>
      <c r="DF84" s="280" t="s">
        <v>167</v>
      </c>
      <c r="DG84" s="284">
        <v>0</v>
      </c>
      <c r="DH84" s="280" t="s">
        <v>167</v>
      </c>
      <c r="DI84" s="279">
        <v>7.56</v>
      </c>
      <c r="DJ84" s="280" t="s">
        <v>167</v>
      </c>
      <c r="DK84" s="279">
        <v>723.94</v>
      </c>
      <c r="DL84" s="280" t="s">
        <v>167</v>
      </c>
      <c r="DM84" s="279">
        <v>445.72</v>
      </c>
      <c r="DN84" s="280" t="s">
        <v>167</v>
      </c>
      <c r="DO84" s="279">
        <v>137.21</v>
      </c>
      <c r="DP84" s="280" t="s">
        <v>167</v>
      </c>
      <c r="DQ84" s="284">
        <v>132.19999999999999</v>
      </c>
      <c r="DR84" s="280" t="s">
        <v>167</v>
      </c>
      <c r="DS84" s="279">
        <v>0.56000000000000005</v>
      </c>
      <c r="DT84" s="280" t="s">
        <v>167</v>
      </c>
      <c r="DU84" s="284">
        <v>0</v>
      </c>
      <c r="DV84" s="280" t="s">
        <v>167</v>
      </c>
      <c r="DW84" s="279">
        <v>9.61</v>
      </c>
      <c r="DX84" s="280" t="s">
        <v>167</v>
      </c>
      <c r="DY84" s="284">
        <v>794.9</v>
      </c>
      <c r="DZ84" s="280" t="s">
        <v>167</v>
      </c>
      <c r="EA84" s="279">
        <v>424.69</v>
      </c>
      <c r="EB84" s="280" t="s">
        <v>167</v>
      </c>
      <c r="EC84" s="279">
        <v>197.32</v>
      </c>
      <c r="ED84" s="280" t="s">
        <v>167</v>
      </c>
      <c r="EE84" s="279">
        <v>165.16</v>
      </c>
      <c r="EF84" s="280" t="s">
        <v>167</v>
      </c>
      <c r="EG84" s="279">
        <v>1.03</v>
      </c>
      <c r="EH84" s="280" t="s">
        <v>167</v>
      </c>
      <c r="EI84" s="284">
        <v>0</v>
      </c>
      <c r="EJ84" s="280" t="s">
        <v>167</v>
      </c>
      <c r="EK84" s="279">
        <v>8.4700000000000006</v>
      </c>
      <c r="EL84" s="280" t="s">
        <v>167</v>
      </c>
      <c r="EM84" s="280" t="s">
        <v>55</v>
      </c>
      <c r="EN84" s="280" t="s">
        <v>167</v>
      </c>
      <c r="EO84" s="284">
        <v>446.6</v>
      </c>
      <c r="EP84" s="280" t="s">
        <v>167</v>
      </c>
      <c r="EQ84" s="279">
        <v>172.58</v>
      </c>
      <c r="ER84" s="280" t="s">
        <v>167</v>
      </c>
      <c r="ES84" s="279">
        <v>98.76</v>
      </c>
      <c r="ET84" s="280" t="s">
        <v>167</v>
      </c>
      <c r="EU84" s="279">
        <v>0.68</v>
      </c>
      <c r="EV84" s="280" t="s">
        <v>167</v>
      </c>
      <c r="EW84" s="284">
        <v>0</v>
      </c>
      <c r="EX84" s="280" t="s">
        <v>167</v>
      </c>
      <c r="EY84" s="279">
        <v>7.16</v>
      </c>
      <c r="EZ84" s="280" t="s">
        <v>167</v>
      </c>
      <c r="FA84" s="279">
        <v>839.42</v>
      </c>
      <c r="FB84" s="280" t="s">
        <v>167</v>
      </c>
      <c r="FC84" s="279">
        <v>544.03</v>
      </c>
      <c r="FD84" s="280" t="s">
        <v>167</v>
      </c>
      <c r="FE84" s="279">
        <v>173.54</v>
      </c>
      <c r="FF84" s="280" t="s">
        <v>167</v>
      </c>
      <c r="FG84" s="279">
        <v>132.81</v>
      </c>
      <c r="FH84" s="280" t="s">
        <v>167</v>
      </c>
      <c r="FI84" s="284">
        <v>0.8</v>
      </c>
      <c r="FJ84" s="280" t="s">
        <v>167</v>
      </c>
      <c r="FK84" s="280" t="s">
        <v>55</v>
      </c>
      <c r="FL84" s="280" t="s">
        <v>167</v>
      </c>
      <c r="FM84" s="284">
        <v>8.3000000000000007</v>
      </c>
      <c r="FN84" s="280" t="s">
        <v>167</v>
      </c>
    </row>
    <row r="85" spans="2:170" x14ac:dyDescent="0.2">
      <c r="B85" s="278" t="s">
        <v>59</v>
      </c>
      <c r="C85" s="281">
        <v>74.81</v>
      </c>
      <c r="D85" s="282" t="s">
        <v>167</v>
      </c>
      <c r="E85" s="281">
        <v>74.209999999999994</v>
      </c>
      <c r="F85" s="282" t="s">
        <v>167</v>
      </c>
      <c r="G85" s="283">
        <v>0</v>
      </c>
      <c r="H85" s="282" t="s">
        <v>167</v>
      </c>
      <c r="I85" s="283">
        <v>0</v>
      </c>
      <c r="J85" s="282" t="s">
        <v>167</v>
      </c>
      <c r="K85" s="281">
        <v>0.61</v>
      </c>
      <c r="L85" s="282" t="s">
        <v>167</v>
      </c>
      <c r="M85" s="283">
        <v>0</v>
      </c>
      <c r="N85" s="282" t="s">
        <v>167</v>
      </c>
      <c r="O85" s="283">
        <v>0</v>
      </c>
      <c r="P85" s="282" t="s">
        <v>168</v>
      </c>
      <c r="Q85" s="282" t="s">
        <v>55</v>
      </c>
      <c r="R85" s="282" t="s">
        <v>167</v>
      </c>
      <c r="S85" s="281">
        <v>80.14</v>
      </c>
      <c r="T85" s="282" t="s">
        <v>167</v>
      </c>
      <c r="U85" s="283">
        <v>0</v>
      </c>
      <c r="V85" s="282" t="s">
        <v>167</v>
      </c>
      <c r="W85" s="283">
        <v>0</v>
      </c>
      <c r="X85" s="282" t="s">
        <v>167</v>
      </c>
      <c r="Y85" s="281">
        <v>0.41</v>
      </c>
      <c r="Z85" s="282" t="s">
        <v>167</v>
      </c>
      <c r="AA85" s="283">
        <v>0</v>
      </c>
      <c r="AB85" s="282" t="s">
        <v>167</v>
      </c>
      <c r="AC85" s="283">
        <v>0</v>
      </c>
      <c r="AD85" s="282" t="s">
        <v>168</v>
      </c>
      <c r="AE85" s="282" t="s">
        <v>55</v>
      </c>
      <c r="AF85" s="282" t="s">
        <v>167</v>
      </c>
      <c r="AG85" s="281">
        <v>62.37</v>
      </c>
      <c r="AH85" s="282" t="s">
        <v>167</v>
      </c>
      <c r="AI85" s="283">
        <v>0</v>
      </c>
      <c r="AJ85" s="282" t="s">
        <v>167</v>
      </c>
      <c r="AK85" s="283">
        <v>0</v>
      </c>
      <c r="AL85" s="282" t="s">
        <v>167</v>
      </c>
      <c r="AM85" s="281">
        <v>1.1100000000000001</v>
      </c>
      <c r="AN85" s="282" t="s">
        <v>167</v>
      </c>
      <c r="AO85" s="283">
        <v>0</v>
      </c>
      <c r="AP85" s="282" t="s">
        <v>167</v>
      </c>
      <c r="AQ85" s="283">
        <v>0</v>
      </c>
      <c r="AR85" s="282" t="s">
        <v>168</v>
      </c>
      <c r="AS85" s="281">
        <v>87.58</v>
      </c>
      <c r="AT85" s="282" t="s">
        <v>167</v>
      </c>
      <c r="AU85" s="281">
        <v>85.77</v>
      </c>
      <c r="AV85" s="282" t="s">
        <v>167</v>
      </c>
      <c r="AW85" s="283">
        <v>0</v>
      </c>
      <c r="AX85" s="282" t="s">
        <v>168</v>
      </c>
      <c r="AY85" s="283">
        <v>0</v>
      </c>
      <c r="AZ85" s="282" t="s">
        <v>167</v>
      </c>
      <c r="BA85" s="281">
        <v>1.77</v>
      </c>
      <c r="BB85" s="282" t="s">
        <v>167</v>
      </c>
      <c r="BC85" s="283">
        <v>0</v>
      </c>
      <c r="BD85" s="282" t="s">
        <v>167</v>
      </c>
      <c r="BE85" s="283">
        <v>0</v>
      </c>
      <c r="BF85" s="282" t="s">
        <v>168</v>
      </c>
      <c r="BG85" s="281">
        <v>95.23</v>
      </c>
      <c r="BH85" s="282" t="s">
        <v>167</v>
      </c>
      <c r="BI85" s="281">
        <v>94.62</v>
      </c>
      <c r="BJ85" s="282" t="s">
        <v>167</v>
      </c>
      <c r="BK85" s="283">
        <v>0</v>
      </c>
      <c r="BL85" s="282" t="s">
        <v>168</v>
      </c>
      <c r="BM85" s="283">
        <v>0</v>
      </c>
      <c r="BN85" s="282" t="s">
        <v>167</v>
      </c>
      <c r="BO85" s="281">
        <v>1.62</v>
      </c>
      <c r="BP85" s="282" t="s">
        <v>167</v>
      </c>
      <c r="BQ85" s="283">
        <v>0</v>
      </c>
      <c r="BR85" s="282" t="s">
        <v>167</v>
      </c>
      <c r="BS85" s="283">
        <v>0</v>
      </c>
      <c r="BT85" s="282" t="s">
        <v>168</v>
      </c>
      <c r="BU85" s="281">
        <v>92.25</v>
      </c>
      <c r="BV85" s="282" t="s">
        <v>167</v>
      </c>
      <c r="BW85" s="283">
        <v>91.8</v>
      </c>
      <c r="BX85" s="282" t="s">
        <v>167</v>
      </c>
      <c r="BY85" s="283">
        <v>0</v>
      </c>
      <c r="BZ85" s="282" t="s">
        <v>168</v>
      </c>
      <c r="CA85" s="283">
        <v>0</v>
      </c>
      <c r="CB85" s="282" t="s">
        <v>167</v>
      </c>
      <c r="CC85" s="281">
        <v>0.49</v>
      </c>
      <c r="CD85" s="282" t="s">
        <v>167</v>
      </c>
      <c r="CE85" s="283">
        <v>0</v>
      </c>
      <c r="CF85" s="282" t="s">
        <v>167</v>
      </c>
      <c r="CG85" s="283">
        <v>0</v>
      </c>
      <c r="CH85" s="282" t="s">
        <v>168</v>
      </c>
      <c r="CI85" s="283">
        <v>71.400000000000006</v>
      </c>
      <c r="CJ85" s="282" t="s">
        <v>167</v>
      </c>
      <c r="CK85" s="283">
        <v>70.900000000000006</v>
      </c>
      <c r="CL85" s="282" t="s">
        <v>167</v>
      </c>
      <c r="CM85" s="283">
        <v>0</v>
      </c>
      <c r="CN85" s="282" t="s">
        <v>168</v>
      </c>
      <c r="CO85" s="283">
        <v>0</v>
      </c>
      <c r="CP85" s="282" t="s">
        <v>168</v>
      </c>
      <c r="CQ85" s="283">
        <v>0.5</v>
      </c>
      <c r="CR85" s="282" t="s">
        <v>167</v>
      </c>
      <c r="CS85" s="283">
        <v>0</v>
      </c>
      <c r="CT85" s="282" t="s">
        <v>167</v>
      </c>
      <c r="CU85" s="283">
        <v>0</v>
      </c>
      <c r="CV85" s="282" t="s">
        <v>168</v>
      </c>
      <c r="CW85" s="283">
        <v>42.3</v>
      </c>
      <c r="CX85" s="282" t="s">
        <v>167</v>
      </c>
      <c r="CY85" s="283">
        <v>41.9</v>
      </c>
      <c r="CZ85" s="282" t="s">
        <v>167</v>
      </c>
      <c r="DA85" s="283">
        <v>0</v>
      </c>
      <c r="DB85" s="282" t="s">
        <v>168</v>
      </c>
      <c r="DC85" s="283">
        <v>0</v>
      </c>
      <c r="DD85" s="282" t="s">
        <v>168</v>
      </c>
      <c r="DE85" s="283">
        <v>0.4</v>
      </c>
      <c r="DF85" s="282" t="s">
        <v>167</v>
      </c>
      <c r="DG85" s="283">
        <v>0</v>
      </c>
      <c r="DH85" s="282" t="s">
        <v>167</v>
      </c>
      <c r="DI85" s="283">
        <v>0</v>
      </c>
      <c r="DJ85" s="282" t="s">
        <v>168</v>
      </c>
      <c r="DK85" s="281">
        <v>31.52</v>
      </c>
      <c r="DL85" s="282" t="s">
        <v>167</v>
      </c>
      <c r="DM85" s="281">
        <v>31.12</v>
      </c>
      <c r="DN85" s="282" t="s">
        <v>167</v>
      </c>
      <c r="DO85" s="283">
        <v>0</v>
      </c>
      <c r="DP85" s="282" t="s">
        <v>167</v>
      </c>
      <c r="DQ85" s="283">
        <v>0</v>
      </c>
      <c r="DR85" s="282" t="s">
        <v>167</v>
      </c>
      <c r="DS85" s="283">
        <v>0.4</v>
      </c>
      <c r="DT85" s="282" t="s">
        <v>167</v>
      </c>
      <c r="DU85" s="283">
        <v>0</v>
      </c>
      <c r="DV85" s="282" t="s">
        <v>167</v>
      </c>
      <c r="DW85" s="283">
        <v>0</v>
      </c>
      <c r="DX85" s="282" t="s">
        <v>168</v>
      </c>
      <c r="DY85" s="283">
        <v>41.6</v>
      </c>
      <c r="DZ85" s="282" t="s">
        <v>167</v>
      </c>
      <c r="EA85" s="281">
        <v>41.21</v>
      </c>
      <c r="EB85" s="282" t="s">
        <v>167</v>
      </c>
      <c r="EC85" s="283">
        <v>0</v>
      </c>
      <c r="ED85" s="282" t="s">
        <v>167</v>
      </c>
      <c r="EE85" s="283">
        <v>0</v>
      </c>
      <c r="EF85" s="282" t="s">
        <v>167</v>
      </c>
      <c r="EG85" s="283">
        <v>0.4</v>
      </c>
      <c r="EH85" s="282" t="s">
        <v>167</v>
      </c>
      <c r="EI85" s="283">
        <v>0</v>
      </c>
      <c r="EJ85" s="282" t="s">
        <v>167</v>
      </c>
      <c r="EK85" s="283">
        <v>0</v>
      </c>
      <c r="EL85" s="282" t="s">
        <v>168</v>
      </c>
      <c r="EM85" s="281">
        <v>60.09</v>
      </c>
      <c r="EN85" s="282" t="s">
        <v>167</v>
      </c>
      <c r="EO85" s="281">
        <v>56.77</v>
      </c>
      <c r="EP85" s="282" t="s">
        <v>167</v>
      </c>
      <c r="EQ85" s="283">
        <v>0</v>
      </c>
      <c r="ER85" s="282" t="s">
        <v>168</v>
      </c>
      <c r="ES85" s="283">
        <v>0</v>
      </c>
      <c r="ET85" s="282" t="s">
        <v>168</v>
      </c>
      <c r="EU85" s="281">
        <v>0.49</v>
      </c>
      <c r="EV85" s="282" t="s">
        <v>167</v>
      </c>
      <c r="EW85" s="283">
        <v>0</v>
      </c>
      <c r="EX85" s="282" t="s">
        <v>167</v>
      </c>
      <c r="EY85" s="281">
        <v>0.55000000000000004</v>
      </c>
      <c r="EZ85" s="282" t="s">
        <v>167</v>
      </c>
      <c r="FA85" s="283">
        <v>42</v>
      </c>
      <c r="FB85" s="282" t="s">
        <v>167</v>
      </c>
      <c r="FC85" s="283">
        <v>40.6</v>
      </c>
      <c r="FD85" s="282" t="s">
        <v>167</v>
      </c>
      <c r="FE85" s="283">
        <v>0</v>
      </c>
      <c r="FF85" s="282" t="s">
        <v>167</v>
      </c>
      <c r="FG85" s="283">
        <v>0</v>
      </c>
      <c r="FH85" s="282" t="s">
        <v>167</v>
      </c>
      <c r="FI85" s="283">
        <v>0.7</v>
      </c>
      <c r="FJ85" s="282" t="s">
        <v>167</v>
      </c>
      <c r="FK85" s="283">
        <v>0</v>
      </c>
      <c r="FL85" s="282" t="s">
        <v>167</v>
      </c>
      <c r="FM85" s="281">
        <v>0.72</v>
      </c>
      <c r="FN85" s="282" t="s">
        <v>167</v>
      </c>
    </row>
    <row r="86" spans="2:170" x14ac:dyDescent="0.2">
      <c r="B86" s="278" t="s">
        <v>58</v>
      </c>
      <c r="C86" s="284">
        <v>334.3</v>
      </c>
      <c r="D86" s="280" t="s">
        <v>167</v>
      </c>
      <c r="E86" s="284">
        <v>321.89999999999998</v>
      </c>
      <c r="F86" s="280" t="s">
        <v>167</v>
      </c>
      <c r="G86" s="284">
        <v>0</v>
      </c>
      <c r="H86" s="280" t="s">
        <v>168</v>
      </c>
      <c r="I86" s="284">
        <v>0</v>
      </c>
      <c r="J86" s="280" t="s">
        <v>168</v>
      </c>
      <c r="K86" s="284">
        <v>12.4</v>
      </c>
      <c r="L86" s="280" t="s">
        <v>167</v>
      </c>
      <c r="M86" s="284">
        <v>0</v>
      </c>
      <c r="N86" s="280" t="s">
        <v>167</v>
      </c>
      <c r="O86" s="284">
        <v>0</v>
      </c>
      <c r="P86" s="280" t="s">
        <v>168</v>
      </c>
      <c r="Q86" s="284">
        <v>341.1</v>
      </c>
      <c r="R86" s="280" t="s">
        <v>167</v>
      </c>
      <c r="S86" s="284">
        <v>331.5</v>
      </c>
      <c r="T86" s="280" t="s">
        <v>167</v>
      </c>
      <c r="U86" s="284">
        <v>0</v>
      </c>
      <c r="V86" s="280" t="s">
        <v>167</v>
      </c>
      <c r="W86" s="284">
        <v>0</v>
      </c>
      <c r="X86" s="280" t="s">
        <v>167</v>
      </c>
      <c r="Y86" s="284">
        <v>9.6</v>
      </c>
      <c r="Z86" s="280" t="s">
        <v>167</v>
      </c>
      <c r="AA86" s="284">
        <v>0</v>
      </c>
      <c r="AB86" s="280" t="s">
        <v>167</v>
      </c>
      <c r="AC86" s="284">
        <v>0</v>
      </c>
      <c r="AD86" s="280" t="s">
        <v>168</v>
      </c>
      <c r="AE86" s="284">
        <v>336.4</v>
      </c>
      <c r="AF86" s="280" t="s">
        <v>167</v>
      </c>
      <c r="AG86" s="284">
        <v>325.39999999999998</v>
      </c>
      <c r="AH86" s="280" t="s">
        <v>167</v>
      </c>
      <c r="AI86" s="284">
        <v>0</v>
      </c>
      <c r="AJ86" s="280" t="s">
        <v>167</v>
      </c>
      <c r="AK86" s="284">
        <v>0</v>
      </c>
      <c r="AL86" s="280" t="s">
        <v>167</v>
      </c>
      <c r="AM86" s="284">
        <v>11</v>
      </c>
      <c r="AN86" s="280" t="s">
        <v>167</v>
      </c>
      <c r="AO86" s="284">
        <v>0</v>
      </c>
      <c r="AP86" s="280" t="s">
        <v>167</v>
      </c>
      <c r="AQ86" s="284">
        <v>0</v>
      </c>
      <c r="AR86" s="280" t="s">
        <v>168</v>
      </c>
      <c r="AS86" s="284">
        <v>373.2</v>
      </c>
      <c r="AT86" s="280" t="s">
        <v>167</v>
      </c>
      <c r="AU86" s="284">
        <v>359.3</v>
      </c>
      <c r="AV86" s="280" t="s">
        <v>167</v>
      </c>
      <c r="AW86" s="284">
        <v>0</v>
      </c>
      <c r="AX86" s="280" t="s">
        <v>168</v>
      </c>
      <c r="AY86" s="284">
        <v>0</v>
      </c>
      <c r="AZ86" s="280" t="s">
        <v>168</v>
      </c>
      <c r="BA86" s="284">
        <v>13.9</v>
      </c>
      <c r="BB86" s="280" t="s">
        <v>167</v>
      </c>
      <c r="BC86" s="284">
        <v>0</v>
      </c>
      <c r="BD86" s="280" t="s">
        <v>167</v>
      </c>
      <c r="BE86" s="284">
        <v>0</v>
      </c>
      <c r="BF86" s="280" t="s">
        <v>168</v>
      </c>
      <c r="BG86" s="284">
        <v>285.3</v>
      </c>
      <c r="BH86" s="280" t="s">
        <v>167</v>
      </c>
      <c r="BI86" s="284">
        <v>268.5</v>
      </c>
      <c r="BJ86" s="280" t="s">
        <v>167</v>
      </c>
      <c r="BK86" s="284">
        <v>0</v>
      </c>
      <c r="BL86" s="280" t="s">
        <v>168</v>
      </c>
      <c r="BM86" s="284">
        <v>0</v>
      </c>
      <c r="BN86" s="280" t="s">
        <v>168</v>
      </c>
      <c r="BO86" s="284">
        <v>16.8</v>
      </c>
      <c r="BP86" s="280" t="s">
        <v>167</v>
      </c>
      <c r="BQ86" s="284">
        <v>0</v>
      </c>
      <c r="BR86" s="280" t="s">
        <v>167</v>
      </c>
      <c r="BS86" s="284">
        <v>0</v>
      </c>
      <c r="BT86" s="280" t="s">
        <v>168</v>
      </c>
      <c r="BU86" s="284">
        <v>385.1</v>
      </c>
      <c r="BV86" s="280" t="s">
        <v>167</v>
      </c>
      <c r="BW86" s="284">
        <v>377.3</v>
      </c>
      <c r="BX86" s="280" t="s">
        <v>167</v>
      </c>
      <c r="BY86" s="284">
        <v>0</v>
      </c>
      <c r="BZ86" s="280" t="s">
        <v>168</v>
      </c>
      <c r="CA86" s="284">
        <v>0</v>
      </c>
      <c r="CB86" s="280" t="s">
        <v>168</v>
      </c>
      <c r="CC86" s="284">
        <v>7.8</v>
      </c>
      <c r="CD86" s="280" t="s">
        <v>167</v>
      </c>
      <c r="CE86" s="284">
        <v>0</v>
      </c>
      <c r="CF86" s="280" t="s">
        <v>167</v>
      </c>
      <c r="CG86" s="284">
        <v>0</v>
      </c>
      <c r="CH86" s="280" t="s">
        <v>168</v>
      </c>
      <c r="CI86" s="284">
        <v>221.7</v>
      </c>
      <c r="CJ86" s="280" t="s">
        <v>167</v>
      </c>
      <c r="CK86" s="284">
        <v>217.7</v>
      </c>
      <c r="CL86" s="280" t="s">
        <v>167</v>
      </c>
      <c r="CM86" s="284">
        <v>0</v>
      </c>
      <c r="CN86" s="280" t="s">
        <v>168</v>
      </c>
      <c r="CO86" s="284">
        <v>0</v>
      </c>
      <c r="CP86" s="280" t="s">
        <v>168</v>
      </c>
      <c r="CQ86" s="284">
        <v>4</v>
      </c>
      <c r="CR86" s="280" t="s">
        <v>167</v>
      </c>
      <c r="CS86" s="284">
        <v>0</v>
      </c>
      <c r="CT86" s="280" t="s">
        <v>167</v>
      </c>
      <c r="CU86" s="284">
        <v>0</v>
      </c>
      <c r="CV86" s="280" t="s">
        <v>168</v>
      </c>
      <c r="CW86" s="284">
        <v>385.8</v>
      </c>
      <c r="CX86" s="280" t="s">
        <v>167</v>
      </c>
      <c r="CY86" s="284">
        <v>381.5</v>
      </c>
      <c r="CZ86" s="280" t="s">
        <v>167</v>
      </c>
      <c r="DA86" s="284">
        <v>0</v>
      </c>
      <c r="DB86" s="280" t="s">
        <v>168</v>
      </c>
      <c r="DC86" s="284">
        <v>0</v>
      </c>
      <c r="DD86" s="280" t="s">
        <v>168</v>
      </c>
      <c r="DE86" s="284">
        <v>4.3</v>
      </c>
      <c r="DF86" s="280" t="s">
        <v>167</v>
      </c>
      <c r="DG86" s="284">
        <v>0</v>
      </c>
      <c r="DH86" s="280" t="s">
        <v>167</v>
      </c>
      <c r="DI86" s="284">
        <v>0</v>
      </c>
      <c r="DJ86" s="280" t="s">
        <v>168</v>
      </c>
      <c r="DK86" s="284">
        <v>342.9</v>
      </c>
      <c r="DL86" s="280" t="s">
        <v>167</v>
      </c>
      <c r="DM86" s="284">
        <v>339.3</v>
      </c>
      <c r="DN86" s="280" t="s">
        <v>167</v>
      </c>
      <c r="DO86" s="284">
        <v>0</v>
      </c>
      <c r="DP86" s="280" t="s">
        <v>168</v>
      </c>
      <c r="DQ86" s="284">
        <v>0</v>
      </c>
      <c r="DR86" s="280" t="s">
        <v>168</v>
      </c>
      <c r="DS86" s="284">
        <v>3.6</v>
      </c>
      <c r="DT86" s="280" t="s">
        <v>167</v>
      </c>
      <c r="DU86" s="284">
        <v>0</v>
      </c>
      <c r="DV86" s="280" t="s">
        <v>167</v>
      </c>
      <c r="DW86" s="284">
        <v>0</v>
      </c>
      <c r="DX86" s="280" t="s">
        <v>168</v>
      </c>
      <c r="DY86" s="284">
        <v>349</v>
      </c>
      <c r="DZ86" s="280" t="s">
        <v>167</v>
      </c>
      <c r="EA86" s="284">
        <v>343.5</v>
      </c>
      <c r="EB86" s="280" t="s">
        <v>167</v>
      </c>
      <c r="EC86" s="284">
        <v>0</v>
      </c>
      <c r="ED86" s="280" t="s">
        <v>168</v>
      </c>
      <c r="EE86" s="284">
        <v>0</v>
      </c>
      <c r="EF86" s="280" t="s">
        <v>168</v>
      </c>
      <c r="EG86" s="284">
        <v>5.5</v>
      </c>
      <c r="EH86" s="280" t="s">
        <v>167</v>
      </c>
      <c r="EI86" s="284">
        <v>0</v>
      </c>
      <c r="EJ86" s="280" t="s">
        <v>167</v>
      </c>
      <c r="EK86" s="284">
        <v>0</v>
      </c>
      <c r="EL86" s="280" t="s">
        <v>168</v>
      </c>
      <c r="EM86" s="284">
        <v>436.2</v>
      </c>
      <c r="EN86" s="280" t="s">
        <v>167</v>
      </c>
      <c r="EO86" s="284">
        <v>427.5</v>
      </c>
      <c r="EP86" s="280" t="s">
        <v>167</v>
      </c>
      <c r="EQ86" s="284">
        <v>0</v>
      </c>
      <c r="ER86" s="280" t="s">
        <v>168</v>
      </c>
      <c r="ES86" s="284">
        <v>0</v>
      </c>
      <c r="ET86" s="280" t="s">
        <v>168</v>
      </c>
      <c r="EU86" s="284">
        <v>8.6999999999999993</v>
      </c>
      <c r="EV86" s="280" t="s">
        <v>167</v>
      </c>
      <c r="EW86" s="284">
        <v>0</v>
      </c>
      <c r="EX86" s="280" t="s">
        <v>167</v>
      </c>
      <c r="EY86" s="284">
        <v>0</v>
      </c>
      <c r="EZ86" s="280" t="s">
        <v>168</v>
      </c>
      <c r="FA86" s="284">
        <v>308.8</v>
      </c>
      <c r="FB86" s="280" t="s">
        <v>167</v>
      </c>
      <c r="FC86" s="284">
        <v>304.89999999999998</v>
      </c>
      <c r="FD86" s="280" t="s">
        <v>167</v>
      </c>
      <c r="FE86" s="284">
        <v>0</v>
      </c>
      <c r="FF86" s="280" t="s">
        <v>168</v>
      </c>
      <c r="FG86" s="284">
        <v>0</v>
      </c>
      <c r="FH86" s="280" t="s">
        <v>168</v>
      </c>
      <c r="FI86" s="284">
        <v>4</v>
      </c>
      <c r="FJ86" s="280" t="s">
        <v>167</v>
      </c>
      <c r="FK86" s="284">
        <v>0</v>
      </c>
      <c r="FL86" s="280" t="s">
        <v>167</v>
      </c>
      <c r="FM86" s="284">
        <v>0</v>
      </c>
      <c r="FN86" s="280" t="s">
        <v>168</v>
      </c>
    </row>
    <row r="87" spans="2:170" x14ac:dyDescent="0.2">
      <c r="B87" s="278" t="s">
        <v>131</v>
      </c>
      <c r="C87" s="282" t="s">
        <v>55</v>
      </c>
      <c r="D87" s="282" t="s">
        <v>167</v>
      </c>
      <c r="E87" s="283">
        <v>0</v>
      </c>
      <c r="F87" s="282" t="s">
        <v>167</v>
      </c>
      <c r="G87" s="283">
        <v>0</v>
      </c>
      <c r="H87" s="282" t="s">
        <v>167</v>
      </c>
      <c r="I87" s="283">
        <v>0</v>
      </c>
      <c r="J87" s="282" t="s">
        <v>167</v>
      </c>
      <c r="K87" s="283">
        <v>0</v>
      </c>
      <c r="L87" s="282" t="s">
        <v>167</v>
      </c>
      <c r="M87" s="283">
        <v>0</v>
      </c>
      <c r="N87" s="282" t="s">
        <v>167</v>
      </c>
      <c r="O87" s="283">
        <v>0</v>
      </c>
      <c r="P87" s="282" t="s">
        <v>168</v>
      </c>
      <c r="Q87" s="282" t="s">
        <v>55</v>
      </c>
      <c r="R87" s="282" t="s">
        <v>167</v>
      </c>
      <c r="S87" s="281">
        <v>0.12</v>
      </c>
      <c r="T87" s="282" t="s">
        <v>167</v>
      </c>
      <c r="U87" s="283">
        <v>0</v>
      </c>
      <c r="V87" s="282" t="s">
        <v>167</v>
      </c>
      <c r="W87" s="283">
        <v>0</v>
      </c>
      <c r="X87" s="282" t="s">
        <v>167</v>
      </c>
      <c r="Y87" s="283">
        <v>0</v>
      </c>
      <c r="Z87" s="282" t="s">
        <v>167</v>
      </c>
      <c r="AA87" s="283">
        <v>0</v>
      </c>
      <c r="AB87" s="282" t="s">
        <v>167</v>
      </c>
      <c r="AC87" s="283">
        <v>0</v>
      </c>
      <c r="AD87" s="282" t="s">
        <v>168</v>
      </c>
      <c r="AE87" s="282" t="s">
        <v>55</v>
      </c>
      <c r="AF87" s="282" t="s">
        <v>167</v>
      </c>
      <c r="AG87" s="283">
        <v>0</v>
      </c>
      <c r="AH87" s="282" t="s">
        <v>167</v>
      </c>
      <c r="AI87" s="282" t="s">
        <v>55</v>
      </c>
      <c r="AJ87" s="282" t="s">
        <v>167</v>
      </c>
      <c r="AK87" s="282" t="s">
        <v>55</v>
      </c>
      <c r="AL87" s="282" t="s">
        <v>167</v>
      </c>
      <c r="AM87" s="282" t="s">
        <v>55</v>
      </c>
      <c r="AN87" s="282" t="s">
        <v>167</v>
      </c>
      <c r="AO87" s="282" t="s">
        <v>55</v>
      </c>
      <c r="AP87" s="282" t="s">
        <v>167</v>
      </c>
      <c r="AQ87" s="282" t="s">
        <v>55</v>
      </c>
      <c r="AR87" s="282" t="s">
        <v>167</v>
      </c>
      <c r="AS87" s="283">
        <v>0</v>
      </c>
      <c r="AT87" s="282" t="s">
        <v>168</v>
      </c>
      <c r="AU87" s="283">
        <v>0</v>
      </c>
      <c r="AV87" s="282" t="s">
        <v>168</v>
      </c>
      <c r="AW87" s="283">
        <v>0</v>
      </c>
      <c r="AX87" s="282" t="s">
        <v>168</v>
      </c>
      <c r="AY87" s="283">
        <v>0</v>
      </c>
      <c r="AZ87" s="282" t="s">
        <v>168</v>
      </c>
      <c r="BA87" s="283">
        <v>0</v>
      </c>
      <c r="BB87" s="282" t="s">
        <v>168</v>
      </c>
      <c r="BC87" s="283">
        <v>0</v>
      </c>
      <c r="BD87" s="282" t="s">
        <v>168</v>
      </c>
      <c r="BE87" s="283">
        <v>0</v>
      </c>
      <c r="BF87" s="282" t="s">
        <v>168</v>
      </c>
      <c r="BG87" s="283">
        <v>0</v>
      </c>
      <c r="BH87" s="282" t="s">
        <v>168</v>
      </c>
      <c r="BI87" s="283">
        <v>0</v>
      </c>
      <c r="BJ87" s="282" t="s">
        <v>167</v>
      </c>
      <c r="BK87" s="283">
        <v>0</v>
      </c>
      <c r="BL87" s="282" t="s">
        <v>167</v>
      </c>
      <c r="BM87" s="283">
        <v>0</v>
      </c>
      <c r="BN87" s="282" t="s">
        <v>167</v>
      </c>
      <c r="BO87" s="283">
        <v>0</v>
      </c>
      <c r="BP87" s="282" t="s">
        <v>167</v>
      </c>
      <c r="BQ87" s="283">
        <v>0</v>
      </c>
      <c r="BR87" s="282" t="s">
        <v>167</v>
      </c>
      <c r="BS87" s="283">
        <v>0</v>
      </c>
      <c r="BT87" s="282" t="s">
        <v>167</v>
      </c>
      <c r="BU87" s="283">
        <v>0</v>
      </c>
      <c r="BV87" s="282" t="s">
        <v>168</v>
      </c>
      <c r="BW87" s="283">
        <v>0</v>
      </c>
      <c r="BX87" s="282" t="s">
        <v>167</v>
      </c>
      <c r="BY87" s="283">
        <v>0</v>
      </c>
      <c r="BZ87" s="282" t="s">
        <v>167</v>
      </c>
      <c r="CA87" s="283">
        <v>0</v>
      </c>
      <c r="CB87" s="282" t="s">
        <v>167</v>
      </c>
      <c r="CC87" s="283">
        <v>0</v>
      </c>
      <c r="CD87" s="282" t="s">
        <v>168</v>
      </c>
      <c r="CE87" s="283">
        <v>0</v>
      </c>
      <c r="CF87" s="282" t="s">
        <v>167</v>
      </c>
      <c r="CG87" s="283">
        <v>0</v>
      </c>
      <c r="CH87" s="282" t="s">
        <v>168</v>
      </c>
      <c r="CI87" s="283">
        <v>1</v>
      </c>
      <c r="CJ87" s="282" t="s">
        <v>167</v>
      </c>
      <c r="CK87" s="283">
        <v>1</v>
      </c>
      <c r="CL87" s="282" t="s">
        <v>167</v>
      </c>
      <c r="CM87" s="283">
        <v>0</v>
      </c>
      <c r="CN87" s="282" t="s">
        <v>168</v>
      </c>
      <c r="CO87" s="283">
        <v>0</v>
      </c>
      <c r="CP87" s="282" t="s">
        <v>168</v>
      </c>
      <c r="CQ87" s="283">
        <v>0</v>
      </c>
      <c r="CR87" s="282" t="s">
        <v>168</v>
      </c>
      <c r="CS87" s="283">
        <v>0</v>
      </c>
      <c r="CT87" s="282" t="s">
        <v>168</v>
      </c>
      <c r="CU87" s="283">
        <v>0</v>
      </c>
      <c r="CV87" s="282" t="s">
        <v>168</v>
      </c>
      <c r="CW87" s="283">
        <v>1</v>
      </c>
      <c r="CX87" s="282" t="s">
        <v>44</v>
      </c>
      <c r="CY87" s="283">
        <v>0</v>
      </c>
      <c r="CZ87" s="282" t="s">
        <v>168</v>
      </c>
      <c r="DA87" s="283">
        <v>0</v>
      </c>
      <c r="DB87" s="282" t="s">
        <v>167</v>
      </c>
      <c r="DC87" s="283">
        <v>0</v>
      </c>
      <c r="DD87" s="282" t="s">
        <v>167</v>
      </c>
      <c r="DE87" s="283">
        <v>0</v>
      </c>
      <c r="DF87" s="282" t="s">
        <v>167</v>
      </c>
      <c r="DG87" s="283">
        <v>0</v>
      </c>
      <c r="DH87" s="282" t="s">
        <v>167</v>
      </c>
      <c r="DI87" s="283">
        <v>0</v>
      </c>
      <c r="DJ87" s="282" t="s">
        <v>167</v>
      </c>
      <c r="DK87" s="283">
        <v>0.1</v>
      </c>
      <c r="DL87" s="282" t="s">
        <v>167</v>
      </c>
      <c r="DM87" s="283">
        <v>0.1</v>
      </c>
      <c r="DN87" s="282" t="s">
        <v>167</v>
      </c>
      <c r="DO87" s="283">
        <v>0</v>
      </c>
      <c r="DP87" s="282" t="s">
        <v>167</v>
      </c>
      <c r="DQ87" s="283">
        <v>0</v>
      </c>
      <c r="DR87" s="282" t="s">
        <v>167</v>
      </c>
      <c r="DS87" s="283">
        <v>0</v>
      </c>
      <c r="DT87" s="282" t="s">
        <v>168</v>
      </c>
      <c r="DU87" s="283">
        <v>0</v>
      </c>
      <c r="DV87" s="282" t="s">
        <v>167</v>
      </c>
      <c r="DW87" s="283">
        <v>0</v>
      </c>
      <c r="DX87" s="282" t="s">
        <v>167</v>
      </c>
      <c r="DY87" s="283">
        <v>0</v>
      </c>
      <c r="DZ87" s="282" t="s">
        <v>168</v>
      </c>
      <c r="EA87" s="283">
        <v>0</v>
      </c>
      <c r="EB87" s="282" t="s">
        <v>168</v>
      </c>
      <c r="EC87" s="283">
        <v>0</v>
      </c>
      <c r="ED87" s="282" t="s">
        <v>167</v>
      </c>
      <c r="EE87" s="283">
        <v>0</v>
      </c>
      <c r="EF87" s="282" t="s">
        <v>167</v>
      </c>
      <c r="EG87" s="283">
        <v>0</v>
      </c>
      <c r="EH87" s="282" t="s">
        <v>168</v>
      </c>
      <c r="EI87" s="283">
        <v>0</v>
      </c>
      <c r="EJ87" s="282" t="s">
        <v>167</v>
      </c>
      <c r="EK87" s="283">
        <v>0</v>
      </c>
      <c r="EL87" s="282" t="s">
        <v>167</v>
      </c>
      <c r="EM87" s="281">
        <v>0.47</v>
      </c>
      <c r="EN87" s="282" t="s">
        <v>167</v>
      </c>
      <c r="EO87" s="281">
        <v>0.47</v>
      </c>
      <c r="EP87" s="282" t="s">
        <v>167</v>
      </c>
      <c r="EQ87" s="283">
        <v>0</v>
      </c>
      <c r="ER87" s="282" t="s">
        <v>167</v>
      </c>
      <c r="ES87" s="283">
        <v>0</v>
      </c>
      <c r="ET87" s="282" t="s">
        <v>167</v>
      </c>
      <c r="EU87" s="283">
        <v>0</v>
      </c>
      <c r="EV87" s="282" t="s">
        <v>168</v>
      </c>
      <c r="EW87" s="282" t="s">
        <v>55</v>
      </c>
      <c r="EX87" s="282" t="s">
        <v>167</v>
      </c>
      <c r="EY87" s="283">
        <v>0</v>
      </c>
      <c r="EZ87" s="282" t="s">
        <v>168</v>
      </c>
      <c r="FA87" s="281">
        <v>0.01</v>
      </c>
      <c r="FB87" s="282" t="s">
        <v>167</v>
      </c>
      <c r="FC87" s="281">
        <v>0.01</v>
      </c>
      <c r="FD87" s="282" t="s">
        <v>167</v>
      </c>
      <c r="FE87" s="283">
        <v>0</v>
      </c>
      <c r="FF87" s="282" t="s">
        <v>167</v>
      </c>
      <c r="FG87" s="283">
        <v>0</v>
      </c>
      <c r="FH87" s="282" t="s">
        <v>167</v>
      </c>
      <c r="FI87" s="283">
        <v>0</v>
      </c>
      <c r="FJ87" s="282" t="s">
        <v>168</v>
      </c>
      <c r="FK87" s="282" t="s">
        <v>55</v>
      </c>
      <c r="FL87" s="282" t="s">
        <v>167</v>
      </c>
      <c r="FM87" s="283">
        <v>0</v>
      </c>
      <c r="FN87" s="282" t="s">
        <v>168</v>
      </c>
    </row>
    <row r="88" spans="2:170" x14ac:dyDescent="0.2">
      <c r="B88" s="278" t="s">
        <v>130</v>
      </c>
      <c r="C88" s="284">
        <v>11</v>
      </c>
      <c r="D88" s="280" t="s">
        <v>167</v>
      </c>
      <c r="E88" s="279">
        <v>11.12</v>
      </c>
      <c r="F88" s="280" t="s">
        <v>167</v>
      </c>
      <c r="G88" s="280" t="s">
        <v>55</v>
      </c>
      <c r="H88" s="280" t="s">
        <v>167</v>
      </c>
      <c r="I88" s="280" t="s">
        <v>55</v>
      </c>
      <c r="J88" s="280" t="s">
        <v>167</v>
      </c>
      <c r="K88" s="280" t="s">
        <v>55</v>
      </c>
      <c r="L88" s="280" t="s">
        <v>167</v>
      </c>
      <c r="M88" s="280" t="s">
        <v>55</v>
      </c>
      <c r="N88" s="280" t="s">
        <v>167</v>
      </c>
      <c r="O88" s="280" t="s">
        <v>55</v>
      </c>
      <c r="P88" s="280" t="s">
        <v>167</v>
      </c>
      <c r="Q88" s="280" t="s">
        <v>55</v>
      </c>
      <c r="R88" s="280" t="s">
        <v>167</v>
      </c>
      <c r="S88" s="279">
        <v>11.12</v>
      </c>
      <c r="T88" s="280" t="s">
        <v>167</v>
      </c>
      <c r="U88" s="280" t="s">
        <v>55</v>
      </c>
      <c r="V88" s="280" t="s">
        <v>167</v>
      </c>
      <c r="W88" s="280" t="s">
        <v>55</v>
      </c>
      <c r="X88" s="280" t="s">
        <v>167</v>
      </c>
      <c r="Y88" s="280" t="s">
        <v>55</v>
      </c>
      <c r="Z88" s="280" t="s">
        <v>167</v>
      </c>
      <c r="AA88" s="280" t="s">
        <v>55</v>
      </c>
      <c r="AB88" s="280" t="s">
        <v>167</v>
      </c>
      <c r="AC88" s="280" t="s">
        <v>55</v>
      </c>
      <c r="AD88" s="280" t="s">
        <v>167</v>
      </c>
      <c r="AE88" s="279">
        <v>9.81</v>
      </c>
      <c r="AF88" s="280" t="s">
        <v>167</v>
      </c>
      <c r="AG88" s="279">
        <v>9.81</v>
      </c>
      <c r="AH88" s="280" t="s">
        <v>167</v>
      </c>
      <c r="AI88" s="284">
        <v>0</v>
      </c>
      <c r="AJ88" s="280" t="s">
        <v>168</v>
      </c>
      <c r="AK88" s="284">
        <v>0</v>
      </c>
      <c r="AL88" s="280" t="s">
        <v>168</v>
      </c>
      <c r="AM88" s="284">
        <v>0</v>
      </c>
      <c r="AN88" s="280" t="s">
        <v>168</v>
      </c>
      <c r="AO88" s="284">
        <v>0</v>
      </c>
      <c r="AP88" s="280" t="s">
        <v>168</v>
      </c>
      <c r="AQ88" s="284">
        <v>0</v>
      </c>
      <c r="AR88" s="280" t="s">
        <v>168</v>
      </c>
      <c r="AS88" s="279">
        <v>10.51</v>
      </c>
      <c r="AT88" s="280" t="s">
        <v>167</v>
      </c>
      <c r="AU88" s="279">
        <v>10.51</v>
      </c>
      <c r="AV88" s="280" t="s">
        <v>167</v>
      </c>
      <c r="AW88" s="284">
        <v>0</v>
      </c>
      <c r="AX88" s="280" t="s">
        <v>168</v>
      </c>
      <c r="AY88" s="284">
        <v>0</v>
      </c>
      <c r="AZ88" s="280" t="s">
        <v>168</v>
      </c>
      <c r="BA88" s="284">
        <v>0</v>
      </c>
      <c r="BB88" s="280" t="s">
        <v>168</v>
      </c>
      <c r="BC88" s="284">
        <v>0</v>
      </c>
      <c r="BD88" s="280" t="s">
        <v>168</v>
      </c>
      <c r="BE88" s="284">
        <v>0</v>
      </c>
      <c r="BF88" s="280" t="s">
        <v>168</v>
      </c>
      <c r="BG88" s="279">
        <v>11.53</v>
      </c>
      <c r="BH88" s="280" t="s">
        <v>167</v>
      </c>
      <c r="BI88" s="279">
        <v>11.58</v>
      </c>
      <c r="BJ88" s="280" t="s">
        <v>167</v>
      </c>
      <c r="BK88" s="284">
        <v>0</v>
      </c>
      <c r="BL88" s="280" t="s">
        <v>168</v>
      </c>
      <c r="BM88" s="284">
        <v>0</v>
      </c>
      <c r="BN88" s="280" t="s">
        <v>168</v>
      </c>
      <c r="BO88" s="284">
        <v>0</v>
      </c>
      <c r="BP88" s="280" t="s">
        <v>168</v>
      </c>
      <c r="BQ88" s="284">
        <v>0</v>
      </c>
      <c r="BR88" s="280" t="s">
        <v>168</v>
      </c>
      <c r="BS88" s="284">
        <v>0</v>
      </c>
      <c r="BT88" s="280" t="s">
        <v>168</v>
      </c>
      <c r="BU88" s="279">
        <v>10.38</v>
      </c>
      <c r="BV88" s="280" t="s">
        <v>167</v>
      </c>
      <c r="BW88" s="280" t="s">
        <v>55</v>
      </c>
      <c r="BX88" s="280" t="s">
        <v>170</v>
      </c>
      <c r="BY88" s="284">
        <v>0</v>
      </c>
      <c r="BZ88" s="280" t="s">
        <v>168</v>
      </c>
      <c r="CA88" s="284">
        <v>0</v>
      </c>
      <c r="CB88" s="280" t="s">
        <v>168</v>
      </c>
      <c r="CC88" s="284">
        <v>0</v>
      </c>
      <c r="CD88" s="280" t="s">
        <v>168</v>
      </c>
      <c r="CE88" s="284">
        <v>0</v>
      </c>
      <c r="CF88" s="280" t="s">
        <v>168</v>
      </c>
      <c r="CG88" s="284">
        <v>0</v>
      </c>
      <c r="CH88" s="280" t="s">
        <v>168</v>
      </c>
      <c r="CI88" s="280" t="s">
        <v>55</v>
      </c>
      <c r="CJ88" s="280" t="s">
        <v>167</v>
      </c>
      <c r="CK88" s="280" t="s">
        <v>55</v>
      </c>
      <c r="CL88" s="280" t="s">
        <v>170</v>
      </c>
      <c r="CM88" s="284">
        <v>0</v>
      </c>
      <c r="CN88" s="280" t="s">
        <v>168</v>
      </c>
      <c r="CO88" s="284">
        <v>0</v>
      </c>
      <c r="CP88" s="280" t="s">
        <v>168</v>
      </c>
      <c r="CQ88" s="284">
        <v>0</v>
      </c>
      <c r="CR88" s="280" t="s">
        <v>168</v>
      </c>
      <c r="CS88" s="284">
        <v>0</v>
      </c>
      <c r="CT88" s="280" t="s">
        <v>168</v>
      </c>
      <c r="CU88" s="280" t="s">
        <v>55</v>
      </c>
      <c r="CV88" s="280" t="s">
        <v>167</v>
      </c>
      <c r="CW88" s="280" t="s">
        <v>55</v>
      </c>
      <c r="CX88" s="280" t="s">
        <v>167</v>
      </c>
      <c r="CY88" s="280" t="s">
        <v>55</v>
      </c>
      <c r="CZ88" s="280" t="s">
        <v>170</v>
      </c>
      <c r="DA88" s="284">
        <v>0</v>
      </c>
      <c r="DB88" s="280" t="s">
        <v>168</v>
      </c>
      <c r="DC88" s="284">
        <v>0</v>
      </c>
      <c r="DD88" s="280" t="s">
        <v>168</v>
      </c>
      <c r="DE88" s="284">
        <v>0</v>
      </c>
      <c r="DF88" s="280" t="s">
        <v>168</v>
      </c>
      <c r="DG88" s="284">
        <v>0</v>
      </c>
      <c r="DH88" s="280" t="s">
        <v>168</v>
      </c>
      <c r="DI88" s="280" t="s">
        <v>55</v>
      </c>
      <c r="DJ88" s="280" t="s">
        <v>167</v>
      </c>
      <c r="DK88" s="280" t="s">
        <v>55</v>
      </c>
      <c r="DL88" s="280" t="s">
        <v>167</v>
      </c>
      <c r="DM88" s="279">
        <v>6.87</v>
      </c>
      <c r="DN88" s="280" t="s">
        <v>167</v>
      </c>
      <c r="DO88" s="284">
        <v>0</v>
      </c>
      <c r="DP88" s="280" t="s">
        <v>168</v>
      </c>
      <c r="DQ88" s="284">
        <v>0</v>
      </c>
      <c r="DR88" s="280" t="s">
        <v>168</v>
      </c>
      <c r="DS88" s="284">
        <v>0</v>
      </c>
      <c r="DT88" s="280" t="s">
        <v>168</v>
      </c>
      <c r="DU88" s="284">
        <v>0</v>
      </c>
      <c r="DV88" s="280" t="s">
        <v>168</v>
      </c>
      <c r="DW88" s="284">
        <v>0</v>
      </c>
      <c r="DX88" s="280" t="s">
        <v>167</v>
      </c>
      <c r="DY88" s="280" t="s">
        <v>55</v>
      </c>
      <c r="DZ88" s="280" t="s">
        <v>167</v>
      </c>
      <c r="EA88" s="280" t="s">
        <v>55</v>
      </c>
      <c r="EB88" s="280" t="s">
        <v>170</v>
      </c>
      <c r="EC88" s="284">
        <v>0</v>
      </c>
      <c r="ED88" s="280" t="s">
        <v>168</v>
      </c>
      <c r="EE88" s="284">
        <v>0</v>
      </c>
      <c r="EF88" s="280" t="s">
        <v>168</v>
      </c>
      <c r="EG88" s="284">
        <v>0</v>
      </c>
      <c r="EH88" s="280" t="s">
        <v>168</v>
      </c>
      <c r="EI88" s="284">
        <v>0</v>
      </c>
      <c r="EJ88" s="280" t="s">
        <v>168</v>
      </c>
      <c r="EK88" s="280" t="s">
        <v>55</v>
      </c>
      <c r="EL88" s="280" t="s">
        <v>167</v>
      </c>
      <c r="EM88" s="280" t="s">
        <v>55</v>
      </c>
      <c r="EN88" s="280" t="s">
        <v>167</v>
      </c>
      <c r="EO88" s="280" t="s">
        <v>55</v>
      </c>
      <c r="EP88" s="280" t="s">
        <v>167</v>
      </c>
      <c r="EQ88" s="284">
        <v>0</v>
      </c>
      <c r="ER88" s="280" t="s">
        <v>167</v>
      </c>
      <c r="ES88" s="284">
        <v>0</v>
      </c>
      <c r="ET88" s="280" t="s">
        <v>167</v>
      </c>
      <c r="EU88" s="284">
        <v>0</v>
      </c>
      <c r="EV88" s="280" t="s">
        <v>167</v>
      </c>
      <c r="EW88" s="284">
        <v>0</v>
      </c>
      <c r="EX88" s="280" t="s">
        <v>167</v>
      </c>
      <c r="EY88" s="284">
        <v>0</v>
      </c>
      <c r="EZ88" s="280" t="s">
        <v>167</v>
      </c>
      <c r="FA88" s="280" t="s">
        <v>55</v>
      </c>
      <c r="FB88" s="280" t="s">
        <v>167</v>
      </c>
      <c r="FC88" s="280" t="s">
        <v>55</v>
      </c>
      <c r="FD88" s="280" t="s">
        <v>167</v>
      </c>
      <c r="FE88" s="284">
        <v>0</v>
      </c>
      <c r="FF88" s="280" t="s">
        <v>167</v>
      </c>
      <c r="FG88" s="284">
        <v>0</v>
      </c>
      <c r="FH88" s="280" t="s">
        <v>167</v>
      </c>
      <c r="FI88" s="284">
        <v>0</v>
      </c>
      <c r="FJ88" s="280" t="s">
        <v>167</v>
      </c>
      <c r="FK88" s="284">
        <v>0</v>
      </c>
      <c r="FL88" s="280" t="s">
        <v>167</v>
      </c>
      <c r="FM88" s="284">
        <v>0</v>
      </c>
      <c r="FN88" s="280" t="s">
        <v>167</v>
      </c>
    </row>
    <row r="89" spans="2:170" x14ac:dyDescent="0.2">
      <c r="B89" s="278" t="s">
        <v>112</v>
      </c>
      <c r="C89" s="283">
        <v>81.7</v>
      </c>
      <c r="D89" s="282" t="s">
        <v>167</v>
      </c>
      <c r="E89" s="281">
        <v>71.25</v>
      </c>
      <c r="F89" s="282" t="s">
        <v>167</v>
      </c>
      <c r="G89" s="281">
        <v>9.5500000000000007</v>
      </c>
      <c r="H89" s="282" t="s">
        <v>167</v>
      </c>
      <c r="I89" s="281">
        <v>3.16</v>
      </c>
      <c r="J89" s="282" t="s">
        <v>167</v>
      </c>
      <c r="K89" s="281">
        <v>0.43</v>
      </c>
      <c r="L89" s="282" t="s">
        <v>167</v>
      </c>
      <c r="M89" s="282" t="s">
        <v>55</v>
      </c>
      <c r="N89" s="282" t="s">
        <v>167</v>
      </c>
      <c r="O89" s="282" t="s">
        <v>55</v>
      </c>
      <c r="P89" s="282" t="s">
        <v>167</v>
      </c>
      <c r="Q89" s="282" t="s">
        <v>55</v>
      </c>
      <c r="R89" s="282" t="s">
        <v>167</v>
      </c>
      <c r="S89" s="281">
        <v>80.89</v>
      </c>
      <c r="T89" s="282" t="s">
        <v>167</v>
      </c>
      <c r="U89" s="281">
        <v>10.39</v>
      </c>
      <c r="V89" s="282" t="s">
        <v>167</v>
      </c>
      <c r="W89" s="281">
        <v>3.93</v>
      </c>
      <c r="X89" s="282" t="s">
        <v>167</v>
      </c>
      <c r="Y89" s="282" t="s">
        <v>55</v>
      </c>
      <c r="Z89" s="282" t="s">
        <v>167</v>
      </c>
      <c r="AA89" s="282" t="s">
        <v>55</v>
      </c>
      <c r="AB89" s="282" t="s">
        <v>167</v>
      </c>
      <c r="AC89" s="282" t="s">
        <v>55</v>
      </c>
      <c r="AD89" s="282" t="s">
        <v>167</v>
      </c>
      <c r="AE89" s="281">
        <v>111.41</v>
      </c>
      <c r="AF89" s="282" t="s">
        <v>167</v>
      </c>
      <c r="AG89" s="281">
        <v>97.04</v>
      </c>
      <c r="AH89" s="282" t="s">
        <v>167</v>
      </c>
      <c r="AI89" s="281">
        <v>10.050000000000001</v>
      </c>
      <c r="AJ89" s="282" t="s">
        <v>167</v>
      </c>
      <c r="AK89" s="281">
        <v>4.0199999999999996</v>
      </c>
      <c r="AL89" s="282" t="s">
        <v>167</v>
      </c>
      <c r="AM89" s="281">
        <v>0.36</v>
      </c>
      <c r="AN89" s="282" t="s">
        <v>167</v>
      </c>
      <c r="AO89" s="283">
        <v>0</v>
      </c>
      <c r="AP89" s="282" t="s">
        <v>167</v>
      </c>
      <c r="AQ89" s="281">
        <v>0.15</v>
      </c>
      <c r="AR89" s="282" t="s">
        <v>167</v>
      </c>
      <c r="AS89" s="281">
        <v>104.52</v>
      </c>
      <c r="AT89" s="282" t="s">
        <v>167</v>
      </c>
      <c r="AU89" s="281">
        <v>89.87</v>
      </c>
      <c r="AV89" s="282" t="s">
        <v>167</v>
      </c>
      <c r="AW89" s="281">
        <v>10.11</v>
      </c>
      <c r="AX89" s="282" t="s">
        <v>167</v>
      </c>
      <c r="AY89" s="283">
        <v>4.2</v>
      </c>
      <c r="AZ89" s="282" t="s">
        <v>167</v>
      </c>
      <c r="BA89" s="281">
        <v>0.31</v>
      </c>
      <c r="BB89" s="282" t="s">
        <v>167</v>
      </c>
      <c r="BC89" s="283">
        <v>0</v>
      </c>
      <c r="BD89" s="282" t="s">
        <v>167</v>
      </c>
      <c r="BE89" s="281">
        <v>0.04</v>
      </c>
      <c r="BF89" s="282" t="s">
        <v>167</v>
      </c>
      <c r="BG89" s="281">
        <v>92.71</v>
      </c>
      <c r="BH89" s="282" t="s">
        <v>167</v>
      </c>
      <c r="BI89" s="281">
        <v>74.27</v>
      </c>
      <c r="BJ89" s="282" t="s">
        <v>167</v>
      </c>
      <c r="BK89" s="281">
        <v>13.43</v>
      </c>
      <c r="BL89" s="282" t="s">
        <v>167</v>
      </c>
      <c r="BM89" s="281">
        <v>4.66</v>
      </c>
      <c r="BN89" s="282" t="s">
        <v>167</v>
      </c>
      <c r="BO89" s="283">
        <v>0.3</v>
      </c>
      <c r="BP89" s="282" t="s">
        <v>167</v>
      </c>
      <c r="BQ89" s="283">
        <v>0</v>
      </c>
      <c r="BR89" s="282" t="s">
        <v>167</v>
      </c>
      <c r="BS89" s="281">
        <v>7.0000000000000007E-2</v>
      </c>
      <c r="BT89" s="282" t="s">
        <v>167</v>
      </c>
      <c r="BU89" s="283">
        <v>103.5</v>
      </c>
      <c r="BV89" s="282" t="s">
        <v>167</v>
      </c>
      <c r="BW89" s="281">
        <v>80.17</v>
      </c>
      <c r="BX89" s="282" t="s">
        <v>167</v>
      </c>
      <c r="BY89" s="281">
        <v>16.989999999999998</v>
      </c>
      <c r="BZ89" s="282" t="s">
        <v>167</v>
      </c>
      <c r="CA89" s="281">
        <v>5.84</v>
      </c>
      <c r="CB89" s="282" t="s">
        <v>167</v>
      </c>
      <c r="CC89" s="281">
        <v>0.42</v>
      </c>
      <c r="CD89" s="282" t="s">
        <v>167</v>
      </c>
      <c r="CE89" s="282" t="s">
        <v>55</v>
      </c>
      <c r="CF89" s="282" t="s">
        <v>167</v>
      </c>
      <c r="CG89" s="281">
        <v>0.09</v>
      </c>
      <c r="CH89" s="282" t="s">
        <v>167</v>
      </c>
      <c r="CI89" s="281">
        <v>101.46</v>
      </c>
      <c r="CJ89" s="282" t="s">
        <v>167</v>
      </c>
      <c r="CK89" s="281">
        <v>80.03</v>
      </c>
      <c r="CL89" s="282" t="s">
        <v>167</v>
      </c>
      <c r="CM89" s="281">
        <v>17.059999999999999</v>
      </c>
      <c r="CN89" s="282" t="s">
        <v>167</v>
      </c>
      <c r="CO89" s="281">
        <v>3.87</v>
      </c>
      <c r="CP89" s="282" t="s">
        <v>167</v>
      </c>
      <c r="CQ89" s="281">
        <v>0.35</v>
      </c>
      <c r="CR89" s="282" t="s">
        <v>167</v>
      </c>
      <c r="CS89" s="282" t="s">
        <v>55</v>
      </c>
      <c r="CT89" s="282" t="s">
        <v>167</v>
      </c>
      <c r="CU89" s="281">
        <v>0.16</v>
      </c>
      <c r="CV89" s="282" t="s">
        <v>167</v>
      </c>
      <c r="CW89" s="281">
        <v>94.39</v>
      </c>
      <c r="CX89" s="282" t="s">
        <v>167</v>
      </c>
      <c r="CY89" s="281">
        <v>70.08</v>
      </c>
      <c r="CZ89" s="282" t="s">
        <v>167</v>
      </c>
      <c r="DA89" s="281">
        <v>18.28</v>
      </c>
      <c r="DB89" s="282" t="s">
        <v>167</v>
      </c>
      <c r="DC89" s="281">
        <v>5.54</v>
      </c>
      <c r="DD89" s="282" t="s">
        <v>167</v>
      </c>
      <c r="DE89" s="281">
        <v>0.35</v>
      </c>
      <c r="DF89" s="282" t="s">
        <v>167</v>
      </c>
      <c r="DG89" s="283">
        <v>0</v>
      </c>
      <c r="DH89" s="282" t="s">
        <v>167</v>
      </c>
      <c r="DI89" s="281">
        <v>0.16</v>
      </c>
      <c r="DJ89" s="282" t="s">
        <v>167</v>
      </c>
      <c r="DK89" s="281">
        <v>109.58</v>
      </c>
      <c r="DL89" s="282" t="s">
        <v>167</v>
      </c>
      <c r="DM89" s="281">
        <v>90.99</v>
      </c>
      <c r="DN89" s="282" t="s">
        <v>167</v>
      </c>
      <c r="DO89" s="283">
        <v>12.7</v>
      </c>
      <c r="DP89" s="282" t="s">
        <v>167</v>
      </c>
      <c r="DQ89" s="281">
        <v>5.43</v>
      </c>
      <c r="DR89" s="282" t="s">
        <v>167</v>
      </c>
      <c r="DS89" s="283">
        <v>0.3</v>
      </c>
      <c r="DT89" s="282" t="s">
        <v>167</v>
      </c>
      <c r="DU89" s="283">
        <v>0</v>
      </c>
      <c r="DV89" s="282" t="s">
        <v>167</v>
      </c>
      <c r="DW89" s="281">
        <v>0.18</v>
      </c>
      <c r="DX89" s="282" t="s">
        <v>167</v>
      </c>
      <c r="DY89" s="281">
        <v>97.67</v>
      </c>
      <c r="DZ89" s="282" t="s">
        <v>167</v>
      </c>
      <c r="EA89" s="281">
        <v>79.569999999999993</v>
      </c>
      <c r="EB89" s="282" t="s">
        <v>167</v>
      </c>
      <c r="EC89" s="281">
        <v>11.51</v>
      </c>
      <c r="ED89" s="282" t="s">
        <v>167</v>
      </c>
      <c r="EE89" s="281">
        <v>6.04</v>
      </c>
      <c r="EF89" s="282" t="s">
        <v>167</v>
      </c>
      <c r="EG89" s="281">
        <v>0.41</v>
      </c>
      <c r="EH89" s="282" t="s">
        <v>167</v>
      </c>
      <c r="EI89" s="283">
        <v>0</v>
      </c>
      <c r="EJ89" s="282" t="s">
        <v>167</v>
      </c>
      <c r="EK89" s="281">
        <v>0.16</v>
      </c>
      <c r="EL89" s="282" t="s">
        <v>167</v>
      </c>
      <c r="EM89" s="281">
        <v>116.94</v>
      </c>
      <c r="EN89" s="282" t="s">
        <v>167</v>
      </c>
      <c r="EO89" s="281">
        <v>95.09</v>
      </c>
      <c r="EP89" s="282" t="s">
        <v>167</v>
      </c>
      <c r="EQ89" s="281">
        <v>14.69</v>
      </c>
      <c r="ER89" s="282" t="s">
        <v>167</v>
      </c>
      <c r="ES89" s="281">
        <v>6.39</v>
      </c>
      <c r="ET89" s="282" t="s">
        <v>167</v>
      </c>
      <c r="EU89" s="283">
        <v>0.5</v>
      </c>
      <c r="EV89" s="282" t="s">
        <v>167</v>
      </c>
      <c r="EW89" s="283">
        <v>0</v>
      </c>
      <c r="EX89" s="282" t="s">
        <v>167</v>
      </c>
      <c r="EY89" s="281">
        <v>0.28000000000000003</v>
      </c>
      <c r="EZ89" s="282" t="s">
        <v>167</v>
      </c>
      <c r="FA89" s="281">
        <v>111.25</v>
      </c>
      <c r="FB89" s="282" t="s">
        <v>167</v>
      </c>
      <c r="FC89" s="283">
        <v>85</v>
      </c>
      <c r="FD89" s="282" t="s">
        <v>167</v>
      </c>
      <c r="FE89" s="283">
        <v>18.5</v>
      </c>
      <c r="FF89" s="282" t="s">
        <v>167</v>
      </c>
      <c r="FG89" s="281">
        <v>7.19</v>
      </c>
      <c r="FH89" s="282" t="s">
        <v>167</v>
      </c>
      <c r="FI89" s="283">
        <v>0.3</v>
      </c>
      <c r="FJ89" s="282" t="s">
        <v>167</v>
      </c>
      <c r="FK89" s="283">
        <v>0</v>
      </c>
      <c r="FL89" s="282" t="s">
        <v>167</v>
      </c>
      <c r="FM89" s="281">
        <v>0.26</v>
      </c>
      <c r="FN89" s="282" t="s">
        <v>167</v>
      </c>
    </row>
    <row r="90" spans="2:170" x14ac:dyDescent="0.2">
      <c r="B90" s="278" t="s">
        <v>127</v>
      </c>
      <c r="C90" s="279">
        <v>7.19</v>
      </c>
      <c r="D90" s="280" t="s">
        <v>44</v>
      </c>
      <c r="E90" s="279">
        <v>0.56000000000000005</v>
      </c>
      <c r="F90" s="280" t="s">
        <v>44</v>
      </c>
      <c r="G90" s="279">
        <v>0.16</v>
      </c>
      <c r="H90" s="280" t="s">
        <v>44</v>
      </c>
      <c r="I90" s="279">
        <v>6.79</v>
      </c>
      <c r="J90" s="280" t="s">
        <v>44</v>
      </c>
      <c r="K90" s="284">
        <v>0</v>
      </c>
      <c r="L90" s="280" t="s">
        <v>168</v>
      </c>
      <c r="M90" s="284">
        <v>0</v>
      </c>
      <c r="N90" s="280" t="s">
        <v>167</v>
      </c>
      <c r="O90" s="284">
        <v>0</v>
      </c>
      <c r="P90" s="280" t="s">
        <v>167</v>
      </c>
      <c r="Q90" s="279">
        <v>9.7100000000000009</v>
      </c>
      <c r="R90" s="280" t="s">
        <v>44</v>
      </c>
      <c r="S90" s="279">
        <v>1.84</v>
      </c>
      <c r="T90" s="280" t="s">
        <v>44</v>
      </c>
      <c r="U90" s="279">
        <v>0.22</v>
      </c>
      <c r="V90" s="280" t="s">
        <v>44</v>
      </c>
      <c r="W90" s="279">
        <v>8.06</v>
      </c>
      <c r="X90" s="280" t="s">
        <v>44</v>
      </c>
      <c r="Y90" s="284">
        <v>0</v>
      </c>
      <c r="Z90" s="280" t="s">
        <v>168</v>
      </c>
      <c r="AA90" s="284">
        <v>0</v>
      </c>
      <c r="AB90" s="280" t="s">
        <v>167</v>
      </c>
      <c r="AC90" s="284">
        <v>0</v>
      </c>
      <c r="AD90" s="280" t="s">
        <v>167</v>
      </c>
      <c r="AE90" s="279">
        <v>11.31</v>
      </c>
      <c r="AF90" s="280" t="s">
        <v>44</v>
      </c>
      <c r="AG90" s="279">
        <v>2.02</v>
      </c>
      <c r="AH90" s="280" t="s">
        <v>44</v>
      </c>
      <c r="AI90" s="279">
        <v>0.62</v>
      </c>
      <c r="AJ90" s="280" t="s">
        <v>44</v>
      </c>
      <c r="AK90" s="279">
        <v>9.1199999999999992</v>
      </c>
      <c r="AL90" s="280" t="s">
        <v>44</v>
      </c>
      <c r="AM90" s="284">
        <v>0</v>
      </c>
      <c r="AN90" s="280" t="s">
        <v>168</v>
      </c>
      <c r="AO90" s="284">
        <v>0</v>
      </c>
      <c r="AP90" s="280" t="s">
        <v>167</v>
      </c>
      <c r="AQ90" s="284">
        <v>0</v>
      </c>
      <c r="AR90" s="280" t="s">
        <v>167</v>
      </c>
      <c r="AS90" s="279">
        <v>12.66</v>
      </c>
      <c r="AT90" s="280" t="s">
        <v>44</v>
      </c>
      <c r="AU90" s="284">
        <v>2.2000000000000002</v>
      </c>
      <c r="AV90" s="280" t="s">
        <v>44</v>
      </c>
      <c r="AW90" s="279">
        <v>0.46</v>
      </c>
      <c r="AX90" s="280" t="s">
        <v>44</v>
      </c>
      <c r="AY90" s="279">
        <v>10.52</v>
      </c>
      <c r="AZ90" s="280" t="s">
        <v>44</v>
      </c>
      <c r="BA90" s="284">
        <v>0</v>
      </c>
      <c r="BB90" s="280" t="s">
        <v>168</v>
      </c>
      <c r="BC90" s="284">
        <v>0</v>
      </c>
      <c r="BD90" s="280" t="s">
        <v>167</v>
      </c>
      <c r="BE90" s="284">
        <v>0</v>
      </c>
      <c r="BF90" s="280" t="s">
        <v>167</v>
      </c>
      <c r="BG90" s="284">
        <v>22.9</v>
      </c>
      <c r="BH90" s="280" t="s">
        <v>44</v>
      </c>
      <c r="BI90" s="279">
        <v>4.3899999999999997</v>
      </c>
      <c r="BJ90" s="280" t="s">
        <v>44</v>
      </c>
      <c r="BK90" s="279">
        <v>0.56999999999999995</v>
      </c>
      <c r="BL90" s="280" t="s">
        <v>44</v>
      </c>
      <c r="BM90" s="279">
        <v>18.88</v>
      </c>
      <c r="BN90" s="280" t="s">
        <v>44</v>
      </c>
      <c r="BO90" s="284">
        <v>0</v>
      </c>
      <c r="BP90" s="280" t="s">
        <v>168</v>
      </c>
      <c r="BQ90" s="284">
        <v>0</v>
      </c>
      <c r="BR90" s="280" t="s">
        <v>167</v>
      </c>
      <c r="BS90" s="284">
        <v>0</v>
      </c>
      <c r="BT90" s="280" t="s">
        <v>167</v>
      </c>
      <c r="BU90" s="279">
        <v>17.97</v>
      </c>
      <c r="BV90" s="280" t="s">
        <v>44</v>
      </c>
      <c r="BW90" s="284">
        <v>6.3</v>
      </c>
      <c r="BX90" s="280" t="s">
        <v>44</v>
      </c>
      <c r="BY90" s="279">
        <v>0.47</v>
      </c>
      <c r="BZ90" s="280" t="s">
        <v>44</v>
      </c>
      <c r="CA90" s="279">
        <v>11.88</v>
      </c>
      <c r="CB90" s="280" t="s">
        <v>44</v>
      </c>
      <c r="CC90" s="284">
        <v>0</v>
      </c>
      <c r="CD90" s="280" t="s">
        <v>168</v>
      </c>
      <c r="CE90" s="284">
        <v>0</v>
      </c>
      <c r="CF90" s="280" t="s">
        <v>167</v>
      </c>
      <c r="CG90" s="284">
        <v>0</v>
      </c>
      <c r="CH90" s="280" t="s">
        <v>167</v>
      </c>
      <c r="CI90" s="279">
        <v>32.49</v>
      </c>
      <c r="CJ90" s="280" t="s">
        <v>44</v>
      </c>
      <c r="CK90" s="279">
        <v>9.7100000000000009</v>
      </c>
      <c r="CL90" s="280" t="s">
        <v>44</v>
      </c>
      <c r="CM90" s="279">
        <v>0.45</v>
      </c>
      <c r="CN90" s="280" t="s">
        <v>44</v>
      </c>
      <c r="CO90" s="284">
        <v>23.6</v>
      </c>
      <c r="CP90" s="280" t="s">
        <v>44</v>
      </c>
      <c r="CQ90" s="284">
        <v>0</v>
      </c>
      <c r="CR90" s="280" t="s">
        <v>168</v>
      </c>
      <c r="CS90" s="284">
        <v>0</v>
      </c>
      <c r="CT90" s="280" t="s">
        <v>167</v>
      </c>
      <c r="CU90" s="284">
        <v>0</v>
      </c>
      <c r="CV90" s="280" t="s">
        <v>167</v>
      </c>
      <c r="CW90" s="279">
        <v>32.43</v>
      </c>
      <c r="CX90" s="280" t="s">
        <v>44</v>
      </c>
      <c r="CY90" s="279">
        <v>8.56</v>
      </c>
      <c r="CZ90" s="280" t="s">
        <v>44</v>
      </c>
      <c r="DA90" s="279">
        <v>1.1100000000000001</v>
      </c>
      <c r="DB90" s="280" t="s">
        <v>44</v>
      </c>
      <c r="DC90" s="279">
        <v>24.03</v>
      </c>
      <c r="DD90" s="280" t="s">
        <v>44</v>
      </c>
      <c r="DE90" s="284">
        <v>0</v>
      </c>
      <c r="DF90" s="280" t="s">
        <v>168</v>
      </c>
      <c r="DG90" s="284">
        <v>0</v>
      </c>
      <c r="DH90" s="280" t="s">
        <v>167</v>
      </c>
      <c r="DI90" s="284">
        <v>0</v>
      </c>
      <c r="DJ90" s="280" t="s">
        <v>167</v>
      </c>
      <c r="DK90" s="284">
        <v>47.1</v>
      </c>
      <c r="DL90" s="280" t="s">
        <v>44</v>
      </c>
      <c r="DM90" s="279">
        <v>10.029999999999999</v>
      </c>
      <c r="DN90" s="280" t="s">
        <v>44</v>
      </c>
      <c r="DO90" s="279">
        <v>1.34</v>
      </c>
      <c r="DP90" s="280" t="s">
        <v>44</v>
      </c>
      <c r="DQ90" s="279">
        <v>37.630000000000003</v>
      </c>
      <c r="DR90" s="280" t="s">
        <v>44</v>
      </c>
      <c r="DS90" s="284">
        <v>0</v>
      </c>
      <c r="DT90" s="280" t="s">
        <v>168</v>
      </c>
      <c r="DU90" s="284">
        <v>0</v>
      </c>
      <c r="DV90" s="280" t="s">
        <v>167</v>
      </c>
      <c r="DW90" s="284">
        <v>0</v>
      </c>
      <c r="DX90" s="280" t="s">
        <v>167</v>
      </c>
      <c r="DY90" s="279">
        <v>28.16</v>
      </c>
      <c r="DZ90" s="280" t="s">
        <v>44</v>
      </c>
      <c r="EA90" s="279">
        <v>3.03</v>
      </c>
      <c r="EB90" s="280" t="s">
        <v>44</v>
      </c>
      <c r="EC90" s="279">
        <v>1.1599999999999999</v>
      </c>
      <c r="ED90" s="280" t="s">
        <v>44</v>
      </c>
      <c r="EE90" s="279">
        <v>25.17</v>
      </c>
      <c r="EF90" s="280" t="s">
        <v>44</v>
      </c>
      <c r="EG90" s="284">
        <v>0</v>
      </c>
      <c r="EH90" s="280" t="s">
        <v>168</v>
      </c>
      <c r="EI90" s="284">
        <v>0</v>
      </c>
      <c r="EJ90" s="280" t="s">
        <v>167</v>
      </c>
      <c r="EK90" s="284">
        <v>0</v>
      </c>
      <c r="EL90" s="280" t="s">
        <v>167</v>
      </c>
      <c r="EM90" s="279">
        <v>41.19</v>
      </c>
      <c r="EN90" s="280" t="s">
        <v>173</v>
      </c>
      <c r="EO90" s="279">
        <v>5.53</v>
      </c>
      <c r="EP90" s="280" t="s">
        <v>173</v>
      </c>
      <c r="EQ90" s="284">
        <v>1.5</v>
      </c>
      <c r="ER90" s="280" t="s">
        <v>173</v>
      </c>
      <c r="ES90" s="284">
        <v>35.9</v>
      </c>
      <c r="ET90" s="280" t="s">
        <v>173</v>
      </c>
      <c r="EU90" s="284">
        <v>0</v>
      </c>
      <c r="EV90" s="280" t="s">
        <v>168</v>
      </c>
      <c r="EW90" s="284">
        <v>0</v>
      </c>
      <c r="EX90" s="280" t="s">
        <v>167</v>
      </c>
      <c r="EY90" s="284">
        <v>0</v>
      </c>
      <c r="EZ90" s="280" t="s">
        <v>167</v>
      </c>
      <c r="FA90" s="279">
        <v>34.729999999999997</v>
      </c>
      <c r="FB90" s="280" t="s">
        <v>171</v>
      </c>
      <c r="FC90" s="279">
        <v>6.05</v>
      </c>
      <c r="FD90" s="280" t="s">
        <v>171</v>
      </c>
      <c r="FE90" s="279">
        <v>1.65</v>
      </c>
      <c r="FF90" s="280" t="s">
        <v>171</v>
      </c>
      <c r="FG90" s="279">
        <v>28.45</v>
      </c>
      <c r="FH90" s="280" t="s">
        <v>171</v>
      </c>
      <c r="FI90" s="284">
        <v>0</v>
      </c>
      <c r="FJ90" s="280" t="s">
        <v>168</v>
      </c>
      <c r="FK90" s="284">
        <v>0</v>
      </c>
      <c r="FL90" s="280" t="s">
        <v>167</v>
      </c>
      <c r="FM90" s="284">
        <v>0</v>
      </c>
      <c r="FN90" s="280" t="s">
        <v>167</v>
      </c>
    </row>
    <row r="91" spans="2:170" x14ac:dyDescent="0.2">
      <c r="B91" s="278" t="s">
        <v>113</v>
      </c>
      <c r="C91" s="283">
        <v>0</v>
      </c>
      <c r="D91" s="282" t="s">
        <v>167</v>
      </c>
      <c r="E91" s="283">
        <v>0</v>
      </c>
      <c r="F91" s="282" t="s">
        <v>167</v>
      </c>
      <c r="G91" s="283">
        <v>0</v>
      </c>
      <c r="H91" s="282" t="s">
        <v>167</v>
      </c>
      <c r="I91" s="283">
        <v>0</v>
      </c>
      <c r="J91" s="282" t="s">
        <v>167</v>
      </c>
      <c r="K91" s="283">
        <v>0</v>
      </c>
      <c r="L91" s="282" t="s">
        <v>167</v>
      </c>
      <c r="M91" s="283">
        <v>0</v>
      </c>
      <c r="N91" s="282" t="s">
        <v>167</v>
      </c>
      <c r="O91" s="283">
        <v>0</v>
      </c>
      <c r="P91" s="282" t="s">
        <v>167</v>
      </c>
      <c r="Q91" s="283">
        <v>0</v>
      </c>
      <c r="R91" s="282" t="s">
        <v>167</v>
      </c>
      <c r="S91" s="283">
        <v>0</v>
      </c>
      <c r="T91" s="282" t="s">
        <v>167</v>
      </c>
      <c r="U91" s="283">
        <v>0</v>
      </c>
      <c r="V91" s="282" t="s">
        <v>167</v>
      </c>
      <c r="W91" s="283">
        <v>0</v>
      </c>
      <c r="X91" s="282" t="s">
        <v>167</v>
      </c>
      <c r="Y91" s="283">
        <v>0</v>
      </c>
      <c r="Z91" s="282" t="s">
        <v>167</v>
      </c>
      <c r="AA91" s="283">
        <v>0</v>
      </c>
      <c r="AB91" s="282" t="s">
        <v>167</v>
      </c>
      <c r="AC91" s="283">
        <v>0</v>
      </c>
      <c r="AD91" s="282" t="s">
        <v>167</v>
      </c>
      <c r="AE91" s="283">
        <v>0</v>
      </c>
      <c r="AF91" s="282" t="s">
        <v>167</v>
      </c>
      <c r="AG91" s="283">
        <v>0</v>
      </c>
      <c r="AH91" s="282" t="s">
        <v>167</v>
      </c>
      <c r="AI91" s="283">
        <v>0</v>
      </c>
      <c r="AJ91" s="282" t="s">
        <v>167</v>
      </c>
      <c r="AK91" s="283">
        <v>0</v>
      </c>
      <c r="AL91" s="282" t="s">
        <v>167</v>
      </c>
      <c r="AM91" s="283">
        <v>0</v>
      </c>
      <c r="AN91" s="282" t="s">
        <v>167</v>
      </c>
      <c r="AO91" s="283">
        <v>0</v>
      </c>
      <c r="AP91" s="282" t="s">
        <v>167</v>
      </c>
      <c r="AQ91" s="283">
        <v>0</v>
      </c>
      <c r="AR91" s="282" t="s">
        <v>167</v>
      </c>
      <c r="AS91" s="283">
        <v>0</v>
      </c>
      <c r="AT91" s="282" t="s">
        <v>167</v>
      </c>
      <c r="AU91" s="283">
        <v>0</v>
      </c>
      <c r="AV91" s="282" t="s">
        <v>167</v>
      </c>
      <c r="AW91" s="283">
        <v>0</v>
      </c>
      <c r="AX91" s="282" t="s">
        <v>167</v>
      </c>
      <c r="AY91" s="283">
        <v>0</v>
      </c>
      <c r="AZ91" s="282" t="s">
        <v>167</v>
      </c>
      <c r="BA91" s="283">
        <v>0</v>
      </c>
      <c r="BB91" s="282" t="s">
        <v>167</v>
      </c>
      <c r="BC91" s="283">
        <v>0</v>
      </c>
      <c r="BD91" s="282" t="s">
        <v>167</v>
      </c>
      <c r="BE91" s="283">
        <v>0</v>
      </c>
      <c r="BF91" s="282" t="s">
        <v>167</v>
      </c>
      <c r="BG91" s="283">
        <v>0</v>
      </c>
      <c r="BH91" s="282" t="s">
        <v>167</v>
      </c>
      <c r="BI91" s="283">
        <v>0</v>
      </c>
      <c r="BJ91" s="282" t="s">
        <v>167</v>
      </c>
      <c r="BK91" s="283">
        <v>0</v>
      </c>
      <c r="BL91" s="282" t="s">
        <v>167</v>
      </c>
      <c r="BM91" s="283">
        <v>0</v>
      </c>
      <c r="BN91" s="282" t="s">
        <v>167</v>
      </c>
      <c r="BO91" s="283">
        <v>0</v>
      </c>
      <c r="BP91" s="282" t="s">
        <v>167</v>
      </c>
      <c r="BQ91" s="283">
        <v>0</v>
      </c>
      <c r="BR91" s="282" t="s">
        <v>167</v>
      </c>
      <c r="BS91" s="283">
        <v>0</v>
      </c>
      <c r="BT91" s="282" t="s">
        <v>167</v>
      </c>
      <c r="BU91" s="283">
        <v>0</v>
      </c>
      <c r="BV91" s="282" t="s">
        <v>167</v>
      </c>
      <c r="BW91" s="283">
        <v>0</v>
      </c>
      <c r="BX91" s="282" t="s">
        <v>167</v>
      </c>
      <c r="BY91" s="283">
        <v>0</v>
      </c>
      <c r="BZ91" s="282" t="s">
        <v>167</v>
      </c>
      <c r="CA91" s="283">
        <v>0</v>
      </c>
      <c r="CB91" s="282" t="s">
        <v>167</v>
      </c>
      <c r="CC91" s="283">
        <v>0</v>
      </c>
      <c r="CD91" s="282" t="s">
        <v>167</v>
      </c>
      <c r="CE91" s="283">
        <v>0</v>
      </c>
      <c r="CF91" s="282" t="s">
        <v>167</v>
      </c>
      <c r="CG91" s="283">
        <v>0</v>
      </c>
      <c r="CH91" s="282" t="s">
        <v>167</v>
      </c>
      <c r="CI91" s="283">
        <v>0</v>
      </c>
      <c r="CJ91" s="282" t="s">
        <v>167</v>
      </c>
      <c r="CK91" s="283">
        <v>0</v>
      </c>
      <c r="CL91" s="282" t="s">
        <v>167</v>
      </c>
      <c r="CM91" s="283">
        <v>0</v>
      </c>
      <c r="CN91" s="282" t="s">
        <v>167</v>
      </c>
      <c r="CO91" s="283">
        <v>0</v>
      </c>
      <c r="CP91" s="282" t="s">
        <v>167</v>
      </c>
      <c r="CQ91" s="283">
        <v>0</v>
      </c>
      <c r="CR91" s="282" t="s">
        <v>167</v>
      </c>
      <c r="CS91" s="283">
        <v>0</v>
      </c>
      <c r="CT91" s="282" t="s">
        <v>167</v>
      </c>
      <c r="CU91" s="283">
        <v>0</v>
      </c>
      <c r="CV91" s="282" t="s">
        <v>167</v>
      </c>
      <c r="CW91" s="283">
        <v>0</v>
      </c>
      <c r="CX91" s="282" t="s">
        <v>167</v>
      </c>
      <c r="CY91" s="283">
        <v>0</v>
      </c>
      <c r="CZ91" s="282" t="s">
        <v>167</v>
      </c>
      <c r="DA91" s="283">
        <v>0</v>
      </c>
      <c r="DB91" s="282" t="s">
        <v>167</v>
      </c>
      <c r="DC91" s="283">
        <v>0</v>
      </c>
      <c r="DD91" s="282" t="s">
        <v>167</v>
      </c>
      <c r="DE91" s="283">
        <v>0</v>
      </c>
      <c r="DF91" s="282" t="s">
        <v>167</v>
      </c>
      <c r="DG91" s="283">
        <v>0</v>
      </c>
      <c r="DH91" s="282" t="s">
        <v>167</v>
      </c>
      <c r="DI91" s="283">
        <v>0</v>
      </c>
      <c r="DJ91" s="282" t="s">
        <v>167</v>
      </c>
      <c r="DK91" s="283">
        <v>0</v>
      </c>
      <c r="DL91" s="282" t="s">
        <v>167</v>
      </c>
      <c r="DM91" s="283">
        <v>0</v>
      </c>
      <c r="DN91" s="282" t="s">
        <v>167</v>
      </c>
      <c r="DO91" s="283">
        <v>0</v>
      </c>
      <c r="DP91" s="282" t="s">
        <v>167</v>
      </c>
      <c r="DQ91" s="283">
        <v>0</v>
      </c>
      <c r="DR91" s="282" t="s">
        <v>167</v>
      </c>
      <c r="DS91" s="283">
        <v>0</v>
      </c>
      <c r="DT91" s="282" t="s">
        <v>167</v>
      </c>
      <c r="DU91" s="283">
        <v>0</v>
      </c>
      <c r="DV91" s="282" t="s">
        <v>167</v>
      </c>
      <c r="DW91" s="283">
        <v>0</v>
      </c>
      <c r="DX91" s="282" t="s">
        <v>167</v>
      </c>
      <c r="DY91" s="283">
        <v>0</v>
      </c>
      <c r="DZ91" s="282" t="s">
        <v>167</v>
      </c>
      <c r="EA91" s="283">
        <v>0</v>
      </c>
      <c r="EB91" s="282" t="s">
        <v>167</v>
      </c>
      <c r="EC91" s="283">
        <v>0</v>
      </c>
      <c r="ED91" s="282" t="s">
        <v>167</v>
      </c>
      <c r="EE91" s="283">
        <v>0</v>
      </c>
      <c r="EF91" s="282" t="s">
        <v>167</v>
      </c>
      <c r="EG91" s="283">
        <v>0</v>
      </c>
      <c r="EH91" s="282" t="s">
        <v>167</v>
      </c>
      <c r="EI91" s="283">
        <v>0</v>
      </c>
      <c r="EJ91" s="282" t="s">
        <v>167</v>
      </c>
      <c r="EK91" s="283">
        <v>0</v>
      </c>
      <c r="EL91" s="282" t="s">
        <v>167</v>
      </c>
      <c r="EM91" s="283">
        <v>0</v>
      </c>
      <c r="EN91" s="282" t="s">
        <v>167</v>
      </c>
      <c r="EO91" s="283">
        <v>0</v>
      </c>
      <c r="EP91" s="282" t="s">
        <v>167</v>
      </c>
      <c r="EQ91" s="283">
        <v>0</v>
      </c>
      <c r="ER91" s="282" t="s">
        <v>167</v>
      </c>
      <c r="ES91" s="283">
        <v>0</v>
      </c>
      <c r="ET91" s="282" t="s">
        <v>167</v>
      </c>
      <c r="EU91" s="283">
        <v>0</v>
      </c>
      <c r="EV91" s="282" t="s">
        <v>167</v>
      </c>
      <c r="EW91" s="283">
        <v>0</v>
      </c>
      <c r="EX91" s="282" t="s">
        <v>167</v>
      </c>
      <c r="EY91" s="283">
        <v>0</v>
      </c>
      <c r="EZ91" s="282" t="s">
        <v>167</v>
      </c>
      <c r="FA91" s="283">
        <v>0</v>
      </c>
      <c r="FB91" s="282" t="s">
        <v>167</v>
      </c>
      <c r="FC91" s="283">
        <v>0</v>
      </c>
      <c r="FD91" s="282" t="s">
        <v>167</v>
      </c>
      <c r="FE91" s="283">
        <v>0</v>
      </c>
      <c r="FF91" s="282" t="s">
        <v>167</v>
      </c>
      <c r="FG91" s="283">
        <v>0</v>
      </c>
      <c r="FH91" s="282" t="s">
        <v>167</v>
      </c>
      <c r="FI91" s="283">
        <v>0</v>
      </c>
      <c r="FJ91" s="282" t="s">
        <v>167</v>
      </c>
      <c r="FK91" s="283">
        <v>0</v>
      </c>
      <c r="FL91" s="282" t="s">
        <v>167</v>
      </c>
      <c r="FM91" s="283">
        <v>0</v>
      </c>
      <c r="FN91" s="282" t="s">
        <v>167</v>
      </c>
    </row>
    <row r="92" spans="2:170" x14ac:dyDescent="0.2">
      <c r="B92" s="278" t="s">
        <v>192</v>
      </c>
      <c r="C92" s="279">
        <v>10.17</v>
      </c>
      <c r="D92" s="280" t="s">
        <v>167</v>
      </c>
      <c r="E92" s="279">
        <v>4.6900000000000004</v>
      </c>
      <c r="F92" s="280" t="s">
        <v>167</v>
      </c>
      <c r="G92" s="279">
        <v>4.7699999999999996</v>
      </c>
      <c r="H92" s="280" t="s">
        <v>167</v>
      </c>
      <c r="I92" s="279">
        <v>0.72</v>
      </c>
      <c r="J92" s="280" t="s">
        <v>167</v>
      </c>
      <c r="K92" s="284">
        <v>0</v>
      </c>
      <c r="L92" s="280" t="s">
        <v>167</v>
      </c>
      <c r="M92" s="280" t="s">
        <v>55</v>
      </c>
      <c r="N92" s="280" t="s">
        <v>167</v>
      </c>
      <c r="O92" s="284">
        <v>0</v>
      </c>
      <c r="P92" s="280" t="s">
        <v>168</v>
      </c>
      <c r="Q92" s="279">
        <v>9.08</v>
      </c>
      <c r="R92" s="280" t="s">
        <v>167</v>
      </c>
      <c r="S92" s="279">
        <v>5.01</v>
      </c>
      <c r="T92" s="280" t="s">
        <v>167</v>
      </c>
      <c r="U92" s="279">
        <v>3.83</v>
      </c>
      <c r="V92" s="280" t="s">
        <v>167</v>
      </c>
      <c r="W92" s="279">
        <v>0.24</v>
      </c>
      <c r="X92" s="280" t="s">
        <v>167</v>
      </c>
      <c r="Y92" s="284">
        <v>0</v>
      </c>
      <c r="Z92" s="280" t="s">
        <v>167</v>
      </c>
      <c r="AA92" s="284">
        <v>0</v>
      </c>
      <c r="AB92" s="280" t="s">
        <v>167</v>
      </c>
      <c r="AC92" s="284">
        <v>0</v>
      </c>
      <c r="AD92" s="280" t="s">
        <v>168</v>
      </c>
      <c r="AE92" s="279">
        <v>16.87</v>
      </c>
      <c r="AF92" s="280" t="s">
        <v>167</v>
      </c>
      <c r="AG92" s="279">
        <v>7.45</v>
      </c>
      <c r="AH92" s="280" t="s">
        <v>167</v>
      </c>
      <c r="AI92" s="279">
        <v>9.27</v>
      </c>
      <c r="AJ92" s="280" t="s">
        <v>167</v>
      </c>
      <c r="AK92" s="279">
        <v>0.15</v>
      </c>
      <c r="AL92" s="280" t="s">
        <v>167</v>
      </c>
      <c r="AM92" s="284">
        <v>0</v>
      </c>
      <c r="AN92" s="280" t="s">
        <v>167</v>
      </c>
      <c r="AO92" s="284">
        <v>0</v>
      </c>
      <c r="AP92" s="280" t="s">
        <v>167</v>
      </c>
      <c r="AQ92" s="284">
        <v>0</v>
      </c>
      <c r="AR92" s="280" t="s">
        <v>168</v>
      </c>
      <c r="AS92" s="279">
        <v>12.64</v>
      </c>
      <c r="AT92" s="280" t="s">
        <v>167</v>
      </c>
      <c r="AU92" s="279">
        <v>4.13</v>
      </c>
      <c r="AV92" s="280" t="s">
        <v>167</v>
      </c>
      <c r="AW92" s="279">
        <v>8.48</v>
      </c>
      <c r="AX92" s="280" t="s">
        <v>167</v>
      </c>
      <c r="AY92" s="279">
        <v>0.02</v>
      </c>
      <c r="AZ92" s="280" t="s">
        <v>167</v>
      </c>
      <c r="BA92" s="284">
        <v>0</v>
      </c>
      <c r="BB92" s="280" t="s">
        <v>167</v>
      </c>
      <c r="BC92" s="284">
        <v>0</v>
      </c>
      <c r="BD92" s="280" t="s">
        <v>167</v>
      </c>
      <c r="BE92" s="284">
        <v>0</v>
      </c>
      <c r="BF92" s="280" t="s">
        <v>168</v>
      </c>
      <c r="BG92" s="279">
        <v>6.48</v>
      </c>
      <c r="BH92" s="280" t="s">
        <v>167</v>
      </c>
      <c r="BI92" s="279">
        <v>0.22</v>
      </c>
      <c r="BJ92" s="280" t="s">
        <v>167</v>
      </c>
      <c r="BK92" s="279">
        <v>6.27</v>
      </c>
      <c r="BL92" s="280" t="s">
        <v>167</v>
      </c>
      <c r="BM92" s="284">
        <v>0</v>
      </c>
      <c r="BN92" s="280" t="s">
        <v>167</v>
      </c>
      <c r="BO92" s="284">
        <v>0</v>
      </c>
      <c r="BP92" s="280" t="s">
        <v>167</v>
      </c>
      <c r="BQ92" s="284">
        <v>0</v>
      </c>
      <c r="BR92" s="280" t="s">
        <v>167</v>
      </c>
      <c r="BS92" s="284">
        <v>0</v>
      </c>
      <c r="BT92" s="280" t="s">
        <v>168</v>
      </c>
      <c r="BU92" s="284">
        <v>12.3</v>
      </c>
      <c r="BV92" s="280" t="s">
        <v>167</v>
      </c>
      <c r="BW92" s="279">
        <v>6.12</v>
      </c>
      <c r="BX92" s="280" t="s">
        <v>167</v>
      </c>
      <c r="BY92" s="279">
        <v>6.18</v>
      </c>
      <c r="BZ92" s="280" t="s">
        <v>167</v>
      </c>
      <c r="CA92" s="284">
        <v>0</v>
      </c>
      <c r="CB92" s="280" t="s">
        <v>168</v>
      </c>
      <c r="CC92" s="284">
        <v>0</v>
      </c>
      <c r="CD92" s="280" t="s">
        <v>167</v>
      </c>
      <c r="CE92" s="284">
        <v>0</v>
      </c>
      <c r="CF92" s="280" t="s">
        <v>167</v>
      </c>
      <c r="CG92" s="284">
        <v>0</v>
      </c>
      <c r="CH92" s="280" t="s">
        <v>168</v>
      </c>
      <c r="CI92" s="279">
        <v>3.59</v>
      </c>
      <c r="CJ92" s="280" t="s">
        <v>167</v>
      </c>
      <c r="CK92" s="279">
        <v>0.21</v>
      </c>
      <c r="CL92" s="280" t="s">
        <v>167</v>
      </c>
      <c r="CM92" s="279">
        <v>3.38</v>
      </c>
      <c r="CN92" s="280" t="s">
        <v>167</v>
      </c>
      <c r="CO92" s="284">
        <v>0</v>
      </c>
      <c r="CP92" s="280" t="s">
        <v>168</v>
      </c>
      <c r="CQ92" s="284">
        <v>0</v>
      </c>
      <c r="CR92" s="280" t="s">
        <v>167</v>
      </c>
      <c r="CS92" s="284">
        <v>0</v>
      </c>
      <c r="CT92" s="280" t="s">
        <v>167</v>
      </c>
      <c r="CU92" s="280" t="s">
        <v>55</v>
      </c>
      <c r="CV92" s="280" t="s">
        <v>167</v>
      </c>
      <c r="CW92" s="279">
        <v>6.66</v>
      </c>
      <c r="CX92" s="280" t="s">
        <v>167</v>
      </c>
      <c r="CY92" s="279">
        <v>0.12</v>
      </c>
      <c r="CZ92" s="280" t="s">
        <v>167</v>
      </c>
      <c r="DA92" s="279">
        <v>6.54</v>
      </c>
      <c r="DB92" s="280" t="s">
        <v>167</v>
      </c>
      <c r="DC92" s="284">
        <v>0</v>
      </c>
      <c r="DD92" s="280" t="s">
        <v>168</v>
      </c>
      <c r="DE92" s="284">
        <v>0</v>
      </c>
      <c r="DF92" s="280" t="s">
        <v>167</v>
      </c>
      <c r="DG92" s="284">
        <v>0</v>
      </c>
      <c r="DH92" s="280" t="s">
        <v>167</v>
      </c>
      <c r="DI92" s="280" t="s">
        <v>55</v>
      </c>
      <c r="DJ92" s="280" t="s">
        <v>167</v>
      </c>
      <c r="DK92" s="279">
        <v>6.22</v>
      </c>
      <c r="DL92" s="280" t="s">
        <v>167</v>
      </c>
      <c r="DM92" s="279">
        <v>0.15</v>
      </c>
      <c r="DN92" s="280" t="s">
        <v>167</v>
      </c>
      <c r="DO92" s="279">
        <v>6.07</v>
      </c>
      <c r="DP92" s="280" t="s">
        <v>167</v>
      </c>
      <c r="DQ92" s="284">
        <v>0</v>
      </c>
      <c r="DR92" s="280" t="s">
        <v>168</v>
      </c>
      <c r="DS92" s="284">
        <v>0</v>
      </c>
      <c r="DT92" s="280" t="s">
        <v>167</v>
      </c>
      <c r="DU92" s="284">
        <v>0</v>
      </c>
      <c r="DV92" s="280" t="s">
        <v>167</v>
      </c>
      <c r="DW92" s="280" t="s">
        <v>55</v>
      </c>
      <c r="DX92" s="280" t="s">
        <v>167</v>
      </c>
      <c r="DY92" s="279">
        <v>6.03</v>
      </c>
      <c r="DZ92" s="280" t="s">
        <v>167</v>
      </c>
      <c r="EA92" s="284">
        <v>0.5</v>
      </c>
      <c r="EB92" s="280" t="s">
        <v>167</v>
      </c>
      <c r="EC92" s="279">
        <v>5.53</v>
      </c>
      <c r="ED92" s="280" t="s">
        <v>167</v>
      </c>
      <c r="EE92" s="284">
        <v>0</v>
      </c>
      <c r="EF92" s="280" t="s">
        <v>168</v>
      </c>
      <c r="EG92" s="284">
        <v>0</v>
      </c>
      <c r="EH92" s="280" t="s">
        <v>167</v>
      </c>
      <c r="EI92" s="284">
        <v>0</v>
      </c>
      <c r="EJ92" s="280" t="s">
        <v>167</v>
      </c>
      <c r="EK92" s="280" t="s">
        <v>55</v>
      </c>
      <c r="EL92" s="280" t="s">
        <v>167</v>
      </c>
      <c r="EM92" s="279">
        <v>10.11</v>
      </c>
      <c r="EN92" s="280" t="s">
        <v>167</v>
      </c>
      <c r="EO92" s="279">
        <v>0.28000000000000003</v>
      </c>
      <c r="EP92" s="280" t="s">
        <v>167</v>
      </c>
      <c r="EQ92" s="279">
        <v>9.83</v>
      </c>
      <c r="ER92" s="280" t="s">
        <v>167</v>
      </c>
      <c r="ES92" s="284">
        <v>0</v>
      </c>
      <c r="ET92" s="280" t="s">
        <v>168</v>
      </c>
      <c r="EU92" s="284">
        <v>0</v>
      </c>
      <c r="EV92" s="280" t="s">
        <v>167</v>
      </c>
      <c r="EW92" s="284">
        <v>0</v>
      </c>
      <c r="EX92" s="280" t="s">
        <v>167</v>
      </c>
      <c r="EY92" s="280" t="s">
        <v>55</v>
      </c>
      <c r="EZ92" s="280" t="s">
        <v>167</v>
      </c>
      <c r="FA92" s="284">
        <v>6.1</v>
      </c>
      <c r="FB92" s="280" t="s">
        <v>167</v>
      </c>
      <c r="FC92" s="279">
        <v>0.28000000000000003</v>
      </c>
      <c r="FD92" s="280" t="s">
        <v>167</v>
      </c>
      <c r="FE92" s="279">
        <v>5.95</v>
      </c>
      <c r="FF92" s="280" t="s">
        <v>167</v>
      </c>
      <c r="FG92" s="284">
        <v>0</v>
      </c>
      <c r="FH92" s="280" t="s">
        <v>168</v>
      </c>
      <c r="FI92" s="284">
        <v>0</v>
      </c>
      <c r="FJ92" s="280" t="s">
        <v>167</v>
      </c>
      <c r="FK92" s="284">
        <v>0</v>
      </c>
      <c r="FL92" s="280" t="s">
        <v>167</v>
      </c>
      <c r="FM92" s="280" t="s">
        <v>55</v>
      </c>
      <c r="FN92" s="280" t="s">
        <v>167</v>
      </c>
    </row>
    <row r="93" spans="2:170" x14ac:dyDescent="0.2">
      <c r="B93" s="278" t="s">
        <v>132</v>
      </c>
      <c r="C93" s="282" t="s">
        <v>55</v>
      </c>
      <c r="D93" s="282" t="s">
        <v>167</v>
      </c>
      <c r="E93" s="282" t="s">
        <v>55</v>
      </c>
      <c r="F93" s="282" t="s">
        <v>167</v>
      </c>
      <c r="G93" s="283">
        <v>2</v>
      </c>
      <c r="H93" s="282" t="s">
        <v>167</v>
      </c>
      <c r="I93" s="283">
        <v>0.4</v>
      </c>
      <c r="J93" s="282" t="s">
        <v>167</v>
      </c>
      <c r="K93" s="282" t="s">
        <v>55</v>
      </c>
      <c r="L93" s="282" t="s">
        <v>167</v>
      </c>
      <c r="M93" s="282" t="s">
        <v>55</v>
      </c>
      <c r="N93" s="282" t="s">
        <v>167</v>
      </c>
      <c r="O93" s="282" t="s">
        <v>55</v>
      </c>
      <c r="P93" s="282" t="s">
        <v>167</v>
      </c>
      <c r="Q93" s="282" t="s">
        <v>55</v>
      </c>
      <c r="R93" s="282" t="s">
        <v>167</v>
      </c>
      <c r="S93" s="282" t="s">
        <v>55</v>
      </c>
      <c r="T93" s="282" t="s">
        <v>167</v>
      </c>
      <c r="U93" s="282" t="s">
        <v>55</v>
      </c>
      <c r="V93" s="282" t="s">
        <v>167</v>
      </c>
      <c r="W93" s="282" t="s">
        <v>55</v>
      </c>
      <c r="X93" s="282" t="s">
        <v>167</v>
      </c>
      <c r="Y93" s="282" t="s">
        <v>55</v>
      </c>
      <c r="Z93" s="282" t="s">
        <v>167</v>
      </c>
      <c r="AA93" s="282" t="s">
        <v>55</v>
      </c>
      <c r="AB93" s="282" t="s">
        <v>167</v>
      </c>
      <c r="AC93" s="282" t="s">
        <v>55</v>
      </c>
      <c r="AD93" s="282" t="s">
        <v>167</v>
      </c>
      <c r="AE93" s="283">
        <v>2.4</v>
      </c>
      <c r="AF93" s="282" t="s">
        <v>167</v>
      </c>
      <c r="AG93" s="282" t="s">
        <v>55</v>
      </c>
      <c r="AH93" s="282" t="s">
        <v>167</v>
      </c>
      <c r="AI93" s="281">
        <v>1.89</v>
      </c>
      <c r="AJ93" s="282" t="s">
        <v>167</v>
      </c>
      <c r="AK93" s="283">
        <v>0.4</v>
      </c>
      <c r="AL93" s="282" t="s">
        <v>167</v>
      </c>
      <c r="AM93" s="282" t="s">
        <v>55</v>
      </c>
      <c r="AN93" s="282" t="s">
        <v>167</v>
      </c>
      <c r="AO93" s="282" t="s">
        <v>55</v>
      </c>
      <c r="AP93" s="282" t="s">
        <v>167</v>
      </c>
      <c r="AQ93" s="282" t="s">
        <v>55</v>
      </c>
      <c r="AR93" s="282" t="s">
        <v>167</v>
      </c>
      <c r="AS93" s="283">
        <v>0.7</v>
      </c>
      <c r="AT93" s="282" t="s">
        <v>167</v>
      </c>
      <c r="AU93" s="283">
        <v>0</v>
      </c>
      <c r="AV93" s="282" t="s">
        <v>167</v>
      </c>
      <c r="AW93" s="281">
        <v>1.89</v>
      </c>
      <c r="AX93" s="282" t="s">
        <v>167</v>
      </c>
      <c r="AY93" s="283">
        <v>0.5</v>
      </c>
      <c r="AZ93" s="282" t="s">
        <v>167</v>
      </c>
      <c r="BA93" s="283">
        <v>0</v>
      </c>
      <c r="BB93" s="282" t="s">
        <v>167</v>
      </c>
      <c r="BC93" s="283">
        <v>0</v>
      </c>
      <c r="BD93" s="282" t="s">
        <v>167</v>
      </c>
      <c r="BE93" s="283">
        <v>0</v>
      </c>
      <c r="BF93" s="282" t="s">
        <v>167</v>
      </c>
      <c r="BG93" s="282" t="s">
        <v>55</v>
      </c>
      <c r="BH93" s="282" t="s">
        <v>167</v>
      </c>
      <c r="BI93" s="282" t="s">
        <v>55</v>
      </c>
      <c r="BJ93" s="282" t="s">
        <v>167</v>
      </c>
      <c r="BK93" s="281">
        <v>1.89</v>
      </c>
      <c r="BL93" s="282" t="s">
        <v>167</v>
      </c>
      <c r="BM93" s="283">
        <v>0.7</v>
      </c>
      <c r="BN93" s="282" t="s">
        <v>167</v>
      </c>
      <c r="BO93" s="282" t="s">
        <v>55</v>
      </c>
      <c r="BP93" s="282" t="s">
        <v>167</v>
      </c>
      <c r="BQ93" s="282" t="s">
        <v>55</v>
      </c>
      <c r="BR93" s="282" t="s">
        <v>167</v>
      </c>
      <c r="BS93" s="282" t="s">
        <v>55</v>
      </c>
      <c r="BT93" s="282" t="s">
        <v>167</v>
      </c>
      <c r="BU93" s="282" t="s">
        <v>55</v>
      </c>
      <c r="BV93" s="282" t="s">
        <v>167</v>
      </c>
      <c r="BW93" s="283">
        <v>0</v>
      </c>
      <c r="BX93" s="282" t="s">
        <v>167</v>
      </c>
      <c r="BY93" s="281">
        <v>1.04</v>
      </c>
      <c r="BZ93" s="282" t="s">
        <v>167</v>
      </c>
      <c r="CA93" s="283">
        <v>0.5</v>
      </c>
      <c r="CB93" s="282" t="s">
        <v>167</v>
      </c>
      <c r="CC93" s="283">
        <v>0</v>
      </c>
      <c r="CD93" s="282" t="s">
        <v>167</v>
      </c>
      <c r="CE93" s="283">
        <v>0</v>
      </c>
      <c r="CF93" s="282" t="s">
        <v>167</v>
      </c>
      <c r="CG93" s="283">
        <v>0</v>
      </c>
      <c r="CH93" s="282" t="s">
        <v>167</v>
      </c>
      <c r="CI93" s="283">
        <v>1.6</v>
      </c>
      <c r="CJ93" s="282" t="s">
        <v>167</v>
      </c>
      <c r="CK93" s="283">
        <v>0</v>
      </c>
      <c r="CL93" s="282" t="s">
        <v>167</v>
      </c>
      <c r="CM93" s="283">
        <v>0.8</v>
      </c>
      <c r="CN93" s="282" t="s">
        <v>167</v>
      </c>
      <c r="CO93" s="281">
        <v>0.74</v>
      </c>
      <c r="CP93" s="282" t="s">
        <v>167</v>
      </c>
      <c r="CQ93" s="283">
        <v>0</v>
      </c>
      <c r="CR93" s="282" t="s">
        <v>167</v>
      </c>
      <c r="CS93" s="283">
        <v>0</v>
      </c>
      <c r="CT93" s="282" t="s">
        <v>167</v>
      </c>
      <c r="CU93" s="283">
        <v>0</v>
      </c>
      <c r="CV93" s="282" t="s">
        <v>167</v>
      </c>
      <c r="CW93" s="281">
        <v>1.51</v>
      </c>
      <c r="CX93" s="282" t="s">
        <v>167</v>
      </c>
      <c r="CY93" s="283">
        <v>0</v>
      </c>
      <c r="CZ93" s="282" t="s">
        <v>167</v>
      </c>
      <c r="DA93" s="281">
        <v>0.95</v>
      </c>
      <c r="DB93" s="282" t="s">
        <v>167</v>
      </c>
      <c r="DC93" s="283">
        <v>0.6</v>
      </c>
      <c r="DD93" s="282" t="s">
        <v>167</v>
      </c>
      <c r="DE93" s="283">
        <v>0</v>
      </c>
      <c r="DF93" s="282" t="s">
        <v>167</v>
      </c>
      <c r="DG93" s="283">
        <v>0</v>
      </c>
      <c r="DH93" s="282" t="s">
        <v>167</v>
      </c>
      <c r="DI93" s="283">
        <v>0</v>
      </c>
      <c r="DJ93" s="282" t="s">
        <v>167</v>
      </c>
      <c r="DK93" s="282" t="s">
        <v>55</v>
      </c>
      <c r="DL93" s="282" t="s">
        <v>167</v>
      </c>
      <c r="DM93" s="283">
        <v>0</v>
      </c>
      <c r="DN93" s="282" t="s">
        <v>167</v>
      </c>
      <c r="DO93" s="281">
        <v>1.19</v>
      </c>
      <c r="DP93" s="282" t="s">
        <v>167</v>
      </c>
      <c r="DQ93" s="281">
        <v>0.44</v>
      </c>
      <c r="DR93" s="282" t="s">
        <v>167</v>
      </c>
      <c r="DS93" s="283">
        <v>0</v>
      </c>
      <c r="DT93" s="282" t="s">
        <v>167</v>
      </c>
      <c r="DU93" s="283">
        <v>0</v>
      </c>
      <c r="DV93" s="282" t="s">
        <v>167</v>
      </c>
      <c r="DW93" s="283">
        <v>0</v>
      </c>
      <c r="DX93" s="282" t="s">
        <v>167</v>
      </c>
      <c r="DY93" s="282" t="s">
        <v>55</v>
      </c>
      <c r="DZ93" s="282" t="s">
        <v>167</v>
      </c>
      <c r="EA93" s="283">
        <v>0</v>
      </c>
      <c r="EB93" s="282" t="s">
        <v>167</v>
      </c>
      <c r="EC93" s="281">
        <v>0.85</v>
      </c>
      <c r="ED93" s="282" t="s">
        <v>167</v>
      </c>
      <c r="EE93" s="283">
        <v>0.4</v>
      </c>
      <c r="EF93" s="282" t="s">
        <v>167</v>
      </c>
      <c r="EG93" s="283">
        <v>0</v>
      </c>
      <c r="EH93" s="282" t="s">
        <v>167</v>
      </c>
      <c r="EI93" s="282" t="s">
        <v>55</v>
      </c>
      <c r="EJ93" s="282" t="s">
        <v>167</v>
      </c>
      <c r="EK93" s="283">
        <v>0</v>
      </c>
      <c r="EL93" s="282" t="s">
        <v>167</v>
      </c>
      <c r="EM93" s="281">
        <v>1.42</v>
      </c>
      <c r="EN93" s="282" t="s">
        <v>167</v>
      </c>
      <c r="EO93" s="283">
        <v>0</v>
      </c>
      <c r="EP93" s="282" t="s">
        <v>167</v>
      </c>
      <c r="EQ93" s="281">
        <v>0.76</v>
      </c>
      <c r="ER93" s="282" t="s">
        <v>167</v>
      </c>
      <c r="ES93" s="283">
        <v>0.7</v>
      </c>
      <c r="ET93" s="282" t="s">
        <v>167</v>
      </c>
      <c r="EU93" s="283">
        <v>0</v>
      </c>
      <c r="EV93" s="282" t="s">
        <v>167</v>
      </c>
      <c r="EW93" s="283">
        <v>0</v>
      </c>
      <c r="EX93" s="282" t="s">
        <v>167</v>
      </c>
      <c r="EY93" s="283">
        <v>0</v>
      </c>
      <c r="EZ93" s="282" t="s">
        <v>167</v>
      </c>
      <c r="FA93" s="281">
        <v>1.23</v>
      </c>
      <c r="FB93" s="282" t="s">
        <v>167</v>
      </c>
      <c r="FC93" s="283">
        <v>0</v>
      </c>
      <c r="FD93" s="282" t="s">
        <v>167</v>
      </c>
      <c r="FE93" s="281">
        <v>0.76</v>
      </c>
      <c r="FF93" s="282" t="s">
        <v>167</v>
      </c>
      <c r="FG93" s="283">
        <v>0.5</v>
      </c>
      <c r="FH93" s="282" t="s">
        <v>167</v>
      </c>
      <c r="FI93" s="282" t="s">
        <v>55</v>
      </c>
      <c r="FJ93" s="282" t="s">
        <v>167</v>
      </c>
      <c r="FK93" s="282" t="s">
        <v>55</v>
      </c>
      <c r="FL93" s="282" t="s">
        <v>167</v>
      </c>
      <c r="FM93" s="283">
        <v>0</v>
      </c>
      <c r="FN93" s="282" t="s">
        <v>167</v>
      </c>
    </row>
    <row r="94" spans="2:170" x14ac:dyDescent="0.2">
      <c r="B94" s="278" t="s">
        <v>133</v>
      </c>
      <c r="C94" s="279">
        <v>630.77</v>
      </c>
      <c r="D94" s="280" t="s">
        <v>167</v>
      </c>
      <c r="E94" s="279">
        <v>19.64</v>
      </c>
      <c r="F94" s="280" t="s">
        <v>167</v>
      </c>
      <c r="G94" s="279">
        <v>345.91</v>
      </c>
      <c r="H94" s="280" t="s">
        <v>167</v>
      </c>
      <c r="I94" s="279">
        <v>280.64</v>
      </c>
      <c r="J94" s="280" t="s">
        <v>167</v>
      </c>
      <c r="K94" s="284">
        <v>0</v>
      </c>
      <c r="L94" s="280" t="s">
        <v>167</v>
      </c>
      <c r="M94" s="284">
        <v>0</v>
      </c>
      <c r="N94" s="280" t="s">
        <v>167</v>
      </c>
      <c r="O94" s="284">
        <v>0</v>
      </c>
      <c r="P94" s="280" t="s">
        <v>168</v>
      </c>
      <c r="Q94" s="279">
        <v>875.13</v>
      </c>
      <c r="R94" s="280" t="s">
        <v>167</v>
      </c>
      <c r="S94" s="284">
        <v>26.4</v>
      </c>
      <c r="T94" s="280" t="s">
        <v>167</v>
      </c>
      <c r="U94" s="279">
        <v>484.66</v>
      </c>
      <c r="V94" s="280" t="s">
        <v>167</v>
      </c>
      <c r="W94" s="279">
        <v>385.21</v>
      </c>
      <c r="X94" s="280" t="s">
        <v>167</v>
      </c>
      <c r="Y94" s="284">
        <v>0</v>
      </c>
      <c r="Z94" s="280" t="s">
        <v>167</v>
      </c>
      <c r="AA94" s="284">
        <v>0</v>
      </c>
      <c r="AB94" s="280" t="s">
        <v>167</v>
      </c>
      <c r="AC94" s="284">
        <v>0</v>
      </c>
      <c r="AD94" s="280" t="s">
        <v>168</v>
      </c>
      <c r="AE94" s="279">
        <v>1028.04</v>
      </c>
      <c r="AF94" s="280" t="s">
        <v>167</v>
      </c>
      <c r="AG94" s="279">
        <v>30.73</v>
      </c>
      <c r="AH94" s="280" t="s">
        <v>167</v>
      </c>
      <c r="AI94" s="279">
        <v>481.27</v>
      </c>
      <c r="AJ94" s="280" t="s">
        <v>167</v>
      </c>
      <c r="AK94" s="284">
        <v>545.9</v>
      </c>
      <c r="AL94" s="280" t="s">
        <v>167</v>
      </c>
      <c r="AM94" s="284">
        <v>0</v>
      </c>
      <c r="AN94" s="280" t="s">
        <v>167</v>
      </c>
      <c r="AO94" s="284">
        <v>0</v>
      </c>
      <c r="AP94" s="280" t="s">
        <v>167</v>
      </c>
      <c r="AQ94" s="284">
        <v>0</v>
      </c>
      <c r="AR94" s="280" t="s">
        <v>168</v>
      </c>
      <c r="AS94" s="279">
        <v>875.78</v>
      </c>
      <c r="AT94" s="280" t="s">
        <v>167</v>
      </c>
      <c r="AU94" s="279">
        <v>32.67</v>
      </c>
      <c r="AV94" s="280" t="s">
        <v>167</v>
      </c>
      <c r="AW94" s="279">
        <v>413.06</v>
      </c>
      <c r="AX94" s="280" t="s">
        <v>167</v>
      </c>
      <c r="AY94" s="279">
        <v>454.43</v>
      </c>
      <c r="AZ94" s="280" t="s">
        <v>167</v>
      </c>
      <c r="BA94" s="284">
        <v>0</v>
      </c>
      <c r="BB94" s="280" t="s">
        <v>167</v>
      </c>
      <c r="BC94" s="284">
        <v>0</v>
      </c>
      <c r="BD94" s="280" t="s">
        <v>167</v>
      </c>
      <c r="BE94" s="279">
        <v>0.56999999999999995</v>
      </c>
      <c r="BF94" s="280" t="s">
        <v>167</v>
      </c>
      <c r="BG94" s="279">
        <v>1171.31</v>
      </c>
      <c r="BH94" s="280" t="s">
        <v>167</v>
      </c>
      <c r="BI94" s="279">
        <v>38.53</v>
      </c>
      <c r="BJ94" s="280" t="s">
        <v>167</v>
      </c>
      <c r="BK94" s="284">
        <v>587</v>
      </c>
      <c r="BL94" s="280" t="s">
        <v>167</v>
      </c>
      <c r="BM94" s="279">
        <v>576.45000000000005</v>
      </c>
      <c r="BN94" s="280" t="s">
        <v>167</v>
      </c>
      <c r="BO94" s="284">
        <v>0</v>
      </c>
      <c r="BP94" s="280" t="s">
        <v>167</v>
      </c>
      <c r="BQ94" s="284">
        <v>0</v>
      </c>
      <c r="BR94" s="280" t="s">
        <v>167</v>
      </c>
      <c r="BS94" s="279">
        <v>0.94</v>
      </c>
      <c r="BT94" s="280" t="s">
        <v>167</v>
      </c>
      <c r="BU94" s="279">
        <v>1028.29</v>
      </c>
      <c r="BV94" s="280" t="s">
        <v>167</v>
      </c>
      <c r="BW94" s="279">
        <v>47.63</v>
      </c>
      <c r="BX94" s="280" t="s">
        <v>167</v>
      </c>
      <c r="BY94" s="284">
        <v>510.9</v>
      </c>
      <c r="BZ94" s="280" t="s">
        <v>167</v>
      </c>
      <c r="CA94" s="284">
        <v>461.3</v>
      </c>
      <c r="CB94" s="280" t="s">
        <v>167</v>
      </c>
      <c r="CC94" s="284">
        <v>0</v>
      </c>
      <c r="CD94" s="280" t="s">
        <v>167</v>
      </c>
      <c r="CE94" s="284">
        <v>0</v>
      </c>
      <c r="CF94" s="280" t="s">
        <v>167</v>
      </c>
      <c r="CG94" s="279">
        <v>0.76</v>
      </c>
      <c r="CH94" s="280" t="s">
        <v>167</v>
      </c>
      <c r="CI94" s="279">
        <v>1437.96</v>
      </c>
      <c r="CJ94" s="280" t="s">
        <v>167</v>
      </c>
      <c r="CK94" s="279">
        <v>132.44</v>
      </c>
      <c r="CL94" s="280" t="s">
        <v>167</v>
      </c>
      <c r="CM94" s="284">
        <v>693.4</v>
      </c>
      <c r="CN94" s="280" t="s">
        <v>167</v>
      </c>
      <c r="CO94" s="279">
        <v>645.61</v>
      </c>
      <c r="CP94" s="280" t="s">
        <v>167</v>
      </c>
      <c r="CQ94" s="284">
        <v>0</v>
      </c>
      <c r="CR94" s="280" t="s">
        <v>167</v>
      </c>
      <c r="CS94" s="284">
        <v>0</v>
      </c>
      <c r="CT94" s="280" t="s">
        <v>167</v>
      </c>
      <c r="CU94" s="279">
        <v>1.98</v>
      </c>
      <c r="CV94" s="280" t="s">
        <v>167</v>
      </c>
      <c r="CW94" s="279">
        <v>1436.82</v>
      </c>
      <c r="CX94" s="280" t="s">
        <v>167</v>
      </c>
      <c r="CY94" s="279">
        <v>82.46</v>
      </c>
      <c r="CZ94" s="280" t="s">
        <v>167</v>
      </c>
      <c r="DA94" s="279">
        <v>689.02</v>
      </c>
      <c r="DB94" s="280" t="s">
        <v>167</v>
      </c>
      <c r="DC94" s="284">
        <v>700.5</v>
      </c>
      <c r="DD94" s="280" t="s">
        <v>167</v>
      </c>
      <c r="DE94" s="284">
        <v>0</v>
      </c>
      <c r="DF94" s="280" t="s">
        <v>167</v>
      </c>
      <c r="DG94" s="284">
        <v>0</v>
      </c>
      <c r="DH94" s="280" t="s">
        <v>167</v>
      </c>
      <c r="DI94" s="279">
        <v>1.61</v>
      </c>
      <c r="DJ94" s="280" t="s">
        <v>167</v>
      </c>
      <c r="DK94" s="279">
        <v>1385.61</v>
      </c>
      <c r="DL94" s="280" t="s">
        <v>167</v>
      </c>
      <c r="DM94" s="279">
        <v>72.05</v>
      </c>
      <c r="DN94" s="280" t="s">
        <v>167</v>
      </c>
      <c r="DO94" s="279">
        <v>601.71</v>
      </c>
      <c r="DP94" s="280" t="s">
        <v>167</v>
      </c>
      <c r="DQ94" s="279">
        <v>751.58</v>
      </c>
      <c r="DR94" s="280" t="s">
        <v>167</v>
      </c>
      <c r="DS94" s="284">
        <v>0</v>
      </c>
      <c r="DT94" s="280" t="s">
        <v>167</v>
      </c>
      <c r="DU94" s="284">
        <v>0</v>
      </c>
      <c r="DV94" s="280" t="s">
        <v>167</v>
      </c>
      <c r="DW94" s="279">
        <v>1.59</v>
      </c>
      <c r="DX94" s="280" t="s">
        <v>167</v>
      </c>
      <c r="DY94" s="279">
        <v>1158.23</v>
      </c>
      <c r="DZ94" s="280" t="s">
        <v>167</v>
      </c>
      <c r="EA94" s="279">
        <v>71.88</v>
      </c>
      <c r="EB94" s="280" t="s">
        <v>167</v>
      </c>
      <c r="EC94" s="279">
        <v>574.19000000000005</v>
      </c>
      <c r="ED94" s="280" t="s">
        <v>167</v>
      </c>
      <c r="EE94" s="279">
        <v>540.21</v>
      </c>
      <c r="EF94" s="280" t="s">
        <v>167</v>
      </c>
      <c r="EG94" s="284">
        <v>0</v>
      </c>
      <c r="EH94" s="280" t="s">
        <v>167</v>
      </c>
      <c r="EI94" s="284">
        <v>0</v>
      </c>
      <c r="EJ94" s="280" t="s">
        <v>167</v>
      </c>
      <c r="EK94" s="279">
        <v>0.97</v>
      </c>
      <c r="EL94" s="280" t="s">
        <v>167</v>
      </c>
      <c r="EM94" s="279">
        <v>1071.3699999999999</v>
      </c>
      <c r="EN94" s="280" t="s">
        <v>167</v>
      </c>
      <c r="EO94" s="279">
        <v>85.89</v>
      </c>
      <c r="EP94" s="280" t="s">
        <v>167</v>
      </c>
      <c r="EQ94" s="279">
        <v>608.11</v>
      </c>
      <c r="ER94" s="280" t="s">
        <v>167</v>
      </c>
      <c r="ES94" s="279">
        <v>398.56</v>
      </c>
      <c r="ET94" s="280" t="s">
        <v>167</v>
      </c>
      <c r="EU94" s="284">
        <v>0</v>
      </c>
      <c r="EV94" s="280" t="s">
        <v>167</v>
      </c>
      <c r="EW94" s="284">
        <v>0</v>
      </c>
      <c r="EX94" s="280" t="s">
        <v>167</v>
      </c>
      <c r="EY94" s="279">
        <v>0.76</v>
      </c>
      <c r="EZ94" s="280" t="s">
        <v>167</v>
      </c>
      <c r="FA94" s="279">
        <v>1347.08</v>
      </c>
      <c r="FB94" s="280" t="s">
        <v>167</v>
      </c>
      <c r="FC94" s="279">
        <v>130.81</v>
      </c>
      <c r="FD94" s="280" t="s">
        <v>167</v>
      </c>
      <c r="FE94" s="279">
        <v>648.55999999999995</v>
      </c>
      <c r="FF94" s="280" t="s">
        <v>167</v>
      </c>
      <c r="FG94" s="279">
        <v>599.88</v>
      </c>
      <c r="FH94" s="280" t="s">
        <v>167</v>
      </c>
      <c r="FI94" s="284">
        <v>0</v>
      </c>
      <c r="FJ94" s="280" t="s">
        <v>167</v>
      </c>
      <c r="FK94" s="284">
        <v>0</v>
      </c>
      <c r="FL94" s="280" t="s">
        <v>167</v>
      </c>
      <c r="FM94" s="279">
        <v>0.82</v>
      </c>
      <c r="FN94" s="280" t="s">
        <v>167</v>
      </c>
    </row>
    <row r="95" spans="2:170" x14ac:dyDescent="0.2">
      <c r="B95" s="278" t="s">
        <v>294</v>
      </c>
      <c r="C95" s="283">
        <v>2975</v>
      </c>
      <c r="D95" s="282" t="s">
        <v>167</v>
      </c>
      <c r="E95" s="283">
        <v>110</v>
      </c>
      <c r="F95" s="282" t="s">
        <v>167</v>
      </c>
      <c r="G95" s="283">
        <v>1370</v>
      </c>
      <c r="H95" s="282" t="s">
        <v>167</v>
      </c>
      <c r="I95" s="283">
        <v>122</v>
      </c>
      <c r="J95" s="282" t="s">
        <v>167</v>
      </c>
      <c r="K95" s="283">
        <v>0</v>
      </c>
      <c r="L95" s="282" t="s">
        <v>167</v>
      </c>
      <c r="M95" s="283">
        <v>1373</v>
      </c>
      <c r="N95" s="282" t="s">
        <v>167</v>
      </c>
      <c r="O95" s="282" t="s">
        <v>55</v>
      </c>
      <c r="P95" s="282" t="s">
        <v>167</v>
      </c>
      <c r="Q95" s="283">
        <v>3092</v>
      </c>
      <c r="R95" s="282" t="s">
        <v>167</v>
      </c>
      <c r="S95" s="283">
        <v>102</v>
      </c>
      <c r="T95" s="282" t="s">
        <v>167</v>
      </c>
      <c r="U95" s="283">
        <v>1523</v>
      </c>
      <c r="V95" s="282" t="s">
        <v>167</v>
      </c>
      <c r="W95" s="283">
        <v>180</v>
      </c>
      <c r="X95" s="282" t="s">
        <v>167</v>
      </c>
      <c r="Y95" s="283">
        <v>0</v>
      </c>
      <c r="Z95" s="282" t="s">
        <v>167</v>
      </c>
      <c r="AA95" s="283">
        <v>1287</v>
      </c>
      <c r="AB95" s="282" t="s">
        <v>167</v>
      </c>
      <c r="AC95" s="282" t="s">
        <v>55</v>
      </c>
      <c r="AD95" s="282" t="s">
        <v>167</v>
      </c>
      <c r="AE95" s="283">
        <v>3579</v>
      </c>
      <c r="AF95" s="282" t="s">
        <v>167</v>
      </c>
      <c r="AG95" s="283">
        <v>110</v>
      </c>
      <c r="AH95" s="282" t="s">
        <v>167</v>
      </c>
      <c r="AI95" s="283">
        <v>1638</v>
      </c>
      <c r="AJ95" s="282" t="s">
        <v>167</v>
      </c>
      <c r="AK95" s="283">
        <v>150</v>
      </c>
      <c r="AL95" s="282" t="s">
        <v>167</v>
      </c>
      <c r="AM95" s="283">
        <v>0</v>
      </c>
      <c r="AN95" s="282" t="s">
        <v>167</v>
      </c>
      <c r="AO95" s="283">
        <v>1391</v>
      </c>
      <c r="AP95" s="282" t="s">
        <v>167</v>
      </c>
      <c r="AQ95" s="283">
        <v>220</v>
      </c>
      <c r="AR95" s="282" t="s">
        <v>167</v>
      </c>
      <c r="AS95" s="283">
        <v>3442</v>
      </c>
      <c r="AT95" s="282" t="s">
        <v>167</v>
      </c>
      <c r="AU95" s="283">
        <v>120</v>
      </c>
      <c r="AV95" s="282" t="s">
        <v>167</v>
      </c>
      <c r="AW95" s="283">
        <v>1638</v>
      </c>
      <c r="AX95" s="282" t="s">
        <v>167</v>
      </c>
      <c r="AY95" s="283">
        <v>150</v>
      </c>
      <c r="AZ95" s="282" t="s">
        <v>167</v>
      </c>
      <c r="BA95" s="283">
        <v>0</v>
      </c>
      <c r="BB95" s="282" t="s">
        <v>168</v>
      </c>
      <c r="BC95" s="283">
        <v>1214</v>
      </c>
      <c r="BD95" s="282" t="s">
        <v>167</v>
      </c>
      <c r="BE95" s="283">
        <v>267</v>
      </c>
      <c r="BF95" s="282" t="s">
        <v>167</v>
      </c>
      <c r="BG95" s="281">
        <v>3488.65</v>
      </c>
      <c r="BH95" s="282" t="s">
        <v>167</v>
      </c>
      <c r="BI95" s="281">
        <v>127.47</v>
      </c>
      <c r="BJ95" s="282" t="s">
        <v>167</v>
      </c>
      <c r="BK95" s="281">
        <v>1700.38</v>
      </c>
      <c r="BL95" s="282" t="s">
        <v>167</v>
      </c>
      <c r="BM95" s="283">
        <v>169.8</v>
      </c>
      <c r="BN95" s="282" t="s">
        <v>167</v>
      </c>
      <c r="BO95" s="283">
        <v>0</v>
      </c>
      <c r="BP95" s="282" t="s">
        <v>167</v>
      </c>
      <c r="BQ95" s="281">
        <v>1232.31</v>
      </c>
      <c r="BR95" s="282" t="s">
        <v>167</v>
      </c>
      <c r="BS95" s="281">
        <v>262.86</v>
      </c>
      <c r="BT95" s="282" t="s">
        <v>167</v>
      </c>
      <c r="BU95" s="281">
        <v>3891.53</v>
      </c>
      <c r="BV95" s="282" t="s">
        <v>167</v>
      </c>
      <c r="BW95" s="281">
        <v>61.19</v>
      </c>
      <c r="BX95" s="282" t="s">
        <v>167</v>
      </c>
      <c r="BY95" s="281">
        <v>1998.53</v>
      </c>
      <c r="BZ95" s="282" t="s">
        <v>167</v>
      </c>
      <c r="CA95" s="281">
        <v>144.07</v>
      </c>
      <c r="CB95" s="282" t="s">
        <v>167</v>
      </c>
      <c r="CC95" s="283">
        <v>0</v>
      </c>
      <c r="CD95" s="282" t="s">
        <v>167</v>
      </c>
      <c r="CE95" s="281">
        <v>1437.69</v>
      </c>
      <c r="CF95" s="282" t="s">
        <v>167</v>
      </c>
      <c r="CG95" s="281">
        <v>251.74</v>
      </c>
      <c r="CH95" s="282" t="s">
        <v>167</v>
      </c>
      <c r="CI95" s="281">
        <v>4031.03</v>
      </c>
      <c r="CJ95" s="282" t="s">
        <v>167</v>
      </c>
      <c r="CK95" s="281">
        <v>126.92</v>
      </c>
      <c r="CL95" s="282" t="s">
        <v>167</v>
      </c>
      <c r="CM95" s="281">
        <v>1989.69</v>
      </c>
      <c r="CN95" s="282" t="s">
        <v>167</v>
      </c>
      <c r="CO95" s="281">
        <v>142.44</v>
      </c>
      <c r="CP95" s="282" t="s">
        <v>167</v>
      </c>
      <c r="CQ95" s="283">
        <v>0</v>
      </c>
      <c r="CR95" s="282" t="s">
        <v>167</v>
      </c>
      <c r="CS95" s="281">
        <v>1508.11</v>
      </c>
      <c r="CT95" s="282" t="s">
        <v>167</v>
      </c>
      <c r="CU95" s="281">
        <v>257.17</v>
      </c>
      <c r="CV95" s="282" t="s">
        <v>167</v>
      </c>
      <c r="CW95" s="281">
        <v>3964.69</v>
      </c>
      <c r="CX95" s="282" t="s">
        <v>167</v>
      </c>
      <c r="CY95" s="281">
        <v>183.56</v>
      </c>
      <c r="CZ95" s="282" t="s">
        <v>167</v>
      </c>
      <c r="DA95" s="281">
        <v>2132.58</v>
      </c>
      <c r="DB95" s="282" t="s">
        <v>167</v>
      </c>
      <c r="DC95" s="281">
        <v>154.36000000000001</v>
      </c>
      <c r="DD95" s="282" t="s">
        <v>167</v>
      </c>
      <c r="DE95" s="283">
        <v>0</v>
      </c>
      <c r="DF95" s="282" t="s">
        <v>167</v>
      </c>
      <c r="DG95" s="281">
        <v>1290.99</v>
      </c>
      <c r="DH95" s="282" t="s">
        <v>167</v>
      </c>
      <c r="DI95" s="281">
        <v>210.29</v>
      </c>
      <c r="DJ95" s="282" t="s">
        <v>167</v>
      </c>
      <c r="DK95" s="283">
        <v>3692.1</v>
      </c>
      <c r="DL95" s="282" t="s">
        <v>167</v>
      </c>
      <c r="DM95" s="281">
        <v>122.67</v>
      </c>
      <c r="DN95" s="282" t="s">
        <v>167</v>
      </c>
      <c r="DO95" s="281">
        <v>2101.0700000000002</v>
      </c>
      <c r="DP95" s="282" t="s">
        <v>167</v>
      </c>
      <c r="DQ95" s="281">
        <v>158.47999999999999</v>
      </c>
      <c r="DR95" s="282" t="s">
        <v>167</v>
      </c>
      <c r="DS95" s="283">
        <v>0</v>
      </c>
      <c r="DT95" s="282" t="s">
        <v>167</v>
      </c>
      <c r="DU95" s="281">
        <v>1041.5899999999999</v>
      </c>
      <c r="DV95" s="282" t="s">
        <v>167</v>
      </c>
      <c r="DW95" s="281">
        <v>279.02999999999997</v>
      </c>
      <c r="DX95" s="282" t="s">
        <v>167</v>
      </c>
      <c r="DY95" s="281">
        <v>4385.62</v>
      </c>
      <c r="DZ95" s="282" t="s">
        <v>167</v>
      </c>
      <c r="EA95" s="281">
        <v>141.75</v>
      </c>
      <c r="EB95" s="282" t="s">
        <v>167</v>
      </c>
      <c r="EC95" s="281">
        <v>2456.84</v>
      </c>
      <c r="ED95" s="282" t="s">
        <v>167</v>
      </c>
      <c r="EE95" s="281">
        <v>186.26</v>
      </c>
      <c r="EF95" s="282" t="s">
        <v>167</v>
      </c>
      <c r="EG95" s="283">
        <v>0</v>
      </c>
      <c r="EH95" s="282" t="s">
        <v>167</v>
      </c>
      <c r="EI95" s="281">
        <v>1320.33</v>
      </c>
      <c r="EJ95" s="282" t="s">
        <v>167</v>
      </c>
      <c r="EK95" s="281">
        <v>292.18</v>
      </c>
      <c r="EL95" s="282" t="s">
        <v>167</v>
      </c>
      <c r="EM95" s="281">
        <v>4761.4399999999996</v>
      </c>
      <c r="EN95" s="282" t="s">
        <v>167</v>
      </c>
      <c r="EO95" s="281">
        <v>152.97</v>
      </c>
      <c r="EP95" s="282" t="s">
        <v>167</v>
      </c>
      <c r="EQ95" s="281">
        <v>2593.0500000000002</v>
      </c>
      <c r="ER95" s="282" t="s">
        <v>167</v>
      </c>
      <c r="ES95" s="281">
        <v>157.44999999999999</v>
      </c>
      <c r="ET95" s="282" t="s">
        <v>167</v>
      </c>
      <c r="EU95" s="283">
        <v>0</v>
      </c>
      <c r="EV95" s="282" t="s">
        <v>168</v>
      </c>
      <c r="EW95" s="281">
        <v>1613.74</v>
      </c>
      <c r="EX95" s="282" t="s">
        <v>167</v>
      </c>
      <c r="EY95" s="281">
        <v>249.71</v>
      </c>
      <c r="EZ95" s="282" t="s">
        <v>167</v>
      </c>
      <c r="FA95" s="281">
        <v>3969.71</v>
      </c>
      <c r="FB95" s="282" t="s">
        <v>167</v>
      </c>
      <c r="FC95" s="281">
        <v>122.37</v>
      </c>
      <c r="FD95" s="282" t="s">
        <v>167</v>
      </c>
      <c r="FE95" s="281">
        <v>2233.21</v>
      </c>
      <c r="FF95" s="282" t="s">
        <v>167</v>
      </c>
      <c r="FG95" s="281">
        <v>140.97999999999999</v>
      </c>
      <c r="FH95" s="282" t="s">
        <v>167</v>
      </c>
      <c r="FI95" s="283">
        <v>0</v>
      </c>
      <c r="FJ95" s="282" t="s">
        <v>168</v>
      </c>
      <c r="FK95" s="281">
        <v>1231.33</v>
      </c>
      <c r="FL95" s="282" t="s">
        <v>167</v>
      </c>
      <c r="FM95" s="281">
        <v>250.73</v>
      </c>
      <c r="FN95" s="282" t="s">
        <v>167</v>
      </c>
    </row>
    <row r="96" spans="2:170" x14ac:dyDescent="0.2">
      <c r="B96" s="278" t="s">
        <v>335</v>
      </c>
      <c r="C96" s="284">
        <v>1.2</v>
      </c>
      <c r="D96" s="280" t="s">
        <v>167</v>
      </c>
      <c r="E96" s="280" t="s">
        <v>55</v>
      </c>
      <c r="F96" s="280" t="s">
        <v>167</v>
      </c>
      <c r="G96" s="284">
        <v>1.2</v>
      </c>
      <c r="H96" s="280" t="s">
        <v>167</v>
      </c>
      <c r="I96" s="280" t="s">
        <v>55</v>
      </c>
      <c r="J96" s="280" t="s">
        <v>167</v>
      </c>
      <c r="K96" s="280" t="s">
        <v>55</v>
      </c>
      <c r="L96" s="280" t="s">
        <v>167</v>
      </c>
      <c r="M96" s="280" t="s">
        <v>55</v>
      </c>
      <c r="N96" s="280" t="s">
        <v>167</v>
      </c>
      <c r="O96" s="280" t="s">
        <v>55</v>
      </c>
      <c r="P96" s="280" t="s">
        <v>167</v>
      </c>
      <c r="Q96" s="280" t="s">
        <v>55</v>
      </c>
      <c r="R96" s="280" t="s">
        <v>167</v>
      </c>
      <c r="S96" s="280" t="s">
        <v>55</v>
      </c>
      <c r="T96" s="280" t="s">
        <v>167</v>
      </c>
      <c r="U96" s="284">
        <v>0.5</v>
      </c>
      <c r="V96" s="280" t="s">
        <v>167</v>
      </c>
      <c r="W96" s="280" t="s">
        <v>55</v>
      </c>
      <c r="X96" s="280" t="s">
        <v>167</v>
      </c>
      <c r="Y96" s="280" t="s">
        <v>55</v>
      </c>
      <c r="Z96" s="280" t="s">
        <v>167</v>
      </c>
      <c r="AA96" s="280" t="s">
        <v>55</v>
      </c>
      <c r="AB96" s="280" t="s">
        <v>167</v>
      </c>
      <c r="AC96" s="280" t="s">
        <v>55</v>
      </c>
      <c r="AD96" s="280" t="s">
        <v>167</v>
      </c>
      <c r="AE96" s="280" t="s">
        <v>55</v>
      </c>
      <c r="AF96" s="280" t="s">
        <v>167</v>
      </c>
      <c r="AG96" s="280" t="s">
        <v>55</v>
      </c>
      <c r="AH96" s="280" t="s">
        <v>167</v>
      </c>
      <c r="AI96" s="284">
        <v>0.5</v>
      </c>
      <c r="AJ96" s="280" t="s">
        <v>44</v>
      </c>
      <c r="AK96" s="280" t="s">
        <v>55</v>
      </c>
      <c r="AL96" s="280" t="s">
        <v>167</v>
      </c>
      <c r="AM96" s="280" t="s">
        <v>55</v>
      </c>
      <c r="AN96" s="280" t="s">
        <v>167</v>
      </c>
      <c r="AO96" s="280" t="s">
        <v>55</v>
      </c>
      <c r="AP96" s="280" t="s">
        <v>167</v>
      </c>
      <c r="AQ96" s="284">
        <v>0.1</v>
      </c>
      <c r="AR96" s="280" t="s">
        <v>44</v>
      </c>
      <c r="AS96" s="280" t="s">
        <v>55</v>
      </c>
      <c r="AT96" s="280" t="s">
        <v>167</v>
      </c>
      <c r="AU96" s="280" t="s">
        <v>55</v>
      </c>
      <c r="AV96" s="280" t="s">
        <v>167</v>
      </c>
      <c r="AW96" s="284">
        <v>0.6</v>
      </c>
      <c r="AX96" s="280" t="s">
        <v>167</v>
      </c>
      <c r="AY96" s="280" t="s">
        <v>55</v>
      </c>
      <c r="AZ96" s="280" t="s">
        <v>167</v>
      </c>
      <c r="BA96" s="280" t="s">
        <v>55</v>
      </c>
      <c r="BB96" s="280" t="s">
        <v>167</v>
      </c>
      <c r="BC96" s="280" t="s">
        <v>55</v>
      </c>
      <c r="BD96" s="280" t="s">
        <v>167</v>
      </c>
      <c r="BE96" s="279">
        <v>0.01</v>
      </c>
      <c r="BF96" s="280" t="s">
        <v>167</v>
      </c>
      <c r="BG96" s="280" t="s">
        <v>55</v>
      </c>
      <c r="BH96" s="280" t="s">
        <v>167</v>
      </c>
      <c r="BI96" s="280" t="s">
        <v>55</v>
      </c>
      <c r="BJ96" s="280" t="s">
        <v>167</v>
      </c>
      <c r="BK96" s="284">
        <v>0.6</v>
      </c>
      <c r="BL96" s="280" t="s">
        <v>167</v>
      </c>
      <c r="BM96" s="280" t="s">
        <v>55</v>
      </c>
      <c r="BN96" s="280" t="s">
        <v>167</v>
      </c>
      <c r="BO96" s="280" t="s">
        <v>55</v>
      </c>
      <c r="BP96" s="280" t="s">
        <v>167</v>
      </c>
      <c r="BQ96" s="280" t="s">
        <v>55</v>
      </c>
      <c r="BR96" s="280" t="s">
        <v>167</v>
      </c>
      <c r="BS96" s="280" t="s">
        <v>55</v>
      </c>
      <c r="BT96" s="280" t="s">
        <v>167</v>
      </c>
      <c r="BU96" s="280" t="s">
        <v>55</v>
      </c>
      <c r="BV96" s="280" t="s">
        <v>167</v>
      </c>
      <c r="BW96" s="280" t="s">
        <v>55</v>
      </c>
      <c r="BX96" s="280" t="s">
        <v>167</v>
      </c>
      <c r="BY96" s="284">
        <v>0.2</v>
      </c>
      <c r="BZ96" s="280" t="s">
        <v>167</v>
      </c>
      <c r="CA96" s="280" t="s">
        <v>55</v>
      </c>
      <c r="CB96" s="280" t="s">
        <v>167</v>
      </c>
      <c r="CC96" s="280" t="s">
        <v>55</v>
      </c>
      <c r="CD96" s="280" t="s">
        <v>167</v>
      </c>
      <c r="CE96" s="280" t="s">
        <v>55</v>
      </c>
      <c r="CF96" s="280" t="s">
        <v>167</v>
      </c>
      <c r="CG96" s="280" t="s">
        <v>55</v>
      </c>
      <c r="CH96" s="280" t="s">
        <v>167</v>
      </c>
      <c r="CI96" s="280" t="s">
        <v>55</v>
      </c>
      <c r="CJ96" s="280" t="s">
        <v>167</v>
      </c>
      <c r="CK96" s="284">
        <v>0</v>
      </c>
      <c r="CL96" s="280" t="s">
        <v>167</v>
      </c>
      <c r="CM96" s="279">
        <v>0.03</v>
      </c>
      <c r="CN96" s="280" t="s">
        <v>167</v>
      </c>
      <c r="CO96" s="284">
        <v>0</v>
      </c>
      <c r="CP96" s="280" t="s">
        <v>167</v>
      </c>
      <c r="CQ96" s="284">
        <v>0</v>
      </c>
      <c r="CR96" s="280" t="s">
        <v>167</v>
      </c>
      <c r="CS96" s="284">
        <v>0</v>
      </c>
      <c r="CT96" s="280" t="s">
        <v>167</v>
      </c>
      <c r="CU96" s="284">
        <v>0</v>
      </c>
      <c r="CV96" s="280" t="s">
        <v>167</v>
      </c>
      <c r="CW96" s="280" t="s">
        <v>55</v>
      </c>
      <c r="CX96" s="280" t="s">
        <v>167</v>
      </c>
      <c r="CY96" s="280" t="s">
        <v>55</v>
      </c>
      <c r="CZ96" s="280" t="s">
        <v>167</v>
      </c>
      <c r="DA96" s="279">
        <v>0.15</v>
      </c>
      <c r="DB96" s="280" t="s">
        <v>167</v>
      </c>
      <c r="DC96" s="284">
        <v>0</v>
      </c>
      <c r="DD96" s="280" t="s">
        <v>168</v>
      </c>
      <c r="DE96" s="284">
        <v>0</v>
      </c>
      <c r="DF96" s="280" t="s">
        <v>167</v>
      </c>
      <c r="DG96" s="284">
        <v>0</v>
      </c>
      <c r="DH96" s="280" t="s">
        <v>167</v>
      </c>
      <c r="DI96" s="284">
        <v>0</v>
      </c>
      <c r="DJ96" s="280" t="s">
        <v>167</v>
      </c>
      <c r="DK96" s="280" t="s">
        <v>55</v>
      </c>
      <c r="DL96" s="280" t="s">
        <v>167</v>
      </c>
      <c r="DM96" s="280" t="s">
        <v>55</v>
      </c>
      <c r="DN96" s="280" t="s">
        <v>167</v>
      </c>
      <c r="DO96" s="279">
        <v>0.23</v>
      </c>
      <c r="DP96" s="280" t="s">
        <v>167</v>
      </c>
      <c r="DQ96" s="284">
        <v>0</v>
      </c>
      <c r="DR96" s="280" t="s">
        <v>168</v>
      </c>
      <c r="DS96" s="284">
        <v>0</v>
      </c>
      <c r="DT96" s="280" t="s">
        <v>167</v>
      </c>
      <c r="DU96" s="280" t="s">
        <v>55</v>
      </c>
      <c r="DV96" s="280" t="s">
        <v>167</v>
      </c>
      <c r="DW96" s="284">
        <v>0</v>
      </c>
      <c r="DX96" s="280" t="s">
        <v>167</v>
      </c>
      <c r="DY96" s="280" t="s">
        <v>55</v>
      </c>
      <c r="DZ96" s="280" t="s">
        <v>167</v>
      </c>
      <c r="EA96" s="284">
        <v>0</v>
      </c>
      <c r="EB96" s="280" t="s">
        <v>167</v>
      </c>
      <c r="EC96" s="279">
        <v>0.21</v>
      </c>
      <c r="ED96" s="280" t="s">
        <v>167</v>
      </c>
      <c r="EE96" s="284">
        <v>0</v>
      </c>
      <c r="EF96" s="280" t="s">
        <v>168</v>
      </c>
      <c r="EG96" s="284">
        <v>0</v>
      </c>
      <c r="EH96" s="280" t="s">
        <v>167</v>
      </c>
      <c r="EI96" s="284">
        <v>0</v>
      </c>
      <c r="EJ96" s="280" t="s">
        <v>167</v>
      </c>
      <c r="EK96" s="284">
        <v>0</v>
      </c>
      <c r="EL96" s="280" t="s">
        <v>167</v>
      </c>
      <c r="EM96" s="279">
        <v>0.26</v>
      </c>
      <c r="EN96" s="280" t="s">
        <v>167</v>
      </c>
      <c r="EO96" s="284">
        <v>0</v>
      </c>
      <c r="EP96" s="280" t="s">
        <v>167</v>
      </c>
      <c r="EQ96" s="279">
        <v>0.24</v>
      </c>
      <c r="ER96" s="280" t="s">
        <v>167</v>
      </c>
      <c r="ES96" s="284">
        <v>0</v>
      </c>
      <c r="ET96" s="280" t="s">
        <v>168</v>
      </c>
      <c r="EU96" s="284">
        <v>0</v>
      </c>
      <c r="EV96" s="280" t="s">
        <v>167</v>
      </c>
      <c r="EW96" s="284">
        <v>0</v>
      </c>
      <c r="EX96" s="280" t="s">
        <v>167</v>
      </c>
      <c r="EY96" s="284">
        <v>0</v>
      </c>
      <c r="EZ96" s="280" t="s">
        <v>167</v>
      </c>
      <c r="FA96" s="279">
        <v>0.52</v>
      </c>
      <c r="FB96" s="280" t="s">
        <v>167</v>
      </c>
      <c r="FC96" s="284">
        <v>0</v>
      </c>
      <c r="FD96" s="280" t="s">
        <v>167</v>
      </c>
      <c r="FE96" s="284">
        <v>0.5</v>
      </c>
      <c r="FF96" s="280" t="s">
        <v>167</v>
      </c>
      <c r="FG96" s="284">
        <v>0</v>
      </c>
      <c r="FH96" s="280" t="s">
        <v>168</v>
      </c>
      <c r="FI96" s="284">
        <v>0</v>
      </c>
      <c r="FJ96" s="280" t="s">
        <v>167</v>
      </c>
      <c r="FK96" s="284">
        <v>0</v>
      </c>
      <c r="FL96" s="280" t="s">
        <v>167</v>
      </c>
      <c r="FM96" s="284">
        <v>0</v>
      </c>
      <c r="FN96" s="280" t="s">
        <v>167</v>
      </c>
    </row>
    <row r="97" spans="2:170" x14ac:dyDescent="0.2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</row>
    <row r="98" spans="2:170" x14ac:dyDescent="0.2">
      <c r="B98" s="275" t="s">
        <v>250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</row>
    <row r="99" spans="2:170" x14ac:dyDescent="0.2">
      <c r="B99" s="275" t="s">
        <v>55</v>
      </c>
      <c r="C99" s="274" t="s">
        <v>175</v>
      </c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</row>
    <row r="100" spans="2:170" x14ac:dyDescent="0.2">
      <c r="B100" s="275" t="s">
        <v>172</v>
      </c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</row>
    <row r="101" spans="2:170" x14ac:dyDescent="0.2">
      <c r="B101" s="275" t="s">
        <v>173</v>
      </c>
      <c r="C101" s="274" t="s">
        <v>174</v>
      </c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</row>
    <row r="102" spans="2:170" x14ac:dyDescent="0.2">
      <c r="B102" s="275" t="s">
        <v>176</v>
      </c>
      <c r="C102" s="274" t="s">
        <v>177</v>
      </c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</row>
    <row r="103" spans="2:170" x14ac:dyDescent="0.2">
      <c r="B103" s="275" t="s">
        <v>169</v>
      </c>
      <c r="C103" s="274" t="s">
        <v>251</v>
      </c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</row>
    <row r="104" spans="2:170" x14ac:dyDescent="0.2">
      <c r="B104" s="275" t="s">
        <v>44</v>
      </c>
      <c r="C104" s="274" t="s">
        <v>178</v>
      </c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</row>
    <row r="105" spans="2:170" x14ac:dyDescent="0.2">
      <c r="B105" s="275" t="s">
        <v>168</v>
      </c>
      <c r="C105" s="274" t="s">
        <v>179</v>
      </c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</row>
    <row r="106" spans="2:170" x14ac:dyDescent="0.2">
      <c r="B106" s="275" t="s">
        <v>171</v>
      </c>
      <c r="C106" s="274" t="s">
        <v>180</v>
      </c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</row>
    <row r="107" spans="2:170" x14ac:dyDescent="0.2">
      <c r="B107" s="275" t="s">
        <v>170</v>
      </c>
      <c r="C107" s="274" t="s">
        <v>183</v>
      </c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</row>
    <row r="108" spans="2:170" x14ac:dyDescent="0.2">
      <c r="B108" s="51" t="s">
        <v>184</v>
      </c>
      <c r="C108" s="50" t="s">
        <v>185</v>
      </c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</row>
    <row r="111" spans="2:170" x14ac:dyDescent="0.2">
      <c r="B111" s="2" t="s">
        <v>385</v>
      </c>
    </row>
    <row r="113" spans="2:7" x14ac:dyDescent="0.2">
      <c r="B113" s="214" t="s">
        <v>386</v>
      </c>
      <c r="C113"/>
      <c r="D113"/>
      <c r="E113"/>
    </row>
    <row r="114" spans="2:7" x14ac:dyDescent="0.2">
      <c r="B114" s="214" t="s">
        <v>243</v>
      </c>
      <c r="C114" s="215" t="s">
        <v>387</v>
      </c>
      <c r="D114"/>
      <c r="E114"/>
    </row>
    <row r="115" spans="2:7" x14ac:dyDescent="0.2">
      <c r="B115" s="214" t="s">
        <v>244</v>
      </c>
      <c r="C115" s="214" t="s">
        <v>374</v>
      </c>
      <c r="D115"/>
      <c r="E115"/>
    </row>
    <row r="116" spans="2:7" x14ac:dyDescent="0.2">
      <c r="B116"/>
      <c r="C116"/>
      <c r="D116"/>
      <c r="E116"/>
    </row>
    <row r="117" spans="2:7" x14ac:dyDescent="0.2">
      <c r="B117" s="215" t="s">
        <v>245</v>
      </c>
      <c r="C117"/>
      <c r="D117" s="214" t="s">
        <v>246</v>
      </c>
      <c r="E117"/>
    </row>
    <row r="118" spans="2:7" x14ac:dyDescent="0.2">
      <c r="B118" s="215" t="s">
        <v>247</v>
      </c>
      <c r="C118"/>
      <c r="D118" s="214" t="s">
        <v>372</v>
      </c>
      <c r="E118"/>
    </row>
    <row r="119" spans="2:7" x14ac:dyDescent="0.2">
      <c r="B119"/>
      <c r="C119"/>
      <c r="D119"/>
      <c r="E119"/>
    </row>
    <row r="120" spans="2:7" x14ac:dyDescent="0.2">
      <c r="B120" s="298" t="s">
        <v>97</v>
      </c>
      <c r="C120" s="296" t="s">
        <v>238</v>
      </c>
      <c r="D120" s="296" t="s">
        <v>297</v>
      </c>
      <c r="E120" s="296" t="s">
        <v>314</v>
      </c>
    </row>
    <row r="121" spans="2:7" x14ac:dyDescent="0.2">
      <c r="B121" s="298" t="s">
        <v>249</v>
      </c>
      <c r="C121" s="297" t="s">
        <v>201</v>
      </c>
      <c r="D121" s="297" t="s">
        <v>201</v>
      </c>
      <c r="E121" s="297" t="s">
        <v>201</v>
      </c>
      <c r="G121" s="308" t="s">
        <v>364</v>
      </c>
    </row>
    <row r="122" spans="2:7" x14ac:dyDescent="0.2">
      <c r="B122" s="216" t="s">
        <v>248</v>
      </c>
      <c r="C122" s="1" t="s">
        <v>167</v>
      </c>
      <c r="D122" s="1" t="s">
        <v>167</v>
      </c>
      <c r="E122" s="1" t="s">
        <v>167</v>
      </c>
    </row>
    <row r="123" spans="2:7" x14ac:dyDescent="0.2">
      <c r="B123" s="217" t="s">
        <v>225</v>
      </c>
      <c r="C123" s="221" t="s">
        <v>55</v>
      </c>
      <c r="D123" s="222">
        <v>12186.96</v>
      </c>
      <c r="E123" s="288">
        <v>12148.716178999999</v>
      </c>
      <c r="G123" s="10">
        <f t="shared" ref="G123" si="5">+((E123/D123)-1)*100</f>
        <v>-0.3138093585274726</v>
      </c>
    </row>
    <row r="124" spans="2:7" x14ac:dyDescent="0.2">
      <c r="B124" s="217" t="s">
        <v>138</v>
      </c>
      <c r="C124" s="220">
        <v>5326</v>
      </c>
      <c r="D124" s="219">
        <v>5886.86</v>
      </c>
      <c r="E124" s="288">
        <v>6192.8315890000003</v>
      </c>
      <c r="G124" s="10">
        <f>+((E124/D124)-1)*100</f>
        <v>5.1975346619420382</v>
      </c>
    </row>
    <row r="125" spans="2:7" x14ac:dyDescent="0.2">
      <c r="B125" s="217" t="s">
        <v>98</v>
      </c>
      <c r="C125" s="222">
        <v>4368.75</v>
      </c>
      <c r="D125" s="222">
        <v>4933.75</v>
      </c>
      <c r="E125" s="288">
        <v>4687.5900799999999</v>
      </c>
      <c r="G125" s="10">
        <f t="shared" ref="G125:G129" si="6">+((E125/D125)-1)*100</f>
        <v>-4.9893067139599729</v>
      </c>
    </row>
    <row r="126" spans="2:7" x14ac:dyDescent="0.2">
      <c r="B126" s="217" t="s">
        <v>143</v>
      </c>
      <c r="C126" s="218" t="s">
        <v>55</v>
      </c>
      <c r="D126" s="219">
        <v>1094.69</v>
      </c>
      <c r="E126" s="288">
        <v>985.12524099999996</v>
      </c>
      <c r="G126" s="10">
        <f t="shared" si="6"/>
        <v>-10.008747590642109</v>
      </c>
    </row>
    <row r="127" spans="2:7" x14ac:dyDescent="0.2">
      <c r="B127" s="217" t="s">
        <v>384</v>
      </c>
      <c r="C127" s="221" t="s">
        <v>55</v>
      </c>
      <c r="D127" s="223">
        <v>51.7</v>
      </c>
      <c r="E127" s="288">
        <v>49.454312000000002</v>
      </c>
      <c r="G127" s="10">
        <f t="shared" si="6"/>
        <v>-4.3436905222437154</v>
      </c>
    </row>
    <row r="128" spans="2:7" x14ac:dyDescent="0.2">
      <c r="B128" s="217" t="s">
        <v>289</v>
      </c>
      <c r="C128" s="218" t="s">
        <v>55</v>
      </c>
      <c r="D128" s="218" t="s">
        <v>55</v>
      </c>
      <c r="E128" s="220" t="s">
        <v>55</v>
      </c>
      <c r="G128" s="10"/>
    </row>
    <row r="129" spans="2:7" x14ac:dyDescent="0.2">
      <c r="B129" s="217" t="s">
        <v>290</v>
      </c>
      <c r="C129" s="221" t="s">
        <v>55</v>
      </c>
      <c r="D129" s="223">
        <v>219.9</v>
      </c>
      <c r="E129" s="288">
        <v>233.76495600000001</v>
      </c>
      <c r="G129" s="10">
        <f t="shared" si="6"/>
        <v>6.3051186903137824</v>
      </c>
    </row>
    <row r="130" spans="2:7" x14ac:dyDescent="0.2">
      <c r="B130"/>
      <c r="C130"/>
      <c r="D130"/>
      <c r="E130"/>
    </row>
    <row r="131" spans="2:7" x14ac:dyDescent="0.2">
      <c r="B131" s="215" t="s">
        <v>250</v>
      </c>
      <c r="C131"/>
      <c r="D131"/>
      <c r="E131"/>
    </row>
    <row r="132" spans="2:7" x14ac:dyDescent="0.2">
      <c r="B132" s="215" t="s">
        <v>55</v>
      </c>
      <c r="C132" s="214" t="s">
        <v>175</v>
      </c>
      <c r="D132"/>
      <c r="E132"/>
    </row>
  </sheetData>
  <mergeCells count="96">
    <mergeCell ref="FA56:FN56"/>
    <mergeCell ref="C56:P56"/>
    <mergeCell ref="Q56:AD56"/>
    <mergeCell ref="AE56:AR56"/>
    <mergeCell ref="AS56:BF56"/>
    <mergeCell ref="BG56:BT56"/>
    <mergeCell ref="BU56:CH56"/>
    <mergeCell ref="CI56:CV56"/>
    <mergeCell ref="CW56:DJ56"/>
    <mergeCell ref="DK56:DX56"/>
    <mergeCell ref="DY56:EL56"/>
    <mergeCell ref="EM56:EZ56"/>
    <mergeCell ref="Y57:Z57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7:V57"/>
    <mergeCell ref="W57:X57"/>
    <mergeCell ref="AW57:AX57"/>
    <mergeCell ref="AA57:AB57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U57:AV57"/>
    <mergeCell ref="BU57:BV57"/>
    <mergeCell ref="AY57:AZ57"/>
    <mergeCell ref="BA57:BB57"/>
    <mergeCell ref="BC57:BD57"/>
    <mergeCell ref="BE57:BF57"/>
    <mergeCell ref="BG57:BH57"/>
    <mergeCell ref="BI57:BJ57"/>
    <mergeCell ref="BK57:BL57"/>
    <mergeCell ref="BM57:BN57"/>
    <mergeCell ref="BO57:BP57"/>
    <mergeCell ref="BQ57:BR57"/>
    <mergeCell ref="BS57:BT57"/>
    <mergeCell ref="CS57:CT57"/>
    <mergeCell ref="BW57:BX57"/>
    <mergeCell ref="BY57:BZ57"/>
    <mergeCell ref="CA57:CB57"/>
    <mergeCell ref="CC57:CD57"/>
    <mergeCell ref="CE57:CF57"/>
    <mergeCell ref="CG57:CH57"/>
    <mergeCell ref="CI57:CJ57"/>
    <mergeCell ref="CK57:CL57"/>
    <mergeCell ref="CM57:CN57"/>
    <mergeCell ref="CO57:CP57"/>
    <mergeCell ref="CQ57:CR57"/>
    <mergeCell ref="DQ57:DR57"/>
    <mergeCell ref="CU57:CV57"/>
    <mergeCell ref="CW57:CX57"/>
    <mergeCell ref="CY57:CZ57"/>
    <mergeCell ref="DA57:DB57"/>
    <mergeCell ref="DC57:DD57"/>
    <mergeCell ref="DE57:DF57"/>
    <mergeCell ref="DG57:DH57"/>
    <mergeCell ref="DI57:DJ57"/>
    <mergeCell ref="DK57:DL57"/>
    <mergeCell ref="DM57:DN57"/>
    <mergeCell ref="DO57:DP57"/>
    <mergeCell ref="EO57:EP57"/>
    <mergeCell ref="DS57:DT57"/>
    <mergeCell ref="DU57:DV57"/>
    <mergeCell ref="DW57:DX57"/>
    <mergeCell ref="DY57:DZ57"/>
    <mergeCell ref="EA57:EB57"/>
    <mergeCell ref="EC57:ED57"/>
    <mergeCell ref="EE57:EF57"/>
    <mergeCell ref="EG57:EH57"/>
    <mergeCell ref="EI57:EJ57"/>
    <mergeCell ref="EK57:EL57"/>
    <mergeCell ref="EM57:EN57"/>
    <mergeCell ref="FM57:FN57"/>
    <mergeCell ref="EQ57:ER57"/>
    <mergeCell ref="ES57:ET57"/>
    <mergeCell ref="EU57:EV57"/>
    <mergeCell ref="EW57:EX57"/>
    <mergeCell ref="EY57:EZ57"/>
    <mergeCell ref="FA57:FB57"/>
    <mergeCell ref="FC57:FD57"/>
    <mergeCell ref="FE57:FF57"/>
    <mergeCell ref="FG57:FH57"/>
    <mergeCell ref="FI57:FJ57"/>
    <mergeCell ref="FK57:FL57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rgb="FF92D050"/>
  </sheetPr>
  <dimension ref="B2:L29"/>
  <sheetViews>
    <sheetView showGridLines="0" zoomScaleNormal="100" workbookViewId="0"/>
  </sheetViews>
  <sheetFormatPr defaultColWidth="9.140625" defaultRowHeight="12.75" x14ac:dyDescent="0.2"/>
  <cols>
    <col min="1" max="16384" width="9.140625" style="2"/>
  </cols>
  <sheetData>
    <row r="2" spans="2:12" x14ac:dyDescent="0.2">
      <c r="B2" s="140" t="s">
        <v>400</v>
      </c>
      <c r="J2" s="141"/>
    </row>
    <row r="3" spans="2:12" x14ac:dyDescent="0.2">
      <c r="B3" s="142" t="s">
        <v>304</v>
      </c>
    </row>
    <row r="4" spans="2:12" x14ac:dyDescent="0.2">
      <c r="B4" s="41" t="s">
        <v>375</v>
      </c>
    </row>
    <row r="5" spans="2:12" x14ac:dyDescent="0.2">
      <c r="B5" s="340" t="s">
        <v>309</v>
      </c>
      <c r="C5" s="340"/>
      <c r="D5" s="340"/>
      <c r="E5" s="340"/>
      <c r="F5" s="340"/>
      <c r="G5" s="340"/>
      <c r="H5" s="340"/>
      <c r="I5" s="340"/>
      <c r="J5" s="340"/>
      <c r="K5" s="340"/>
      <c r="L5" s="340"/>
    </row>
    <row r="29" spans="2:12" x14ac:dyDescent="0.2">
      <c r="B29" s="340"/>
      <c r="C29" s="340"/>
      <c r="D29" s="340"/>
      <c r="E29" s="340"/>
      <c r="F29" s="340"/>
      <c r="G29" s="340"/>
      <c r="H29" s="340"/>
      <c r="I29" s="340"/>
      <c r="J29" s="340"/>
      <c r="K29" s="340"/>
      <c r="L29" s="340"/>
    </row>
  </sheetData>
  <mergeCells count="2">
    <mergeCell ref="B29:L29"/>
    <mergeCell ref="B5:L5"/>
  </mergeCells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tabColor theme="7"/>
  </sheetPr>
  <dimension ref="A1:AK74"/>
  <sheetViews>
    <sheetView workbookViewId="0"/>
  </sheetViews>
  <sheetFormatPr defaultColWidth="8.7109375" defaultRowHeight="12.75" x14ac:dyDescent="0.2"/>
  <cols>
    <col min="1" max="16384" width="8.7109375" style="2"/>
  </cols>
  <sheetData>
    <row r="1" spans="1:37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</row>
    <row r="2" spans="1:37" x14ac:dyDescent="0.2">
      <c r="A2" s="83"/>
      <c r="B2" s="83"/>
      <c r="C2" s="85" t="s">
        <v>217</v>
      </c>
      <c r="D2" s="85" t="s">
        <v>240</v>
      </c>
      <c r="E2" s="85" t="s">
        <v>241</v>
      </c>
      <c r="F2" s="85" t="s">
        <v>242</v>
      </c>
      <c r="G2" s="85" t="s">
        <v>218</v>
      </c>
      <c r="H2" s="85" t="s">
        <v>240</v>
      </c>
      <c r="I2" s="85" t="s">
        <v>241</v>
      </c>
      <c r="J2" s="85" t="s">
        <v>242</v>
      </c>
      <c r="K2" s="85" t="s">
        <v>219</v>
      </c>
      <c r="L2" s="85" t="s">
        <v>240</v>
      </c>
      <c r="M2" s="85" t="s">
        <v>241</v>
      </c>
      <c r="N2" s="85" t="s">
        <v>242</v>
      </c>
      <c r="O2" s="85" t="s">
        <v>220</v>
      </c>
      <c r="P2" s="85" t="s">
        <v>240</v>
      </c>
      <c r="Q2" s="85" t="s">
        <v>241</v>
      </c>
      <c r="R2" s="85" t="s">
        <v>242</v>
      </c>
      <c r="S2" s="85" t="s">
        <v>221</v>
      </c>
      <c r="T2" s="85" t="s">
        <v>240</v>
      </c>
      <c r="U2" s="85" t="s">
        <v>241</v>
      </c>
      <c r="V2" s="85" t="s">
        <v>242</v>
      </c>
      <c r="W2" s="85" t="s">
        <v>222</v>
      </c>
      <c r="X2" s="85" t="s">
        <v>240</v>
      </c>
      <c r="Y2" s="85" t="s">
        <v>241</v>
      </c>
      <c r="Z2" s="85" t="s">
        <v>242</v>
      </c>
      <c r="AA2" s="85" t="s">
        <v>239</v>
      </c>
      <c r="AB2" s="85" t="s">
        <v>240</v>
      </c>
      <c r="AC2" s="85" t="s">
        <v>241</v>
      </c>
      <c r="AD2" s="85" t="s">
        <v>242</v>
      </c>
      <c r="AE2" s="85" t="s">
        <v>303</v>
      </c>
      <c r="AF2" s="85" t="s">
        <v>240</v>
      </c>
      <c r="AG2" s="85" t="s">
        <v>241</v>
      </c>
      <c r="AH2" s="85" t="s">
        <v>242</v>
      </c>
      <c r="AI2" s="85" t="s">
        <v>328</v>
      </c>
      <c r="AJ2" s="85" t="s">
        <v>240</v>
      </c>
      <c r="AK2" s="85" t="s">
        <v>241</v>
      </c>
    </row>
    <row r="3" spans="1:37" x14ac:dyDescent="0.2">
      <c r="A3" s="83"/>
      <c r="B3" s="85" t="s">
        <v>158</v>
      </c>
      <c r="C3" s="86">
        <f>+C23</f>
        <v>96.09</v>
      </c>
      <c r="D3" s="86">
        <f t="shared" ref="D3:AH5" si="0">+D23</f>
        <v>100.9</v>
      </c>
      <c r="E3" s="86">
        <f t="shared" si="0"/>
        <v>100.39</v>
      </c>
      <c r="F3" s="86">
        <f t="shared" si="0"/>
        <v>101.55</v>
      </c>
      <c r="G3" s="86">
        <f t="shared" si="0"/>
        <v>97.54</v>
      </c>
      <c r="H3" s="86">
        <f t="shared" si="0"/>
        <v>99.82</v>
      </c>
      <c r="I3" s="86">
        <f t="shared" si="0"/>
        <v>100.78</v>
      </c>
      <c r="J3" s="86">
        <f t="shared" si="0"/>
        <v>105.45</v>
      </c>
      <c r="K3" s="86">
        <f t="shared" si="0"/>
        <v>110.96</v>
      </c>
      <c r="L3" s="86">
        <f t="shared" si="0"/>
        <v>102.86</v>
      </c>
      <c r="M3" s="86">
        <f t="shared" si="0"/>
        <v>100.49</v>
      </c>
      <c r="N3" s="86">
        <f t="shared" si="0"/>
        <v>99.38</v>
      </c>
      <c r="O3" s="86">
        <f t="shared" si="0"/>
        <v>93.81</v>
      </c>
      <c r="P3" s="86">
        <f t="shared" si="0"/>
        <v>92.58</v>
      </c>
      <c r="Q3" s="86">
        <f t="shared" si="0"/>
        <v>99.96</v>
      </c>
      <c r="R3" s="86">
        <f t="shared" si="0"/>
        <v>99.37</v>
      </c>
      <c r="S3" s="86">
        <f t="shared" si="0"/>
        <v>98.31</v>
      </c>
      <c r="T3" s="86">
        <f t="shared" si="0"/>
        <v>96.84</v>
      </c>
      <c r="U3" s="86">
        <f t="shared" si="0"/>
        <v>101.5</v>
      </c>
      <c r="V3" s="86">
        <f t="shared" si="0"/>
        <v>104.16</v>
      </c>
      <c r="W3" s="86">
        <f t="shared" si="0"/>
        <v>103.76</v>
      </c>
      <c r="X3" s="86">
        <f t="shared" si="0"/>
        <v>99.18</v>
      </c>
      <c r="Y3" s="86">
        <f t="shared" si="0"/>
        <v>104.52</v>
      </c>
      <c r="Z3" s="86">
        <f t="shared" si="0"/>
        <v>108.51</v>
      </c>
      <c r="AA3" s="86">
        <f t="shared" si="0"/>
        <v>122.16</v>
      </c>
      <c r="AB3" s="86">
        <f t="shared" si="0"/>
        <v>136.32</v>
      </c>
      <c r="AC3" s="86">
        <f t="shared" si="0"/>
        <v>146.03</v>
      </c>
      <c r="AD3" s="86">
        <f t="shared" si="0"/>
        <v>170.26</v>
      </c>
      <c r="AE3" s="86">
        <f t="shared" si="0"/>
        <v>198.47</v>
      </c>
      <c r="AF3" s="86">
        <f t="shared" si="0"/>
        <v>221.79</v>
      </c>
      <c r="AG3" s="86">
        <f t="shared" si="0"/>
        <v>184.22</v>
      </c>
      <c r="AH3" s="86">
        <f t="shared" si="0"/>
        <v>166.94</v>
      </c>
      <c r="AI3" s="86">
        <f t="shared" ref="AI3:AK3" si="1">+AI23</f>
        <v>145.97999999999999</v>
      </c>
      <c r="AJ3" s="86">
        <f t="shared" si="1"/>
        <v>118.07</v>
      </c>
      <c r="AK3" s="86">
        <f t="shared" si="1"/>
        <v>124.08</v>
      </c>
    </row>
    <row r="4" spans="1:37" x14ac:dyDescent="0.2">
      <c r="A4" s="83"/>
      <c r="B4" s="85" t="s">
        <v>159</v>
      </c>
      <c r="C4" s="86">
        <f t="shared" ref="C4:R5" si="2">+C24</f>
        <v>96.48</v>
      </c>
      <c r="D4" s="86">
        <f t="shared" si="2"/>
        <v>102.52</v>
      </c>
      <c r="E4" s="86">
        <f t="shared" si="2"/>
        <v>98.5</v>
      </c>
      <c r="F4" s="86">
        <f t="shared" si="2"/>
        <v>101.75</v>
      </c>
      <c r="G4" s="86">
        <f t="shared" si="2"/>
        <v>104.73</v>
      </c>
      <c r="H4" s="86">
        <f t="shared" si="2"/>
        <v>103.1</v>
      </c>
      <c r="I4" s="86">
        <f t="shared" si="2"/>
        <v>96.08</v>
      </c>
      <c r="J4" s="86">
        <f t="shared" si="2"/>
        <v>95.54</v>
      </c>
      <c r="K4" s="86">
        <f t="shared" si="2"/>
        <v>98.46</v>
      </c>
      <c r="L4" s="86">
        <f t="shared" si="2"/>
        <v>96.44</v>
      </c>
      <c r="M4" s="86">
        <f t="shared" si="2"/>
        <v>90.23</v>
      </c>
      <c r="N4" s="86">
        <f t="shared" si="2"/>
        <v>87.74</v>
      </c>
      <c r="O4" s="86">
        <f t="shared" si="2"/>
        <v>86.59</v>
      </c>
      <c r="P4" s="86">
        <f t="shared" si="2"/>
        <v>90.32</v>
      </c>
      <c r="Q4" s="86">
        <f t="shared" si="2"/>
        <v>85.13</v>
      </c>
      <c r="R4" s="86">
        <f t="shared" si="2"/>
        <v>83.12</v>
      </c>
      <c r="S4" s="86">
        <f t="shared" si="0"/>
        <v>85.71</v>
      </c>
      <c r="T4" s="86">
        <f t="shared" si="0"/>
        <v>89.38</v>
      </c>
      <c r="U4" s="86">
        <f t="shared" si="0"/>
        <v>88.45</v>
      </c>
      <c r="V4" s="86">
        <f t="shared" si="0"/>
        <v>88.81</v>
      </c>
      <c r="W4" s="86">
        <f t="shared" si="0"/>
        <v>95.75</v>
      </c>
      <c r="X4" s="86">
        <f t="shared" si="0"/>
        <v>97.18</v>
      </c>
      <c r="Y4" s="86">
        <f t="shared" si="0"/>
        <v>97.16</v>
      </c>
      <c r="Z4" s="86">
        <f t="shared" si="0"/>
        <v>110.2</v>
      </c>
      <c r="AA4" s="86">
        <f t="shared" si="0"/>
        <v>134.38999999999999</v>
      </c>
      <c r="AB4" s="86">
        <f t="shared" si="0"/>
        <v>132.66</v>
      </c>
      <c r="AC4" s="86">
        <f t="shared" si="0"/>
        <v>135.36000000000001</v>
      </c>
      <c r="AD4" s="86">
        <f t="shared" si="0"/>
        <v>152.68</v>
      </c>
      <c r="AE4" s="86">
        <f t="shared" si="0"/>
        <v>186.68</v>
      </c>
      <c r="AF4" s="86">
        <f t="shared" si="0"/>
        <v>219.17</v>
      </c>
      <c r="AG4" s="86">
        <f t="shared" si="0"/>
        <v>187.23</v>
      </c>
      <c r="AH4" s="86">
        <f t="shared" si="0"/>
        <v>184.31</v>
      </c>
      <c r="AI4" s="86">
        <f t="shared" ref="AI4:AK4" si="3">+AI24</f>
        <v>154.88</v>
      </c>
      <c r="AJ4" s="86">
        <f t="shared" si="3"/>
        <v>131.1</v>
      </c>
      <c r="AK4" s="86">
        <f t="shared" si="3"/>
        <v>115.8</v>
      </c>
    </row>
    <row r="5" spans="1:37" x14ac:dyDescent="0.2">
      <c r="A5" s="83"/>
      <c r="B5" s="85" t="s">
        <v>143</v>
      </c>
      <c r="C5" s="86">
        <f t="shared" si="2"/>
        <v>103.67</v>
      </c>
      <c r="D5" s="86">
        <f t="shared" si="0"/>
        <v>104.85</v>
      </c>
      <c r="E5" s="86">
        <f t="shared" si="0"/>
        <v>99.01</v>
      </c>
      <c r="F5" s="86">
        <f t="shared" si="0"/>
        <v>98.08</v>
      </c>
      <c r="G5" s="86">
        <f t="shared" si="0"/>
        <v>98.38</v>
      </c>
      <c r="H5" s="86">
        <f t="shared" si="0"/>
        <v>108.75</v>
      </c>
      <c r="I5" s="86">
        <f t="shared" si="0"/>
        <v>101.28</v>
      </c>
      <c r="J5" s="86">
        <f t="shared" si="0"/>
        <v>98.61</v>
      </c>
      <c r="K5" s="86">
        <f t="shared" si="0"/>
        <v>109.74</v>
      </c>
      <c r="L5" s="86">
        <f t="shared" si="0"/>
        <v>109.29</v>
      </c>
      <c r="M5" s="86">
        <f t="shared" si="0"/>
        <v>104.85</v>
      </c>
      <c r="N5" s="86">
        <f t="shared" si="0"/>
        <v>108.97</v>
      </c>
      <c r="O5" s="86">
        <f t="shared" si="0"/>
        <v>102.39</v>
      </c>
      <c r="P5" s="86">
        <f t="shared" si="0"/>
        <v>103.78</v>
      </c>
      <c r="Q5" s="86">
        <f t="shared" si="0"/>
        <v>94.41</v>
      </c>
      <c r="R5" s="86">
        <f t="shared" si="0"/>
        <v>94.11</v>
      </c>
      <c r="S5" s="86">
        <f t="shared" si="0"/>
        <v>95.27</v>
      </c>
      <c r="T5" s="86">
        <f t="shared" si="0"/>
        <v>93.8</v>
      </c>
      <c r="U5" s="86">
        <f t="shared" si="0"/>
        <v>92.14</v>
      </c>
      <c r="V5" s="86">
        <f t="shared" si="0"/>
        <v>92.09</v>
      </c>
      <c r="W5" s="86">
        <f t="shared" si="0"/>
        <v>99.4</v>
      </c>
      <c r="X5" s="86">
        <f t="shared" si="0"/>
        <v>103.24</v>
      </c>
      <c r="Y5" s="86">
        <f t="shared" si="0"/>
        <v>102.39</v>
      </c>
      <c r="Z5" s="86">
        <f t="shared" si="0"/>
        <v>110.68</v>
      </c>
      <c r="AA5" s="86">
        <f t="shared" si="0"/>
        <v>138.75</v>
      </c>
      <c r="AB5" s="86">
        <f t="shared" si="0"/>
        <v>162.41</v>
      </c>
      <c r="AC5" s="86">
        <f t="shared" si="0"/>
        <v>152.71</v>
      </c>
      <c r="AD5" s="86">
        <f t="shared" si="0"/>
        <v>164.86</v>
      </c>
      <c r="AE5" s="86">
        <f t="shared" si="0"/>
        <v>177.46</v>
      </c>
      <c r="AF5" s="86">
        <f t="shared" si="0"/>
        <v>187.33</v>
      </c>
      <c r="AG5" s="86">
        <f t="shared" si="0"/>
        <v>181.99</v>
      </c>
      <c r="AH5" s="86">
        <f t="shared" si="0"/>
        <v>184.16</v>
      </c>
      <c r="AI5" s="86">
        <f t="shared" ref="AI5:AK5" si="4">+AI25</f>
        <v>156.99</v>
      </c>
      <c r="AJ5" s="86">
        <f t="shared" si="4"/>
        <v>137.35</v>
      </c>
      <c r="AK5" s="86">
        <f t="shared" si="4"/>
        <v>133.88</v>
      </c>
    </row>
    <row r="6" spans="1:37" x14ac:dyDescent="0.2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</row>
    <row r="9" spans="1:37" x14ac:dyDescent="0.2">
      <c r="B9" s="12" t="s">
        <v>150</v>
      </c>
    </row>
    <row r="10" spans="1:37" x14ac:dyDescent="0.2">
      <c r="B10" s="2" t="s">
        <v>346</v>
      </c>
    </row>
    <row r="12" spans="1:37" x14ac:dyDescent="0.2">
      <c r="B12" s="214" t="s">
        <v>347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x14ac:dyDescent="0.2">
      <c r="B13" s="214" t="s">
        <v>243</v>
      </c>
      <c r="C13" s="215" t="s">
        <v>348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x14ac:dyDescent="0.2">
      <c r="B14" s="214" t="s">
        <v>244</v>
      </c>
      <c r="C14" s="214" t="s">
        <v>323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x14ac:dyDescent="0.2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x14ac:dyDescent="0.2">
      <c r="B16" s="215" t="s">
        <v>245</v>
      </c>
      <c r="C16"/>
      <c r="D16" s="214" t="s">
        <v>253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2:37" x14ac:dyDescent="0.2">
      <c r="B17" s="215" t="s">
        <v>254</v>
      </c>
      <c r="C17"/>
      <c r="D17" s="214" t="s">
        <v>255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2:37" x14ac:dyDescent="0.2">
      <c r="B18" s="215" t="s">
        <v>256</v>
      </c>
      <c r="C18"/>
      <c r="D18" s="214" t="s">
        <v>196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2:37" x14ac:dyDescent="0.2">
      <c r="B19" s="215" t="s">
        <v>257</v>
      </c>
      <c r="C19"/>
      <c r="D19" s="214" t="s">
        <v>201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2:37" x14ac:dyDescent="0.2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2:37" x14ac:dyDescent="0.2">
      <c r="B21" s="255" t="s">
        <v>97</v>
      </c>
      <c r="C21" s="254" t="s">
        <v>258</v>
      </c>
      <c r="D21" s="254" t="s">
        <v>259</v>
      </c>
      <c r="E21" s="254" t="s">
        <v>260</v>
      </c>
      <c r="F21" s="254" t="s">
        <v>261</v>
      </c>
      <c r="G21" s="254" t="s">
        <v>262</v>
      </c>
      <c r="H21" s="254" t="s">
        <v>263</v>
      </c>
      <c r="I21" s="254" t="s">
        <v>264</v>
      </c>
      <c r="J21" s="254" t="s">
        <v>265</v>
      </c>
      <c r="K21" s="254" t="s">
        <v>266</v>
      </c>
      <c r="L21" s="254" t="s">
        <v>267</v>
      </c>
      <c r="M21" s="254" t="s">
        <v>268</v>
      </c>
      <c r="N21" s="254" t="s">
        <v>269</v>
      </c>
      <c r="O21" s="254" t="s">
        <v>270</v>
      </c>
      <c r="P21" s="254" t="s">
        <v>271</v>
      </c>
      <c r="Q21" s="254" t="s">
        <v>272</v>
      </c>
      <c r="R21" s="254" t="s">
        <v>273</v>
      </c>
      <c r="S21" s="254" t="s">
        <v>274</v>
      </c>
      <c r="T21" s="254" t="s">
        <v>275</v>
      </c>
      <c r="U21" s="254" t="s">
        <v>276</v>
      </c>
      <c r="V21" s="254" t="s">
        <v>277</v>
      </c>
      <c r="W21" s="254" t="s">
        <v>278</v>
      </c>
      <c r="X21" s="254" t="s">
        <v>279</v>
      </c>
      <c r="Y21" s="254" t="s">
        <v>280</v>
      </c>
      <c r="Z21" s="254" t="s">
        <v>281</v>
      </c>
      <c r="AA21" s="254" t="s">
        <v>282</v>
      </c>
      <c r="AB21" s="254" t="s">
        <v>283</v>
      </c>
      <c r="AC21" s="254" t="s">
        <v>284</v>
      </c>
      <c r="AD21" s="254" t="s">
        <v>285</v>
      </c>
      <c r="AE21" s="254" t="s">
        <v>299</v>
      </c>
      <c r="AF21" s="254" t="s">
        <v>300</v>
      </c>
      <c r="AG21" s="254" t="s">
        <v>301</v>
      </c>
      <c r="AH21" s="254" t="s">
        <v>302</v>
      </c>
      <c r="AI21" s="254" t="s">
        <v>324</v>
      </c>
      <c r="AJ21" s="254" t="s">
        <v>325</v>
      </c>
      <c r="AK21" s="254" t="s">
        <v>326</v>
      </c>
    </row>
    <row r="22" spans="2:37" x14ac:dyDescent="0.2">
      <c r="B22" s="216" t="s">
        <v>286</v>
      </c>
      <c r="C22" s="1" t="s">
        <v>167</v>
      </c>
      <c r="D22" s="1" t="s">
        <v>167</v>
      </c>
      <c r="E22" s="1" t="s">
        <v>167</v>
      </c>
      <c r="F22" s="1" t="s">
        <v>167</v>
      </c>
      <c r="G22" s="1" t="s">
        <v>167</v>
      </c>
      <c r="H22" s="1" t="s">
        <v>167</v>
      </c>
      <c r="I22" s="1" t="s">
        <v>167</v>
      </c>
      <c r="J22" s="1" t="s">
        <v>167</v>
      </c>
      <c r="K22" s="1" t="s">
        <v>167</v>
      </c>
      <c r="L22" s="1" t="s">
        <v>167</v>
      </c>
      <c r="M22" s="1" t="s">
        <v>167</v>
      </c>
      <c r="N22" s="1" t="s">
        <v>167</v>
      </c>
      <c r="O22" s="1" t="s">
        <v>167</v>
      </c>
      <c r="P22" s="1" t="s">
        <v>167</v>
      </c>
      <c r="Q22" s="1" t="s">
        <v>167</v>
      </c>
      <c r="R22" s="1" t="s">
        <v>167</v>
      </c>
      <c r="S22" s="1" t="s">
        <v>167</v>
      </c>
      <c r="T22" s="1" t="s">
        <v>167</v>
      </c>
      <c r="U22" s="1" t="s">
        <v>167</v>
      </c>
      <c r="V22" s="1" t="s">
        <v>167</v>
      </c>
      <c r="W22" s="1" t="s">
        <v>167</v>
      </c>
      <c r="X22" s="1" t="s">
        <v>167</v>
      </c>
      <c r="Y22" s="1" t="s">
        <v>167</v>
      </c>
      <c r="Z22" s="1" t="s">
        <v>167</v>
      </c>
      <c r="AA22" s="1" t="s">
        <v>167</v>
      </c>
      <c r="AB22" s="1" t="s">
        <v>167</v>
      </c>
      <c r="AC22" s="1" t="s">
        <v>167</v>
      </c>
      <c r="AD22" s="1" t="s">
        <v>167</v>
      </c>
      <c r="AE22" s="1" t="s">
        <v>167</v>
      </c>
      <c r="AF22" s="1" t="s">
        <v>167</v>
      </c>
      <c r="AG22" s="1" t="s">
        <v>167</v>
      </c>
      <c r="AH22" s="1" t="s">
        <v>167</v>
      </c>
      <c r="AI22" s="1" t="s">
        <v>167</v>
      </c>
      <c r="AJ22" s="1" t="s">
        <v>167</v>
      </c>
      <c r="AK22" s="1" t="s">
        <v>167</v>
      </c>
    </row>
    <row r="23" spans="2:37" x14ac:dyDescent="0.2">
      <c r="B23" s="217" t="s">
        <v>158</v>
      </c>
      <c r="C23" s="219">
        <v>96.09</v>
      </c>
      <c r="D23" s="220">
        <v>100.9</v>
      </c>
      <c r="E23" s="219">
        <v>100.39</v>
      </c>
      <c r="F23" s="219">
        <v>101.55</v>
      </c>
      <c r="G23" s="219">
        <v>97.54</v>
      </c>
      <c r="H23" s="219">
        <v>99.82</v>
      </c>
      <c r="I23" s="219">
        <v>100.78</v>
      </c>
      <c r="J23" s="219">
        <v>105.45</v>
      </c>
      <c r="K23" s="219">
        <v>110.96</v>
      </c>
      <c r="L23" s="219">
        <v>102.86</v>
      </c>
      <c r="M23" s="219">
        <v>100.49</v>
      </c>
      <c r="N23" s="219">
        <v>99.38</v>
      </c>
      <c r="O23" s="219">
        <v>93.81</v>
      </c>
      <c r="P23" s="219">
        <v>92.58</v>
      </c>
      <c r="Q23" s="219">
        <v>99.96</v>
      </c>
      <c r="R23" s="219">
        <v>99.37</v>
      </c>
      <c r="S23" s="219">
        <v>98.31</v>
      </c>
      <c r="T23" s="219">
        <v>96.84</v>
      </c>
      <c r="U23" s="220">
        <v>101.5</v>
      </c>
      <c r="V23" s="219">
        <v>104.16</v>
      </c>
      <c r="W23" s="219">
        <v>103.76</v>
      </c>
      <c r="X23" s="219">
        <v>99.18</v>
      </c>
      <c r="Y23" s="219">
        <v>104.52</v>
      </c>
      <c r="Z23" s="219">
        <v>108.51</v>
      </c>
      <c r="AA23" s="219">
        <v>122.16</v>
      </c>
      <c r="AB23" s="219">
        <v>136.32</v>
      </c>
      <c r="AC23" s="219">
        <v>146.03</v>
      </c>
      <c r="AD23" s="219">
        <v>170.26</v>
      </c>
      <c r="AE23" s="219">
        <v>198.47</v>
      </c>
      <c r="AF23" s="219">
        <v>221.79</v>
      </c>
      <c r="AG23" s="219">
        <v>184.22</v>
      </c>
      <c r="AH23" s="219">
        <v>166.94</v>
      </c>
      <c r="AI23" s="219">
        <v>145.97999999999999</v>
      </c>
      <c r="AJ23" s="219">
        <v>118.07</v>
      </c>
      <c r="AK23" s="219">
        <v>124.08</v>
      </c>
    </row>
    <row r="24" spans="2:37" x14ac:dyDescent="0.2">
      <c r="B24" s="217" t="s">
        <v>159</v>
      </c>
      <c r="C24" s="222">
        <v>96.48</v>
      </c>
      <c r="D24" s="222">
        <v>102.52</v>
      </c>
      <c r="E24" s="223">
        <v>98.5</v>
      </c>
      <c r="F24" s="222">
        <v>101.75</v>
      </c>
      <c r="G24" s="222">
        <v>104.73</v>
      </c>
      <c r="H24" s="223">
        <v>103.1</v>
      </c>
      <c r="I24" s="222">
        <v>96.08</v>
      </c>
      <c r="J24" s="222">
        <v>95.54</v>
      </c>
      <c r="K24" s="222">
        <v>98.46</v>
      </c>
      <c r="L24" s="222">
        <v>96.44</v>
      </c>
      <c r="M24" s="222">
        <v>90.23</v>
      </c>
      <c r="N24" s="222">
        <v>87.74</v>
      </c>
      <c r="O24" s="222">
        <v>86.59</v>
      </c>
      <c r="P24" s="222">
        <v>90.32</v>
      </c>
      <c r="Q24" s="222">
        <v>85.13</v>
      </c>
      <c r="R24" s="222">
        <v>83.12</v>
      </c>
      <c r="S24" s="222">
        <v>85.71</v>
      </c>
      <c r="T24" s="222">
        <v>89.38</v>
      </c>
      <c r="U24" s="222">
        <v>88.45</v>
      </c>
      <c r="V24" s="222">
        <v>88.81</v>
      </c>
      <c r="W24" s="222">
        <v>95.75</v>
      </c>
      <c r="X24" s="222">
        <v>97.18</v>
      </c>
      <c r="Y24" s="222">
        <v>97.16</v>
      </c>
      <c r="Z24" s="223">
        <v>110.2</v>
      </c>
      <c r="AA24" s="222">
        <v>134.38999999999999</v>
      </c>
      <c r="AB24" s="222">
        <v>132.66</v>
      </c>
      <c r="AC24" s="222">
        <v>135.36000000000001</v>
      </c>
      <c r="AD24" s="222">
        <v>152.68</v>
      </c>
      <c r="AE24" s="222">
        <v>186.68</v>
      </c>
      <c r="AF24" s="222">
        <v>219.17</v>
      </c>
      <c r="AG24" s="222">
        <v>187.23</v>
      </c>
      <c r="AH24" s="222">
        <v>184.31</v>
      </c>
      <c r="AI24" s="222">
        <v>154.88</v>
      </c>
      <c r="AJ24" s="223">
        <v>131.1</v>
      </c>
      <c r="AK24" s="223">
        <v>115.8</v>
      </c>
    </row>
    <row r="25" spans="2:37" x14ac:dyDescent="0.2">
      <c r="B25" s="217" t="s">
        <v>143</v>
      </c>
      <c r="C25" s="219">
        <v>103.67</v>
      </c>
      <c r="D25" s="219">
        <v>104.85</v>
      </c>
      <c r="E25" s="219">
        <v>99.01</v>
      </c>
      <c r="F25" s="219">
        <v>98.08</v>
      </c>
      <c r="G25" s="219">
        <v>98.38</v>
      </c>
      <c r="H25" s="219">
        <v>108.75</v>
      </c>
      <c r="I25" s="219">
        <v>101.28</v>
      </c>
      <c r="J25" s="219">
        <v>98.61</v>
      </c>
      <c r="K25" s="219">
        <v>109.74</v>
      </c>
      <c r="L25" s="219">
        <v>109.29</v>
      </c>
      <c r="M25" s="219">
        <v>104.85</v>
      </c>
      <c r="N25" s="219">
        <v>108.97</v>
      </c>
      <c r="O25" s="219">
        <v>102.39</v>
      </c>
      <c r="P25" s="219">
        <v>103.78</v>
      </c>
      <c r="Q25" s="219">
        <v>94.41</v>
      </c>
      <c r="R25" s="219">
        <v>94.11</v>
      </c>
      <c r="S25" s="219">
        <v>95.27</v>
      </c>
      <c r="T25" s="220">
        <v>93.8</v>
      </c>
      <c r="U25" s="219">
        <v>92.14</v>
      </c>
      <c r="V25" s="219">
        <v>92.09</v>
      </c>
      <c r="W25" s="220">
        <v>99.4</v>
      </c>
      <c r="X25" s="219">
        <v>103.24</v>
      </c>
      <c r="Y25" s="219">
        <v>102.39</v>
      </c>
      <c r="Z25" s="219">
        <v>110.68</v>
      </c>
      <c r="AA25" s="219">
        <v>138.75</v>
      </c>
      <c r="AB25" s="219">
        <v>162.41</v>
      </c>
      <c r="AC25" s="219">
        <v>152.71</v>
      </c>
      <c r="AD25" s="219">
        <v>164.86</v>
      </c>
      <c r="AE25" s="219">
        <v>177.46</v>
      </c>
      <c r="AF25" s="219">
        <v>187.33</v>
      </c>
      <c r="AG25" s="219">
        <v>181.99</v>
      </c>
      <c r="AH25" s="219">
        <v>184.16</v>
      </c>
      <c r="AI25" s="219">
        <v>156.99</v>
      </c>
      <c r="AJ25" s="219">
        <v>137.35</v>
      </c>
      <c r="AK25" s="219">
        <v>133.88</v>
      </c>
    </row>
    <row r="26" spans="2:37" x14ac:dyDescent="0.2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2:37" x14ac:dyDescent="0.2">
      <c r="B27" s="215" t="s">
        <v>250</v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2:37" x14ac:dyDescent="0.2">
      <c r="B28" s="215" t="s">
        <v>55</v>
      </c>
      <c r="C28" s="214" t="s">
        <v>175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2:37" x14ac:dyDescent="0.2">
      <c r="B29" s="51" t="s">
        <v>172</v>
      </c>
    </row>
    <row r="30" spans="2:37" x14ac:dyDescent="0.2">
      <c r="B30" s="51" t="s">
        <v>171</v>
      </c>
      <c r="C30" s="50" t="s">
        <v>180</v>
      </c>
    </row>
    <row r="31" spans="2:37" x14ac:dyDescent="0.2">
      <c r="B31" s="51"/>
      <c r="C31" s="50"/>
    </row>
    <row r="32" spans="2:37" x14ac:dyDescent="0.2">
      <c r="B32" s="51"/>
      <c r="C32" s="50"/>
    </row>
    <row r="33" spans="2:37" x14ac:dyDescent="0.2">
      <c r="B33" s="214" t="s">
        <v>349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2:37" x14ac:dyDescent="0.2">
      <c r="B34" s="214" t="s">
        <v>243</v>
      </c>
      <c r="C34" s="215" t="s">
        <v>350</v>
      </c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2:37" x14ac:dyDescent="0.2">
      <c r="B35" s="214" t="s">
        <v>244</v>
      </c>
      <c r="C35" s="214" t="s">
        <v>323</v>
      </c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2:37" x14ac:dyDescent="0.2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2:37" x14ac:dyDescent="0.2">
      <c r="B37" s="215" t="s">
        <v>245</v>
      </c>
      <c r="C37"/>
      <c r="D37" s="214" t="s">
        <v>253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2:37" x14ac:dyDescent="0.2">
      <c r="B38" s="215" t="s">
        <v>254</v>
      </c>
      <c r="C38"/>
      <c r="D38" s="214" t="s">
        <v>255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2:37" x14ac:dyDescent="0.2">
      <c r="B39" s="215" t="s">
        <v>256</v>
      </c>
      <c r="C39"/>
      <c r="D39" s="214" t="s">
        <v>223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2:37" x14ac:dyDescent="0.2">
      <c r="B40" s="215" t="s">
        <v>257</v>
      </c>
      <c r="C40"/>
      <c r="D40" s="214" t="s">
        <v>201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2:37" x14ac:dyDescent="0.2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2:37" x14ac:dyDescent="0.2">
      <c r="B42" s="255" t="s">
        <v>97</v>
      </c>
      <c r="C42" s="254" t="s">
        <v>258</v>
      </c>
      <c r="D42" s="254" t="s">
        <v>259</v>
      </c>
      <c r="E42" s="254" t="s">
        <v>260</v>
      </c>
      <c r="F42" s="254" t="s">
        <v>261</v>
      </c>
      <c r="G42" s="254" t="s">
        <v>262</v>
      </c>
      <c r="H42" s="254" t="s">
        <v>263</v>
      </c>
      <c r="I42" s="254" t="s">
        <v>264</v>
      </c>
      <c r="J42" s="254" t="s">
        <v>265</v>
      </c>
      <c r="K42" s="254" t="s">
        <v>266</v>
      </c>
      <c r="L42" s="254" t="s">
        <v>267</v>
      </c>
      <c r="M42" s="254" t="s">
        <v>268</v>
      </c>
      <c r="N42" s="254" t="s">
        <v>269</v>
      </c>
      <c r="O42" s="254" t="s">
        <v>270</v>
      </c>
      <c r="P42" s="254" t="s">
        <v>271</v>
      </c>
      <c r="Q42" s="254" t="s">
        <v>272</v>
      </c>
      <c r="R42" s="254" t="s">
        <v>273</v>
      </c>
      <c r="S42" s="254" t="s">
        <v>274</v>
      </c>
      <c r="T42" s="254" t="s">
        <v>275</v>
      </c>
      <c r="U42" s="254" t="s">
        <v>276</v>
      </c>
      <c r="V42" s="254" t="s">
        <v>277</v>
      </c>
      <c r="W42" s="254" t="s">
        <v>278</v>
      </c>
      <c r="X42" s="254" t="s">
        <v>279</v>
      </c>
      <c r="Y42" s="254" t="s">
        <v>280</v>
      </c>
      <c r="Z42" s="254" t="s">
        <v>281</v>
      </c>
      <c r="AA42" s="254" t="s">
        <v>282</v>
      </c>
      <c r="AB42" s="254" t="s">
        <v>283</v>
      </c>
      <c r="AC42" s="254" t="s">
        <v>284</v>
      </c>
      <c r="AD42" s="254" t="s">
        <v>285</v>
      </c>
      <c r="AE42" s="254" t="s">
        <v>299</v>
      </c>
      <c r="AF42" s="254" t="s">
        <v>300</v>
      </c>
      <c r="AG42" s="254" t="s">
        <v>301</v>
      </c>
      <c r="AH42" s="254" t="s">
        <v>302</v>
      </c>
      <c r="AI42" s="254" t="s">
        <v>324</v>
      </c>
      <c r="AJ42" s="254" t="s">
        <v>325</v>
      </c>
      <c r="AK42" s="254" t="s">
        <v>326</v>
      </c>
    </row>
    <row r="43" spans="2:37" x14ac:dyDescent="0.2">
      <c r="B43" s="216" t="s">
        <v>286</v>
      </c>
      <c r="C43" s="1" t="s">
        <v>167</v>
      </c>
      <c r="D43" s="1" t="s">
        <v>167</v>
      </c>
      <c r="E43" s="1" t="s">
        <v>167</v>
      </c>
      <c r="F43" s="1" t="s">
        <v>167</v>
      </c>
      <c r="G43" s="1" t="s">
        <v>167</v>
      </c>
      <c r="H43" s="1" t="s">
        <v>167</v>
      </c>
      <c r="I43" s="1" t="s">
        <v>167</v>
      </c>
      <c r="J43" s="1" t="s">
        <v>167</v>
      </c>
      <c r="K43" s="1" t="s">
        <v>167</v>
      </c>
      <c r="L43" s="1" t="s">
        <v>167</v>
      </c>
      <c r="M43" s="1" t="s">
        <v>167</v>
      </c>
      <c r="N43" s="1" t="s">
        <v>167</v>
      </c>
      <c r="O43" s="1" t="s">
        <v>167</v>
      </c>
      <c r="P43" s="1" t="s">
        <v>167</v>
      </c>
      <c r="Q43" s="1" t="s">
        <v>167</v>
      </c>
      <c r="R43" s="1" t="s">
        <v>167</v>
      </c>
      <c r="S43" s="1" t="s">
        <v>167</v>
      </c>
      <c r="T43" s="1" t="s">
        <v>167</v>
      </c>
      <c r="U43" s="1" t="s">
        <v>167</v>
      </c>
      <c r="V43" s="1" t="s">
        <v>167</v>
      </c>
      <c r="W43" s="1" t="s">
        <v>167</v>
      </c>
      <c r="X43" s="1" t="s">
        <v>167</v>
      </c>
      <c r="Y43" s="1" t="s">
        <v>167</v>
      </c>
      <c r="Z43" s="1" t="s">
        <v>167</v>
      </c>
      <c r="AA43" s="1" t="s">
        <v>167</v>
      </c>
      <c r="AB43" s="1" t="s">
        <v>167</v>
      </c>
      <c r="AC43" s="1" t="s">
        <v>167</v>
      </c>
      <c r="AD43" s="1" t="s">
        <v>167</v>
      </c>
      <c r="AE43" s="1" t="s">
        <v>167</v>
      </c>
      <c r="AF43" s="1" t="s">
        <v>167</v>
      </c>
      <c r="AG43" s="1" t="s">
        <v>167</v>
      </c>
      <c r="AH43" s="1" t="s">
        <v>167</v>
      </c>
      <c r="AI43" s="1" t="s">
        <v>167</v>
      </c>
      <c r="AJ43" s="1" t="s">
        <v>167</v>
      </c>
      <c r="AK43" s="1" t="s">
        <v>167</v>
      </c>
    </row>
    <row r="44" spans="2:37" x14ac:dyDescent="0.2">
      <c r="B44" s="217" t="s">
        <v>158</v>
      </c>
      <c r="C44" s="218" t="s">
        <v>55</v>
      </c>
      <c r="D44" s="218" t="s">
        <v>55</v>
      </c>
      <c r="E44" s="218" t="s">
        <v>55</v>
      </c>
      <c r="F44" s="218" t="s">
        <v>55</v>
      </c>
      <c r="G44" s="219">
        <v>1.52</v>
      </c>
      <c r="H44" s="219">
        <v>-1.07</v>
      </c>
      <c r="I44" s="219">
        <v>0.39</v>
      </c>
      <c r="J44" s="219">
        <v>3.84</v>
      </c>
      <c r="K44" s="219">
        <v>13.75</v>
      </c>
      <c r="L44" s="219">
        <v>3.05</v>
      </c>
      <c r="M44" s="219">
        <v>-0.28999999999999998</v>
      </c>
      <c r="N44" s="219">
        <v>-5.76</v>
      </c>
      <c r="O44" s="219">
        <v>-15.45</v>
      </c>
      <c r="P44" s="219">
        <v>-9.99</v>
      </c>
      <c r="Q44" s="219">
        <v>-0.52</v>
      </c>
      <c r="R44" s="220">
        <v>0</v>
      </c>
      <c r="S44" s="220">
        <v>4.8</v>
      </c>
      <c r="T44" s="220">
        <v>4.5999999999999996</v>
      </c>
      <c r="U44" s="219">
        <v>1.54</v>
      </c>
      <c r="V44" s="219">
        <v>4.82</v>
      </c>
      <c r="W44" s="219">
        <v>5.54</v>
      </c>
      <c r="X44" s="219">
        <v>2.42</v>
      </c>
      <c r="Y44" s="219">
        <v>2.97</v>
      </c>
      <c r="Z44" s="219">
        <v>4.18</v>
      </c>
      <c r="AA44" s="219">
        <v>17.73</v>
      </c>
      <c r="AB44" s="219">
        <v>37.450000000000003</v>
      </c>
      <c r="AC44" s="219">
        <v>39.479999999999997</v>
      </c>
      <c r="AD44" s="220">
        <v>56.9</v>
      </c>
      <c r="AE44" s="219">
        <v>62.47</v>
      </c>
      <c r="AF44" s="220">
        <v>62.7</v>
      </c>
      <c r="AG44" s="219">
        <v>26.16</v>
      </c>
      <c r="AH44" s="219">
        <v>-1.94</v>
      </c>
      <c r="AI44" s="219">
        <v>-26.45</v>
      </c>
      <c r="AJ44" s="219">
        <v>-46.77</v>
      </c>
      <c r="AK44" s="219">
        <v>-32.64</v>
      </c>
    </row>
    <row r="45" spans="2:37" x14ac:dyDescent="0.2">
      <c r="B45" s="217" t="s">
        <v>159</v>
      </c>
      <c r="C45" s="221" t="s">
        <v>55</v>
      </c>
      <c r="D45" s="221" t="s">
        <v>55</v>
      </c>
      <c r="E45" s="221" t="s">
        <v>55</v>
      </c>
      <c r="F45" s="221" t="s">
        <v>55</v>
      </c>
      <c r="G45" s="222">
        <v>8.58</v>
      </c>
      <c r="H45" s="222">
        <v>0.56000000000000005</v>
      </c>
      <c r="I45" s="222">
        <v>-2.46</v>
      </c>
      <c r="J45" s="223">
        <v>-6.1</v>
      </c>
      <c r="K45" s="222">
        <v>-5.99</v>
      </c>
      <c r="L45" s="222">
        <v>-6.46</v>
      </c>
      <c r="M45" s="222">
        <v>-6.09</v>
      </c>
      <c r="N45" s="222">
        <v>-8.16</v>
      </c>
      <c r="O45" s="222">
        <v>-12.06</v>
      </c>
      <c r="P45" s="222">
        <v>-6.35</v>
      </c>
      <c r="Q45" s="222">
        <v>-5.64</v>
      </c>
      <c r="R45" s="222">
        <v>-5.27</v>
      </c>
      <c r="S45" s="222">
        <v>-1.02</v>
      </c>
      <c r="T45" s="222">
        <v>-1.04</v>
      </c>
      <c r="U45" s="222">
        <v>3.89</v>
      </c>
      <c r="V45" s="222">
        <v>6.85</v>
      </c>
      <c r="W45" s="222">
        <v>11.72</v>
      </c>
      <c r="X45" s="222">
        <v>8.7200000000000006</v>
      </c>
      <c r="Y45" s="222">
        <v>9.85</v>
      </c>
      <c r="Z45" s="222">
        <v>24.08</v>
      </c>
      <c r="AA45" s="222">
        <v>40.35</v>
      </c>
      <c r="AB45" s="222">
        <v>36.51</v>
      </c>
      <c r="AC45" s="222">
        <v>38.770000000000003</v>
      </c>
      <c r="AD45" s="222">
        <v>37.479999999999997</v>
      </c>
      <c r="AE45" s="222">
        <v>38.909999999999997</v>
      </c>
      <c r="AF45" s="222">
        <v>65.22</v>
      </c>
      <c r="AG45" s="222">
        <v>35.520000000000003</v>
      </c>
      <c r="AH45" s="222">
        <v>20.239999999999998</v>
      </c>
      <c r="AI45" s="222">
        <v>-17.03</v>
      </c>
      <c r="AJ45" s="222">
        <v>-40.19</v>
      </c>
      <c r="AK45" s="222">
        <v>-38.15</v>
      </c>
    </row>
    <row r="46" spans="2:37" x14ac:dyDescent="0.2">
      <c r="B46" s="217" t="s">
        <v>143</v>
      </c>
      <c r="C46" s="218" t="s">
        <v>55</v>
      </c>
      <c r="D46" s="218" t="s">
        <v>55</v>
      </c>
      <c r="E46" s="218" t="s">
        <v>55</v>
      </c>
      <c r="F46" s="218" t="s">
        <v>55</v>
      </c>
      <c r="G46" s="219">
        <v>-5.57</v>
      </c>
      <c r="H46" s="219">
        <v>3.72</v>
      </c>
      <c r="I46" s="219">
        <v>2.29</v>
      </c>
      <c r="J46" s="219">
        <v>0.54</v>
      </c>
      <c r="K46" s="219">
        <v>11.55</v>
      </c>
      <c r="L46" s="220">
        <v>0.5</v>
      </c>
      <c r="M46" s="219">
        <v>3.53</v>
      </c>
      <c r="N46" s="220">
        <v>10.5</v>
      </c>
      <c r="O46" s="220">
        <v>-6.7</v>
      </c>
      <c r="P46" s="219">
        <v>-5.05</v>
      </c>
      <c r="Q46" s="219">
        <v>-9.9499999999999993</v>
      </c>
      <c r="R46" s="219">
        <v>-13.63</v>
      </c>
      <c r="S46" s="219">
        <v>-6.96</v>
      </c>
      <c r="T46" s="219">
        <v>-9.61</v>
      </c>
      <c r="U46" s="219">
        <v>-2.41</v>
      </c>
      <c r="V46" s="219">
        <v>-2.15</v>
      </c>
      <c r="W46" s="219">
        <v>4.33</v>
      </c>
      <c r="X46" s="219">
        <v>10.06</v>
      </c>
      <c r="Y46" s="219">
        <v>11.12</v>
      </c>
      <c r="Z46" s="219">
        <v>20.190000000000001</v>
      </c>
      <c r="AA46" s="220">
        <v>39.6</v>
      </c>
      <c r="AB46" s="219">
        <v>57.31</v>
      </c>
      <c r="AC46" s="219">
        <v>49.23</v>
      </c>
      <c r="AD46" s="219">
        <v>44.82</v>
      </c>
      <c r="AE46" s="220">
        <v>27.9</v>
      </c>
      <c r="AF46" s="219">
        <v>15.34</v>
      </c>
      <c r="AG46" s="219">
        <v>14.71</v>
      </c>
      <c r="AH46" s="219">
        <v>6.63</v>
      </c>
      <c r="AI46" s="219">
        <v>-11.54</v>
      </c>
      <c r="AJ46" s="219">
        <v>-26.68</v>
      </c>
      <c r="AK46" s="219">
        <v>-26.43</v>
      </c>
    </row>
    <row r="47" spans="2:37" x14ac:dyDescent="0.2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2:37" x14ac:dyDescent="0.2">
      <c r="B48" s="215" t="s">
        <v>250</v>
      </c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2:37" x14ac:dyDescent="0.2">
      <c r="B49" s="215" t="s">
        <v>55</v>
      </c>
      <c r="C49" s="214" t="s">
        <v>175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2" spans="2:37" x14ac:dyDescent="0.2">
      <c r="B52" s="2" t="s">
        <v>408</v>
      </c>
    </row>
    <row r="54" spans="2:37" x14ac:dyDescent="0.2">
      <c r="B54" s="274" t="s">
        <v>409</v>
      </c>
      <c r="C54"/>
      <c r="D54"/>
      <c r="E54"/>
      <c r="F54"/>
      <c r="G54"/>
      <c r="H54"/>
      <c r="I54"/>
      <c r="J54"/>
    </row>
    <row r="55" spans="2:37" x14ac:dyDescent="0.2">
      <c r="B55" s="274" t="s">
        <v>243</v>
      </c>
      <c r="C55" s="275" t="s">
        <v>410</v>
      </c>
      <c r="D55"/>
      <c r="E55"/>
      <c r="F55"/>
      <c r="G55"/>
      <c r="H55"/>
      <c r="I55"/>
      <c r="J55"/>
    </row>
    <row r="56" spans="2:37" x14ac:dyDescent="0.2">
      <c r="B56" s="274" t="s">
        <v>244</v>
      </c>
      <c r="C56" s="274" t="s">
        <v>404</v>
      </c>
      <c r="D56"/>
      <c r="E56"/>
      <c r="F56"/>
      <c r="G56"/>
      <c r="H56"/>
      <c r="I56"/>
      <c r="J56"/>
    </row>
    <row r="57" spans="2:37" x14ac:dyDescent="0.2">
      <c r="B57"/>
      <c r="C57"/>
      <c r="D57"/>
      <c r="E57"/>
      <c r="F57"/>
      <c r="G57"/>
      <c r="H57"/>
      <c r="I57"/>
      <c r="J57"/>
    </row>
    <row r="58" spans="2:37" x14ac:dyDescent="0.2">
      <c r="B58" s="275" t="s">
        <v>245</v>
      </c>
      <c r="C58"/>
      <c r="D58" s="274" t="s">
        <v>246</v>
      </c>
      <c r="E58"/>
      <c r="F58"/>
      <c r="G58"/>
      <c r="H58"/>
      <c r="I58"/>
      <c r="J58"/>
    </row>
    <row r="59" spans="2:37" x14ac:dyDescent="0.2">
      <c r="B59" s="275" t="s">
        <v>254</v>
      </c>
      <c r="C59"/>
      <c r="D59" s="274" t="s">
        <v>255</v>
      </c>
      <c r="E59"/>
      <c r="F59"/>
      <c r="G59"/>
      <c r="H59"/>
      <c r="I59"/>
      <c r="J59"/>
    </row>
    <row r="60" spans="2:37" x14ac:dyDescent="0.2">
      <c r="B60" s="275" t="s">
        <v>256</v>
      </c>
      <c r="C60"/>
      <c r="D60" s="274" t="s">
        <v>198</v>
      </c>
      <c r="E60"/>
      <c r="F60"/>
      <c r="G60"/>
      <c r="H60"/>
      <c r="I60"/>
      <c r="J60"/>
    </row>
    <row r="61" spans="2:37" x14ac:dyDescent="0.2">
      <c r="B61" s="275" t="s">
        <v>257</v>
      </c>
      <c r="C61"/>
      <c r="D61" s="274" t="s">
        <v>201</v>
      </c>
      <c r="E61"/>
      <c r="F61"/>
      <c r="G61"/>
      <c r="H61"/>
      <c r="I61"/>
      <c r="J61"/>
    </row>
    <row r="62" spans="2:37" x14ac:dyDescent="0.2">
      <c r="B62"/>
      <c r="C62"/>
      <c r="D62"/>
      <c r="E62"/>
      <c r="F62"/>
      <c r="G62"/>
      <c r="H62"/>
      <c r="I62"/>
      <c r="J62"/>
    </row>
    <row r="63" spans="2:37" x14ac:dyDescent="0.2">
      <c r="B63" s="328" t="s">
        <v>97</v>
      </c>
      <c r="C63" s="334" t="s">
        <v>226</v>
      </c>
      <c r="D63" s="334" t="s">
        <v>167</v>
      </c>
      <c r="E63" s="334" t="s">
        <v>238</v>
      </c>
      <c r="F63" s="334" t="s">
        <v>167</v>
      </c>
      <c r="G63" s="334" t="s">
        <v>297</v>
      </c>
      <c r="H63" s="334" t="s">
        <v>167</v>
      </c>
      <c r="I63" s="334" t="s">
        <v>314</v>
      </c>
      <c r="J63" s="334" t="s">
        <v>167</v>
      </c>
    </row>
    <row r="64" spans="2:37" x14ac:dyDescent="0.2">
      <c r="B64" s="277" t="s">
        <v>286</v>
      </c>
      <c r="C64" s="1" t="s">
        <v>167</v>
      </c>
      <c r="D64" s="1" t="s">
        <v>167</v>
      </c>
      <c r="E64" s="1" t="s">
        <v>167</v>
      </c>
      <c r="F64" s="1" t="s">
        <v>167</v>
      </c>
      <c r="G64" s="1" t="s">
        <v>167</v>
      </c>
      <c r="H64" s="1" t="s">
        <v>167</v>
      </c>
      <c r="I64" s="1" t="s">
        <v>167</v>
      </c>
      <c r="J64" s="1" t="s">
        <v>167</v>
      </c>
    </row>
    <row r="65" spans="2:10" x14ac:dyDescent="0.2">
      <c r="B65" s="278" t="s">
        <v>351</v>
      </c>
      <c r="C65" s="280" t="s">
        <v>55</v>
      </c>
      <c r="D65" s="280" t="s">
        <v>167</v>
      </c>
      <c r="E65" s="279">
        <v>37.11</v>
      </c>
      <c r="F65" s="280" t="s">
        <v>44</v>
      </c>
      <c r="G65" s="279">
        <v>32.729999999999997</v>
      </c>
      <c r="H65" s="280" t="s">
        <v>44</v>
      </c>
      <c r="I65" s="279">
        <v>-32.68</v>
      </c>
      <c r="J65" s="280" t="s">
        <v>44</v>
      </c>
    </row>
    <row r="66" spans="2:10" x14ac:dyDescent="0.2">
      <c r="B66" s="278" t="s">
        <v>158</v>
      </c>
      <c r="C66" s="282" t="s">
        <v>55</v>
      </c>
      <c r="D66" s="282" t="s">
        <v>167</v>
      </c>
      <c r="E66" s="281">
        <v>36.81</v>
      </c>
      <c r="F66" s="282" t="s">
        <v>44</v>
      </c>
      <c r="G66" s="281">
        <v>33.57</v>
      </c>
      <c r="H66" s="282" t="s">
        <v>44</v>
      </c>
      <c r="I66" s="281">
        <v>-33.35</v>
      </c>
      <c r="J66" s="282" t="s">
        <v>44</v>
      </c>
    </row>
    <row r="67" spans="2:10" x14ac:dyDescent="0.2">
      <c r="B67" s="278" t="s">
        <v>159</v>
      </c>
      <c r="C67" s="280" t="s">
        <v>55</v>
      </c>
      <c r="D67" s="280" t="s">
        <v>167</v>
      </c>
      <c r="E67" s="279">
        <v>38.56</v>
      </c>
      <c r="F67" s="280" t="s">
        <v>44</v>
      </c>
      <c r="G67" s="279">
        <v>34.54</v>
      </c>
      <c r="H67" s="280" t="s">
        <v>44</v>
      </c>
      <c r="I67" s="279">
        <v>-34.03</v>
      </c>
      <c r="J67" s="280" t="s">
        <v>44</v>
      </c>
    </row>
    <row r="68" spans="2:10" x14ac:dyDescent="0.2">
      <c r="B68" s="278" t="s">
        <v>143</v>
      </c>
      <c r="C68" s="282" t="s">
        <v>55</v>
      </c>
      <c r="D68" s="282" t="s">
        <v>167</v>
      </c>
      <c r="E68" s="281">
        <v>44.79</v>
      </c>
      <c r="F68" s="282" t="s">
        <v>44</v>
      </c>
      <c r="G68" s="281">
        <v>19.88</v>
      </c>
      <c r="H68" s="282" t="s">
        <v>44</v>
      </c>
      <c r="I68" s="281">
        <v>-23.82</v>
      </c>
      <c r="J68" s="282" t="s">
        <v>44</v>
      </c>
    </row>
    <row r="69" spans="2:10" x14ac:dyDescent="0.2">
      <c r="B69"/>
      <c r="C69"/>
      <c r="D69"/>
      <c r="E69"/>
      <c r="F69"/>
      <c r="G69"/>
      <c r="H69"/>
      <c r="I69"/>
      <c r="J69"/>
    </row>
    <row r="70" spans="2:10" x14ac:dyDescent="0.2">
      <c r="B70" s="275" t="s">
        <v>250</v>
      </c>
      <c r="C70"/>
      <c r="D70"/>
      <c r="E70"/>
      <c r="F70"/>
      <c r="G70"/>
      <c r="H70"/>
      <c r="I70"/>
      <c r="J70"/>
    </row>
    <row r="71" spans="2:10" x14ac:dyDescent="0.2">
      <c r="B71" s="275" t="s">
        <v>55</v>
      </c>
      <c r="C71" s="274" t="s">
        <v>175</v>
      </c>
      <c r="D71"/>
      <c r="E71"/>
      <c r="F71"/>
      <c r="G71"/>
      <c r="H71"/>
      <c r="I71"/>
      <c r="J71"/>
    </row>
    <row r="72" spans="2:10" x14ac:dyDescent="0.2">
      <c r="B72" s="275" t="s">
        <v>172</v>
      </c>
      <c r="C72"/>
      <c r="D72"/>
      <c r="E72"/>
      <c r="F72"/>
      <c r="G72"/>
      <c r="H72"/>
      <c r="I72"/>
      <c r="J72"/>
    </row>
    <row r="73" spans="2:10" x14ac:dyDescent="0.2">
      <c r="B73" s="275" t="s">
        <v>44</v>
      </c>
      <c r="C73" s="274" t="s">
        <v>178</v>
      </c>
      <c r="D73"/>
      <c r="E73"/>
      <c r="F73"/>
      <c r="G73"/>
      <c r="H73"/>
      <c r="I73"/>
      <c r="J73"/>
    </row>
    <row r="74" spans="2:10" x14ac:dyDescent="0.2">
      <c r="B74"/>
      <c r="C74"/>
      <c r="D74"/>
      <c r="E74"/>
      <c r="F74"/>
      <c r="G74"/>
      <c r="H74"/>
      <c r="I74"/>
      <c r="J74"/>
    </row>
  </sheetData>
  <mergeCells count="4">
    <mergeCell ref="C63:D63"/>
    <mergeCell ref="E63:F63"/>
    <mergeCell ref="G63:H63"/>
    <mergeCell ref="I63:J63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9">
    <tabColor rgb="FF92D050"/>
    <pageSetUpPr fitToPage="1"/>
  </sheetPr>
  <dimension ref="A1:I40"/>
  <sheetViews>
    <sheetView showGridLines="0" zoomScaleNormal="100" workbookViewId="0"/>
  </sheetViews>
  <sheetFormatPr defaultColWidth="9.140625" defaultRowHeight="12.75" x14ac:dyDescent="0.2"/>
  <cols>
    <col min="1" max="1" width="9.140625" style="41"/>
    <col min="2" max="2" width="21.42578125" style="41" customWidth="1"/>
    <col min="3" max="8" width="11.42578125" style="41" customWidth="1"/>
    <col min="9" max="9" width="9.42578125" style="41" bestFit="1" customWidth="1"/>
    <col min="10" max="10" width="14.7109375" style="41" customWidth="1"/>
    <col min="11" max="11" width="9.28515625" style="41" bestFit="1" customWidth="1"/>
    <col min="12" max="12" width="12.7109375" style="41" customWidth="1"/>
    <col min="13" max="13" width="9.28515625" style="41" bestFit="1" customWidth="1"/>
    <col min="14" max="14" width="10" style="41" bestFit="1" customWidth="1"/>
    <col min="15" max="17" width="9.28515625" style="41" bestFit="1" customWidth="1"/>
    <col min="18" max="18" width="9.85546875" style="41" bestFit="1" customWidth="1"/>
    <col min="19" max="19" width="9.42578125" style="41" bestFit="1" customWidth="1"/>
    <col min="20" max="23" width="10.28515625" style="41" customWidth="1"/>
    <col min="24" max="24" width="9.28515625" style="41" bestFit="1" customWidth="1"/>
    <col min="25" max="16384" width="9.140625" style="41"/>
  </cols>
  <sheetData>
    <row r="1" spans="1:9" x14ac:dyDescent="0.2">
      <c r="A1" s="73"/>
    </row>
    <row r="2" spans="1:9" x14ac:dyDescent="0.2">
      <c r="A2" s="73"/>
      <c r="B2" s="128" t="s">
        <v>233</v>
      </c>
      <c r="I2" s="41" t="s">
        <v>161</v>
      </c>
    </row>
    <row r="3" spans="1:9" x14ac:dyDescent="0.2">
      <c r="A3" s="73"/>
      <c r="B3" s="41" t="s">
        <v>354</v>
      </c>
      <c r="I3" s="103"/>
    </row>
    <row r="4" spans="1:9" x14ac:dyDescent="0.2">
      <c r="A4" s="73"/>
    </row>
    <row r="5" spans="1:9" x14ac:dyDescent="0.2">
      <c r="A5" s="73"/>
      <c r="B5" s="41" t="s">
        <v>389</v>
      </c>
    </row>
    <row r="6" spans="1:9" x14ac:dyDescent="0.2">
      <c r="A6" s="73"/>
      <c r="B6" s="41" t="s">
        <v>295</v>
      </c>
    </row>
    <row r="7" spans="1:9" x14ac:dyDescent="0.2">
      <c r="A7" s="73"/>
    </row>
    <row r="8" spans="1:9" x14ac:dyDescent="0.2">
      <c r="A8" s="73"/>
    </row>
    <row r="9" spans="1:9" x14ac:dyDescent="0.2">
      <c r="A9" s="73"/>
    </row>
    <row r="10" spans="1:9" x14ac:dyDescent="0.2">
      <c r="A10" s="73"/>
    </row>
    <row r="11" spans="1:9" x14ac:dyDescent="0.2">
      <c r="A11" s="73"/>
    </row>
    <row r="12" spans="1:9" x14ac:dyDescent="0.2">
      <c r="A12" s="73"/>
    </row>
    <row r="13" spans="1:9" x14ac:dyDescent="0.2">
      <c r="A13" s="73"/>
    </row>
    <row r="14" spans="1:9" x14ac:dyDescent="0.2">
      <c r="A14" s="73"/>
    </row>
    <row r="15" spans="1:9" x14ac:dyDescent="0.2">
      <c r="A15" s="73"/>
    </row>
    <row r="16" spans="1:9" x14ac:dyDescent="0.2">
      <c r="A16" s="73"/>
    </row>
    <row r="17" spans="1:1" x14ac:dyDescent="0.2">
      <c r="A17" s="73"/>
    </row>
    <row r="18" spans="1:1" x14ac:dyDescent="0.2">
      <c r="A18" s="73"/>
    </row>
    <row r="19" spans="1:1" x14ac:dyDescent="0.2">
      <c r="A19" s="73"/>
    </row>
    <row r="20" spans="1:1" x14ac:dyDescent="0.2">
      <c r="A20" s="73"/>
    </row>
    <row r="21" spans="1:1" x14ac:dyDescent="0.2">
      <c r="A21" s="73"/>
    </row>
    <row r="22" spans="1:1" x14ac:dyDescent="0.2">
      <c r="A22" s="73"/>
    </row>
    <row r="23" spans="1:1" x14ac:dyDescent="0.2">
      <c r="A23" s="73"/>
    </row>
    <row r="24" spans="1:1" x14ac:dyDescent="0.2">
      <c r="A24" s="73"/>
    </row>
    <row r="25" spans="1:1" x14ac:dyDescent="0.2">
      <c r="A25" s="73"/>
    </row>
    <row r="26" spans="1:1" x14ac:dyDescent="0.2">
      <c r="A26" s="73"/>
    </row>
    <row r="27" spans="1:1" x14ac:dyDescent="0.2">
      <c r="A27" s="73"/>
    </row>
    <row r="28" spans="1:1" x14ac:dyDescent="0.2">
      <c r="A28" s="73"/>
    </row>
    <row r="29" spans="1:1" x14ac:dyDescent="0.2">
      <c r="A29" s="73"/>
    </row>
    <row r="30" spans="1:1" x14ac:dyDescent="0.2">
      <c r="A30" s="73"/>
    </row>
    <row r="31" spans="1:1" x14ac:dyDescent="0.2">
      <c r="A31" s="73"/>
    </row>
    <row r="32" spans="1:1" x14ac:dyDescent="0.2">
      <c r="A32" s="73"/>
    </row>
    <row r="33" spans="1:1" ht="12" customHeight="1" x14ac:dyDescent="0.2">
      <c r="A33" s="73"/>
    </row>
    <row r="34" spans="1:1" ht="12" customHeight="1" x14ac:dyDescent="0.2">
      <c r="A34" s="73"/>
    </row>
    <row r="35" spans="1:1" ht="12" customHeight="1" x14ac:dyDescent="0.2">
      <c r="A35" s="73"/>
    </row>
    <row r="36" spans="1:1" ht="12" customHeight="1" x14ac:dyDescent="0.2">
      <c r="A36" s="73"/>
    </row>
    <row r="37" spans="1:1" ht="12" customHeight="1" x14ac:dyDescent="0.2">
      <c r="A37" s="73"/>
    </row>
    <row r="38" spans="1:1" ht="12" customHeight="1" x14ac:dyDescent="0.2">
      <c r="A38" s="73"/>
    </row>
    <row r="39" spans="1:1" x14ac:dyDescent="0.2">
      <c r="A39" s="73"/>
    </row>
    <row r="40" spans="1:1" x14ac:dyDescent="0.2">
      <c r="A40" s="73"/>
    </row>
  </sheetData>
  <sortState xmlns:xlrd2="http://schemas.microsoft.com/office/spreadsheetml/2017/richdata2" ref="B117:G123">
    <sortCondition descending="1" ref="G117:G123"/>
  </sortState>
  <pageMargins left="0.75" right="0.75" top="1" bottom="1" header="0.5" footer="0.5"/>
  <pageSetup paperSize="9" firstPageNumber="0" pageOrder="overThenDown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/>
  </sheetPr>
  <dimension ref="A1:DJ132"/>
  <sheetViews>
    <sheetView workbookViewId="0"/>
  </sheetViews>
  <sheetFormatPr defaultColWidth="8.7109375" defaultRowHeight="12.75" x14ac:dyDescent="0.2"/>
  <cols>
    <col min="1" max="2" width="8.7109375" style="42"/>
    <col min="3" max="3" width="9.140625" style="42" bestFit="1" customWidth="1"/>
    <col min="4" max="4" width="9.7109375" style="42" bestFit="1" customWidth="1"/>
    <col min="5" max="6" width="9" style="42" bestFit="1" customWidth="1"/>
    <col min="7" max="7" width="9.7109375" style="42" bestFit="1" customWidth="1"/>
    <col min="8" max="8" width="8.7109375" style="42"/>
    <col min="9" max="9" width="9" style="42" bestFit="1" customWidth="1"/>
    <col min="10" max="16384" width="8.7109375" style="42"/>
  </cols>
  <sheetData>
    <row r="1" spans="1:6" s="41" customFormat="1" x14ac:dyDescent="0.2">
      <c r="A1" s="73"/>
    </row>
    <row r="2" spans="1:6" s="41" customFormat="1" x14ac:dyDescent="0.2">
      <c r="A2" s="73"/>
      <c r="B2" s="48"/>
      <c r="C2" s="48"/>
      <c r="D2" s="48"/>
      <c r="E2" s="48"/>
      <c r="F2" s="48"/>
    </row>
    <row r="3" spans="1:6" s="41" customFormat="1" x14ac:dyDescent="0.2">
      <c r="A3" s="73"/>
      <c r="B3" s="92" t="s">
        <v>151</v>
      </c>
      <c r="C3" s="49"/>
      <c r="D3" s="49"/>
      <c r="E3" s="49"/>
      <c r="F3" s="49"/>
    </row>
    <row r="4" spans="1:6" s="41" customFormat="1" x14ac:dyDescent="0.2">
      <c r="A4" s="73"/>
      <c r="B4" s="49"/>
      <c r="C4" s="49"/>
      <c r="D4" s="49"/>
      <c r="E4" s="49" t="s">
        <v>140</v>
      </c>
      <c r="F4" s="49"/>
    </row>
    <row r="5" spans="1:6" s="41" customFormat="1" x14ac:dyDescent="0.2">
      <c r="A5" s="73"/>
      <c r="B5" s="92"/>
      <c r="C5" s="143"/>
      <c r="D5" s="49"/>
      <c r="E5" s="49"/>
      <c r="F5" s="49"/>
    </row>
    <row r="6" spans="1:6" s="41" customFormat="1" x14ac:dyDescent="0.2">
      <c r="A6" s="73"/>
      <c r="B6" s="92"/>
      <c r="C6" s="143"/>
      <c r="D6" s="49"/>
      <c r="E6" s="49"/>
      <c r="F6" s="49"/>
    </row>
    <row r="7" spans="1:6" s="41" customFormat="1" x14ac:dyDescent="0.2">
      <c r="A7" s="73"/>
      <c r="B7" s="92" t="s">
        <v>94</v>
      </c>
      <c r="C7" s="92" t="s">
        <v>93</v>
      </c>
      <c r="D7" s="49"/>
      <c r="E7" s="49"/>
      <c r="F7" s="49"/>
    </row>
    <row r="8" spans="1:6" s="41" customFormat="1" x14ac:dyDescent="0.2">
      <c r="A8" s="73"/>
      <c r="B8" s="49"/>
      <c r="C8" s="49"/>
      <c r="D8" s="49"/>
      <c r="E8" s="49"/>
      <c r="F8" s="49"/>
    </row>
    <row r="9" spans="1:6" s="41" customFormat="1" x14ac:dyDescent="0.2">
      <c r="A9" s="73"/>
      <c r="B9" s="92" t="s">
        <v>90</v>
      </c>
      <c r="C9" s="92" t="s">
        <v>237</v>
      </c>
      <c r="D9" s="49"/>
      <c r="E9" s="49"/>
      <c r="F9" s="49"/>
    </row>
    <row r="10" spans="1:6" s="41" customFormat="1" x14ac:dyDescent="0.2">
      <c r="A10" s="73"/>
      <c r="B10" s="49"/>
      <c r="C10" s="49"/>
      <c r="D10" s="49"/>
      <c r="E10" s="49"/>
      <c r="F10" s="49"/>
    </row>
    <row r="11" spans="1:6" s="41" customFormat="1" x14ac:dyDescent="0.2">
      <c r="A11" s="73"/>
      <c r="B11" s="85" t="s">
        <v>134</v>
      </c>
      <c r="C11" s="85" t="s">
        <v>102</v>
      </c>
      <c r="D11" s="85" t="s">
        <v>103</v>
      </c>
      <c r="E11" s="85" t="s">
        <v>118</v>
      </c>
      <c r="F11" s="144"/>
    </row>
    <row r="12" spans="1:6" s="41" customFormat="1" x14ac:dyDescent="0.2">
      <c r="A12" s="73"/>
      <c r="B12" s="85" t="s">
        <v>89</v>
      </c>
      <c r="C12" s="85">
        <v>2023</v>
      </c>
      <c r="D12" s="85">
        <v>2023</v>
      </c>
      <c r="E12" s="85">
        <v>2023</v>
      </c>
      <c r="F12" s="144"/>
    </row>
    <row r="13" spans="1:6" s="41" customFormat="1" x14ac:dyDescent="0.2">
      <c r="A13" s="73"/>
      <c r="B13" s="85" t="s">
        <v>201</v>
      </c>
      <c r="C13" s="130">
        <f>+C56/1000</f>
        <v>12.063954659</v>
      </c>
      <c r="D13" s="130">
        <f>+E56/1000</f>
        <v>2.2021972689999996</v>
      </c>
      <c r="E13" s="130">
        <f>+G56/1000</f>
        <v>5.7211391369999998</v>
      </c>
      <c r="F13" s="145"/>
    </row>
    <row r="14" spans="1:6" s="41" customFormat="1" x14ac:dyDescent="0.2">
      <c r="A14" s="73"/>
      <c r="B14" s="85"/>
      <c r="C14" s="130"/>
      <c r="D14" s="130"/>
      <c r="E14" s="85"/>
      <c r="F14" s="145"/>
    </row>
    <row r="15" spans="1:6" s="41" customFormat="1" x14ac:dyDescent="0.2">
      <c r="A15" s="73"/>
      <c r="B15" s="85" t="s">
        <v>73</v>
      </c>
      <c r="C15" s="130">
        <v>22.677499999999998</v>
      </c>
      <c r="D15" s="130">
        <v>7.2427000000000001</v>
      </c>
      <c r="E15" s="130">
        <v>18.3597</v>
      </c>
      <c r="F15" s="145"/>
    </row>
    <row r="16" spans="1:6" s="41" customFormat="1" x14ac:dyDescent="0.2">
      <c r="A16" s="73"/>
      <c r="B16" s="85" t="s">
        <v>76</v>
      </c>
      <c r="C16" s="130">
        <v>5.2767999999999997</v>
      </c>
      <c r="D16" s="130">
        <v>8.4312000000000005</v>
      </c>
      <c r="E16" s="130">
        <v>27.1496</v>
      </c>
      <c r="F16" s="145"/>
    </row>
    <row r="17" spans="1:6" s="41" customFormat="1" x14ac:dyDescent="0.2">
      <c r="A17" s="73"/>
      <c r="B17" s="85" t="s">
        <v>64</v>
      </c>
      <c r="C17" s="130">
        <v>38.927</v>
      </c>
      <c r="D17" s="130">
        <v>0.05</v>
      </c>
      <c r="E17" s="130">
        <v>0</v>
      </c>
      <c r="F17" s="145"/>
    </row>
    <row r="18" spans="1:6" s="41" customFormat="1" x14ac:dyDescent="0.2">
      <c r="A18" s="73"/>
      <c r="B18" s="85" t="s">
        <v>75</v>
      </c>
      <c r="C18" s="130">
        <v>18.944400000000002</v>
      </c>
      <c r="D18" s="130">
        <v>1.0767</v>
      </c>
      <c r="E18" s="130">
        <v>8.9800000000000005E-2</v>
      </c>
      <c r="F18" s="145"/>
    </row>
    <row r="19" spans="1:6" s="41" customFormat="1" x14ac:dyDescent="0.2">
      <c r="A19" s="73"/>
      <c r="B19" s="85" t="s">
        <v>77</v>
      </c>
      <c r="C19" s="130">
        <v>2.4271000000000003</v>
      </c>
      <c r="D19" s="130">
        <v>4.5389999999999997</v>
      </c>
      <c r="E19" s="130">
        <v>8.6587999999999994</v>
      </c>
      <c r="F19" s="145"/>
    </row>
    <row r="20" spans="1:6" s="41" customFormat="1" x14ac:dyDescent="0.2">
      <c r="A20" s="73"/>
      <c r="B20" s="85" t="s">
        <v>126</v>
      </c>
      <c r="C20" s="130">
        <v>9.4121000000000006</v>
      </c>
      <c r="D20" s="130">
        <v>0</v>
      </c>
      <c r="E20" s="130">
        <v>0</v>
      </c>
      <c r="F20" s="145"/>
    </row>
    <row r="21" spans="1:6" s="41" customFormat="1" x14ac:dyDescent="0.2">
      <c r="A21" s="73"/>
      <c r="B21" s="85" t="s">
        <v>63</v>
      </c>
      <c r="C21" s="130">
        <v>2.9223000000000003</v>
      </c>
      <c r="D21" s="130">
        <v>0.26280000000000003</v>
      </c>
      <c r="E21" s="130">
        <v>2.7870999999999997</v>
      </c>
      <c r="F21" s="145"/>
    </row>
    <row r="22" spans="1:6" s="41" customFormat="1" x14ac:dyDescent="0.2">
      <c r="A22" s="73"/>
      <c r="B22" s="85" t="s">
        <v>62</v>
      </c>
      <c r="C22" s="130">
        <v>5.3414000000000001</v>
      </c>
      <c r="D22" s="130">
        <v>0.1139</v>
      </c>
      <c r="E22" s="130">
        <v>0</v>
      </c>
      <c r="F22" s="145"/>
    </row>
    <row r="23" spans="1:6" s="41" customFormat="1" x14ac:dyDescent="0.2">
      <c r="A23" s="73"/>
      <c r="B23" s="85" t="s">
        <v>68</v>
      </c>
      <c r="C23" s="130">
        <v>4.8630000000000004</v>
      </c>
      <c r="D23" s="130">
        <v>0.13339999999999999</v>
      </c>
      <c r="E23" s="130">
        <v>0</v>
      </c>
      <c r="F23" s="145"/>
    </row>
    <row r="24" spans="1:6" s="41" customFormat="1" x14ac:dyDescent="0.2">
      <c r="A24" s="73"/>
      <c r="B24" s="85" t="s">
        <v>84</v>
      </c>
      <c r="C24" s="130">
        <v>2.0301</v>
      </c>
      <c r="D24" s="130">
        <v>0</v>
      </c>
      <c r="E24" s="130">
        <v>0</v>
      </c>
      <c r="F24" s="145"/>
    </row>
    <row r="25" spans="1:6" s="41" customFormat="1" x14ac:dyDescent="0.2">
      <c r="A25" s="73"/>
      <c r="B25" s="85" t="s">
        <v>66</v>
      </c>
      <c r="C25" s="130">
        <v>1.98</v>
      </c>
      <c r="D25" s="130">
        <v>0</v>
      </c>
      <c r="E25" s="130">
        <v>0</v>
      </c>
      <c r="F25" s="145"/>
    </row>
    <row r="26" spans="1:6" s="41" customFormat="1" x14ac:dyDescent="0.2">
      <c r="A26" s="73"/>
      <c r="B26" s="85" t="s">
        <v>65</v>
      </c>
      <c r="C26" s="130">
        <v>1.9191</v>
      </c>
      <c r="D26" s="130">
        <v>1.21E-2</v>
      </c>
      <c r="E26" s="130">
        <v>0</v>
      </c>
      <c r="F26" s="145"/>
    </row>
    <row r="27" spans="1:6" s="41" customFormat="1" x14ac:dyDescent="0.2">
      <c r="A27" s="73"/>
      <c r="B27" s="85" t="s">
        <v>153</v>
      </c>
      <c r="C27" s="130">
        <v>1.0102</v>
      </c>
      <c r="D27" s="130">
        <v>1.9E-3</v>
      </c>
      <c r="E27" s="130">
        <v>0</v>
      </c>
      <c r="F27" s="145"/>
    </row>
    <row r="28" spans="1:6" s="41" customFormat="1" x14ac:dyDescent="0.2">
      <c r="A28" s="73"/>
      <c r="B28" s="85" t="s">
        <v>74</v>
      </c>
      <c r="C28" s="130">
        <v>0.61529999999999996</v>
      </c>
      <c r="D28" s="130">
        <v>1.5700000000000002E-2</v>
      </c>
      <c r="E28" s="130">
        <v>3.0999999999999999E-3</v>
      </c>
      <c r="F28" s="145"/>
    </row>
    <row r="29" spans="1:6" s="41" customFormat="1" x14ac:dyDescent="0.2">
      <c r="A29" s="73"/>
      <c r="B29" s="85" t="s">
        <v>83</v>
      </c>
      <c r="C29" s="130">
        <v>0.3493</v>
      </c>
      <c r="D29" s="130">
        <v>0.10439999999999999</v>
      </c>
      <c r="E29" s="130">
        <v>0</v>
      </c>
      <c r="F29" s="145"/>
    </row>
    <row r="30" spans="1:6" s="41" customFormat="1" x14ac:dyDescent="0.2">
      <c r="A30" s="73"/>
      <c r="B30" s="85" t="s">
        <v>70</v>
      </c>
      <c r="C30" s="130">
        <v>0.38420000000000004</v>
      </c>
      <c r="D30" s="130">
        <v>0</v>
      </c>
      <c r="E30" s="130">
        <v>0</v>
      </c>
      <c r="F30" s="145"/>
    </row>
    <row r="31" spans="1:6" s="41" customFormat="1" x14ac:dyDescent="0.2">
      <c r="A31" s="73"/>
      <c r="B31" s="85" t="s">
        <v>58</v>
      </c>
      <c r="C31" s="130">
        <v>0.32170000000000004</v>
      </c>
      <c r="D31" s="130">
        <v>0</v>
      </c>
      <c r="E31" s="130">
        <v>0</v>
      </c>
      <c r="F31" s="145"/>
    </row>
    <row r="32" spans="1:6" s="41" customFormat="1" x14ac:dyDescent="0.2">
      <c r="A32" s="73"/>
      <c r="B32" s="85" t="s">
        <v>61</v>
      </c>
      <c r="C32" s="130">
        <v>0.30599999999999999</v>
      </c>
      <c r="D32" s="130">
        <v>1.0200000000000001E-2</v>
      </c>
      <c r="E32" s="130">
        <v>0</v>
      </c>
      <c r="F32" s="145"/>
    </row>
    <row r="33" spans="1:8" s="41" customFormat="1" x14ac:dyDescent="0.2">
      <c r="A33" s="73"/>
      <c r="B33" s="85" t="s">
        <v>60</v>
      </c>
      <c r="C33" s="130">
        <v>0.26400000000000001</v>
      </c>
      <c r="D33" s="130">
        <v>8.8000000000000005E-3</v>
      </c>
      <c r="E33" s="130">
        <v>0</v>
      </c>
      <c r="F33" s="145"/>
    </row>
    <row r="34" spans="1:8" s="41" customFormat="1" x14ac:dyDescent="0.2">
      <c r="A34" s="73"/>
      <c r="B34" s="85" t="s">
        <v>81</v>
      </c>
      <c r="C34" s="130">
        <v>0.2445</v>
      </c>
      <c r="D34" s="130">
        <v>0</v>
      </c>
      <c r="E34" s="130">
        <v>0</v>
      </c>
      <c r="F34" s="145"/>
    </row>
    <row r="35" spans="1:8" s="41" customFormat="1" x14ac:dyDescent="0.2">
      <c r="A35" s="73"/>
      <c r="B35" s="85" t="s">
        <v>78</v>
      </c>
      <c r="C35" s="130">
        <v>0.21989999999999998</v>
      </c>
      <c r="D35" s="130">
        <v>0</v>
      </c>
      <c r="E35" s="130">
        <v>0</v>
      </c>
      <c r="F35" s="145"/>
    </row>
    <row r="36" spans="1:8" s="41" customFormat="1" x14ac:dyDescent="0.2">
      <c r="A36" s="73"/>
      <c r="B36" s="85" t="s">
        <v>72</v>
      </c>
      <c r="C36" s="130">
        <v>2.8999999999999998E-2</v>
      </c>
      <c r="D36" s="130">
        <v>1.5600000000000001E-2</v>
      </c>
      <c r="E36" s="130">
        <v>0.15620000000000001</v>
      </c>
      <c r="F36" s="145"/>
    </row>
    <row r="37" spans="1:8" s="41" customFormat="1" x14ac:dyDescent="0.2">
      <c r="A37" s="73"/>
      <c r="B37" s="85"/>
      <c r="C37" s="130"/>
      <c r="D37" s="130"/>
      <c r="E37" s="130"/>
      <c r="F37" s="145"/>
    </row>
    <row r="38" spans="1:8" s="41" customFormat="1" x14ac:dyDescent="0.2">
      <c r="A38" s="73"/>
      <c r="B38" s="85" t="s">
        <v>112</v>
      </c>
      <c r="C38" s="130">
        <v>1.2387000000000001</v>
      </c>
      <c r="D38" s="130" t="s">
        <v>55</v>
      </c>
      <c r="E38" s="130" t="s">
        <v>55</v>
      </c>
      <c r="F38" s="145"/>
    </row>
    <row r="39" spans="1:8" s="41" customFormat="1" x14ac:dyDescent="0.2">
      <c r="B39" s="42"/>
      <c r="C39" s="42"/>
      <c r="D39" s="42"/>
      <c r="E39" s="42"/>
      <c r="F39" s="146"/>
      <c r="G39" s="125"/>
      <c r="H39" s="53"/>
    </row>
    <row r="40" spans="1:8" s="41" customFormat="1" x14ac:dyDescent="0.2">
      <c r="B40" s="53" t="s">
        <v>56</v>
      </c>
      <c r="C40" s="42"/>
      <c r="D40" s="42"/>
      <c r="E40" s="42"/>
      <c r="F40" s="147"/>
      <c r="G40" s="125"/>
      <c r="H40" s="53"/>
    </row>
    <row r="41" spans="1:8" s="41" customFormat="1" x14ac:dyDescent="0.2">
      <c r="B41" s="53" t="s">
        <v>55</v>
      </c>
      <c r="C41" s="53" t="s">
        <v>175</v>
      </c>
      <c r="D41" s="42"/>
      <c r="E41" s="42"/>
      <c r="F41" s="146"/>
      <c r="G41" s="125"/>
      <c r="H41" s="125"/>
    </row>
    <row r="42" spans="1:8" s="41" customFormat="1" x14ac:dyDescent="0.2">
      <c r="B42" s="53"/>
      <c r="C42" s="53"/>
      <c r="D42" s="42"/>
      <c r="E42" s="42"/>
      <c r="F42" s="125"/>
      <c r="G42" s="125"/>
      <c r="H42" s="125"/>
    </row>
    <row r="43" spans="1:8" s="41" customFormat="1" x14ac:dyDescent="0.2">
      <c r="A43" s="73"/>
      <c r="B43" s="128" t="s">
        <v>162</v>
      </c>
    </row>
    <row r="44" spans="1:8" s="41" customFormat="1" x14ac:dyDescent="0.2">
      <c r="A44" s="73"/>
      <c r="B44" s="41" t="s">
        <v>352</v>
      </c>
    </row>
    <row r="45" spans="1:8" s="41" customFormat="1" x14ac:dyDescent="0.2">
      <c r="A45" s="73"/>
    </row>
    <row r="46" spans="1:8" s="41" customFormat="1" x14ac:dyDescent="0.2">
      <c r="A46" s="73"/>
      <c r="B46" s="214" t="s">
        <v>388</v>
      </c>
      <c r="C46"/>
      <c r="D46"/>
      <c r="E46"/>
      <c r="F46"/>
      <c r="G46"/>
      <c r="H46"/>
    </row>
    <row r="47" spans="1:8" s="41" customFormat="1" x14ac:dyDescent="0.2">
      <c r="A47" s="73"/>
      <c r="B47" s="214" t="s">
        <v>243</v>
      </c>
      <c r="C47" s="215" t="s">
        <v>353</v>
      </c>
      <c r="D47"/>
      <c r="E47"/>
      <c r="F47"/>
      <c r="G47"/>
      <c r="H47"/>
    </row>
    <row r="48" spans="1:8" s="41" customFormat="1" x14ac:dyDescent="0.2">
      <c r="A48" s="73"/>
      <c r="B48" s="214" t="s">
        <v>244</v>
      </c>
      <c r="C48" s="214" t="s">
        <v>374</v>
      </c>
      <c r="D48"/>
      <c r="E48"/>
      <c r="F48"/>
      <c r="G48"/>
      <c r="H48"/>
    </row>
    <row r="49" spans="1:19" s="41" customFormat="1" x14ac:dyDescent="0.2">
      <c r="A49" s="73"/>
      <c r="B49"/>
      <c r="C49"/>
      <c r="D49"/>
      <c r="E49"/>
      <c r="F49"/>
      <c r="G49"/>
      <c r="H49"/>
    </row>
    <row r="50" spans="1:19" s="41" customFormat="1" x14ac:dyDescent="0.2">
      <c r="A50" s="73"/>
      <c r="B50" s="215" t="s">
        <v>245</v>
      </c>
      <c r="C50"/>
      <c r="D50" s="214" t="s">
        <v>246</v>
      </c>
      <c r="E50"/>
      <c r="F50"/>
      <c r="G50"/>
      <c r="H50"/>
    </row>
    <row r="51" spans="1:19" s="41" customFormat="1" x14ac:dyDescent="0.2">
      <c r="A51" s="73"/>
      <c r="B51" s="215" t="s">
        <v>247</v>
      </c>
      <c r="C51"/>
      <c r="D51" s="214" t="s">
        <v>224</v>
      </c>
      <c r="E51"/>
      <c r="F51"/>
      <c r="G51"/>
      <c r="H51"/>
    </row>
    <row r="52" spans="1:19" s="41" customFormat="1" x14ac:dyDescent="0.2">
      <c r="A52" s="73"/>
      <c r="B52" s="215" t="s">
        <v>252</v>
      </c>
      <c r="C52"/>
      <c r="D52" s="214" t="s">
        <v>314</v>
      </c>
      <c r="E52"/>
      <c r="F52"/>
      <c r="G52"/>
      <c r="H52"/>
    </row>
    <row r="53" spans="1:19" s="41" customFormat="1" x14ac:dyDescent="0.2">
      <c r="A53" s="73"/>
      <c r="B53"/>
      <c r="C53"/>
      <c r="D53"/>
      <c r="E53"/>
      <c r="F53"/>
      <c r="G53"/>
      <c r="H53"/>
    </row>
    <row r="54" spans="1:19" s="41" customFormat="1" x14ac:dyDescent="0.2">
      <c r="A54" s="73"/>
      <c r="B54" s="298" t="s">
        <v>248</v>
      </c>
      <c r="C54" s="348" t="s">
        <v>102</v>
      </c>
      <c r="D54" s="348" t="s">
        <v>167</v>
      </c>
      <c r="E54" s="348" t="s">
        <v>103</v>
      </c>
      <c r="F54" s="348" t="s">
        <v>167</v>
      </c>
      <c r="G54" s="348" t="s">
        <v>118</v>
      </c>
      <c r="H54" s="348" t="s">
        <v>167</v>
      </c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1:19" s="41" customFormat="1" x14ac:dyDescent="0.2">
      <c r="A55" s="73"/>
      <c r="B55" s="216" t="s">
        <v>249</v>
      </c>
      <c r="C55" s="1" t="s">
        <v>167</v>
      </c>
      <c r="D55" s="1" t="s">
        <v>167</v>
      </c>
      <c r="E55" s="1" t="s">
        <v>167</v>
      </c>
      <c r="F55" s="1" t="s">
        <v>167</v>
      </c>
      <c r="G55" s="1" t="s">
        <v>167</v>
      </c>
      <c r="H55" s="1" t="s">
        <v>167</v>
      </c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1:19" s="41" customFormat="1" x14ac:dyDescent="0.2">
      <c r="A56" s="73"/>
      <c r="B56" s="217" t="s">
        <v>201</v>
      </c>
      <c r="C56" s="307">
        <v>12063.954659000001</v>
      </c>
      <c r="D56" s="221" t="s">
        <v>167</v>
      </c>
      <c r="E56" s="288">
        <v>2202.1972689999998</v>
      </c>
      <c r="F56" s="221" t="s">
        <v>167</v>
      </c>
      <c r="G56" s="307">
        <v>5721.1391370000001</v>
      </c>
      <c r="H56" s="221" t="s">
        <v>167</v>
      </c>
      <c r="J56" s="74"/>
      <c r="K56" s="74"/>
      <c r="L56" s="74"/>
      <c r="M56" s="74"/>
      <c r="N56" s="74"/>
      <c r="O56" s="74"/>
      <c r="P56" s="74"/>
      <c r="Q56" s="74"/>
      <c r="R56" s="54"/>
      <c r="S56" s="74"/>
    </row>
    <row r="57" spans="1:19" s="41" customFormat="1" x14ac:dyDescent="0.2">
      <c r="A57" s="73"/>
      <c r="B57" s="217" t="s">
        <v>84</v>
      </c>
      <c r="C57" s="219">
        <v>203.01</v>
      </c>
      <c r="D57" s="218" t="s">
        <v>167</v>
      </c>
      <c r="E57" s="220">
        <v>0</v>
      </c>
      <c r="F57" s="218" t="s">
        <v>168</v>
      </c>
      <c r="G57" s="220">
        <v>0</v>
      </c>
      <c r="H57" s="218" t="s">
        <v>167</v>
      </c>
      <c r="J57" s="314"/>
      <c r="K57" s="318"/>
      <c r="L57" s="318"/>
      <c r="M57" s="318"/>
      <c r="N57" s="74"/>
      <c r="O57" s="318"/>
      <c r="P57" s="74"/>
      <c r="Q57" s="74"/>
      <c r="R57" s="54"/>
      <c r="S57" s="74"/>
    </row>
    <row r="58" spans="1:19" s="41" customFormat="1" x14ac:dyDescent="0.2">
      <c r="A58" s="73"/>
      <c r="B58" s="217" t="s">
        <v>83</v>
      </c>
      <c r="C58" s="222">
        <v>34.93</v>
      </c>
      <c r="D58" s="221" t="s">
        <v>167</v>
      </c>
      <c r="E58" s="222">
        <v>10.44</v>
      </c>
      <c r="F58" s="221" t="s">
        <v>167</v>
      </c>
      <c r="G58" s="223">
        <v>0</v>
      </c>
      <c r="H58" s="221" t="s">
        <v>167</v>
      </c>
      <c r="J58" s="314"/>
      <c r="K58" s="318"/>
      <c r="L58" s="318"/>
      <c r="M58" s="318"/>
      <c r="N58" s="74"/>
      <c r="O58" s="318"/>
      <c r="P58" s="74"/>
      <c r="Q58" s="74"/>
      <c r="R58" s="54"/>
      <c r="S58" s="74"/>
    </row>
    <row r="59" spans="1:19" s="41" customFormat="1" x14ac:dyDescent="0.2">
      <c r="A59" s="73"/>
      <c r="B59" s="217" t="s">
        <v>153</v>
      </c>
      <c r="C59" s="219">
        <v>101.02</v>
      </c>
      <c r="D59" s="218" t="s">
        <v>167</v>
      </c>
      <c r="E59" s="219">
        <v>0.19</v>
      </c>
      <c r="F59" s="218" t="s">
        <v>169</v>
      </c>
      <c r="G59" s="220">
        <v>0</v>
      </c>
      <c r="H59" s="218" t="s">
        <v>167</v>
      </c>
      <c r="J59" s="314"/>
      <c r="K59" s="318"/>
      <c r="L59" s="318"/>
      <c r="M59" s="318"/>
      <c r="N59" s="74"/>
      <c r="O59" s="318"/>
      <c r="P59" s="74"/>
      <c r="Q59" s="74"/>
      <c r="R59" s="74"/>
      <c r="S59" s="74"/>
    </row>
    <row r="60" spans="1:19" s="41" customFormat="1" x14ac:dyDescent="0.2">
      <c r="A60" s="73"/>
      <c r="B60" s="217" t="s">
        <v>81</v>
      </c>
      <c r="C60" s="222">
        <v>24.45</v>
      </c>
      <c r="D60" s="221" t="s">
        <v>167</v>
      </c>
      <c r="E60" s="223">
        <v>0</v>
      </c>
      <c r="F60" s="221" t="s">
        <v>167</v>
      </c>
      <c r="G60" s="223">
        <v>0</v>
      </c>
      <c r="H60" s="221" t="s">
        <v>167</v>
      </c>
      <c r="J60" s="314"/>
      <c r="K60" s="318"/>
      <c r="L60" s="318"/>
      <c r="M60" s="318"/>
      <c r="N60" s="74"/>
      <c r="O60" s="318"/>
      <c r="P60" s="74"/>
      <c r="Q60" s="74"/>
      <c r="R60" s="74"/>
      <c r="S60" s="74"/>
    </row>
    <row r="61" spans="1:19" s="41" customFormat="1" x14ac:dyDescent="0.2">
      <c r="A61" s="73"/>
      <c r="B61" s="217" t="s">
        <v>126</v>
      </c>
      <c r="C61" s="219">
        <v>941.21</v>
      </c>
      <c r="D61" s="218" t="s">
        <v>167</v>
      </c>
      <c r="E61" s="220">
        <v>0</v>
      </c>
      <c r="F61" s="218" t="s">
        <v>168</v>
      </c>
      <c r="G61" s="220">
        <v>0</v>
      </c>
      <c r="H61" s="218" t="s">
        <v>167</v>
      </c>
      <c r="J61" s="314"/>
      <c r="K61" s="318"/>
      <c r="L61" s="318"/>
      <c r="M61" s="318"/>
      <c r="N61" s="74"/>
      <c r="O61" s="318"/>
      <c r="P61" s="74"/>
      <c r="Q61" s="74"/>
      <c r="R61" s="74"/>
      <c r="S61" s="74"/>
    </row>
    <row r="62" spans="1:19" s="41" customFormat="1" x14ac:dyDescent="0.2">
      <c r="A62" s="73"/>
      <c r="B62" s="217" t="s">
        <v>79</v>
      </c>
      <c r="C62" s="222">
        <v>0.99</v>
      </c>
      <c r="D62" s="221" t="s">
        <v>167</v>
      </c>
      <c r="E62" s="223">
        <v>0</v>
      </c>
      <c r="F62" s="221" t="s">
        <v>167</v>
      </c>
      <c r="G62" s="223">
        <v>0</v>
      </c>
      <c r="H62" s="221" t="s">
        <v>167</v>
      </c>
      <c r="J62" s="314"/>
      <c r="K62" s="318"/>
      <c r="L62" s="318"/>
      <c r="M62" s="318"/>
      <c r="N62" s="74"/>
      <c r="O62" s="318"/>
      <c r="P62" s="74"/>
      <c r="Q62" s="74"/>
      <c r="R62" s="74"/>
      <c r="S62" s="74"/>
    </row>
    <row r="63" spans="1:19" s="41" customFormat="1" x14ac:dyDescent="0.2">
      <c r="A63" s="73"/>
      <c r="B63" s="217" t="s">
        <v>78</v>
      </c>
      <c r="C63" s="219">
        <v>21.99</v>
      </c>
      <c r="D63" s="218" t="s">
        <v>167</v>
      </c>
      <c r="E63" s="220">
        <v>0</v>
      </c>
      <c r="F63" s="218" t="s">
        <v>167</v>
      </c>
      <c r="G63" s="220">
        <v>0</v>
      </c>
      <c r="H63" s="218" t="s">
        <v>167</v>
      </c>
      <c r="J63" s="314"/>
      <c r="K63" s="318"/>
      <c r="L63" s="318"/>
      <c r="M63" s="318"/>
      <c r="N63" s="74"/>
      <c r="O63" s="318"/>
      <c r="P63" s="74"/>
      <c r="Q63" s="74"/>
      <c r="R63" s="74"/>
      <c r="S63" s="74"/>
    </row>
    <row r="64" spans="1:19" s="41" customFormat="1" x14ac:dyDescent="0.2">
      <c r="A64" s="73"/>
      <c r="B64" s="217" t="s">
        <v>77</v>
      </c>
      <c r="C64" s="222">
        <v>242.71</v>
      </c>
      <c r="D64" s="221" t="s">
        <v>167</v>
      </c>
      <c r="E64" s="223">
        <v>453.9</v>
      </c>
      <c r="F64" s="221" t="s">
        <v>167</v>
      </c>
      <c r="G64" s="222">
        <v>865.88</v>
      </c>
      <c r="H64" s="221" t="s">
        <v>167</v>
      </c>
      <c r="J64" s="314"/>
      <c r="K64" s="318"/>
      <c r="L64" s="318"/>
      <c r="M64" s="318"/>
      <c r="N64" s="74"/>
      <c r="O64" s="318"/>
      <c r="P64" s="74"/>
      <c r="Q64" s="74"/>
      <c r="R64" s="74"/>
      <c r="S64" s="74"/>
    </row>
    <row r="65" spans="1:19" s="41" customFormat="1" x14ac:dyDescent="0.2">
      <c r="A65" s="73"/>
      <c r="B65" s="217" t="s">
        <v>76</v>
      </c>
      <c r="C65" s="219">
        <v>527.67999999999995</v>
      </c>
      <c r="D65" s="218" t="s">
        <v>167</v>
      </c>
      <c r="E65" s="219">
        <v>843.12</v>
      </c>
      <c r="F65" s="218" t="s">
        <v>167</v>
      </c>
      <c r="G65" s="219">
        <v>2714.96</v>
      </c>
      <c r="H65" s="218" t="s">
        <v>167</v>
      </c>
      <c r="J65" s="314"/>
      <c r="K65" s="318"/>
      <c r="L65" s="318"/>
      <c r="M65" s="318"/>
      <c r="N65" s="74"/>
      <c r="O65" s="318"/>
      <c r="P65" s="74"/>
      <c r="Q65" s="74"/>
      <c r="R65" s="74"/>
      <c r="S65" s="74"/>
    </row>
    <row r="66" spans="1:19" s="41" customFormat="1" x14ac:dyDescent="0.2">
      <c r="A66" s="73"/>
      <c r="B66" s="217" t="s">
        <v>75</v>
      </c>
      <c r="C66" s="222">
        <v>1894.44</v>
      </c>
      <c r="D66" s="221" t="s">
        <v>167</v>
      </c>
      <c r="E66" s="222">
        <v>107.67</v>
      </c>
      <c r="F66" s="221" t="s">
        <v>167</v>
      </c>
      <c r="G66" s="222">
        <v>8.98</v>
      </c>
      <c r="H66" s="221" t="s">
        <v>167</v>
      </c>
      <c r="J66" s="314"/>
      <c r="K66" s="318"/>
      <c r="L66" s="318"/>
      <c r="M66" s="318"/>
      <c r="N66" s="74"/>
      <c r="O66" s="318"/>
      <c r="P66" s="74"/>
      <c r="Q66" s="74"/>
      <c r="R66" s="74"/>
      <c r="S66" s="74"/>
    </row>
    <row r="67" spans="1:19" s="41" customFormat="1" x14ac:dyDescent="0.2">
      <c r="A67" s="73"/>
      <c r="B67" s="217" t="s">
        <v>74</v>
      </c>
      <c r="C67" s="219">
        <v>61.53</v>
      </c>
      <c r="D67" s="218" t="s">
        <v>167</v>
      </c>
      <c r="E67" s="219">
        <v>1.57</v>
      </c>
      <c r="F67" s="218" t="s">
        <v>167</v>
      </c>
      <c r="G67" s="219">
        <v>0.31</v>
      </c>
      <c r="H67" s="218" t="s">
        <v>167</v>
      </c>
      <c r="J67" s="314"/>
      <c r="K67" s="318"/>
      <c r="L67" s="318"/>
      <c r="M67" s="318"/>
      <c r="N67" s="74"/>
      <c r="O67" s="318"/>
      <c r="P67" s="74"/>
      <c r="Q67" s="74"/>
      <c r="R67" s="74"/>
      <c r="S67" s="74"/>
    </row>
    <row r="68" spans="1:19" s="41" customFormat="1" x14ac:dyDescent="0.2">
      <c r="A68" s="73"/>
      <c r="B68" s="217" t="s">
        <v>73</v>
      </c>
      <c r="C68" s="222">
        <v>2267.75</v>
      </c>
      <c r="D68" s="221" t="s">
        <v>167</v>
      </c>
      <c r="E68" s="222">
        <v>724.27</v>
      </c>
      <c r="F68" s="221" t="s">
        <v>167</v>
      </c>
      <c r="G68" s="222">
        <v>1835.97</v>
      </c>
      <c r="H68" s="221" t="s">
        <v>167</v>
      </c>
      <c r="J68" s="314"/>
      <c r="K68" s="318"/>
      <c r="L68" s="318"/>
      <c r="M68" s="318"/>
      <c r="N68" s="74"/>
      <c r="O68" s="318"/>
      <c r="P68" s="74"/>
      <c r="Q68" s="74"/>
      <c r="R68" s="74"/>
      <c r="S68" s="74"/>
    </row>
    <row r="69" spans="1:19" s="41" customFormat="1" x14ac:dyDescent="0.2">
      <c r="A69" s="73"/>
      <c r="B69" s="217" t="s">
        <v>72</v>
      </c>
      <c r="C69" s="220">
        <v>2.9</v>
      </c>
      <c r="D69" s="218" t="s">
        <v>171</v>
      </c>
      <c r="E69" s="219">
        <v>1.56</v>
      </c>
      <c r="F69" s="218" t="s">
        <v>171</v>
      </c>
      <c r="G69" s="219">
        <v>15.62</v>
      </c>
      <c r="H69" s="218" t="s">
        <v>171</v>
      </c>
      <c r="J69" s="314"/>
      <c r="K69" s="318"/>
      <c r="L69" s="318"/>
      <c r="M69" s="318"/>
      <c r="N69" s="74"/>
      <c r="O69" s="318"/>
      <c r="P69" s="74"/>
      <c r="Q69" s="74"/>
      <c r="R69" s="74"/>
      <c r="S69" s="74"/>
    </row>
    <row r="70" spans="1:19" s="41" customFormat="1" x14ac:dyDescent="0.2">
      <c r="A70" s="73"/>
      <c r="B70" s="217" t="s">
        <v>71</v>
      </c>
      <c r="C70" s="223">
        <v>7.7</v>
      </c>
      <c r="D70" s="221" t="s">
        <v>167</v>
      </c>
      <c r="E70" s="223">
        <v>0</v>
      </c>
      <c r="F70" s="221" t="s">
        <v>167</v>
      </c>
      <c r="G70" s="223">
        <v>0</v>
      </c>
      <c r="H70" s="221" t="s">
        <v>167</v>
      </c>
      <c r="J70" s="314"/>
      <c r="K70" s="318"/>
      <c r="L70" s="318"/>
      <c r="M70" s="318"/>
      <c r="N70" s="74"/>
      <c r="O70" s="318"/>
      <c r="P70" s="74"/>
      <c r="Q70" s="74"/>
      <c r="R70" s="74"/>
      <c r="S70" s="74"/>
    </row>
    <row r="71" spans="1:19" s="41" customFormat="1" x14ac:dyDescent="0.2">
      <c r="A71" s="73"/>
      <c r="B71" s="217" t="s">
        <v>70</v>
      </c>
      <c r="C71" s="219">
        <v>38.42</v>
      </c>
      <c r="D71" s="218" t="s">
        <v>167</v>
      </c>
      <c r="E71" s="220">
        <v>0</v>
      </c>
      <c r="F71" s="218" t="s">
        <v>167</v>
      </c>
      <c r="G71" s="220">
        <v>0</v>
      </c>
      <c r="H71" s="218" t="s">
        <v>167</v>
      </c>
      <c r="J71" s="314"/>
      <c r="K71" s="318"/>
      <c r="L71" s="318"/>
      <c r="M71" s="318"/>
      <c r="N71" s="74"/>
      <c r="O71" s="318"/>
      <c r="P71" s="74"/>
      <c r="Q71" s="74"/>
      <c r="R71" s="74"/>
      <c r="S71" s="74"/>
    </row>
    <row r="72" spans="1:19" s="41" customFormat="1" x14ac:dyDescent="0.2">
      <c r="A72" s="73"/>
      <c r="B72" s="217" t="s">
        <v>69</v>
      </c>
      <c r="C72" s="222">
        <v>0.99</v>
      </c>
      <c r="D72" s="221" t="s">
        <v>167</v>
      </c>
      <c r="E72" s="223">
        <v>0</v>
      </c>
      <c r="F72" s="221" t="s">
        <v>167</v>
      </c>
      <c r="G72" s="223">
        <v>0</v>
      </c>
      <c r="H72" s="221" t="s">
        <v>167</v>
      </c>
      <c r="J72" s="314"/>
      <c r="K72" s="318"/>
      <c r="L72" s="318"/>
      <c r="M72" s="318"/>
      <c r="N72" s="74"/>
      <c r="O72" s="318"/>
      <c r="P72" s="74"/>
      <c r="Q72" s="74"/>
      <c r="R72" s="74"/>
      <c r="S72" s="74"/>
    </row>
    <row r="73" spans="1:19" s="41" customFormat="1" x14ac:dyDescent="0.2">
      <c r="A73" s="73"/>
      <c r="B73" s="217" t="s">
        <v>68</v>
      </c>
      <c r="C73" s="220">
        <v>486.3</v>
      </c>
      <c r="D73" s="218" t="s">
        <v>167</v>
      </c>
      <c r="E73" s="219">
        <v>13.34</v>
      </c>
      <c r="F73" s="218" t="s">
        <v>167</v>
      </c>
      <c r="G73" s="220">
        <v>0</v>
      </c>
      <c r="H73" s="218" t="s">
        <v>167</v>
      </c>
      <c r="J73" s="314"/>
      <c r="K73" s="318"/>
      <c r="L73" s="318"/>
      <c r="M73" s="318"/>
      <c r="N73" s="74"/>
      <c r="O73" s="318"/>
      <c r="P73" s="74"/>
      <c r="Q73" s="74"/>
      <c r="R73" s="74"/>
      <c r="S73" s="74"/>
    </row>
    <row r="74" spans="1:19" s="41" customFormat="1" x14ac:dyDescent="0.2">
      <c r="A74" s="73"/>
      <c r="B74" s="217" t="s">
        <v>67</v>
      </c>
      <c r="C74" s="222">
        <v>0.01</v>
      </c>
      <c r="D74" s="221" t="s">
        <v>167</v>
      </c>
      <c r="E74" s="222">
        <v>0.34</v>
      </c>
      <c r="F74" s="221" t="s">
        <v>167</v>
      </c>
      <c r="G74" s="222">
        <v>0.71</v>
      </c>
      <c r="H74" s="221" t="s">
        <v>167</v>
      </c>
      <c r="J74" s="314"/>
      <c r="K74" s="318"/>
      <c r="L74" s="318"/>
      <c r="M74" s="318"/>
      <c r="N74" s="74"/>
      <c r="O74" s="318"/>
      <c r="P74" s="74"/>
      <c r="Q74" s="74"/>
      <c r="R74" s="74"/>
      <c r="S74" s="74"/>
    </row>
    <row r="75" spans="1:19" s="41" customFormat="1" x14ac:dyDescent="0.2">
      <c r="A75" s="73"/>
      <c r="B75" s="217" t="s">
        <v>66</v>
      </c>
      <c r="C75" s="220">
        <v>198</v>
      </c>
      <c r="D75" s="218" t="s">
        <v>167</v>
      </c>
      <c r="E75" s="220">
        <v>0</v>
      </c>
      <c r="F75" s="218" t="s">
        <v>167</v>
      </c>
      <c r="G75" s="220">
        <v>0</v>
      </c>
      <c r="H75" s="218" t="s">
        <v>167</v>
      </c>
      <c r="J75" s="314"/>
      <c r="K75" s="318"/>
      <c r="L75" s="318"/>
      <c r="M75" s="318"/>
      <c r="N75" s="74"/>
      <c r="O75" s="318"/>
      <c r="P75" s="74"/>
      <c r="Q75" s="74"/>
      <c r="R75" s="74"/>
      <c r="S75" s="74"/>
    </row>
    <row r="76" spans="1:19" s="41" customFormat="1" x14ac:dyDescent="0.2">
      <c r="A76" s="73"/>
      <c r="B76" s="217" t="s">
        <v>65</v>
      </c>
      <c r="C76" s="222">
        <v>191.91</v>
      </c>
      <c r="D76" s="221" t="s">
        <v>167</v>
      </c>
      <c r="E76" s="222">
        <v>1.21</v>
      </c>
      <c r="F76" s="221" t="s">
        <v>167</v>
      </c>
      <c r="G76" s="223">
        <v>0</v>
      </c>
      <c r="H76" s="221" t="s">
        <v>167</v>
      </c>
      <c r="J76" s="314"/>
      <c r="K76" s="318"/>
      <c r="L76" s="318"/>
      <c r="M76" s="318"/>
      <c r="N76" s="74"/>
      <c r="O76" s="318"/>
      <c r="P76" s="74"/>
      <c r="Q76" s="74"/>
      <c r="R76" s="74"/>
      <c r="S76" s="74"/>
    </row>
    <row r="77" spans="1:19" s="41" customFormat="1" x14ac:dyDescent="0.2">
      <c r="A77" s="73"/>
      <c r="B77" s="217" t="s">
        <v>64</v>
      </c>
      <c r="C77" s="220">
        <v>3892.7</v>
      </c>
      <c r="D77" s="218" t="s">
        <v>167</v>
      </c>
      <c r="E77" s="220">
        <v>5</v>
      </c>
      <c r="F77" s="218" t="s">
        <v>167</v>
      </c>
      <c r="G77" s="220">
        <v>0</v>
      </c>
      <c r="H77" s="218" t="s">
        <v>167</v>
      </c>
      <c r="J77" s="314"/>
      <c r="K77" s="318"/>
      <c r="L77" s="318"/>
      <c r="M77" s="318"/>
      <c r="N77" s="74"/>
      <c r="O77" s="318"/>
      <c r="P77" s="74"/>
      <c r="Q77" s="74"/>
      <c r="R77" s="74"/>
      <c r="S77" s="74"/>
    </row>
    <row r="78" spans="1:19" s="41" customFormat="1" x14ac:dyDescent="0.2">
      <c r="A78" s="73"/>
      <c r="B78" s="217" t="s">
        <v>63</v>
      </c>
      <c r="C78" s="222">
        <v>292.23</v>
      </c>
      <c r="D78" s="221" t="s">
        <v>167</v>
      </c>
      <c r="E78" s="222">
        <v>26.28</v>
      </c>
      <c r="F78" s="221" t="s">
        <v>167</v>
      </c>
      <c r="G78" s="222">
        <v>278.70999999999998</v>
      </c>
      <c r="H78" s="221" t="s">
        <v>167</v>
      </c>
      <c r="J78" s="314"/>
      <c r="K78" s="318"/>
      <c r="L78" s="318"/>
      <c r="M78" s="318"/>
      <c r="N78" s="74"/>
      <c r="O78" s="318"/>
      <c r="P78" s="74"/>
      <c r="Q78" s="74"/>
      <c r="R78" s="74"/>
      <c r="S78" s="74"/>
    </row>
    <row r="79" spans="1:19" s="41" customFormat="1" x14ac:dyDescent="0.2">
      <c r="A79" s="73"/>
      <c r="B79" s="217" t="s">
        <v>62</v>
      </c>
      <c r="C79" s="219">
        <v>534.14</v>
      </c>
      <c r="D79" s="218" t="s">
        <v>167</v>
      </c>
      <c r="E79" s="219">
        <v>11.39</v>
      </c>
      <c r="F79" s="218" t="s">
        <v>167</v>
      </c>
      <c r="G79" s="220">
        <v>0</v>
      </c>
      <c r="H79" s="218" t="s">
        <v>167</v>
      </c>
      <c r="J79" s="314"/>
      <c r="K79" s="318"/>
      <c r="L79" s="318"/>
      <c r="M79" s="318"/>
      <c r="N79" s="74"/>
      <c r="O79" s="318"/>
      <c r="P79" s="74"/>
      <c r="Q79" s="74"/>
      <c r="R79" s="74"/>
      <c r="S79" s="74"/>
    </row>
    <row r="80" spans="1:19" s="41" customFormat="1" x14ac:dyDescent="0.2">
      <c r="A80" s="73"/>
      <c r="B80" s="217" t="s">
        <v>61</v>
      </c>
      <c r="C80" s="223">
        <v>30.6</v>
      </c>
      <c r="D80" s="221" t="s">
        <v>167</v>
      </c>
      <c r="E80" s="222">
        <v>1.02</v>
      </c>
      <c r="F80" s="221" t="s">
        <v>169</v>
      </c>
      <c r="G80" s="223">
        <v>0</v>
      </c>
      <c r="H80" s="221" t="s">
        <v>167</v>
      </c>
      <c r="J80" s="314"/>
      <c r="K80" s="318"/>
      <c r="L80" s="318"/>
      <c r="M80" s="318"/>
      <c r="N80" s="74"/>
      <c r="O80" s="318"/>
      <c r="P80" s="74"/>
      <c r="Q80" s="74"/>
      <c r="R80" s="74"/>
      <c r="S80" s="74"/>
    </row>
    <row r="81" spans="1:19" s="41" customFormat="1" x14ac:dyDescent="0.2">
      <c r="A81" s="73"/>
      <c r="B81" s="217" t="s">
        <v>60</v>
      </c>
      <c r="C81" s="220">
        <v>26.4</v>
      </c>
      <c r="D81" s="218" t="s">
        <v>167</v>
      </c>
      <c r="E81" s="219">
        <v>0.88</v>
      </c>
      <c r="F81" s="218" t="s">
        <v>167</v>
      </c>
      <c r="G81" s="220">
        <v>0</v>
      </c>
      <c r="H81" s="218" t="s">
        <v>167</v>
      </c>
      <c r="J81" s="314"/>
      <c r="K81" s="318"/>
      <c r="L81" s="318"/>
      <c r="M81" s="318"/>
      <c r="N81" s="74"/>
      <c r="O81" s="318"/>
      <c r="P81" s="74"/>
      <c r="Q81" s="74"/>
      <c r="R81" s="74"/>
      <c r="S81" s="74"/>
    </row>
    <row r="82" spans="1:19" s="41" customFormat="1" x14ac:dyDescent="0.2">
      <c r="A82" s="73"/>
      <c r="B82" s="217" t="s">
        <v>59</v>
      </c>
      <c r="C82" s="223">
        <v>7.8</v>
      </c>
      <c r="D82" s="221" t="s">
        <v>167</v>
      </c>
      <c r="E82" s="223">
        <v>0</v>
      </c>
      <c r="F82" s="221" t="s">
        <v>167</v>
      </c>
      <c r="G82" s="223">
        <v>0</v>
      </c>
      <c r="H82" s="221" t="s">
        <v>167</v>
      </c>
      <c r="J82" s="314"/>
      <c r="K82" s="318"/>
      <c r="L82" s="318"/>
      <c r="M82" s="318"/>
      <c r="N82" s="74"/>
      <c r="O82" s="318"/>
      <c r="P82" s="74"/>
      <c r="Q82" s="74"/>
      <c r="R82" s="74"/>
      <c r="S82" s="74"/>
    </row>
    <row r="83" spans="1:19" s="41" customFormat="1" x14ac:dyDescent="0.2">
      <c r="A83" s="73"/>
      <c r="B83" s="217" t="s">
        <v>58</v>
      </c>
      <c r="C83" s="219">
        <v>32.17</v>
      </c>
      <c r="D83" s="218" t="s">
        <v>167</v>
      </c>
      <c r="E83" s="220">
        <v>0</v>
      </c>
      <c r="F83" s="218" t="s">
        <v>167</v>
      </c>
      <c r="G83" s="220">
        <v>0</v>
      </c>
      <c r="H83" s="218" t="s">
        <v>167</v>
      </c>
      <c r="J83" s="314"/>
      <c r="K83" s="318"/>
      <c r="L83" s="318"/>
      <c r="M83" s="318"/>
      <c r="N83" s="74"/>
      <c r="O83" s="318"/>
      <c r="P83" s="74"/>
      <c r="Q83" s="74"/>
      <c r="R83" s="74"/>
      <c r="S83" s="74"/>
    </row>
    <row r="84" spans="1:19" s="41" customFormat="1" x14ac:dyDescent="0.2">
      <c r="A84" s="73"/>
      <c r="B84" s="217" t="s">
        <v>131</v>
      </c>
      <c r="C84" s="223">
        <v>0</v>
      </c>
      <c r="D84" s="221" t="s">
        <v>168</v>
      </c>
      <c r="E84" s="223">
        <v>0</v>
      </c>
      <c r="F84" s="221" t="s">
        <v>167</v>
      </c>
      <c r="G84" s="223">
        <v>0</v>
      </c>
      <c r="H84" s="221" t="s">
        <v>167</v>
      </c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1:19" s="41" customFormat="1" x14ac:dyDescent="0.2">
      <c r="A85" s="73"/>
      <c r="B85" s="217" t="s">
        <v>130</v>
      </c>
      <c r="C85" s="218" t="s">
        <v>55</v>
      </c>
      <c r="D85" s="218" t="s">
        <v>167</v>
      </c>
      <c r="E85" s="220">
        <v>0</v>
      </c>
      <c r="F85" s="218" t="s">
        <v>167</v>
      </c>
      <c r="G85" s="220">
        <v>0</v>
      </c>
      <c r="H85" s="218" t="s">
        <v>167</v>
      </c>
      <c r="J85" s="314"/>
      <c r="K85" s="319"/>
      <c r="L85" s="319"/>
      <c r="M85" s="319"/>
      <c r="N85" s="74"/>
      <c r="O85" s="318"/>
      <c r="P85" s="74"/>
      <c r="Q85" s="74"/>
      <c r="R85" s="74"/>
      <c r="S85" s="74"/>
    </row>
    <row r="86" spans="1:19" s="41" customFormat="1" x14ac:dyDescent="0.2">
      <c r="A86" s="73"/>
      <c r="B86" s="217" t="s">
        <v>112</v>
      </c>
      <c r="C86" s="222">
        <v>123.87</v>
      </c>
      <c r="D86" s="221" t="s">
        <v>167</v>
      </c>
      <c r="E86" s="221" t="s">
        <v>55</v>
      </c>
      <c r="F86" s="221" t="s">
        <v>167</v>
      </c>
      <c r="G86" s="221" t="s">
        <v>55</v>
      </c>
      <c r="H86" s="221" t="s">
        <v>167</v>
      </c>
      <c r="J86" s="314"/>
      <c r="K86" s="319"/>
      <c r="L86" s="319"/>
      <c r="M86" s="319"/>
      <c r="N86" s="74"/>
      <c r="O86" s="318"/>
      <c r="P86" s="74"/>
      <c r="Q86" s="74"/>
      <c r="R86" s="74"/>
      <c r="S86" s="74"/>
    </row>
    <row r="87" spans="1:19" s="41" customFormat="1" x14ac:dyDescent="0.2">
      <c r="A87" s="73"/>
      <c r="B87" s="217" t="s">
        <v>127</v>
      </c>
      <c r="C87" s="219">
        <v>190.26</v>
      </c>
      <c r="D87" s="218" t="s">
        <v>171</v>
      </c>
      <c r="E87" s="220">
        <v>34</v>
      </c>
      <c r="F87" s="218" t="s">
        <v>171</v>
      </c>
      <c r="G87" s="220">
        <v>0</v>
      </c>
      <c r="H87" s="218" t="s">
        <v>167</v>
      </c>
      <c r="J87" s="314"/>
      <c r="K87" s="319"/>
      <c r="L87" s="319"/>
      <c r="M87" s="319"/>
      <c r="N87" s="74"/>
      <c r="O87" s="318"/>
      <c r="P87" s="74"/>
      <c r="Q87" s="74"/>
      <c r="R87" s="74"/>
      <c r="S87" s="74"/>
    </row>
    <row r="88" spans="1:19" s="41" customFormat="1" x14ac:dyDescent="0.2">
      <c r="A88" s="73"/>
      <c r="B88" s="217" t="s">
        <v>113</v>
      </c>
      <c r="C88" s="221" t="s">
        <v>55</v>
      </c>
      <c r="D88" s="221" t="s">
        <v>167</v>
      </c>
      <c r="E88" s="221" t="s">
        <v>55</v>
      </c>
      <c r="F88" s="221" t="s">
        <v>167</v>
      </c>
      <c r="G88" s="223">
        <v>0</v>
      </c>
      <c r="H88" s="221" t="s">
        <v>168</v>
      </c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1:19" s="41" customFormat="1" x14ac:dyDescent="0.2">
      <c r="A89" s="73"/>
      <c r="B89" s="217" t="s">
        <v>192</v>
      </c>
      <c r="C89" s="219">
        <v>80.28</v>
      </c>
      <c r="D89" s="218" t="s">
        <v>167</v>
      </c>
      <c r="E89" s="219">
        <v>6.16</v>
      </c>
      <c r="F89" s="218" t="s">
        <v>167</v>
      </c>
      <c r="G89" s="220">
        <v>0</v>
      </c>
      <c r="H89" s="218" t="s">
        <v>167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</row>
    <row r="90" spans="1:19" s="41" customFormat="1" x14ac:dyDescent="0.2">
      <c r="A90" s="73"/>
      <c r="B90" s="217" t="s">
        <v>132</v>
      </c>
      <c r="C90" s="223">
        <v>97.3</v>
      </c>
      <c r="D90" s="221" t="s">
        <v>167</v>
      </c>
      <c r="E90" s="221" t="s">
        <v>55</v>
      </c>
      <c r="F90" s="221" t="s">
        <v>167</v>
      </c>
      <c r="G90" s="223">
        <v>14.6</v>
      </c>
      <c r="H90" s="221" t="s">
        <v>167</v>
      </c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1:19" s="41" customFormat="1" x14ac:dyDescent="0.2">
      <c r="A91" s="73"/>
      <c r="B91" s="217" t="s">
        <v>133</v>
      </c>
      <c r="C91" s="219">
        <v>379.69</v>
      </c>
      <c r="D91" s="218" t="s">
        <v>167</v>
      </c>
      <c r="E91" s="219">
        <v>30.81</v>
      </c>
      <c r="F91" s="218" t="s">
        <v>167</v>
      </c>
      <c r="G91" s="220">
        <v>0</v>
      </c>
      <c r="H91" s="218" t="s">
        <v>167</v>
      </c>
      <c r="J91" s="74"/>
      <c r="K91" s="74"/>
      <c r="L91" s="74"/>
      <c r="M91" s="74"/>
      <c r="N91" s="74"/>
      <c r="O91" s="74"/>
      <c r="P91" s="74"/>
      <c r="Q91" s="74"/>
      <c r="R91" s="74"/>
      <c r="S91" s="74"/>
    </row>
    <row r="92" spans="1:19" s="41" customFormat="1" x14ac:dyDescent="0.2">
      <c r="A92" s="73"/>
      <c r="B92" s="217" t="s">
        <v>294</v>
      </c>
      <c r="C92" s="223">
        <v>4603</v>
      </c>
      <c r="D92" s="221" t="s">
        <v>167</v>
      </c>
      <c r="E92" s="223">
        <v>800</v>
      </c>
      <c r="F92" s="221" t="s">
        <v>167</v>
      </c>
      <c r="G92" s="223">
        <v>2311</v>
      </c>
      <c r="H92" s="221" t="s">
        <v>167</v>
      </c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1:19" s="41" customFormat="1" x14ac:dyDescent="0.2">
      <c r="A93" s="73"/>
      <c r="B93" s="217" t="s">
        <v>335</v>
      </c>
      <c r="C93" s="219">
        <v>39.79</v>
      </c>
      <c r="D93" s="218" t="s">
        <v>167</v>
      </c>
      <c r="E93" s="220">
        <v>0.3</v>
      </c>
      <c r="F93" s="218" t="s">
        <v>167</v>
      </c>
      <c r="G93" s="220">
        <v>0</v>
      </c>
      <c r="H93" s="218" t="s">
        <v>167</v>
      </c>
      <c r="J93" s="74"/>
      <c r="K93" s="74"/>
      <c r="L93" s="74"/>
      <c r="M93" s="74"/>
      <c r="N93" s="74"/>
      <c r="O93" s="74"/>
      <c r="P93" s="74"/>
      <c r="Q93" s="74"/>
      <c r="R93" s="74"/>
      <c r="S93" s="74"/>
    </row>
    <row r="94" spans="1:19" s="41" customFormat="1" x14ac:dyDescent="0.2">
      <c r="A94" s="73"/>
      <c r="B94"/>
      <c r="C94"/>
      <c r="D94"/>
      <c r="E94"/>
      <c r="F94"/>
      <c r="G94"/>
      <c r="H94"/>
      <c r="J94" s="74"/>
      <c r="K94" s="74"/>
      <c r="L94" s="74"/>
      <c r="M94" s="74"/>
      <c r="N94" s="74"/>
      <c r="O94" s="74"/>
      <c r="P94" s="74"/>
      <c r="Q94" s="74"/>
      <c r="R94" s="74"/>
      <c r="S94" s="74"/>
    </row>
    <row r="95" spans="1:19" s="41" customFormat="1" x14ac:dyDescent="0.2">
      <c r="A95" s="73"/>
      <c r="B95" s="215" t="s">
        <v>250</v>
      </c>
      <c r="C95"/>
      <c r="D95"/>
      <c r="E95"/>
      <c r="F95"/>
      <c r="G95"/>
      <c r="H95"/>
      <c r="J95" s="74"/>
      <c r="K95" s="74"/>
      <c r="L95" s="74"/>
      <c r="M95" s="74"/>
      <c r="N95" s="74"/>
      <c r="O95" s="74"/>
      <c r="P95" s="74"/>
      <c r="Q95" s="74"/>
      <c r="R95" s="74"/>
      <c r="S95" s="74"/>
    </row>
    <row r="96" spans="1:19" s="41" customFormat="1" x14ac:dyDescent="0.2">
      <c r="A96" s="73"/>
      <c r="B96" s="215" t="s">
        <v>55</v>
      </c>
      <c r="C96" s="214" t="s">
        <v>175</v>
      </c>
      <c r="D96"/>
      <c r="E96"/>
      <c r="F96"/>
      <c r="G96"/>
      <c r="H96"/>
      <c r="J96" s="74"/>
      <c r="K96" s="74"/>
      <c r="L96" s="74"/>
      <c r="M96" s="74"/>
      <c r="N96" s="74"/>
      <c r="O96" s="74"/>
      <c r="P96" s="74"/>
      <c r="Q96" s="74"/>
      <c r="R96" s="74"/>
      <c r="S96" s="74"/>
    </row>
    <row r="97" spans="1:114" s="41" customFormat="1" x14ac:dyDescent="0.2">
      <c r="A97" s="73"/>
      <c r="B97" s="215" t="s">
        <v>172</v>
      </c>
      <c r="C97"/>
      <c r="D97"/>
      <c r="E97"/>
      <c r="F97"/>
      <c r="G97"/>
      <c r="H97"/>
      <c r="J97" s="74"/>
      <c r="K97" s="74"/>
      <c r="L97" s="74"/>
      <c r="M97" s="74"/>
      <c r="N97" s="74"/>
      <c r="O97" s="74"/>
      <c r="P97" s="74"/>
      <c r="Q97" s="74"/>
      <c r="R97" s="74"/>
      <c r="S97" s="74"/>
    </row>
    <row r="98" spans="1:114" s="41" customFormat="1" x14ac:dyDescent="0.2">
      <c r="A98" s="73"/>
      <c r="B98" s="215" t="s">
        <v>169</v>
      </c>
      <c r="C98" s="214" t="s">
        <v>251</v>
      </c>
      <c r="D98"/>
      <c r="E98"/>
      <c r="F98"/>
      <c r="G98"/>
      <c r="H98"/>
      <c r="J98" s="74"/>
      <c r="K98" s="74"/>
      <c r="L98" s="74"/>
      <c r="M98" s="74"/>
      <c r="N98" s="74"/>
      <c r="O98" s="74"/>
      <c r="P98" s="74"/>
      <c r="Q98" s="74"/>
      <c r="R98" s="74"/>
      <c r="S98" s="74"/>
    </row>
    <row r="99" spans="1:114" s="41" customFormat="1" x14ac:dyDescent="0.2">
      <c r="A99" s="73"/>
      <c r="B99" s="215" t="s">
        <v>168</v>
      </c>
      <c r="C99" s="214" t="s">
        <v>179</v>
      </c>
      <c r="D99"/>
      <c r="E99"/>
      <c r="F99"/>
      <c r="G99"/>
      <c r="H99"/>
      <c r="J99" s="74"/>
      <c r="K99" s="74"/>
      <c r="L99" s="74"/>
      <c r="M99" s="74"/>
      <c r="N99" s="74"/>
      <c r="O99" s="74"/>
      <c r="P99" s="74"/>
      <c r="Q99" s="74"/>
      <c r="R99" s="74"/>
      <c r="S99" s="74"/>
    </row>
    <row r="100" spans="1:114" s="41" customFormat="1" x14ac:dyDescent="0.2">
      <c r="B100" s="215" t="s">
        <v>171</v>
      </c>
      <c r="C100" s="214" t="s">
        <v>180</v>
      </c>
      <c r="D100"/>
      <c r="E100"/>
      <c r="F100"/>
      <c r="G100"/>
      <c r="H100"/>
    </row>
    <row r="101" spans="1:114" s="41" customFormat="1" x14ac:dyDescent="0.2">
      <c r="B101" s="215" t="s">
        <v>171</v>
      </c>
      <c r="C101" s="214" t="s">
        <v>180</v>
      </c>
      <c r="D101"/>
      <c r="E101"/>
      <c r="F101"/>
      <c r="G101"/>
      <c r="H101"/>
    </row>
    <row r="102" spans="1:114" s="41" customFormat="1" x14ac:dyDescent="0.2">
      <c r="B102" s="53"/>
      <c r="C102" s="53"/>
      <c r="D102" s="42"/>
    </row>
    <row r="103" spans="1:114" s="41" customFormat="1" x14ac:dyDescent="0.2">
      <c r="A103" s="149"/>
      <c r="B103" s="61"/>
      <c r="C103" s="61"/>
      <c r="D103" s="61"/>
      <c r="E103" s="61"/>
      <c r="F103" s="61"/>
      <c r="G103" s="61"/>
      <c r="H103" s="61"/>
      <c r="I103" s="61"/>
    </row>
    <row r="104" spans="1:114" x14ac:dyDescent="0.2">
      <c r="B104" s="42" t="s">
        <v>390</v>
      </c>
    </row>
    <row r="106" spans="1:114" x14ac:dyDescent="0.2">
      <c r="B106" s="214" t="s">
        <v>391</v>
      </c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</row>
    <row r="107" spans="1:114" x14ac:dyDescent="0.2">
      <c r="B107" s="214" t="s">
        <v>243</v>
      </c>
      <c r="C107" s="215" t="s">
        <v>392</v>
      </c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</row>
    <row r="108" spans="1:114" x14ac:dyDescent="0.2">
      <c r="B108" s="214" t="s">
        <v>244</v>
      </c>
      <c r="C108" s="214" t="s">
        <v>374</v>
      </c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</row>
    <row r="109" spans="1:114" x14ac:dyDescent="0.2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</row>
    <row r="110" spans="1:114" x14ac:dyDescent="0.2">
      <c r="B110" s="215" t="s">
        <v>245</v>
      </c>
      <c r="C110"/>
      <c r="D110" s="214" t="s">
        <v>246</v>
      </c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</row>
    <row r="111" spans="1:114" x14ac:dyDescent="0.2">
      <c r="B111" s="215" t="s">
        <v>247</v>
      </c>
      <c r="C111"/>
      <c r="D111" s="214" t="s">
        <v>224</v>
      </c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</row>
    <row r="112" spans="1:114" x14ac:dyDescent="0.2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</row>
    <row r="113" spans="2:114" x14ac:dyDescent="0.2">
      <c r="B113" s="298" t="s">
        <v>249</v>
      </c>
      <c r="C113" s="347" t="s">
        <v>201</v>
      </c>
      <c r="D113" s="347" t="s">
        <v>167</v>
      </c>
      <c r="E113" s="347" t="s">
        <v>201</v>
      </c>
      <c r="F113" s="347" t="s">
        <v>167</v>
      </c>
      <c r="G113" s="347" t="s">
        <v>84</v>
      </c>
      <c r="H113" s="347" t="s">
        <v>167</v>
      </c>
      <c r="I113" s="347" t="s">
        <v>84</v>
      </c>
      <c r="J113" s="347" t="s">
        <v>167</v>
      </c>
      <c r="K113" s="347" t="s">
        <v>83</v>
      </c>
      <c r="L113" s="347" t="s">
        <v>167</v>
      </c>
      <c r="M113" s="347" t="s">
        <v>83</v>
      </c>
      <c r="N113" s="347" t="s">
        <v>167</v>
      </c>
      <c r="O113" s="347" t="s">
        <v>153</v>
      </c>
      <c r="P113" s="347" t="s">
        <v>167</v>
      </c>
      <c r="Q113" s="347" t="s">
        <v>153</v>
      </c>
      <c r="R113" s="347" t="s">
        <v>167</v>
      </c>
      <c r="S113" s="347" t="s">
        <v>81</v>
      </c>
      <c r="T113" s="347" t="s">
        <v>167</v>
      </c>
      <c r="U113" s="347" t="s">
        <v>81</v>
      </c>
      <c r="V113" s="347" t="s">
        <v>167</v>
      </c>
      <c r="W113" s="347" t="s">
        <v>126</v>
      </c>
      <c r="X113" s="347" t="s">
        <v>167</v>
      </c>
      <c r="Y113" s="347" t="s">
        <v>126</v>
      </c>
      <c r="Z113" s="347" t="s">
        <v>167</v>
      </c>
      <c r="AA113" s="347" t="s">
        <v>79</v>
      </c>
      <c r="AB113" s="347" t="s">
        <v>167</v>
      </c>
      <c r="AC113" s="347" t="s">
        <v>79</v>
      </c>
      <c r="AD113" s="347" t="s">
        <v>167</v>
      </c>
      <c r="AE113" s="347" t="s">
        <v>78</v>
      </c>
      <c r="AF113" s="347" t="s">
        <v>167</v>
      </c>
      <c r="AG113" s="347" t="s">
        <v>78</v>
      </c>
      <c r="AH113" s="347" t="s">
        <v>167</v>
      </c>
      <c r="AI113" s="347" t="s">
        <v>77</v>
      </c>
      <c r="AJ113" s="347" t="s">
        <v>167</v>
      </c>
      <c r="AK113" s="347" t="s">
        <v>77</v>
      </c>
      <c r="AL113" s="347" t="s">
        <v>167</v>
      </c>
      <c r="AM113" s="347" t="s">
        <v>76</v>
      </c>
      <c r="AN113" s="347" t="s">
        <v>167</v>
      </c>
      <c r="AO113" s="347" t="s">
        <v>76</v>
      </c>
      <c r="AP113" s="347" t="s">
        <v>167</v>
      </c>
      <c r="AQ113" s="347" t="s">
        <v>75</v>
      </c>
      <c r="AR113" s="347" t="s">
        <v>167</v>
      </c>
      <c r="AS113" s="347" t="s">
        <v>75</v>
      </c>
      <c r="AT113" s="347" t="s">
        <v>167</v>
      </c>
      <c r="AU113" s="347" t="s">
        <v>74</v>
      </c>
      <c r="AV113" s="347" t="s">
        <v>167</v>
      </c>
      <c r="AW113" s="347" t="s">
        <v>74</v>
      </c>
      <c r="AX113" s="347" t="s">
        <v>167</v>
      </c>
      <c r="AY113" s="347" t="s">
        <v>73</v>
      </c>
      <c r="AZ113" s="347" t="s">
        <v>167</v>
      </c>
      <c r="BA113" s="347" t="s">
        <v>73</v>
      </c>
      <c r="BB113" s="347" t="s">
        <v>167</v>
      </c>
      <c r="BC113" s="347" t="s">
        <v>72</v>
      </c>
      <c r="BD113" s="347" t="s">
        <v>167</v>
      </c>
      <c r="BE113" s="347" t="s">
        <v>72</v>
      </c>
      <c r="BF113" s="347" t="s">
        <v>167</v>
      </c>
      <c r="BG113" s="347" t="s">
        <v>71</v>
      </c>
      <c r="BH113" s="347" t="s">
        <v>167</v>
      </c>
      <c r="BI113" s="347" t="s">
        <v>71</v>
      </c>
      <c r="BJ113" s="347" t="s">
        <v>167</v>
      </c>
      <c r="BK113" s="347" t="s">
        <v>70</v>
      </c>
      <c r="BL113" s="347" t="s">
        <v>167</v>
      </c>
      <c r="BM113" s="347" t="s">
        <v>70</v>
      </c>
      <c r="BN113" s="347" t="s">
        <v>167</v>
      </c>
      <c r="BO113" s="347" t="s">
        <v>69</v>
      </c>
      <c r="BP113" s="347" t="s">
        <v>167</v>
      </c>
      <c r="BQ113" s="347" t="s">
        <v>69</v>
      </c>
      <c r="BR113" s="347" t="s">
        <v>167</v>
      </c>
      <c r="BS113" s="347" t="s">
        <v>68</v>
      </c>
      <c r="BT113" s="347" t="s">
        <v>167</v>
      </c>
      <c r="BU113" s="347" t="s">
        <v>68</v>
      </c>
      <c r="BV113" s="347" t="s">
        <v>167</v>
      </c>
      <c r="BW113" s="347" t="s">
        <v>67</v>
      </c>
      <c r="BX113" s="347" t="s">
        <v>167</v>
      </c>
      <c r="BY113" s="347" t="s">
        <v>67</v>
      </c>
      <c r="BZ113" s="347" t="s">
        <v>167</v>
      </c>
      <c r="CA113" s="347" t="s">
        <v>66</v>
      </c>
      <c r="CB113" s="347" t="s">
        <v>167</v>
      </c>
      <c r="CC113" s="347" t="s">
        <v>66</v>
      </c>
      <c r="CD113" s="347" t="s">
        <v>167</v>
      </c>
      <c r="CE113" s="347" t="s">
        <v>65</v>
      </c>
      <c r="CF113" s="347" t="s">
        <v>167</v>
      </c>
      <c r="CG113" s="347" t="s">
        <v>65</v>
      </c>
      <c r="CH113" s="347" t="s">
        <v>167</v>
      </c>
      <c r="CI113" s="347" t="s">
        <v>64</v>
      </c>
      <c r="CJ113" s="347" t="s">
        <v>167</v>
      </c>
      <c r="CK113" s="347" t="s">
        <v>64</v>
      </c>
      <c r="CL113" s="347" t="s">
        <v>167</v>
      </c>
      <c r="CM113" s="347" t="s">
        <v>63</v>
      </c>
      <c r="CN113" s="347" t="s">
        <v>167</v>
      </c>
      <c r="CO113" s="347" t="s">
        <v>63</v>
      </c>
      <c r="CP113" s="347" t="s">
        <v>167</v>
      </c>
      <c r="CQ113" s="347" t="s">
        <v>62</v>
      </c>
      <c r="CR113" s="347" t="s">
        <v>167</v>
      </c>
      <c r="CS113" s="347" t="s">
        <v>62</v>
      </c>
      <c r="CT113" s="347" t="s">
        <v>167</v>
      </c>
      <c r="CU113" s="347" t="s">
        <v>61</v>
      </c>
      <c r="CV113" s="347" t="s">
        <v>167</v>
      </c>
      <c r="CW113" s="347" t="s">
        <v>61</v>
      </c>
      <c r="CX113" s="347" t="s">
        <v>167</v>
      </c>
      <c r="CY113" s="347" t="s">
        <v>60</v>
      </c>
      <c r="CZ113" s="347" t="s">
        <v>167</v>
      </c>
      <c r="DA113" s="347" t="s">
        <v>60</v>
      </c>
      <c r="DB113" s="347" t="s">
        <v>167</v>
      </c>
      <c r="DC113" s="347" t="s">
        <v>59</v>
      </c>
      <c r="DD113" s="347" t="s">
        <v>167</v>
      </c>
      <c r="DE113" s="347" t="s">
        <v>59</v>
      </c>
      <c r="DF113" s="347" t="s">
        <v>167</v>
      </c>
      <c r="DG113" s="347" t="s">
        <v>58</v>
      </c>
      <c r="DH113" s="347" t="s">
        <v>167</v>
      </c>
      <c r="DI113" s="347" t="s">
        <v>58</v>
      </c>
      <c r="DJ113" s="347" t="s">
        <v>167</v>
      </c>
    </row>
    <row r="114" spans="2:114" x14ac:dyDescent="0.2">
      <c r="B114" s="298" t="s">
        <v>97</v>
      </c>
      <c r="C114" s="348" t="s">
        <v>297</v>
      </c>
      <c r="D114" s="348" t="s">
        <v>167</v>
      </c>
      <c r="E114" s="348" t="s">
        <v>314</v>
      </c>
      <c r="F114" s="348" t="s">
        <v>167</v>
      </c>
      <c r="G114" s="348" t="s">
        <v>297</v>
      </c>
      <c r="H114" s="348" t="s">
        <v>167</v>
      </c>
      <c r="I114" s="348" t="s">
        <v>314</v>
      </c>
      <c r="J114" s="348" t="s">
        <v>167</v>
      </c>
      <c r="K114" s="348" t="s">
        <v>297</v>
      </c>
      <c r="L114" s="348" t="s">
        <v>167</v>
      </c>
      <c r="M114" s="348" t="s">
        <v>314</v>
      </c>
      <c r="N114" s="348" t="s">
        <v>167</v>
      </c>
      <c r="O114" s="348" t="s">
        <v>297</v>
      </c>
      <c r="P114" s="348" t="s">
        <v>167</v>
      </c>
      <c r="Q114" s="348" t="s">
        <v>314</v>
      </c>
      <c r="R114" s="348" t="s">
        <v>167</v>
      </c>
      <c r="S114" s="348" t="s">
        <v>297</v>
      </c>
      <c r="T114" s="348" t="s">
        <v>167</v>
      </c>
      <c r="U114" s="348" t="s">
        <v>314</v>
      </c>
      <c r="V114" s="348" t="s">
        <v>167</v>
      </c>
      <c r="W114" s="348" t="s">
        <v>297</v>
      </c>
      <c r="X114" s="348" t="s">
        <v>167</v>
      </c>
      <c r="Y114" s="348" t="s">
        <v>314</v>
      </c>
      <c r="Z114" s="348" t="s">
        <v>167</v>
      </c>
      <c r="AA114" s="348" t="s">
        <v>297</v>
      </c>
      <c r="AB114" s="348" t="s">
        <v>167</v>
      </c>
      <c r="AC114" s="348" t="s">
        <v>314</v>
      </c>
      <c r="AD114" s="348" t="s">
        <v>167</v>
      </c>
      <c r="AE114" s="348" t="s">
        <v>297</v>
      </c>
      <c r="AF114" s="348" t="s">
        <v>167</v>
      </c>
      <c r="AG114" s="348" t="s">
        <v>314</v>
      </c>
      <c r="AH114" s="348" t="s">
        <v>167</v>
      </c>
      <c r="AI114" s="348" t="s">
        <v>297</v>
      </c>
      <c r="AJ114" s="348" t="s">
        <v>167</v>
      </c>
      <c r="AK114" s="348" t="s">
        <v>314</v>
      </c>
      <c r="AL114" s="348" t="s">
        <v>167</v>
      </c>
      <c r="AM114" s="348" t="s">
        <v>297</v>
      </c>
      <c r="AN114" s="348" t="s">
        <v>167</v>
      </c>
      <c r="AO114" s="348" t="s">
        <v>314</v>
      </c>
      <c r="AP114" s="348" t="s">
        <v>167</v>
      </c>
      <c r="AQ114" s="348" t="s">
        <v>297</v>
      </c>
      <c r="AR114" s="348" t="s">
        <v>167</v>
      </c>
      <c r="AS114" s="348" t="s">
        <v>314</v>
      </c>
      <c r="AT114" s="348" t="s">
        <v>167</v>
      </c>
      <c r="AU114" s="348" t="s">
        <v>297</v>
      </c>
      <c r="AV114" s="348" t="s">
        <v>167</v>
      </c>
      <c r="AW114" s="348" t="s">
        <v>314</v>
      </c>
      <c r="AX114" s="348" t="s">
        <v>167</v>
      </c>
      <c r="AY114" s="348" t="s">
        <v>297</v>
      </c>
      <c r="AZ114" s="348" t="s">
        <v>167</v>
      </c>
      <c r="BA114" s="348" t="s">
        <v>314</v>
      </c>
      <c r="BB114" s="348" t="s">
        <v>167</v>
      </c>
      <c r="BC114" s="348" t="s">
        <v>297</v>
      </c>
      <c r="BD114" s="348" t="s">
        <v>167</v>
      </c>
      <c r="BE114" s="348" t="s">
        <v>314</v>
      </c>
      <c r="BF114" s="348" t="s">
        <v>167</v>
      </c>
      <c r="BG114" s="348" t="s">
        <v>297</v>
      </c>
      <c r="BH114" s="348" t="s">
        <v>167</v>
      </c>
      <c r="BI114" s="348" t="s">
        <v>314</v>
      </c>
      <c r="BJ114" s="348" t="s">
        <v>167</v>
      </c>
      <c r="BK114" s="348" t="s">
        <v>297</v>
      </c>
      <c r="BL114" s="348" t="s">
        <v>167</v>
      </c>
      <c r="BM114" s="348" t="s">
        <v>314</v>
      </c>
      <c r="BN114" s="348" t="s">
        <v>167</v>
      </c>
      <c r="BO114" s="348" t="s">
        <v>297</v>
      </c>
      <c r="BP114" s="348" t="s">
        <v>167</v>
      </c>
      <c r="BQ114" s="348" t="s">
        <v>314</v>
      </c>
      <c r="BR114" s="348" t="s">
        <v>167</v>
      </c>
      <c r="BS114" s="348" t="s">
        <v>297</v>
      </c>
      <c r="BT114" s="348" t="s">
        <v>167</v>
      </c>
      <c r="BU114" s="348" t="s">
        <v>314</v>
      </c>
      <c r="BV114" s="348" t="s">
        <v>167</v>
      </c>
      <c r="BW114" s="348" t="s">
        <v>297</v>
      </c>
      <c r="BX114" s="348" t="s">
        <v>167</v>
      </c>
      <c r="BY114" s="348" t="s">
        <v>314</v>
      </c>
      <c r="BZ114" s="348" t="s">
        <v>167</v>
      </c>
      <c r="CA114" s="348" t="s">
        <v>297</v>
      </c>
      <c r="CB114" s="348" t="s">
        <v>167</v>
      </c>
      <c r="CC114" s="348" t="s">
        <v>314</v>
      </c>
      <c r="CD114" s="348" t="s">
        <v>167</v>
      </c>
      <c r="CE114" s="348" t="s">
        <v>297</v>
      </c>
      <c r="CF114" s="348" t="s">
        <v>167</v>
      </c>
      <c r="CG114" s="348" t="s">
        <v>314</v>
      </c>
      <c r="CH114" s="348" t="s">
        <v>167</v>
      </c>
      <c r="CI114" s="348" t="s">
        <v>297</v>
      </c>
      <c r="CJ114" s="348" t="s">
        <v>167</v>
      </c>
      <c r="CK114" s="348" t="s">
        <v>314</v>
      </c>
      <c r="CL114" s="348" t="s">
        <v>167</v>
      </c>
      <c r="CM114" s="348" t="s">
        <v>297</v>
      </c>
      <c r="CN114" s="348" t="s">
        <v>167</v>
      </c>
      <c r="CO114" s="348" t="s">
        <v>314</v>
      </c>
      <c r="CP114" s="348" t="s">
        <v>167</v>
      </c>
      <c r="CQ114" s="348" t="s">
        <v>297</v>
      </c>
      <c r="CR114" s="348" t="s">
        <v>167</v>
      </c>
      <c r="CS114" s="348" t="s">
        <v>314</v>
      </c>
      <c r="CT114" s="348" t="s">
        <v>167</v>
      </c>
      <c r="CU114" s="348" t="s">
        <v>297</v>
      </c>
      <c r="CV114" s="348" t="s">
        <v>167</v>
      </c>
      <c r="CW114" s="348" t="s">
        <v>314</v>
      </c>
      <c r="CX114" s="348" t="s">
        <v>167</v>
      </c>
      <c r="CY114" s="348" t="s">
        <v>297</v>
      </c>
      <c r="CZ114" s="348" t="s">
        <v>167</v>
      </c>
      <c r="DA114" s="348" t="s">
        <v>314</v>
      </c>
      <c r="DB114" s="348" t="s">
        <v>167</v>
      </c>
      <c r="DC114" s="348" t="s">
        <v>297</v>
      </c>
      <c r="DD114" s="348" t="s">
        <v>167</v>
      </c>
      <c r="DE114" s="348" t="s">
        <v>314</v>
      </c>
      <c r="DF114" s="348" t="s">
        <v>167</v>
      </c>
      <c r="DG114" s="348" t="s">
        <v>297</v>
      </c>
      <c r="DH114" s="348" t="s">
        <v>167</v>
      </c>
      <c r="DI114" s="348" t="s">
        <v>314</v>
      </c>
      <c r="DJ114" s="348" t="s">
        <v>167</v>
      </c>
    </row>
    <row r="115" spans="2:114" x14ac:dyDescent="0.2">
      <c r="B115" s="216" t="s">
        <v>248</v>
      </c>
      <c r="C115" s="1" t="s">
        <v>167</v>
      </c>
      <c r="D115" s="1" t="s">
        <v>167</v>
      </c>
      <c r="E115" s="1" t="s">
        <v>167</v>
      </c>
      <c r="F115" s="1" t="s">
        <v>167</v>
      </c>
      <c r="G115" s="1" t="s">
        <v>167</v>
      </c>
      <c r="H115" s="1" t="s">
        <v>167</v>
      </c>
      <c r="I115" s="1" t="s">
        <v>167</v>
      </c>
      <c r="J115" s="1" t="s">
        <v>167</v>
      </c>
      <c r="K115" s="1" t="s">
        <v>167</v>
      </c>
      <c r="L115" s="1" t="s">
        <v>167</v>
      </c>
      <c r="M115" s="1" t="s">
        <v>167</v>
      </c>
      <c r="N115" s="1" t="s">
        <v>167</v>
      </c>
      <c r="O115" s="1" t="s">
        <v>167</v>
      </c>
      <c r="P115" s="1" t="s">
        <v>167</v>
      </c>
      <c r="Q115" s="1" t="s">
        <v>167</v>
      </c>
      <c r="R115" s="1" t="s">
        <v>167</v>
      </c>
      <c r="S115" s="1" t="s">
        <v>167</v>
      </c>
      <c r="T115" s="1" t="s">
        <v>167</v>
      </c>
      <c r="U115" s="1" t="s">
        <v>167</v>
      </c>
      <c r="V115" s="1" t="s">
        <v>167</v>
      </c>
      <c r="W115" s="1" t="s">
        <v>167</v>
      </c>
      <c r="X115" s="1" t="s">
        <v>167</v>
      </c>
      <c r="Y115" s="1" t="s">
        <v>167</v>
      </c>
      <c r="Z115" s="1" t="s">
        <v>167</v>
      </c>
      <c r="AA115" s="1" t="s">
        <v>167</v>
      </c>
      <c r="AB115" s="1" t="s">
        <v>167</v>
      </c>
      <c r="AC115" s="1" t="s">
        <v>167</v>
      </c>
      <c r="AD115" s="1" t="s">
        <v>167</v>
      </c>
      <c r="AE115" s="1" t="s">
        <v>167</v>
      </c>
      <c r="AF115" s="1" t="s">
        <v>167</v>
      </c>
      <c r="AG115" s="1" t="s">
        <v>167</v>
      </c>
      <c r="AH115" s="1" t="s">
        <v>167</v>
      </c>
      <c r="AI115" s="1" t="s">
        <v>167</v>
      </c>
      <c r="AJ115" s="1" t="s">
        <v>167</v>
      </c>
      <c r="AK115" s="1" t="s">
        <v>167</v>
      </c>
      <c r="AL115" s="1" t="s">
        <v>167</v>
      </c>
      <c r="AM115" s="1" t="s">
        <v>167</v>
      </c>
      <c r="AN115" s="1" t="s">
        <v>167</v>
      </c>
      <c r="AO115" s="1" t="s">
        <v>167</v>
      </c>
      <c r="AP115" s="1" t="s">
        <v>167</v>
      </c>
      <c r="AQ115" s="1" t="s">
        <v>167</v>
      </c>
      <c r="AR115" s="1" t="s">
        <v>167</v>
      </c>
      <c r="AS115" s="1" t="s">
        <v>167</v>
      </c>
      <c r="AT115" s="1" t="s">
        <v>167</v>
      </c>
      <c r="AU115" s="1" t="s">
        <v>167</v>
      </c>
      <c r="AV115" s="1" t="s">
        <v>167</v>
      </c>
      <c r="AW115" s="1" t="s">
        <v>167</v>
      </c>
      <c r="AX115" s="1" t="s">
        <v>167</v>
      </c>
      <c r="AY115" s="1" t="s">
        <v>167</v>
      </c>
      <c r="AZ115" s="1" t="s">
        <v>167</v>
      </c>
      <c r="BA115" s="1" t="s">
        <v>167</v>
      </c>
      <c r="BB115" s="1" t="s">
        <v>167</v>
      </c>
      <c r="BC115" s="1" t="s">
        <v>167</v>
      </c>
      <c r="BD115" s="1" t="s">
        <v>167</v>
      </c>
      <c r="BE115" s="1" t="s">
        <v>167</v>
      </c>
      <c r="BF115" s="1" t="s">
        <v>167</v>
      </c>
      <c r="BG115" s="1" t="s">
        <v>167</v>
      </c>
      <c r="BH115" s="1" t="s">
        <v>167</v>
      </c>
      <c r="BI115" s="1" t="s">
        <v>167</v>
      </c>
      <c r="BJ115" s="1" t="s">
        <v>167</v>
      </c>
      <c r="BK115" s="1" t="s">
        <v>167</v>
      </c>
      <c r="BL115" s="1" t="s">
        <v>167</v>
      </c>
      <c r="BM115" s="1" t="s">
        <v>167</v>
      </c>
      <c r="BN115" s="1" t="s">
        <v>167</v>
      </c>
      <c r="BO115" s="1" t="s">
        <v>167</v>
      </c>
      <c r="BP115" s="1" t="s">
        <v>167</v>
      </c>
      <c r="BQ115" s="1" t="s">
        <v>167</v>
      </c>
      <c r="BR115" s="1" t="s">
        <v>167</v>
      </c>
      <c r="BS115" s="1" t="s">
        <v>167</v>
      </c>
      <c r="BT115" s="1" t="s">
        <v>167</v>
      </c>
      <c r="BU115" s="1" t="s">
        <v>167</v>
      </c>
      <c r="BV115" s="1" t="s">
        <v>167</v>
      </c>
      <c r="BW115" s="1" t="s">
        <v>167</v>
      </c>
      <c r="BX115" s="1" t="s">
        <v>167</v>
      </c>
      <c r="BY115" s="1" t="s">
        <v>167</v>
      </c>
      <c r="BZ115" s="1" t="s">
        <v>167</v>
      </c>
      <c r="CA115" s="1" t="s">
        <v>167</v>
      </c>
      <c r="CB115" s="1" t="s">
        <v>167</v>
      </c>
      <c r="CC115" s="1" t="s">
        <v>167</v>
      </c>
      <c r="CD115" s="1" t="s">
        <v>167</v>
      </c>
      <c r="CE115" s="1" t="s">
        <v>167</v>
      </c>
      <c r="CF115" s="1" t="s">
        <v>167</v>
      </c>
      <c r="CG115" s="1" t="s">
        <v>167</v>
      </c>
      <c r="CH115" s="1" t="s">
        <v>167</v>
      </c>
      <c r="CI115" s="1" t="s">
        <v>167</v>
      </c>
      <c r="CJ115" s="1" t="s">
        <v>167</v>
      </c>
      <c r="CK115" s="1" t="s">
        <v>167</v>
      </c>
      <c r="CL115" s="1" t="s">
        <v>167</v>
      </c>
      <c r="CM115" s="1" t="s">
        <v>167</v>
      </c>
      <c r="CN115" s="1" t="s">
        <v>167</v>
      </c>
      <c r="CO115" s="1" t="s">
        <v>167</v>
      </c>
      <c r="CP115" s="1" t="s">
        <v>167</v>
      </c>
      <c r="CQ115" s="1" t="s">
        <v>167</v>
      </c>
      <c r="CR115" s="1" t="s">
        <v>167</v>
      </c>
      <c r="CS115" s="1" t="s">
        <v>167</v>
      </c>
      <c r="CT115" s="1" t="s">
        <v>167</v>
      </c>
      <c r="CU115" s="1" t="s">
        <v>167</v>
      </c>
      <c r="CV115" s="1" t="s">
        <v>167</v>
      </c>
      <c r="CW115" s="1" t="s">
        <v>167</v>
      </c>
      <c r="CX115" s="1" t="s">
        <v>167</v>
      </c>
      <c r="CY115" s="1" t="s">
        <v>167</v>
      </c>
      <c r="CZ115" s="1" t="s">
        <v>167</v>
      </c>
      <c r="DA115" s="1" t="s">
        <v>167</v>
      </c>
      <c r="DB115" s="1" t="s">
        <v>167</v>
      </c>
      <c r="DC115" s="1" t="s">
        <v>167</v>
      </c>
      <c r="DD115" s="1" t="s">
        <v>167</v>
      </c>
      <c r="DE115" s="1" t="s">
        <v>167</v>
      </c>
      <c r="DF115" s="1" t="s">
        <v>167</v>
      </c>
      <c r="DG115" s="1" t="s">
        <v>167</v>
      </c>
      <c r="DH115" s="1" t="s">
        <v>167</v>
      </c>
      <c r="DI115" s="1" t="s">
        <v>167</v>
      </c>
      <c r="DJ115" s="1" t="s">
        <v>167</v>
      </c>
    </row>
    <row r="116" spans="2:114" x14ac:dyDescent="0.2">
      <c r="B116" s="217" t="s">
        <v>102</v>
      </c>
      <c r="C116" s="222">
        <v>12559.84</v>
      </c>
      <c r="D116" s="221" t="s">
        <v>167</v>
      </c>
      <c r="E116" s="288">
        <v>12063.954659000001</v>
      </c>
      <c r="F116" s="309"/>
      <c r="G116" s="223">
        <v>238.6</v>
      </c>
      <c r="H116" s="221" t="s">
        <v>167</v>
      </c>
      <c r="I116" s="222">
        <v>203.01</v>
      </c>
      <c r="J116" s="221" t="s">
        <v>167</v>
      </c>
      <c r="K116" s="223">
        <v>46.4</v>
      </c>
      <c r="L116" s="221" t="s">
        <v>167</v>
      </c>
      <c r="M116" s="222">
        <v>34.93</v>
      </c>
      <c r="N116" s="221" t="s">
        <v>167</v>
      </c>
      <c r="O116" s="222">
        <v>131.35</v>
      </c>
      <c r="P116" s="221" t="s">
        <v>167</v>
      </c>
      <c r="Q116" s="222">
        <v>101.02</v>
      </c>
      <c r="R116" s="221" t="s">
        <v>167</v>
      </c>
      <c r="S116" s="222">
        <v>41.03</v>
      </c>
      <c r="T116" s="221" t="s">
        <v>167</v>
      </c>
      <c r="U116" s="222">
        <v>24.45</v>
      </c>
      <c r="V116" s="221" t="s">
        <v>167</v>
      </c>
      <c r="W116" s="222">
        <v>1070.98</v>
      </c>
      <c r="X116" s="221" t="s">
        <v>167</v>
      </c>
      <c r="Y116" s="222">
        <v>941.21</v>
      </c>
      <c r="Z116" s="221" t="s">
        <v>167</v>
      </c>
      <c r="AA116" s="222">
        <v>3.29</v>
      </c>
      <c r="AB116" s="221" t="s">
        <v>167</v>
      </c>
      <c r="AC116" s="222">
        <v>0.99</v>
      </c>
      <c r="AD116" s="221" t="s">
        <v>167</v>
      </c>
      <c r="AE116" s="223">
        <v>23.2</v>
      </c>
      <c r="AF116" s="221" t="s">
        <v>167</v>
      </c>
      <c r="AG116" s="222">
        <v>21.99</v>
      </c>
      <c r="AH116" s="221" t="s">
        <v>167</v>
      </c>
      <c r="AI116" s="222">
        <v>289.27999999999997</v>
      </c>
      <c r="AJ116" s="221" t="s">
        <v>167</v>
      </c>
      <c r="AK116" s="222">
        <v>242.71</v>
      </c>
      <c r="AL116" s="221" t="s">
        <v>167</v>
      </c>
      <c r="AM116" s="222">
        <v>496.35</v>
      </c>
      <c r="AN116" s="221" t="s">
        <v>167</v>
      </c>
      <c r="AO116" s="222">
        <v>527.67999999999995</v>
      </c>
      <c r="AP116" s="221" t="s">
        <v>167</v>
      </c>
      <c r="AQ116" s="222">
        <v>1785.66</v>
      </c>
      <c r="AR116" s="221" t="s">
        <v>167</v>
      </c>
      <c r="AS116" s="222">
        <v>1894.44</v>
      </c>
      <c r="AT116" s="221" t="s">
        <v>167</v>
      </c>
      <c r="AU116" s="222">
        <v>46.81</v>
      </c>
      <c r="AV116" s="221" t="s">
        <v>167</v>
      </c>
      <c r="AW116" s="222">
        <v>61.53</v>
      </c>
      <c r="AX116" s="221" t="s">
        <v>167</v>
      </c>
      <c r="AY116" s="222">
        <v>2256.2399999999998</v>
      </c>
      <c r="AZ116" s="221" t="s">
        <v>167</v>
      </c>
      <c r="BA116" s="222">
        <v>2267.75</v>
      </c>
      <c r="BB116" s="221" t="s">
        <v>167</v>
      </c>
      <c r="BC116" s="222">
        <v>3.35</v>
      </c>
      <c r="BD116" s="221" t="s">
        <v>167</v>
      </c>
      <c r="BE116" s="223">
        <v>2.9</v>
      </c>
      <c r="BF116" s="221" t="s">
        <v>171</v>
      </c>
      <c r="BG116" s="222">
        <v>10.039999999999999</v>
      </c>
      <c r="BH116" s="221" t="s">
        <v>167</v>
      </c>
      <c r="BI116" s="223">
        <v>7.7</v>
      </c>
      <c r="BJ116" s="221" t="s">
        <v>167</v>
      </c>
      <c r="BK116" s="222">
        <v>51.42</v>
      </c>
      <c r="BL116" s="221" t="s">
        <v>167</v>
      </c>
      <c r="BM116" s="222">
        <v>38.42</v>
      </c>
      <c r="BN116" s="221" t="s">
        <v>167</v>
      </c>
      <c r="BO116" s="222">
        <v>1.38</v>
      </c>
      <c r="BP116" s="221" t="s">
        <v>167</v>
      </c>
      <c r="BQ116" s="222">
        <v>0.99</v>
      </c>
      <c r="BR116" s="221" t="s">
        <v>167</v>
      </c>
      <c r="BS116" s="223">
        <v>350.1</v>
      </c>
      <c r="BT116" s="221" t="s">
        <v>167</v>
      </c>
      <c r="BU116" s="223">
        <v>486.3</v>
      </c>
      <c r="BV116" s="221" t="s">
        <v>167</v>
      </c>
      <c r="BW116" s="222">
        <v>0.01</v>
      </c>
      <c r="BX116" s="221" t="s">
        <v>167</v>
      </c>
      <c r="BY116" s="222">
        <v>0.01</v>
      </c>
      <c r="BZ116" s="221" t="s">
        <v>167</v>
      </c>
      <c r="CA116" s="223">
        <v>236</v>
      </c>
      <c r="CB116" s="221" t="s">
        <v>167</v>
      </c>
      <c r="CC116" s="223">
        <v>198</v>
      </c>
      <c r="CD116" s="221" t="s">
        <v>167</v>
      </c>
      <c r="CE116" s="222">
        <v>260.61</v>
      </c>
      <c r="CF116" s="221" t="s">
        <v>167</v>
      </c>
      <c r="CG116" s="222">
        <v>191.91</v>
      </c>
      <c r="CH116" s="221" t="s">
        <v>167</v>
      </c>
      <c r="CI116" s="223">
        <v>4264.7</v>
      </c>
      <c r="CJ116" s="221" t="s">
        <v>167</v>
      </c>
      <c r="CK116" s="223">
        <v>3892.7</v>
      </c>
      <c r="CL116" s="221" t="s">
        <v>167</v>
      </c>
      <c r="CM116" s="222">
        <v>291.19</v>
      </c>
      <c r="CN116" s="221" t="s">
        <v>167</v>
      </c>
      <c r="CO116" s="222">
        <v>292.23</v>
      </c>
      <c r="CP116" s="221" t="s">
        <v>167</v>
      </c>
      <c r="CQ116" s="222">
        <v>543.38</v>
      </c>
      <c r="CR116" s="221" t="s">
        <v>167</v>
      </c>
      <c r="CS116" s="222">
        <v>534.14</v>
      </c>
      <c r="CT116" s="221" t="s">
        <v>167</v>
      </c>
      <c r="CU116" s="222">
        <v>48.84</v>
      </c>
      <c r="CV116" s="221" t="s">
        <v>167</v>
      </c>
      <c r="CW116" s="223">
        <v>30.6</v>
      </c>
      <c r="CX116" s="221" t="s">
        <v>167</v>
      </c>
      <c r="CY116" s="222">
        <v>31.07</v>
      </c>
      <c r="CZ116" s="221" t="s">
        <v>167</v>
      </c>
      <c r="DA116" s="223">
        <v>26.4</v>
      </c>
      <c r="DB116" s="221" t="s">
        <v>167</v>
      </c>
      <c r="DC116" s="222">
        <v>7.01</v>
      </c>
      <c r="DD116" s="221" t="s">
        <v>167</v>
      </c>
      <c r="DE116" s="223">
        <v>7.8</v>
      </c>
      <c r="DF116" s="221" t="s">
        <v>167</v>
      </c>
      <c r="DG116" s="222">
        <v>31.54</v>
      </c>
      <c r="DH116" s="221" t="s">
        <v>167</v>
      </c>
      <c r="DI116" s="222">
        <v>32.17</v>
      </c>
      <c r="DJ116" s="221" t="s">
        <v>167</v>
      </c>
    </row>
    <row r="117" spans="2:114" x14ac:dyDescent="0.2">
      <c r="B117" s="217"/>
      <c r="C117" s="222"/>
      <c r="D117" s="221"/>
      <c r="E117" s="288"/>
      <c r="F117" s="309"/>
      <c r="G117" s="223"/>
      <c r="H117" s="221"/>
      <c r="I117" s="310"/>
      <c r="J117" s="221"/>
      <c r="K117" s="223"/>
      <c r="L117" s="221"/>
      <c r="M117" s="310"/>
      <c r="N117" s="221"/>
      <c r="O117" s="222"/>
      <c r="P117" s="221"/>
      <c r="Q117" s="310"/>
      <c r="R117" s="221"/>
      <c r="S117" s="222"/>
      <c r="T117" s="221"/>
      <c r="U117" s="310"/>
      <c r="V117" s="221"/>
      <c r="W117" s="222"/>
      <c r="X117" s="221"/>
      <c r="Y117" s="310"/>
      <c r="Z117" s="221"/>
      <c r="AA117" s="222"/>
      <c r="AB117" s="221"/>
      <c r="AC117" s="310"/>
      <c r="AD117" s="221"/>
      <c r="AE117" s="223"/>
      <c r="AF117" s="221"/>
      <c r="AG117" s="310"/>
      <c r="AH117" s="221"/>
      <c r="AI117" s="222"/>
      <c r="AJ117" s="221"/>
      <c r="AK117" s="310"/>
      <c r="AL117" s="221"/>
      <c r="AM117" s="222"/>
      <c r="AN117" s="221"/>
      <c r="AO117" s="310"/>
      <c r="AP117" s="221"/>
      <c r="AQ117" s="222"/>
      <c r="AR117" s="221"/>
      <c r="AS117" s="310"/>
      <c r="AT117" s="221"/>
      <c r="AU117" s="222"/>
      <c r="AV117" s="221"/>
      <c r="AW117" s="310"/>
      <c r="AX117" s="221"/>
      <c r="AY117" s="222"/>
      <c r="AZ117" s="221"/>
      <c r="BA117" s="310"/>
      <c r="BB117" s="221"/>
      <c r="BC117" s="222"/>
      <c r="BD117" s="221"/>
      <c r="BE117" s="310"/>
      <c r="BF117" s="221"/>
      <c r="BG117" s="222"/>
      <c r="BH117" s="221"/>
      <c r="BI117" s="310"/>
      <c r="BJ117" s="221"/>
      <c r="BK117" s="222"/>
      <c r="BL117" s="221"/>
      <c r="BM117" s="310"/>
      <c r="BN117" s="221"/>
      <c r="BO117" s="222"/>
      <c r="BP117" s="221"/>
      <c r="BQ117" s="310"/>
      <c r="BR117" s="221"/>
      <c r="BS117" s="223"/>
      <c r="BT117" s="221"/>
      <c r="BU117" s="310"/>
      <c r="BV117" s="221"/>
      <c r="BW117" s="222"/>
      <c r="BX117" s="221"/>
      <c r="BY117" s="310"/>
      <c r="BZ117" s="221"/>
      <c r="CA117" s="223"/>
      <c r="CB117" s="221"/>
      <c r="CC117" s="310"/>
      <c r="CD117" s="221"/>
      <c r="CE117" s="222"/>
      <c r="CF117" s="221"/>
      <c r="CG117" s="310"/>
      <c r="CH117" s="221"/>
      <c r="CI117" s="223"/>
      <c r="CJ117" s="221"/>
      <c r="CK117" s="310"/>
      <c r="CL117" s="221"/>
      <c r="CM117" s="222"/>
      <c r="CN117" s="221"/>
      <c r="CO117" s="310"/>
      <c r="CP117" s="221"/>
      <c r="CQ117" s="222"/>
      <c r="CR117" s="221"/>
      <c r="CS117" s="310"/>
      <c r="CT117" s="221"/>
      <c r="CU117" s="222"/>
      <c r="CV117" s="221"/>
      <c r="CW117" s="310"/>
      <c r="CX117" s="221"/>
      <c r="CY117" s="222"/>
      <c r="CZ117" s="221"/>
      <c r="DA117" s="310"/>
      <c r="DB117" s="221"/>
      <c r="DC117" s="222"/>
      <c r="DD117" s="221"/>
      <c r="DE117" s="310"/>
      <c r="DF117" s="221"/>
      <c r="DG117" s="222"/>
      <c r="DH117" s="221"/>
      <c r="DI117" s="310"/>
      <c r="DJ117" s="221"/>
    </row>
    <row r="118" spans="2:114" x14ac:dyDescent="0.2">
      <c r="B118" s="217" t="s">
        <v>116</v>
      </c>
      <c r="C118" s="219">
        <v>2063.38</v>
      </c>
      <c r="D118" s="218" t="s">
        <v>167</v>
      </c>
      <c r="E118" s="288">
        <v>1822.980237</v>
      </c>
      <c r="F118" s="309"/>
      <c r="G118" s="219">
        <v>345.87</v>
      </c>
      <c r="H118" s="218" t="s">
        <v>167</v>
      </c>
      <c r="I118" s="219">
        <v>381.31</v>
      </c>
      <c r="J118" s="218" t="s">
        <v>167</v>
      </c>
      <c r="K118" s="220">
        <v>3.1</v>
      </c>
      <c r="L118" s="218" t="s">
        <v>167</v>
      </c>
      <c r="M118" s="219">
        <v>2.5099999999999998</v>
      </c>
      <c r="N118" s="218" t="s">
        <v>167</v>
      </c>
      <c r="O118" s="219">
        <v>8.52</v>
      </c>
      <c r="P118" s="218" t="s">
        <v>167</v>
      </c>
      <c r="Q118" s="220">
        <v>9.6</v>
      </c>
      <c r="R118" s="218" t="s">
        <v>167</v>
      </c>
      <c r="S118" s="219">
        <v>7.99</v>
      </c>
      <c r="T118" s="218" t="s">
        <v>167</v>
      </c>
      <c r="U118" s="219">
        <v>8.06</v>
      </c>
      <c r="V118" s="218" t="s">
        <v>167</v>
      </c>
      <c r="W118" s="219">
        <v>36.32</v>
      </c>
      <c r="X118" s="218" t="s">
        <v>167</v>
      </c>
      <c r="Y118" s="219">
        <v>37.79</v>
      </c>
      <c r="Z118" s="218" t="s">
        <v>167</v>
      </c>
      <c r="AA118" s="220">
        <v>0</v>
      </c>
      <c r="AB118" s="218" t="s">
        <v>168</v>
      </c>
      <c r="AC118" s="220">
        <v>0</v>
      </c>
      <c r="AD118" s="218" t="s">
        <v>168</v>
      </c>
      <c r="AE118" s="220">
        <v>0</v>
      </c>
      <c r="AF118" s="218" t="s">
        <v>168</v>
      </c>
      <c r="AG118" s="220">
        <v>0</v>
      </c>
      <c r="AH118" s="218" t="s">
        <v>168</v>
      </c>
      <c r="AI118" s="219">
        <v>78.72</v>
      </c>
      <c r="AJ118" s="218" t="s">
        <v>167</v>
      </c>
      <c r="AK118" s="219">
        <v>62.85</v>
      </c>
      <c r="AL118" s="218" t="s">
        <v>167</v>
      </c>
      <c r="AM118" s="219">
        <v>248.32</v>
      </c>
      <c r="AN118" s="218" t="s">
        <v>167</v>
      </c>
      <c r="AO118" s="219">
        <v>288.02999999999997</v>
      </c>
      <c r="AP118" s="218" t="s">
        <v>167</v>
      </c>
      <c r="AQ118" s="219">
        <v>142.57</v>
      </c>
      <c r="AR118" s="218" t="s">
        <v>167</v>
      </c>
      <c r="AS118" s="219">
        <v>128.25</v>
      </c>
      <c r="AT118" s="218" t="s">
        <v>167</v>
      </c>
      <c r="AU118" s="219">
        <v>1.81</v>
      </c>
      <c r="AV118" s="218" t="s">
        <v>167</v>
      </c>
      <c r="AW118" s="219">
        <v>0.66</v>
      </c>
      <c r="AX118" s="218" t="s">
        <v>167</v>
      </c>
      <c r="AY118" s="219">
        <v>519.19000000000005</v>
      </c>
      <c r="AZ118" s="218" t="s">
        <v>167</v>
      </c>
      <c r="BA118" s="220">
        <v>255.7</v>
      </c>
      <c r="BB118" s="218" t="s">
        <v>167</v>
      </c>
      <c r="BC118" s="219">
        <v>0.51</v>
      </c>
      <c r="BD118" s="218" t="s">
        <v>167</v>
      </c>
      <c r="BE118" s="219">
        <v>0.46</v>
      </c>
      <c r="BF118" s="218" t="s">
        <v>171</v>
      </c>
      <c r="BG118" s="219">
        <v>0.52</v>
      </c>
      <c r="BH118" s="218" t="s">
        <v>167</v>
      </c>
      <c r="BI118" s="220">
        <v>0.2</v>
      </c>
      <c r="BJ118" s="218" t="s">
        <v>167</v>
      </c>
      <c r="BK118" s="219">
        <v>2.4900000000000002</v>
      </c>
      <c r="BL118" s="218" t="s">
        <v>167</v>
      </c>
      <c r="BM118" s="219">
        <v>1.62</v>
      </c>
      <c r="BN118" s="218" t="s">
        <v>167</v>
      </c>
      <c r="BO118" s="220">
        <v>0.1</v>
      </c>
      <c r="BP118" s="218" t="s">
        <v>167</v>
      </c>
      <c r="BQ118" s="220">
        <v>0.1</v>
      </c>
      <c r="BR118" s="218" t="s">
        <v>167</v>
      </c>
      <c r="BS118" s="219">
        <v>13.86</v>
      </c>
      <c r="BT118" s="218" t="s">
        <v>167</v>
      </c>
      <c r="BU118" s="219">
        <v>16.38</v>
      </c>
      <c r="BV118" s="218" t="s">
        <v>167</v>
      </c>
      <c r="BW118" s="219">
        <v>0.11</v>
      </c>
      <c r="BX118" s="218" t="s">
        <v>167</v>
      </c>
      <c r="BY118" s="219">
        <v>0.12</v>
      </c>
      <c r="BZ118" s="218" t="s">
        <v>167</v>
      </c>
      <c r="CA118" s="220">
        <v>351</v>
      </c>
      <c r="CB118" s="218" t="s">
        <v>167</v>
      </c>
      <c r="CC118" s="220">
        <v>354</v>
      </c>
      <c r="CD118" s="218" t="s">
        <v>167</v>
      </c>
      <c r="CE118" s="219">
        <v>40.71</v>
      </c>
      <c r="CF118" s="218" t="s">
        <v>167</v>
      </c>
      <c r="CG118" s="219">
        <v>30.57</v>
      </c>
      <c r="CH118" s="218" t="s">
        <v>167</v>
      </c>
      <c r="CI118" s="220">
        <v>80.599999999999994</v>
      </c>
      <c r="CJ118" s="218" t="s">
        <v>167</v>
      </c>
      <c r="CK118" s="220">
        <v>79</v>
      </c>
      <c r="CL118" s="218" t="s">
        <v>167</v>
      </c>
      <c r="CM118" s="219">
        <v>132.28</v>
      </c>
      <c r="CN118" s="218" t="s">
        <v>167</v>
      </c>
      <c r="CO118" s="219">
        <v>118.35</v>
      </c>
      <c r="CP118" s="218" t="s">
        <v>167</v>
      </c>
      <c r="CQ118" s="219">
        <v>42.32</v>
      </c>
      <c r="CR118" s="218" t="s">
        <v>167</v>
      </c>
      <c r="CS118" s="219">
        <v>41.65</v>
      </c>
      <c r="CT118" s="218" t="s">
        <v>167</v>
      </c>
      <c r="CU118" s="219">
        <v>3.33</v>
      </c>
      <c r="CV118" s="218" t="s">
        <v>167</v>
      </c>
      <c r="CW118" s="219">
        <v>2.35</v>
      </c>
      <c r="CX118" s="218" t="s">
        <v>167</v>
      </c>
      <c r="CY118" s="219">
        <v>1.05</v>
      </c>
      <c r="CZ118" s="218" t="s">
        <v>167</v>
      </c>
      <c r="DA118" s="219">
        <v>1.02</v>
      </c>
      <c r="DB118" s="218" t="s">
        <v>167</v>
      </c>
      <c r="DC118" s="219">
        <v>0.32</v>
      </c>
      <c r="DD118" s="218" t="s">
        <v>167</v>
      </c>
      <c r="DE118" s="219">
        <v>0.15</v>
      </c>
      <c r="DF118" s="218" t="s">
        <v>167</v>
      </c>
      <c r="DG118" s="219">
        <v>1.78</v>
      </c>
      <c r="DH118" s="218" t="s">
        <v>167</v>
      </c>
      <c r="DI118" s="219">
        <v>2.2799999999999998</v>
      </c>
      <c r="DJ118" s="218" t="s">
        <v>167</v>
      </c>
    </row>
    <row r="119" spans="2:114" x14ac:dyDescent="0.2">
      <c r="B119" s="217" t="s">
        <v>393</v>
      </c>
      <c r="C119" s="222">
        <v>6320.12</v>
      </c>
      <c r="D119" s="221" t="s">
        <v>167</v>
      </c>
      <c r="E119" s="288">
        <v>6289.6609239999998</v>
      </c>
      <c r="F119" s="309"/>
      <c r="G119" s="223">
        <v>9.6</v>
      </c>
      <c r="H119" s="221" t="s">
        <v>167</v>
      </c>
      <c r="I119" s="222">
        <v>8.42</v>
      </c>
      <c r="J119" s="221" t="s">
        <v>167</v>
      </c>
      <c r="K119" s="222">
        <v>158.06</v>
      </c>
      <c r="L119" s="221" t="s">
        <v>167</v>
      </c>
      <c r="M119" s="222">
        <v>128.93</v>
      </c>
      <c r="N119" s="221" t="s">
        <v>167</v>
      </c>
      <c r="O119" s="222">
        <v>18.82</v>
      </c>
      <c r="P119" s="221" t="s">
        <v>167</v>
      </c>
      <c r="Q119" s="222">
        <v>11.09</v>
      </c>
      <c r="R119" s="221" t="s">
        <v>167</v>
      </c>
      <c r="S119" s="222">
        <v>3.41</v>
      </c>
      <c r="T119" s="221" t="s">
        <v>167</v>
      </c>
      <c r="U119" s="222">
        <v>3.14</v>
      </c>
      <c r="V119" s="221" t="s">
        <v>167</v>
      </c>
      <c r="W119" s="222">
        <v>100.03</v>
      </c>
      <c r="X119" s="221" t="s">
        <v>167</v>
      </c>
      <c r="Y119" s="222">
        <v>89.79</v>
      </c>
      <c r="Z119" s="221" t="s">
        <v>167</v>
      </c>
      <c r="AA119" s="223">
        <v>0</v>
      </c>
      <c r="AB119" s="221" t="s">
        <v>168</v>
      </c>
      <c r="AC119" s="223">
        <v>0</v>
      </c>
      <c r="AD119" s="221" t="s">
        <v>168</v>
      </c>
      <c r="AE119" s="223">
        <v>0</v>
      </c>
      <c r="AF119" s="221" t="s">
        <v>168</v>
      </c>
      <c r="AG119" s="223">
        <v>0</v>
      </c>
      <c r="AH119" s="221" t="s">
        <v>168</v>
      </c>
      <c r="AI119" s="222">
        <v>1125.3399999999999</v>
      </c>
      <c r="AJ119" s="221" t="s">
        <v>167</v>
      </c>
      <c r="AK119" s="222">
        <v>814.48</v>
      </c>
      <c r="AL119" s="221" t="s">
        <v>167</v>
      </c>
      <c r="AM119" s="223">
        <v>1225.9000000000001</v>
      </c>
      <c r="AN119" s="221" t="s">
        <v>167</v>
      </c>
      <c r="AO119" s="222">
        <v>1758.38</v>
      </c>
      <c r="AP119" s="221" t="s">
        <v>167</v>
      </c>
      <c r="AQ119" s="222">
        <v>497.93</v>
      </c>
      <c r="AR119" s="221" t="s">
        <v>167</v>
      </c>
      <c r="AS119" s="222">
        <v>591.82000000000005</v>
      </c>
      <c r="AT119" s="221" t="s">
        <v>167</v>
      </c>
      <c r="AU119" s="223">
        <v>23.3</v>
      </c>
      <c r="AV119" s="221" t="s">
        <v>167</v>
      </c>
      <c r="AW119" s="222">
        <v>13.82</v>
      </c>
      <c r="AX119" s="221" t="s">
        <v>167</v>
      </c>
      <c r="AY119" s="222">
        <v>1684.12</v>
      </c>
      <c r="AZ119" s="221" t="s">
        <v>167</v>
      </c>
      <c r="BA119" s="222">
        <v>1496.85</v>
      </c>
      <c r="BB119" s="221" t="s">
        <v>167</v>
      </c>
      <c r="BC119" s="222">
        <v>6.05</v>
      </c>
      <c r="BD119" s="221" t="s">
        <v>167</v>
      </c>
      <c r="BE119" s="222">
        <v>5.57</v>
      </c>
      <c r="BF119" s="221" t="s">
        <v>171</v>
      </c>
      <c r="BG119" s="222">
        <v>0.21</v>
      </c>
      <c r="BH119" s="221" t="s">
        <v>167</v>
      </c>
      <c r="BI119" s="223">
        <v>0.1</v>
      </c>
      <c r="BJ119" s="221" t="s">
        <v>167</v>
      </c>
      <c r="BK119" s="222">
        <v>1.48</v>
      </c>
      <c r="BL119" s="221" t="s">
        <v>167</v>
      </c>
      <c r="BM119" s="223">
        <v>0.8</v>
      </c>
      <c r="BN119" s="221" t="s">
        <v>167</v>
      </c>
      <c r="BO119" s="222">
        <v>0.21</v>
      </c>
      <c r="BP119" s="221" t="s">
        <v>167</v>
      </c>
      <c r="BQ119" s="222">
        <v>0.36</v>
      </c>
      <c r="BR119" s="221" t="s">
        <v>167</v>
      </c>
      <c r="BS119" s="222">
        <v>159.94999999999999</v>
      </c>
      <c r="BT119" s="221" t="s">
        <v>167</v>
      </c>
      <c r="BU119" s="223">
        <v>133.9</v>
      </c>
      <c r="BV119" s="221" t="s">
        <v>167</v>
      </c>
      <c r="BW119" s="222">
        <v>0.38</v>
      </c>
      <c r="BX119" s="221" t="s">
        <v>167</v>
      </c>
      <c r="BY119" s="223">
        <v>0.4</v>
      </c>
      <c r="BZ119" s="221" t="s">
        <v>167</v>
      </c>
      <c r="CA119" s="223">
        <v>18.2</v>
      </c>
      <c r="CB119" s="221" t="s">
        <v>44</v>
      </c>
      <c r="CC119" s="222">
        <v>17.920000000000002</v>
      </c>
      <c r="CD119" s="221" t="s">
        <v>44</v>
      </c>
      <c r="CE119" s="222">
        <v>27.45</v>
      </c>
      <c r="CF119" s="221" t="s">
        <v>167</v>
      </c>
      <c r="CG119" s="222">
        <v>17.09</v>
      </c>
      <c r="CH119" s="221" t="s">
        <v>167</v>
      </c>
      <c r="CI119" s="223">
        <v>405.6</v>
      </c>
      <c r="CJ119" s="221" t="s">
        <v>167</v>
      </c>
      <c r="CK119" s="223">
        <v>375.3</v>
      </c>
      <c r="CL119" s="221" t="s">
        <v>167</v>
      </c>
      <c r="CM119" s="222">
        <v>79.98</v>
      </c>
      <c r="CN119" s="221" t="s">
        <v>167</v>
      </c>
      <c r="CO119" s="222">
        <v>68.33</v>
      </c>
      <c r="CP119" s="221" t="s">
        <v>167</v>
      </c>
      <c r="CQ119" s="222">
        <v>764.88</v>
      </c>
      <c r="CR119" s="221" t="s">
        <v>167</v>
      </c>
      <c r="CS119" s="222">
        <v>747.75</v>
      </c>
      <c r="CT119" s="221" t="s">
        <v>167</v>
      </c>
      <c r="CU119" s="222">
        <v>5.09</v>
      </c>
      <c r="CV119" s="221" t="s">
        <v>167</v>
      </c>
      <c r="CW119" s="222">
        <v>2.2400000000000002</v>
      </c>
      <c r="CX119" s="221" t="s">
        <v>167</v>
      </c>
      <c r="CY119" s="222">
        <v>3.65</v>
      </c>
      <c r="CZ119" s="221" t="s">
        <v>167</v>
      </c>
      <c r="DA119" s="222">
        <v>2.86</v>
      </c>
      <c r="DB119" s="221" t="s">
        <v>167</v>
      </c>
      <c r="DC119" s="223">
        <v>0</v>
      </c>
      <c r="DD119" s="221" t="s">
        <v>168</v>
      </c>
      <c r="DE119" s="222">
        <v>0.01</v>
      </c>
      <c r="DF119" s="221" t="s">
        <v>167</v>
      </c>
      <c r="DG119" s="222">
        <v>0.47</v>
      </c>
      <c r="DH119" s="221" t="s">
        <v>167</v>
      </c>
      <c r="DI119" s="222">
        <v>0.32</v>
      </c>
      <c r="DJ119" s="221" t="s">
        <v>167</v>
      </c>
    </row>
    <row r="120" spans="2:114" x14ac:dyDescent="0.2">
      <c r="B120" s="217" t="s">
        <v>103</v>
      </c>
      <c r="C120" s="219">
        <v>2298.88</v>
      </c>
      <c r="D120" s="218" t="s">
        <v>167</v>
      </c>
      <c r="E120" s="288">
        <v>2202.1972689999998</v>
      </c>
      <c r="F120" s="309"/>
      <c r="G120" s="220">
        <v>0</v>
      </c>
      <c r="H120" s="218" t="s">
        <v>168</v>
      </c>
      <c r="I120" s="220">
        <v>0</v>
      </c>
      <c r="J120" s="218" t="s">
        <v>168</v>
      </c>
      <c r="K120" s="219">
        <v>23.56</v>
      </c>
      <c r="L120" s="218" t="s">
        <v>167</v>
      </c>
      <c r="M120" s="219">
        <v>10.44</v>
      </c>
      <c r="N120" s="218" t="s">
        <v>167</v>
      </c>
      <c r="O120" s="219">
        <v>0.34</v>
      </c>
      <c r="P120" s="218" t="s">
        <v>169</v>
      </c>
      <c r="Q120" s="219">
        <v>0.19</v>
      </c>
      <c r="R120" s="218" t="s">
        <v>169</v>
      </c>
      <c r="S120" s="220">
        <v>0</v>
      </c>
      <c r="T120" s="218" t="s">
        <v>167</v>
      </c>
      <c r="U120" s="220">
        <v>0</v>
      </c>
      <c r="V120" s="218" t="s">
        <v>167</v>
      </c>
      <c r="W120" s="220">
        <v>0</v>
      </c>
      <c r="X120" s="218" t="s">
        <v>168</v>
      </c>
      <c r="Y120" s="220">
        <v>0</v>
      </c>
      <c r="Z120" s="218" t="s">
        <v>168</v>
      </c>
      <c r="AA120" s="220">
        <v>0</v>
      </c>
      <c r="AB120" s="218" t="s">
        <v>167</v>
      </c>
      <c r="AC120" s="220">
        <v>0</v>
      </c>
      <c r="AD120" s="218" t="s">
        <v>167</v>
      </c>
      <c r="AE120" s="220">
        <v>0</v>
      </c>
      <c r="AF120" s="218" t="s">
        <v>167</v>
      </c>
      <c r="AG120" s="220">
        <v>0</v>
      </c>
      <c r="AH120" s="218" t="s">
        <v>167</v>
      </c>
      <c r="AI120" s="219">
        <v>751.83</v>
      </c>
      <c r="AJ120" s="218" t="s">
        <v>167</v>
      </c>
      <c r="AK120" s="220">
        <v>453.9</v>
      </c>
      <c r="AL120" s="218" t="s">
        <v>167</v>
      </c>
      <c r="AM120" s="219">
        <v>558.23</v>
      </c>
      <c r="AN120" s="218" t="s">
        <v>167</v>
      </c>
      <c r="AO120" s="219">
        <v>843.12</v>
      </c>
      <c r="AP120" s="218" t="s">
        <v>167</v>
      </c>
      <c r="AQ120" s="219">
        <v>118.09</v>
      </c>
      <c r="AR120" s="218" t="s">
        <v>167</v>
      </c>
      <c r="AS120" s="219">
        <v>107.67</v>
      </c>
      <c r="AT120" s="218" t="s">
        <v>167</v>
      </c>
      <c r="AU120" s="219">
        <v>2.5099999999999998</v>
      </c>
      <c r="AV120" s="218" t="s">
        <v>167</v>
      </c>
      <c r="AW120" s="219">
        <v>1.57</v>
      </c>
      <c r="AX120" s="218" t="s">
        <v>167</v>
      </c>
      <c r="AY120" s="219">
        <v>772.36</v>
      </c>
      <c r="AZ120" s="218" t="s">
        <v>167</v>
      </c>
      <c r="BA120" s="219">
        <v>724.27</v>
      </c>
      <c r="BB120" s="218" t="s">
        <v>167</v>
      </c>
      <c r="BC120" s="219">
        <v>1.74</v>
      </c>
      <c r="BD120" s="218" t="s">
        <v>167</v>
      </c>
      <c r="BE120" s="219">
        <v>1.56</v>
      </c>
      <c r="BF120" s="218" t="s">
        <v>171</v>
      </c>
      <c r="BG120" s="220">
        <v>0</v>
      </c>
      <c r="BH120" s="218" t="s">
        <v>167</v>
      </c>
      <c r="BI120" s="220">
        <v>0</v>
      </c>
      <c r="BJ120" s="218" t="s">
        <v>167</v>
      </c>
      <c r="BK120" s="220">
        <v>0</v>
      </c>
      <c r="BL120" s="218" t="s">
        <v>167</v>
      </c>
      <c r="BM120" s="220">
        <v>0</v>
      </c>
      <c r="BN120" s="218" t="s">
        <v>167</v>
      </c>
      <c r="BO120" s="220">
        <v>0</v>
      </c>
      <c r="BP120" s="218" t="s">
        <v>167</v>
      </c>
      <c r="BQ120" s="220">
        <v>0</v>
      </c>
      <c r="BR120" s="218" t="s">
        <v>167</v>
      </c>
      <c r="BS120" s="219">
        <v>21.12</v>
      </c>
      <c r="BT120" s="218" t="s">
        <v>167</v>
      </c>
      <c r="BU120" s="219">
        <v>13.34</v>
      </c>
      <c r="BV120" s="218" t="s">
        <v>167</v>
      </c>
      <c r="BW120" s="219">
        <v>0.28000000000000003</v>
      </c>
      <c r="BX120" s="218" t="s">
        <v>167</v>
      </c>
      <c r="BY120" s="219">
        <v>0.34</v>
      </c>
      <c r="BZ120" s="218" t="s">
        <v>167</v>
      </c>
      <c r="CA120" s="220">
        <v>0</v>
      </c>
      <c r="CB120" s="218" t="s">
        <v>167</v>
      </c>
      <c r="CC120" s="220">
        <v>0</v>
      </c>
      <c r="CD120" s="218" t="s">
        <v>167</v>
      </c>
      <c r="CE120" s="219">
        <v>2.41</v>
      </c>
      <c r="CF120" s="218" t="s">
        <v>167</v>
      </c>
      <c r="CG120" s="219">
        <v>1.21</v>
      </c>
      <c r="CH120" s="218" t="s">
        <v>167</v>
      </c>
      <c r="CI120" s="220">
        <v>6.4</v>
      </c>
      <c r="CJ120" s="218" t="s">
        <v>167</v>
      </c>
      <c r="CK120" s="220">
        <v>5</v>
      </c>
      <c r="CL120" s="218" t="s">
        <v>167</v>
      </c>
      <c r="CM120" s="219">
        <v>24.95</v>
      </c>
      <c r="CN120" s="218" t="s">
        <v>167</v>
      </c>
      <c r="CO120" s="219">
        <v>26.28</v>
      </c>
      <c r="CP120" s="218" t="s">
        <v>167</v>
      </c>
      <c r="CQ120" s="219">
        <v>11.86</v>
      </c>
      <c r="CR120" s="218" t="s">
        <v>167</v>
      </c>
      <c r="CS120" s="219">
        <v>11.39</v>
      </c>
      <c r="CT120" s="218" t="s">
        <v>167</v>
      </c>
      <c r="CU120" s="219">
        <v>1.95</v>
      </c>
      <c r="CV120" s="218" t="s">
        <v>169</v>
      </c>
      <c r="CW120" s="219">
        <v>1.02</v>
      </c>
      <c r="CX120" s="218" t="s">
        <v>169</v>
      </c>
      <c r="CY120" s="219">
        <v>1.25</v>
      </c>
      <c r="CZ120" s="218" t="s">
        <v>167</v>
      </c>
      <c r="DA120" s="219">
        <v>0.88</v>
      </c>
      <c r="DB120" s="218" t="s">
        <v>167</v>
      </c>
      <c r="DC120" s="220">
        <v>0</v>
      </c>
      <c r="DD120" s="218" t="s">
        <v>167</v>
      </c>
      <c r="DE120" s="220">
        <v>0</v>
      </c>
      <c r="DF120" s="218" t="s">
        <v>167</v>
      </c>
      <c r="DG120" s="220">
        <v>0</v>
      </c>
      <c r="DH120" s="218" t="s">
        <v>167</v>
      </c>
      <c r="DI120" s="220">
        <v>0</v>
      </c>
      <c r="DJ120" s="218" t="s">
        <v>167</v>
      </c>
    </row>
    <row r="121" spans="2:114" x14ac:dyDescent="0.2">
      <c r="B121" s="217"/>
      <c r="C121" s="219"/>
      <c r="D121" s="218"/>
      <c r="E121" s="288"/>
      <c r="F121" s="309"/>
      <c r="G121" s="220"/>
      <c r="H121" s="218"/>
      <c r="I121" s="310"/>
      <c r="J121" s="221"/>
      <c r="K121" s="223"/>
      <c r="L121" s="221"/>
      <c r="M121" s="310"/>
      <c r="N121" s="221"/>
      <c r="O121" s="222"/>
      <c r="P121" s="221"/>
      <c r="Q121" s="310"/>
      <c r="R121" s="221"/>
      <c r="S121" s="222"/>
      <c r="T121" s="221"/>
      <c r="U121" s="310"/>
      <c r="V121" s="221"/>
      <c r="W121" s="222"/>
      <c r="X121" s="221"/>
      <c r="Y121" s="310"/>
      <c r="Z121" s="221"/>
      <c r="AA121" s="222"/>
      <c r="AB121" s="221"/>
      <c r="AC121" s="310"/>
      <c r="AD121" s="221"/>
      <c r="AE121" s="223"/>
      <c r="AF121" s="221"/>
      <c r="AG121" s="310"/>
      <c r="AH121" s="221"/>
      <c r="AI121" s="222"/>
      <c r="AJ121" s="221"/>
      <c r="AK121" s="310"/>
      <c r="AL121" s="221"/>
      <c r="AM121" s="222"/>
      <c r="AN121" s="221"/>
      <c r="AO121" s="310"/>
      <c r="AP121" s="221"/>
      <c r="AQ121" s="222"/>
      <c r="AR121" s="221"/>
      <c r="AS121" s="310"/>
      <c r="AT121" s="221"/>
      <c r="AU121" s="222"/>
      <c r="AV121" s="221"/>
      <c r="AW121" s="310"/>
      <c r="AX121" s="221"/>
      <c r="AY121" s="222"/>
      <c r="AZ121" s="221"/>
      <c r="BA121" s="310"/>
      <c r="BB121" s="221"/>
      <c r="BC121" s="222"/>
      <c r="BD121" s="221"/>
      <c r="BE121" s="310"/>
      <c r="BF121" s="221"/>
      <c r="BG121" s="222"/>
      <c r="BH121" s="221"/>
      <c r="BI121" s="310"/>
      <c r="BJ121" s="221"/>
      <c r="BK121" s="222"/>
      <c r="BL121" s="221"/>
      <c r="BM121" s="310"/>
      <c r="BN121" s="221"/>
      <c r="BO121" s="222"/>
      <c r="BP121" s="221"/>
      <c r="BQ121" s="310"/>
      <c r="BR121" s="221"/>
      <c r="BS121" s="223"/>
      <c r="BT121" s="221"/>
      <c r="BU121" s="310"/>
      <c r="BV121" s="221"/>
      <c r="BW121" s="222"/>
      <c r="BX121" s="221"/>
      <c r="BY121" s="310"/>
      <c r="BZ121" s="221"/>
      <c r="CA121" s="223"/>
      <c r="CB121" s="221"/>
      <c r="CC121" s="310"/>
      <c r="CD121" s="221"/>
      <c r="CE121" s="222"/>
      <c r="CF121" s="221"/>
      <c r="CG121" s="310"/>
      <c r="CH121" s="221"/>
      <c r="CI121" s="223"/>
      <c r="CJ121" s="221"/>
      <c r="CK121" s="310"/>
      <c r="CL121" s="221"/>
      <c r="CM121" s="222"/>
      <c r="CN121" s="221"/>
      <c r="CO121" s="310"/>
      <c r="CP121" s="221"/>
      <c r="CQ121" s="222"/>
      <c r="CR121" s="221"/>
      <c r="CS121" s="310"/>
      <c r="CT121" s="221"/>
      <c r="CU121" s="222"/>
      <c r="CV121" s="221"/>
      <c r="CW121" s="310"/>
      <c r="CX121" s="221"/>
      <c r="CY121" s="222"/>
      <c r="CZ121" s="221"/>
      <c r="DA121" s="310"/>
      <c r="DB121" s="221"/>
      <c r="DC121" s="222"/>
      <c r="DD121" s="221"/>
      <c r="DE121" s="310"/>
      <c r="DF121" s="221"/>
      <c r="DG121" s="222"/>
      <c r="DH121" s="221"/>
      <c r="DI121" s="310"/>
      <c r="DJ121" s="218"/>
    </row>
    <row r="122" spans="2:114" x14ac:dyDescent="0.2">
      <c r="B122" s="217" t="s">
        <v>394</v>
      </c>
      <c r="C122" s="222">
        <v>10473.040000000001</v>
      </c>
      <c r="D122" s="221" t="s">
        <v>167</v>
      </c>
      <c r="E122" s="288">
        <v>10639.437209</v>
      </c>
      <c r="F122" s="309"/>
      <c r="G122" s="223">
        <v>0</v>
      </c>
      <c r="H122" s="221" t="s">
        <v>167</v>
      </c>
      <c r="I122" s="223">
        <v>0</v>
      </c>
      <c r="J122" s="221" t="s">
        <v>167</v>
      </c>
      <c r="K122" s="223">
        <v>0</v>
      </c>
      <c r="L122" s="221" t="s">
        <v>167</v>
      </c>
      <c r="M122" s="223">
        <v>0</v>
      </c>
      <c r="N122" s="221" t="s">
        <v>167</v>
      </c>
      <c r="O122" s="223">
        <v>0</v>
      </c>
      <c r="P122" s="221" t="s">
        <v>167</v>
      </c>
      <c r="Q122" s="223">
        <v>0</v>
      </c>
      <c r="R122" s="221" t="s">
        <v>167</v>
      </c>
      <c r="S122" s="223">
        <v>0</v>
      </c>
      <c r="T122" s="221" t="s">
        <v>167</v>
      </c>
      <c r="U122" s="223">
        <v>0</v>
      </c>
      <c r="V122" s="221" t="s">
        <v>167</v>
      </c>
      <c r="W122" s="223">
        <v>0</v>
      </c>
      <c r="X122" s="221" t="s">
        <v>167</v>
      </c>
      <c r="Y122" s="223">
        <v>0</v>
      </c>
      <c r="Z122" s="221" t="s">
        <v>167</v>
      </c>
      <c r="AA122" s="223">
        <v>0</v>
      </c>
      <c r="AB122" s="221" t="s">
        <v>167</v>
      </c>
      <c r="AC122" s="223">
        <v>0</v>
      </c>
      <c r="AD122" s="221" t="s">
        <v>167</v>
      </c>
      <c r="AE122" s="223">
        <v>0</v>
      </c>
      <c r="AF122" s="221" t="s">
        <v>167</v>
      </c>
      <c r="AG122" s="223">
        <v>0</v>
      </c>
      <c r="AH122" s="221" t="s">
        <v>167</v>
      </c>
      <c r="AI122" s="223">
        <v>1180.3</v>
      </c>
      <c r="AJ122" s="221" t="s">
        <v>167</v>
      </c>
      <c r="AK122" s="222">
        <v>1124.99</v>
      </c>
      <c r="AL122" s="221" t="s">
        <v>167</v>
      </c>
      <c r="AM122" s="223">
        <v>5558.1</v>
      </c>
      <c r="AN122" s="221" t="s">
        <v>167</v>
      </c>
      <c r="AO122" s="222">
        <v>5813.71</v>
      </c>
      <c r="AP122" s="221" t="s">
        <v>167</v>
      </c>
      <c r="AQ122" s="222">
        <v>91.57</v>
      </c>
      <c r="AR122" s="221" t="s">
        <v>167</v>
      </c>
      <c r="AS122" s="222">
        <v>72.75</v>
      </c>
      <c r="AT122" s="221" t="s">
        <v>167</v>
      </c>
      <c r="AU122" s="222">
        <v>43.03</v>
      </c>
      <c r="AV122" s="221" t="s">
        <v>167</v>
      </c>
      <c r="AW122" s="222">
        <v>44.24</v>
      </c>
      <c r="AX122" s="221" t="s">
        <v>167</v>
      </c>
      <c r="AY122" s="222">
        <v>3094.44</v>
      </c>
      <c r="AZ122" s="221" t="s">
        <v>167</v>
      </c>
      <c r="BA122" s="222">
        <v>3179.78</v>
      </c>
      <c r="BB122" s="221" t="s">
        <v>167</v>
      </c>
      <c r="BC122" s="222">
        <v>53.43</v>
      </c>
      <c r="BD122" s="221" t="s">
        <v>167</v>
      </c>
      <c r="BE122" s="222">
        <v>51.26</v>
      </c>
      <c r="BF122" s="221" t="s">
        <v>171</v>
      </c>
      <c r="BG122" s="223">
        <v>0</v>
      </c>
      <c r="BH122" s="221" t="s">
        <v>167</v>
      </c>
      <c r="BI122" s="223">
        <v>0</v>
      </c>
      <c r="BJ122" s="221" t="s">
        <v>167</v>
      </c>
      <c r="BK122" s="223">
        <v>0</v>
      </c>
      <c r="BL122" s="221" t="s">
        <v>167</v>
      </c>
      <c r="BM122" s="223">
        <v>0</v>
      </c>
      <c r="BN122" s="221" t="s">
        <v>167</v>
      </c>
      <c r="BO122" s="223">
        <v>0</v>
      </c>
      <c r="BP122" s="221" t="s">
        <v>167</v>
      </c>
      <c r="BQ122" s="223">
        <v>0</v>
      </c>
      <c r="BR122" s="221" t="s">
        <v>167</v>
      </c>
      <c r="BS122" s="223">
        <v>0</v>
      </c>
      <c r="BT122" s="221" t="s">
        <v>167</v>
      </c>
      <c r="BU122" s="223">
        <v>0</v>
      </c>
      <c r="BV122" s="221" t="s">
        <v>167</v>
      </c>
      <c r="BW122" s="223">
        <v>0</v>
      </c>
      <c r="BX122" s="221" t="s">
        <v>168</v>
      </c>
      <c r="BY122" s="222">
        <v>0.97</v>
      </c>
      <c r="BZ122" s="221" t="s">
        <v>167</v>
      </c>
      <c r="CA122" s="223">
        <v>0</v>
      </c>
      <c r="CB122" s="221" t="s">
        <v>167</v>
      </c>
      <c r="CC122" s="223">
        <v>0</v>
      </c>
      <c r="CD122" s="221" t="s">
        <v>167</v>
      </c>
      <c r="CE122" s="223">
        <v>0</v>
      </c>
      <c r="CF122" s="221" t="s">
        <v>167</v>
      </c>
      <c r="CG122" s="223">
        <v>0</v>
      </c>
      <c r="CH122" s="221" t="s">
        <v>167</v>
      </c>
      <c r="CI122" s="223">
        <v>0</v>
      </c>
      <c r="CJ122" s="221" t="s">
        <v>167</v>
      </c>
      <c r="CK122" s="223">
        <v>0</v>
      </c>
      <c r="CL122" s="221" t="s">
        <v>167</v>
      </c>
      <c r="CM122" s="222">
        <v>452.17</v>
      </c>
      <c r="CN122" s="221" t="s">
        <v>167</v>
      </c>
      <c r="CO122" s="222">
        <v>351.73</v>
      </c>
      <c r="CP122" s="221" t="s">
        <v>167</v>
      </c>
      <c r="CQ122" s="223">
        <v>0</v>
      </c>
      <c r="CR122" s="221" t="s">
        <v>167</v>
      </c>
      <c r="CS122" s="223">
        <v>0</v>
      </c>
      <c r="CT122" s="221" t="s">
        <v>167</v>
      </c>
      <c r="CU122" s="223">
        <v>0</v>
      </c>
      <c r="CV122" s="221" t="s">
        <v>168</v>
      </c>
      <c r="CW122" s="223">
        <v>0</v>
      </c>
      <c r="CX122" s="221" t="s">
        <v>168</v>
      </c>
      <c r="CY122" s="223">
        <v>0</v>
      </c>
      <c r="CZ122" s="221" t="s">
        <v>167</v>
      </c>
      <c r="DA122" s="223">
        <v>0</v>
      </c>
      <c r="DB122" s="221" t="s">
        <v>167</v>
      </c>
      <c r="DC122" s="223">
        <v>0</v>
      </c>
      <c r="DD122" s="221" t="s">
        <v>167</v>
      </c>
      <c r="DE122" s="223">
        <v>0</v>
      </c>
      <c r="DF122" s="221" t="s">
        <v>167</v>
      </c>
      <c r="DG122" s="223">
        <v>0</v>
      </c>
      <c r="DH122" s="221" t="s">
        <v>167</v>
      </c>
      <c r="DI122" s="223">
        <v>0</v>
      </c>
      <c r="DJ122" s="221" t="s">
        <v>167</v>
      </c>
    </row>
    <row r="123" spans="2:114" x14ac:dyDescent="0.2">
      <c r="B123" s="217" t="s">
        <v>118</v>
      </c>
      <c r="C123" s="219">
        <v>5881.48</v>
      </c>
      <c r="D123" s="218" t="s">
        <v>167</v>
      </c>
      <c r="E123" s="288">
        <v>5721.1391370000001</v>
      </c>
      <c r="F123" s="309"/>
      <c r="G123" s="220">
        <v>0</v>
      </c>
      <c r="H123" s="218" t="s">
        <v>167</v>
      </c>
      <c r="I123" s="220">
        <v>0</v>
      </c>
      <c r="J123" s="218" t="s">
        <v>167</v>
      </c>
      <c r="K123" s="220">
        <v>0</v>
      </c>
      <c r="L123" s="218" t="s">
        <v>167</v>
      </c>
      <c r="M123" s="220">
        <v>0</v>
      </c>
      <c r="N123" s="218" t="s">
        <v>167</v>
      </c>
      <c r="O123" s="220">
        <v>0</v>
      </c>
      <c r="P123" s="218" t="s">
        <v>167</v>
      </c>
      <c r="Q123" s="220">
        <v>0</v>
      </c>
      <c r="R123" s="218" t="s">
        <v>167</v>
      </c>
      <c r="S123" s="220">
        <v>0</v>
      </c>
      <c r="T123" s="218" t="s">
        <v>167</v>
      </c>
      <c r="U123" s="220">
        <v>0</v>
      </c>
      <c r="V123" s="218" t="s">
        <v>167</v>
      </c>
      <c r="W123" s="220">
        <v>0</v>
      </c>
      <c r="X123" s="218" t="s">
        <v>167</v>
      </c>
      <c r="Y123" s="220">
        <v>0</v>
      </c>
      <c r="Z123" s="218" t="s">
        <v>167</v>
      </c>
      <c r="AA123" s="220">
        <v>0</v>
      </c>
      <c r="AB123" s="218" t="s">
        <v>167</v>
      </c>
      <c r="AC123" s="220">
        <v>0</v>
      </c>
      <c r="AD123" s="218" t="s">
        <v>167</v>
      </c>
      <c r="AE123" s="220">
        <v>0</v>
      </c>
      <c r="AF123" s="218" t="s">
        <v>167</v>
      </c>
      <c r="AG123" s="220">
        <v>0</v>
      </c>
      <c r="AH123" s="218" t="s">
        <v>167</v>
      </c>
      <c r="AI123" s="219">
        <v>873.69</v>
      </c>
      <c r="AJ123" s="218" t="s">
        <v>167</v>
      </c>
      <c r="AK123" s="219">
        <v>865.88</v>
      </c>
      <c r="AL123" s="218" t="s">
        <v>167</v>
      </c>
      <c r="AM123" s="220">
        <v>2817.4</v>
      </c>
      <c r="AN123" s="218" t="s">
        <v>167</v>
      </c>
      <c r="AO123" s="219">
        <v>2714.96</v>
      </c>
      <c r="AP123" s="218" t="s">
        <v>167</v>
      </c>
      <c r="AQ123" s="219">
        <v>9.76</v>
      </c>
      <c r="AR123" s="218" t="s">
        <v>167</v>
      </c>
      <c r="AS123" s="219">
        <v>8.98</v>
      </c>
      <c r="AT123" s="218" t="s">
        <v>167</v>
      </c>
      <c r="AU123" s="219">
        <v>0.68</v>
      </c>
      <c r="AV123" s="218" t="s">
        <v>167</v>
      </c>
      <c r="AW123" s="219">
        <v>0.31</v>
      </c>
      <c r="AX123" s="218" t="s">
        <v>167</v>
      </c>
      <c r="AY123" s="219">
        <v>1783.11</v>
      </c>
      <c r="AZ123" s="218" t="s">
        <v>167</v>
      </c>
      <c r="BA123" s="219">
        <v>1835.97</v>
      </c>
      <c r="BB123" s="218" t="s">
        <v>167</v>
      </c>
      <c r="BC123" s="219">
        <v>17.75</v>
      </c>
      <c r="BD123" s="218" t="s">
        <v>167</v>
      </c>
      <c r="BE123" s="219">
        <v>15.62</v>
      </c>
      <c r="BF123" s="218" t="s">
        <v>171</v>
      </c>
      <c r="BG123" s="220">
        <v>0</v>
      </c>
      <c r="BH123" s="218" t="s">
        <v>167</v>
      </c>
      <c r="BI123" s="220">
        <v>0</v>
      </c>
      <c r="BJ123" s="218" t="s">
        <v>167</v>
      </c>
      <c r="BK123" s="220">
        <v>0</v>
      </c>
      <c r="BL123" s="218" t="s">
        <v>167</v>
      </c>
      <c r="BM123" s="220">
        <v>0</v>
      </c>
      <c r="BN123" s="218" t="s">
        <v>167</v>
      </c>
      <c r="BO123" s="220">
        <v>0</v>
      </c>
      <c r="BP123" s="218" t="s">
        <v>167</v>
      </c>
      <c r="BQ123" s="220">
        <v>0</v>
      </c>
      <c r="BR123" s="218" t="s">
        <v>167</v>
      </c>
      <c r="BS123" s="220">
        <v>0</v>
      </c>
      <c r="BT123" s="218" t="s">
        <v>167</v>
      </c>
      <c r="BU123" s="220">
        <v>0</v>
      </c>
      <c r="BV123" s="218" t="s">
        <v>167</v>
      </c>
      <c r="BW123" s="219">
        <v>0.64</v>
      </c>
      <c r="BX123" s="218" t="s">
        <v>167</v>
      </c>
      <c r="BY123" s="219">
        <v>0.71</v>
      </c>
      <c r="BZ123" s="218" t="s">
        <v>167</v>
      </c>
      <c r="CA123" s="220">
        <v>0</v>
      </c>
      <c r="CB123" s="218" t="s">
        <v>167</v>
      </c>
      <c r="CC123" s="220">
        <v>0</v>
      </c>
      <c r="CD123" s="218" t="s">
        <v>167</v>
      </c>
      <c r="CE123" s="220">
        <v>0</v>
      </c>
      <c r="CF123" s="218" t="s">
        <v>167</v>
      </c>
      <c r="CG123" s="220">
        <v>0</v>
      </c>
      <c r="CH123" s="218" t="s">
        <v>167</v>
      </c>
      <c r="CI123" s="220">
        <v>0</v>
      </c>
      <c r="CJ123" s="218" t="s">
        <v>167</v>
      </c>
      <c r="CK123" s="220">
        <v>0</v>
      </c>
      <c r="CL123" s="218" t="s">
        <v>167</v>
      </c>
      <c r="CM123" s="219">
        <v>378.45</v>
      </c>
      <c r="CN123" s="218" t="s">
        <v>167</v>
      </c>
      <c r="CO123" s="219">
        <v>278.70999999999998</v>
      </c>
      <c r="CP123" s="218" t="s">
        <v>167</v>
      </c>
      <c r="CQ123" s="220">
        <v>0</v>
      </c>
      <c r="CR123" s="218" t="s">
        <v>167</v>
      </c>
      <c r="CS123" s="220">
        <v>0</v>
      </c>
      <c r="CT123" s="218" t="s">
        <v>167</v>
      </c>
      <c r="CU123" s="220">
        <v>0</v>
      </c>
      <c r="CV123" s="218" t="s">
        <v>167</v>
      </c>
      <c r="CW123" s="220">
        <v>0</v>
      </c>
      <c r="CX123" s="218" t="s">
        <v>167</v>
      </c>
      <c r="CY123" s="220">
        <v>0</v>
      </c>
      <c r="CZ123" s="218" t="s">
        <v>167</v>
      </c>
      <c r="DA123" s="220">
        <v>0</v>
      </c>
      <c r="DB123" s="218" t="s">
        <v>167</v>
      </c>
      <c r="DC123" s="220">
        <v>0</v>
      </c>
      <c r="DD123" s="218" t="s">
        <v>167</v>
      </c>
      <c r="DE123" s="220">
        <v>0</v>
      </c>
      <c r="DF123" s="218" t="s">
        <v>167</v>
      </c>
      <c r="DG123" s="220">
        <v>0</v>
      </c>
      <c r="DH123" s="218" t="s">
        <v>167</v>
      </c>
      <c r="DI123" s="220">
        <v>0</v>
      </c>
      <c r="DJ123" s="218" t="s">
        <v>167</v>
      </c>
    </row>
    <row r="124" spans="2:114" x14ac:dyDescent="0.2">
      <c r="B124" s="217"/>
      <c r="C124" s="222"/>
      <c r="D124" s="221"/>
      <c r="E124" s="288"/>
      <c r="F124" s="309"/>
      <c r="G124" s="223"/>
      <c r="H124" s="221"/>
      <c r="I124" s="310"/>
      <c r="J124" s="221"/>
      <c r="K124" s="223"/>
      <c r="L124" s="221"/>
      <c r="M124" s="310"/>
      <c r="N124" s="221"/>
      <c r="O124" s="222"/>
      <c r="P124" s="221"/>
      <c r="Q124" s="310"/>
      <c r="R124" s="221"/>
      <c r="S124" s="222"/>
      <c r="T124" s="221"/>
      <c r="U124" s="310"/>
      <c r="V124" s="221"/>
      <c r="W124" s="222"/>
      <c r="X124" s="221"/>
      <c r="Y124" s="310"/>
      <c r="Z124" s="221"/>
      <c r="AA124" s="222"/>
      <c r="AB124" s="221"/>
      <c r="AC124" s="310"/>
      <c r="AD124" s="221"/>
      <c r="AE124" s="223"/>
      <c r="AF124" s="221"/>
      <c r="AG124" s="310"/>
      <c r="AH124" s="221"/>
      <c r="AI124" s="222"/>
      <c r="AJ124" s="221"/>
      <c r="AK124" s="310"/>
      <c r="AL124" s="221"/>
      <c r="AM124" s="222"/>
      <c r="AN124" s="221"/>
      <c r="AO124" s="310"/>
      <c r="AP124" s="221"/>
      <c r="AQ124" s="222"/>
      <c r="AR124" s="221"/>
      <c r="AS124" s="310"/>
      <c r="AT124" s="221"/>
      <c r="AU124" s="222"/>
      <c r="AV124" s="221"/>
      <c r="AW124" s="310"/>
      <c r="AX124" s="221"/>
      <c r="AY124" s="222"/>
      <c r="AZ124" s="221"/>
      <c r="BA124" s="310"/>
      <c r="BB124" s="221"/>
      <c r="BC124" s="222"/>
      <c r="BD124" s="221"/>
      <c r="BE124" s="310"/>
      <c r="BF124" s="221"/>
      <c r="BG124" s="222"/>
      <c r="BH124" s="221"/>
      <c r="BI124" s="310"/>
      <c r="BJ124" s="221"/>
      <c r="BK124" s="222"/>
      <c r="BL124" s="221"/>
      <c r="BM124" s="310"/>
      <c r="BN124" s="221"/>
      <c r="BO124" s="222"/>
      <c r="BP124" s="221"/>
      <c r="BQ124" s="310"/>
      <c r="BR124" s="221"/>
      <c r="BS124" s="223"/>
      <c r="BT124" s="221"/>
      <c r="BU124" s="310"/>
      <c r="BV124" s="221"/>
      <c r="BW124" s="222"/>
      <c r="BX124" s="221"/>
      <c r="BY124" s="310"/>
      <c r="BZ124" s="221"/>
      <c r="CA124" s="223"/>
      <c r="CB124" s="221"/>
      <c r="CC124" s="310"/>
      <c r="CD124" s="221"/>
      <c r="CE124" s="222"/>
      <c r="CF124" s="221"/>
      <c r="CG124" s="310"/>
      <c r="CH124" s="221"/>
      <c r="CI124" s="223"/>
      <c r="CJ124" s="221"/>
      <c r="CK124" s="310"/>
      <c r="CL124" s="221"/>
      <c r="CM124" s="222"/>
      <c r="CN124" s="221"/>
      <c r="CO124" s="310"/>
      <c r="CP124" s="221"/>
      <c r="CQ124" s="222"/>
      <c r="CR124" s="221"/>
      <c r="CS124" s="310"/>
      <c r="CT124" s="221"/>
      <c r="CU124" s="222"/>
      <c r="CV124" s="221"/>
      <c r="CW124" s="310"/>
      <c r="CX124" s="221"/>
      <c r="CY124" s="222"/>
      <c r="CZ124" s="221"/>
      <c r="DA124" s="310"/>
      <c r="DB124" s="221"/>
      <c r="DC124" s="222"/>
      <c r="DD124" s="221"/>
      <c r="DE124" s="310"/>
      <c r="DF124" s="221"/>
      <c r="DG124" s="222"/>
      <c r="DH124" s="221"/>
      <c r="DI124" s="310"/>
      <c r="DJ124" s="221"/>
    </row>
    <row r="125" spans="2:114" x14ac:dyDescent="0.2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</row>
    <row r="126" spans="2:114" x14ac:dyDescent="0.2">
      <c r="B126" s="215" t="s">
        <v>250</v>
      </c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</row>
    <row r="127" spans="2:114" x14ac:dyDescent="0.2">
      <c r="B127" s="215" t="s">
        <v>55</v>
      </c>
      <c r="C127" s="214" t="s">
        <v>175</v>
      </c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</row>
    <row r="128" spans="2:114" x14ac:dyDescent="0.2">
      <c r="B128" s="215" t="s">
        <v>172</v>
      </c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</row>
    <row r="129" spans="2:114" x14ac:dyDescent="0.2">
      <c r="B129" s="215" t="s">
        <v>169</v>
      </c>
      <c r="C129" s="214" t="s">
        <v>251</v>
      </c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</row>
    <row r="130" spans="2:114" x14ac:dyDescent="0.2">
      <c r="B130" s="215" t="s">
        <v>44</v>
      </c>
      <c r="C130" s="214" t="s">
        <v>178</v>
      </c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</row>
    <row r="131" spans="2:114" x14ac:dyDescent="0.2">
      <c r="B131" s="215" t="s">
        <v>168</v>
      </c>
      <c r="C131" s="214" t="s">
        <v>179</v>
      </c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</row>
    <row r="132" spans="2:114" x14ac:dyDescent="0.2">
      <c r="B132" s="215" t="s">
        <v>171</v>
      </c>
      <c r="C132" s="214" t="s">
        <v>180</v>
      </c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</row>
  </sheetData>
  <sortState xmlns:xlrd2="http://schemas.microsoft.com/office/spreadsheetml/2017/richdata2" ref="J85:O87">
    <sortCondition descending="1" ref="O85:O87"/>
  </sortState>
  <mergeCells count="87">
    <mergeCell ref="C54:D54"/>
    <mergeCell ref="E54:F54"/>
    <mergeCell ref="G54:H54"/>
    <mergeCell ref="C113:F113"/>
    <mergeCell ref="G113:J113"/>
    <mergeCell ref="K113:N113"/>
    <mergeCell ref="O113:R113"/>
    <mergeCell ref="S113:V113"/>
    <mergeCell ref="W113:Z113"/>
    <mergeCell ref="AA113:AD113"/>
    <mergeCell ref="AE113:AH113"/>
    <mergeCell ref="AI113:AL113"/>
    <mergeCell ref="AM113:AP113"/>
    <mergeCell ref="AQ113:AT113"/>
    <mergeCell ref="AU113:AX113"/>
    <mergeCell ref="AY113:BB113"/>
    <mergeCell ref="BC113:BF113"/>
    <mergeCell ref="BG113:BJ113"/>
    <mergeCell ref="BK113:BN113"/>
    <mergeCell ref="BO113:BR113"/>
    <mergeCell ref="BS113:BV113"/>
    <mergeCell ref="BW113:BZ113"/>
    <mergeCell ref="CA113:CD113"/>
    <mergeCell ref="CE113:CH113"/>
    <mergeCell ref="CI113:CL113"/>
    <mergeCell ref="CM113:CP113"/>
    <mergeCell ref="CQ113:CT113"/>
    <mergeCell ref="CU113:CX113"/>
    <mergeCell ref="CY113:DB113"/>
    <mergeCell ref="DC113:DF113"/>
    <mergeCell ref="DG113:DJ113"/>
    <mergeCell ref="C114:D114"/>
    <mergeCell ref="E114:F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W114:X114"/>
    <mergeCell ref="Y114:Z114"/>
    <mergeCell ref="AA114:AB114"/>
    <mergeCell ref="AC114:AD114"/>
    <mergeCell ref="AE114:AF114"/>
    <mergeCell ref="AG114:AH114"/>
    <mergeCell ref="AI114:AJ114"/>
    <mergeCell ref="AK114:AL114"/>
    <mergeCell ref="AM114:AN114"/>
    <mergeCell ref="AO114:AP114"/>
    <mergeCell ref="AQ114:AR114"/>
    <mergeCell ref="AS114:AT114"/>
    <mergeCell ref="AU114:AV114"/>
    <mergeCell ref="AW114:AX114"/>
    <mergeCell ref="AY114:AZ114"/>
    <mergeCell ref="BA114:BB114"/>
    <mergeCell ref="BC114:BD114"/>
    <mergeCell ref="BE114:BF114"/>
    <mergeCell ref="BG114:BH114"/>
    <mergeCell ref="BI114:BJ114"/>
    <mergeCell ref="BK114:BL114"/>
    <mergeCell ref="BM114:BN114"/>
    <mergeCell ref="BO114:BP114"/>
    <mergeCell ref="BQ114:BR114"/>
    <mergeCell ref="BS114:BT114"/>
    <mergeCell ref="BU114:BV114"/>
    <mergeCell ref="BW114:BX114"/>
    <mergeCell ref="BY114:BZ114"/>
    <mergeCell ref="CA114:CB114"/>
    <mergeCell ref="CC114:CD114"/>
    <mergeCell ref="CE114:CF114"/>
    <mergeCell ref="CG114:CH114"/>
    <mergeCell ref="CI114:CJ114"/>
    <mergeCell ref="CK114:CL114"/>
    <mergeCell ref="CM114:CN114"/>
    <mergeCell ref="CO114:CP114"/>
    <mergeCell ref="CQ114:CR114"/>
    <mergeCell ref="CS114:CT114"/>
    <mergeCell ref="CU114:CV114"/>
    <mergeCell ref="CW114:CX114"/>
    <mergeCell ref="DI114:DJ114"/>
    <mergeCell ref="CY114:CZ114"/>
    <mergeCell ref="DA114:DB114"/>
    <mergeCell ref="DC114:DD114"/>
    <mergeCell ref="DE114:DF114"/>
    <mergeCell ref="DG114:DH114"/>
  </mergeCells>
  <pageMargins left="0.7" right="0.7" top="0.75" bottom="0.75" header="0.3" footer="0.3"/>
  <pageSetup orientation="portrait" horizontalDpi="90" verticalDpi="9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8">
    <tabColor rgb="FF92D050"/>
    <pageSetUpPr fitToPage="1"/>
  </sheetPr>
  <dimension ref="A1:Y191"/>
  <sheetViews>
    <sheetView showGridLines="0" zoomScaleNormal="100" workbookViewId="0"/>
  </sheetViews>
  <sheetFormatPr defaultColWidth="9.140625" defaultRowHeight="12.75" x14ac:dyDescent="0.2"/>
  <cols>
    <col min="1" max="1" width="9.140625" style="41"/>
    <col min="2" max="2" width="21.42578125" style="41" customWidth="1"/>
    <col min="3" max="8" width="11.42578125" style="41" customWidth="1"/>
    <col min="9" max="9" width="9.140625" style="41"/>
    <col min="10" max="10" width="7.85546875" style="41" customWidth="1"/>
    <col min="11" max="11" width="9.140625" style="41"/>
    <col min="12" max="12" width="12.7109375" style="41" customWidth="1"/>
    <col min="13" max="19" width="9.140625" style="41"/>
    <col min="20" max="23" width="10.28515625" style="41" customWidth="1"/>
    <col min="24" max="16384" width="9.140625" style="41"/>
  </cols>
  <sheetData>
    <row r="1" spans="1:10" x14ac:dyDescent="0.2">
      <c r="A1" s="73"/>
    </row>
    <row r="2" spans="1:10" x14ac:dyDescent="0.2">
      <c r="A2" s="73"/>
      <c r="B2" s="128" t="s">
        <v>232</v>
      </c>
      <c r="I2" s="41" t="s">
        <v>161</v>
      </c>
    </row>
    <row r="3" spans="1:10" x14ac:dyDescent="0.2">
      <c r="A3" s="73"/>
      <c r="B3" s="41" t="s">
        <v>354</v>
      </c>
      <c r="I3" s="103"/>
    </row>
    <row r="4" spans="1:10" x14ac:dyDescent="0.2">
      <c r="A4" s="73"/>
    </row>
    <row r="5" spans="1:10" x14ac:dyDescent="0.2">
      <c r="A5" s="73"/>
      <c r="B5" s="41" t="s">
        <v>396</v>
      </c>
    </row>
    <row r="6" spans="1:10" x14ac:dyDescent="0.2">
      <c r="A6" s="73"/>
      <c r="B6" s="345" t="s">
        <v>306</v>
      </c>
      <c r="C6" s="345"/>
      <c r="D6" s="345"/>
      <c r="E6" s="345"/>
      <c r="F6" s="345"/>
      <c r="G6" s="345"/>
      <c r="H6" s="345"/>
      <c r="I6" s="345"/>
      <c r="J6" s="345"/>
    </row>
    <row r="7" spans="1:10" x14ac:dyDescent="0.2">
      <c r="A7" s="73"/>
    </row>
    <row r="8" spans="1:10" x14ac:dyDescent="0.2">
      <c r="A8" s="73"/>
    </row>
    <row r="9" spans="1:10" x14ac:dyDescent="0.2">
      <c r="A9" s="73"/>
    </row>
    <row r="10" spans="1:10" x14ac:dyDescent="0.2">
      <c r="A10" s="73"/>
    </row>
    <row r="11" spans="1:10" x14ac:dyDescent="0.2">
      <c r="A11" s="73"/>
    </row>
    <row r="12" spans="1:10" x14ac:dyDescent="0.2">
      <c r="A12" s="73"/>
    </row>
    <row r="13" spans="1:10" x14ac:dyDescent="0.2">
      <c r="A13" s="73"/>
    </row>
    <row r="14" spans="1:10" x14ac:dyDescent="0.2">
      <c r="A14" s="73"/>
    </row>
    <row r="15" spans="1:10" x14ac:dyDescent="0.2">
      <c r="A15" s="73"/>
    </row>
    <row r="16" spans="1:10" x14ac:dyDescent="0.2">
      <c r="A16" s="73"/>
    </row>
    <row r="17" spans="1:1" x14ac:dyDescent="0.2">
      <c r="A17" s="73"/>
    </row>
    <row r="18" spans="1:1" x14ac:dyDescent="0.2">
      <c r="A18" s="73"/>
    </row>
    <row r="19" spans="1:1" x14ac:dyDescent="0.2">
      <c r="A19" s="73"/>
    </row>
    <row r="20" spans="1:1" x14ac:dyDescent="0.2">
      <c r="A20" s="73"/>
    </row>
    <row r="21" spans="1:1" x14ac:dyDescent="0.2">
      <c r="A21" s="73"/>
    </row>
    <row r="22" spans="1:1" x14ac:dyDescent="0.2">
      <c r="A22" s="73"/>
    </row>
    <row r="23" spans="1:1" x14ac:dyDescent="0.2">
      <c r="A23" s="73"/>
    </row>
    <row r="24" spans="1:1" x14ac:dyDescent="0.2">
      <c r="A24" s="73"/>
    </row>
    <row r="25" spans="1:1" x14ac:dyDescent="0.2">
      <c r="A25" s="73"/>
    </row>
    <row r="26" spans="1:1" x14ac:dyDescent="0.2">
      <c r="A26" s="73"/>
    </row>
    <row r="27" spans="1:1" x14ac:dyDescent="0.2">
      <c r="A27" s="73"/>
    </row>
    <row r="28" spans="1:1" x14ac:dyDescent="0.2">
      <c r="A28" s="73"/>
    </row>
    <row r="29" spans="1:1" x14ac:dyDescent="0.2">
      <c r="A29" s="73"/>
    </row>
    <row r="30" spans="1:1" x14ac:dyDescent="0.2">
      <c r="A30" s="73"/>
    </row>
    <row r="31" spans="1:1" x14ac:dyDescent="0.2">
      <c r="A31" s="73"/>
    </row>
    <row r="32" spans="1:1" x14ac:dyDescent="0.2">
      <c r="A32" s="73"/>
    </row>
    <row r="33" spans="1:10" x14ac:dyDescent="0.2">
      <c r="A33" s="73"/>
    </row>
    <row r="34" spans="1:10" x14ac:dyDescent="0.2">
      <c r="A34" s="73"/>
    </row>
    <row r="35" spans="1:10" x14ac:dyDescent="0.2">
      <c r="A35" s="73"/>
    </row>
    <row r="36" spans="1:10" x14ac:dyDescent="0.2">
      <c r="A36" s="73"/>
    </row>
    <row r="37" spans="1:10" x14ac:dyDescent="0.2">
      <c r="A37" s="73"/>
    </row>
    <row r="38" spans="1:10" x14ac:dyDescent="0.2">
      <c r="A38" s="73"/>
    </row>
    <row r="39" spans="1:10" x14ac:dyDescent="0.2">
      <c r="A39" s="73"/>
    </row>
    <row r="40" spans="1:10" x14ac:dyDescent="0.2">
      <c r="A40" s="73"/>
    </row>
    <row r="41" spans="1:10" ht="25.15" customHeight="1" x14ac:dyDescent="0.2">
      <c r="A41" s="73"/>
      <c r="B41" s="350"/>
      <c r="C41" s="350"/>
      <c r="D41" s="350"/>
      <c r="E41" s="350"/>
      <c r="F41" s="350"/>
      <c r="G41" s="350"/>
      <c r="H41" s="350"/>
      <c r="I41" s="350"/>
      <c r="J41" s="350"/>
    </row>
    <row r="42" spans="1:10" x14ac:dyDescent="0.2">
      <c r="A42" s="73"/>
      <c r="B42" s="345"/>
      <c r="C42" s="345"/>
      <c r="D42" s="345"/>
      <c r="E42" s="345"/>
      <c r="F42" s="345"/>
      <c r="G42" s="345"/>
      <c r="H42" s="345"/>
      <c r="I42" s="345"/>
      <c r="J42" s="345"/>
    </row>
    <row r="43" spans="1:10" x14ac:dyDescent="0.2">
      <c r="A43" s="73"/>
    </row>
    <row r="44" spans="1:10" x14ac:dyDescent="0.2">
      <c r="A44" s="73"/>
    </row>
    <row r="170" spans="1:25" x14ac:dyDescent="0.2">
      <c r="A170" s="149"/>
      <c r="B170" s="42"/>
      <c r="C170" s="150"/>
      <c r="D170" s="42"/>
      <c r="E170" s="42"/>
      <c r="F170" s="76"/>
      <c r="G170" s="76"/>
      <c r="H170" s="76"/>
      <c r="I170" s="76"/>
      <c r="J170" s="76"/>
      <c r="K170" s="53"/>
      <c r="L170" s="125"/>
      <c r="M170" s="125"/>
      <c r="N170" s="125"/>
      <c r="O170" s="125"/>
      <c r="P170" s="53"/>
      <c r="Q170" s="125"/>
      <c r="R170" s="74"/>
      <c r="S170" s="42"/>
      <c r="T170" s="42"/>
      <c r="U170" s="42"/>
      <c r="V170" s="42"/>
      <c r="W170" s="42"/>
      <c r="X170" s="42"/>
      <c r="Y170" s="42"/>
    </row>
    <row r="171" spans="1:25" x14ac:dyDescent="0.2">
      <c r="A171" s="149"/>
      <c r="B171" s="42"/>
      <c r="C171" s="42"/>
      <c r="D171" s="42"/>
      <c r="E171" s="42"/>
      <c r="F171" s="42"/>
      <c r="G171" s="76"/>
      <c r="H171" s="76"/>
      <c r="I171" s="76"/>
      <c r="J171" s="76"/>
      <c r="K171" s="53"/>
      <c r="L171" s="125"/>
      <c r="M171" s="125"/>
      <c r="N171" s="125"/>
      <c r="O171" s="125"/>
      <c r="P171" s="125"/>
      <c r="Q171" s="125"/>
      <c r="R171" s="74"/>
      <c r="S171" s="42"/>
      <c r="T171" s="42"/>
      <c r="U171" s="42"/>
      <c r="V171" s="42"/>
      <c r="W171" s="42"/>
      <c r="X171" s="42"/>
      <c r="Y171" s="42"/>
    </row>
    <row r="172" spans="1:25" x14ac:dyDescent="0.2">
      <c r="B172" s="42"/>
      <c r="C172" s="42"/>
      <c r="D172" s="42"/>
      <c r="E172" s="42"/>
      <c r="F172" s="42"/>
      <c r="G172" s="42"/>
      <c r="H172" s="42"/>
      <c r="I172" s="42"/>
      <c r="J172" s="76"/>
      <c r="K172" s="53"/>
      <c r="L172" s="125"/>
      <c r="M172" s="125"/>
      <c r="N172" s="125"/>
      <c r="O172" s="125"/>
      <c r="P172" s="125"/>
      <c r="Q172" s="125"/>
      <c r="R172" s="74"/>
      <c r="S172" s="42"/>
      <c r="T172" s="42"/>
      <c r="U172" s="42"/>
      <c r="V172" s="42"/>
      <c r="W172" s="42"/>
      <c r="X172" s="42"/>
      <c r="Y172" s="42"/>
    </row>
    <row r="173" spans="1:25" x14ac:dyDescent="0.2">
      <c r="B173" s="42"/>
      <c r="C173" s="42"/>
      <c r="D173" s="42"/>
      <c r="E173" s="42"/>
      <c r="F173" s="42"/>
      <c r="G173" s="42"/>
      <c r="H173" s="42"/>
      <c r="I173" s="42"/>
      <c r="J173" s="76"/>
      <c r="K173" s="74"/>
      <c r="L173" s="76"/>
      <c r="M173" s="76"/>
      <c r="N173" s="76"/>
      <c r="O173" s="76"/>
      <c r="P173" s="76"/>
      <c r="Q173" s="76"/>
      <c r="R173" s="76"/>
    </row>
    <row r="174" spans="1:25" x14ac:dyDescent="0.2">
      <c r="G174" s="42"/>
      <c r="H174" s="42"/>
      <c r="I174" s="42"/>
      <c r="J174" s="76"/>
      <c r="K174" s="74"/>
      <c r="L174" s="76"/>
      <c r="M174" s="76"/>
      <c r="N174" s="76"/>
      <c r="O174" s="76"/>
      <c r="P174" s="76"/>
      <c r="Q174" s="76"/>
      <c r="R174" s="76"/>
    </row>
    <row r="175" spans="1:25" x14ac:dyDescent="0.2">
      <c r="J175" s="76"/>
      <c r="K175" s="74"/>
      <c r="L175" s="76"/>
      <c r="M175" s="76"/>
      <c r="N175" s="76"/>
      <c r="O175" s="76"/>
      <c r="P175" s="76"/>
      <c r="Q175" s="76"/>
      <c r="R175" s="76"/>
    </row>
    <row r="176" spans="1:25" x14ac:dyDescent="0.2">
      <c r="J176" s="76"/>
      <c r="K176" s="74"/>
      <c r="L176" s="76"/>
      <c r="M176" s="76"/>
      <c r="N176" s="76"/>
      <c r="O176" s="76"/>
      <c r="P176" s="76"/>
      <c r="Q176" s="76"/>
      <c r="R176" s="76"/>
    </row>
    <row r="177" spans="10:25" x14ac:dyDescent="0.2">
      <c r="J177" s="76"/>
      <c r="K177" s="74"/>
      <c r="L177" s="76"/>
      <c r="M177" s="76"/>
      <c r="N177" s="76"/>
      <c r="O177" s="76"/>
      <c r="P177" s="76"/>
      <c r="Q177" s="76"/>
      <c r="R177" s="76"/>
    </row>
    <row r="178" spans="10:25" x14ac:dyDescent="0.2">
      <c r="J178" s="76"/>
      <c r="K178" s="76"/>
      <c r="L178" s="76"/>
      <c r="M178" s="76"/>
      <c r="N178" s="76"/>
      <c r="O178" s="76"/>
      <c r="P178" s="76"/>
      <c r="Q178" s="76"/>
      <c r="R178" s="76"/>
      <c r="S178" s="42"/>
      <c r="T178" s="42"/>
      <c r="U178" s="42"/>
      <c r="V178" s="42"/>
      <c r="W178" s="42"/>
      <c r="X178" s="42"/>
      <c r="Y178" s="42"/>
    </row>
    <row r="179" spans="10:25" x14ac:dyDescent="0.2">
      <c r="J179" s="76"/>
      <c r="K179" s="76"/>
      <c r="L179" s="76"/>
      <c r="M179" s="76"/>
      <c r="N179" s="76"/>
      <c r="O179" s="76"/>
      <c r="P179" s="76"/>
      <c r="Q179" s="76"/>
      <c r="R179" s="76"/>
      <c r="S179" s="42"/>
      <c r="T179" s="42"/>
      <c r="U179" s="42"/>
      <c r="V179" s="42"/>
      <c r="W179" s="42"/>
      <c r="X179" s="42"/>
      <c r="Y179" s="42"/>
    </row>
    <row r="180" spans="10:25" x14ac:dyDescent="0.2">
      <c r="J180" s="76"/>
      <c r="K180" s="76"/>
      <c r="L180" s="76"/>
      <c r="M180" s="76"/>
      <c r="N180" s="76"/>
      <c r="O180" s="76"/>
      <c r="P180" s="76"/>
      <c r="Q180" s="76"/>
      <c r="R180" s="76"/>
      <c r="S180" s="42"/>
      <c r="T180" s="42"/>
      <c r="U180" s="42"/>
      <c r="V180" s="42"/>
      <c r="W180" s="42"/>
      <c r="X180" s="42"/>
      <c r="Y180" s="42"/>
    </row>
    <row r="181" spans="10:25" x14ac:dyDescent="0.2">
      <c r="J181" s="76"/>
      <c r="K181" s="76"/>
      <c r="L181" s="76"/>
      <c r="M181" s="76"/>
      <c r="N181" s="76"/>
      <c r="O181" s="76"/>
      <c r="P181" s="76"/>
      <c r="Q181" s="76"/>
      <c r="R181" s="76"/>
      <c r="S181" s="42"/>
      <c r="T181" s="42"/>
      <c r="U181" s="42"/>
      <c r="V181" s="42"/>
      <c r="W181" s="42"/>
      <c r="X181" s="42"/>
      <c r="Y181" s="42"/>
    </row>
    <row r="182" spans="10:25" x14ac:dyDescent="0.2">
      <c r="J182" s="76"/>
      <c r="K182" s="76"/>
      <c r="L182" s="76"/>
      <c r="M182" s="76"/>
      <c r="N182" s="76"/>
      <c r="O182" s="76"/>
      <c r="P182" s="76"/>
      <c r="Q182" s="76"/>
      <c r="R182" s="76"/>
      <c r="S182" s="42"/>
      <c r="T182" s="42"/>
      <c r="U182" s="42"/>
      <c r="V182" s="42"/>
      <c r="W182" s="42"/>
      <c r="X182" s="42"/>
      <c r="Y182" s="42"/>
    </row>
    <row r="183" spans="10:25" x14ac:dyDescent="0.2">
      <c r="J183" s="76"/>
      <c r="K183" s="76"/>
      <c r="L183" s="76"/>
      <c r="M183" s="76"/>
      <c r="N183" s="76"/>
      <c r="O183" s="76"/>
      <c r="P183" s="76"/>
      <c r="Q183" s="76"/>
      <c r="R183" s="76"/>
      <c r="S183" s="42"/>
      <c r="T183" s="42"/>
      <c r="U183" s="42"/>
      <c r="V183" s="42"/>
      <c r="W183" s="42"/>
      <c r="X183" s="42"/>
      <c r="Y183" s="42"/>
    </row>
    <row r="184" spans="10:25" x14ac:dyDescent="0.2">
      <c r="J184" s="76"/>
      <c r="K184" s="76"/>
      <c r="L184" s="76"/>
      <c r="M184" s="76"/>
      <c r="N184" s="76"/>
      <c r="O184" s="76"/>
      <c r="P184" s="76"/>
      <c r="Q184" s="76"/>
      <c r="R184" s="76"/>
      <c r="S184" s="42"/>
      <c r="T184" s="42"/>
      <c r="U184" s="42"/>
      <c r="V184" s="42"/>
      <c r="W184" s="42"/>
      <c r="X184" s="42"/>
      <c r="Y184" s="42"/>
    </row>
    <row r="185" spans="10:25" x14ac:dyDescent="0.2">
      <c r="J185" s="76"/>
      <c r="K185" s="76"/>
      <c r="L185" s="76"/>
      <c r="M185" s="76"/>
      <c r="N185" s="76"/>
      <c r="O185" s="76"/>
      <c r="P185" s="76"/>
      <c r="Q185" s="76"/>
      <c r="R185" s="76"/>
      <c r="S185" s="42"/>
      <c r="T185" s="42"/>
      <c r="U185" s="42"/>
      <c r="V185" s="42"/>
      <c r="W185" s="42"/>
      <c r="X185" s="42"/>
      <c r="Y185" s="42"/>
    </row>
    <row r="186" spans="10:25" x14ac:dyDescent="0.2">
      <c r="J186" s="76"/>
      <c r="K186" s="76"/>
      <c r="L186" s="76"/>
      <c r="M186" s="76"/>
      <c r="N186" s="76"/>
      <c r="O186" s="76"/>
      <c r="P186" s="76"/>
      <c r="Q186" s="76"/>
      <c r="R186" s="76"/>
      <c r="S186" s="42"/>
      <c r="T186" s="42"/>
      <c r="U186" s="42"/>
      <c r="V186" s="42"/>
      <c r="W186" s="42"/>
      <c r="X186" s="42"/>
      <c r="Y186" s="42"/>
    </row>
    <row r="187" spans="10:25" x14ac:dyDescent="0.2">
      <c r="J187" s="76"/>
      <c r="K187" s="76"/>
      <c r="L187" s="76"/>
      <c r="M187" s="76"/>
      <c r="N187" s="76"/>
      <c r="O187" s="76"/>
      <c r="P187" s="76"/>
      <c r="Q187" s="76"/>
      <c r="R187" s="76"/>
      <c r="S187" s="42"/>
      <c r="T187" s="42"/>
      <c r="U187" s="42"/>
      <c r="V187" s="42"/>
      <c r="W187" s="42"/>
      <c r="X187" s="42"/>
      <c r="Y187" s="42"/>
    </row>
    <row r="188" spans="10:25" x14ac:dyDescent="0.2">
      <c r="J188" s="76"/>
      <c r="K188" s="76"/>
      <c r="L188" s="76"/>
      <c r="M188" s="76"/>
      <c r="N188" s="76"/>
      <c r="O188" s="76"/>
      <c r="P188" s="76"/>
      <c r="Q188" s="76"/>
      <c r="R188" s="76"/>
      <c r="S188" s="42"/>
      <c r="T188" s="42"/>
      <c r="U188" s="42"/>
      <c r="V188" s="42"/>
      <c r="W188" s="42"/>
      <c r="X188" s="42"/>
      <c r="Y188" s="42"/>
    </row>
    <row r="189" spans="10:25" x14ac:dyDescent="0.2"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0:25" x14ac:dyDescent="0.2"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</row>
    <row r="191" spans="10:25" x14ac:dyDescent="0.2"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</row>
  </sheetData>
  <sortState xmlns:xlrd2="http://schemas.microsoft.com/office/spreadsheetml/2017/richdata2" ref="B76:F103">
    <sortCondition descending="1" ref="F76:F103"/>
  </sortState>
  <mergeCells count="3">
    <mergeCell ref="B41:J41"/>
    <mergeCell ref="B42:J42"/>
    <mergeCell ref="B6:J6"/>
  </mergeCells>
  <pageMargins left="0.75" right="0.75" top="1" bottom="1" header="0.5" footer="0.5"/>
  <pageSetup paperSize="9" firstPageNumber="0" pageOrder="overThenDown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7"/>
  </sheetPr>
  <dimension ref="A1:AB108"/>
  <sheetViews>
    <sheetView workbookViewId="0"/>
  </sheetViews>
  <sheetFormatPr defaultColWidth="8.7109375" defaultRowHeight="12.75" x14ac:dyDescent="0.2"/>
  <cols>
    <col min="1" max="2" width="8.7109375" style="42"/>
    <col min="3" max="3" width="9.140625" style="42" bestFit="1" customWidth="1"/>
    <col min="4" max="7" width="8.85546875" style="42" bestFit="1" customWidth="1"/>
    <col min="8" max="9" width="8.7109375" style="42"/>
    <col min="10" max="10" width="9.140625" style="42" bestFit="1" customWidth="1"/>
    <col min="11" max="12" width="8.85546875" style="42" bestFit="1" customWidth="1"/>
    <col min="13" max="14" width="8.7109375" style="42"/>
    <col min="15" max="17" width="8.85546875" style="42" bestFit="1" customWidth="1"/>
    <col min="18" max="19" width="8.7109375" style="42"/>
    <col min="20" max="22" width="8.85546875" style="42" bestFit="1" customWidth="1"/>
    <col min="23" max="23" width="8.7109375" style="42"/>
    <col min="24" max="27" width="8.85546875" style="42" bestFit="1" customWidth="1"/>
    <col min="28" max="28" width="8.7109375" style="42"/>
    <col min="29" max="31" width="8.85546875" style="42" bestFit="1" customWidth="1"/>
    <col min="32" max="16384" width="8.7109375" style="42"/>
  </cols>
  <sheetData>
    <row r="1" spans="1:28" s="41" customFormat="1" x14ac:dyDescent="0.2">
      <c r="A1" s="73"/>
      <c r="B1" s="128" t="s">
        <v>162</v>
      </c>
    </row>
    <row r="2" spans="1:28" s="41" customFormat="1" x14ac:dyDescent="0.2">
      <c r="A2" s="73"/>
      <c r="B2" s="41" t="s">
        <v>355</v>
      </c>
    </row>
    <row r="3" spans="1:28" s="41" customFormat="1" x14ac:dyDescent="0.2">
      <c r="A3" s="73"/>
    </row>
    <row r="4" spans="1:28" s="41" customFormat="1" x14ac:dyDescent="0.2">
      <c r="A4" s="73"/>
      <c r="B4" s="214" t="s">
        <v>395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8" s="41" customFormat="1" x14ac:dyDescent="0.2">
      <c r="A5" s="73"/>
      <c r="B5" s="214" t="s">
        <v>243</v>
      </c>
      <c r="C5" s="215" t="s">
        <v>356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8" s="41" customFormat="1" x14ac:dyDescent="0.2">
      <c r="A6" s="73"/>
      <c r="B6" s="214" t="s">
        <v>244</v>
      </c>
      <c r="C6" s="214" t="s">
        <v>374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8" s="41" customFormat="1" x14ac:dyDescent="0.2">
      <c r="A7" s="73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8" s="41" customFormat="1" x14ac:dyDescent="0.2">
      <c r="A8" s="73"/>
      <c r="B8" s="215" t="s">
        <v>245</v>
      </c>
      <c r="C8"/>
      <c r="D8" s="214" t="s">
        <v>246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8" s="41" customFormat="1" x14ac:dyDescent="0.2">
      <c r="A9" s="73"/>
      <c r="B9" s="215" t="s">
        <v>247</v>
      </c>
      <c r="C9"/>
      <c r="D9" s="214" t="s">
        <v>224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8" s="41" customFormat="1" x14ac:dyDescent="0.2">
      <c r="A10" s="73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8" s="41" customFormat="1" x14ac:dyDescent="0.2">
      <c r="A11" s="73"/>
      <c r="B11" s="298" t="s">
        <v>97</v>
      </c>
      <c r="C11" s="347" t="s">
        <v>238</v>
      </c>
      <c r="D11" s="347" t="s">
        <v>167</v>
      </c>
      <c r="E11" s="347" t="s">
        <v>238</v>
      </c>
      <c r="F11" s="347" t="s">
        <v>167</v>
      </c>
      <c r="G11" s="347" t="s">
        <v>238</v>
      </c>
      <c r="H11" s="347" t="s">
        <v>167</v>
      </c>
      <c r="I11" s="347" t="s">
        <v>297</v>
      </c>
      <c r="J11" s="347" t="s">
        <v>167</v>
      </c>
      <c r="K11" s="347" t="s">
        <v>297</v>
      </c>
      <c r="L11" s="347" t="s">
        <v>167</v>
      </c>
      <c r="M11" s="347" t="s">
        <v>297</v>
      </c>
      <c r="N11" s="347" t="s">
        <v>167</v>
      </c>
      <c r="O11" s="347" t="s">
        <v>314</v>
      </c>
      <c r="P11" s="347" t="s">
        <v>167</v>
      </c>
      <c r="Q11" s="347" t="s">
        <v>314</v>
      </c>
      <c r="R11" s="347" t="s">
        <v>167</v>
      </c>
      <c r="S11" s="347" t="s">
        <v>314</v>
      </c>
      <c r="T11" s="347" t="s">
        <v>167</v>
      </c>
      <c r="W11" s="233"/>
      <c r="X11" s="233"/>
      <c r="Y11" s="233"/>
      <c r="Z11" s="233"/>
      <c r="AA11" s="233"/>
      <c r="AB11" s="233"/>
    </row>
    <row r="12" spans="1:28" s="41" customFormat="1" x14ac:dyDescent="0.2">
      <c r="A12" s="73"/>
      <c r="B12" s="298" t="s">
        <v>248</v>
      </c>
      <c r="C12" s="348" t="s">
        <v>99</v>
      </c>
      <c r="D12" s="348" t="s">
        <v>167</v>
      </c>
      <c r="E12" s="348" t="s">
        <v>100</v>
      </c>
      <c r="F12" s="348" t="s">
        <v>167</v>
      </c>
      <c r="G12" s="348" t="s">
        <v>101</v>
      </c>
      <c r="H12" s="348" t="s">
        <v>167</v>
      </c>
      <c r="I12" s="348" t="s">
        <v>99</v>
      </c>
      <c r="J12" s="348" t="s">
        <v>167</v>
      </c>
      <c r="K12" s="348" t="s">
        <v>100</v>
      </c>
      <c r="L12" s="348" t="s">
        <v>167</v>
      </c>
      <c r="M12" s="348" t="s">
        <v>101</v>
      </c>
      <c r="N12" s="348" t="s">
        <v>167</v>
      </c>
      <c r="O12" s="348" t="s">
        <v>99</v>
      </c>
      <c r="P12" s="348" t="s">
        <v>167</v>
      </c>
      <c r="Q12" s="348" t="s">
        <v>100</v>
      </c>
      <c r="R12" s="348" t="s">
        <v>167</v>
      </c>
      <c r="S12" s="348" t="s">
        <v>101</v>
      </c>
      <c r="T12" s="348" t="s">
        <v>167</v>
      </c>
      <c r="W12" s="351"/>
      <c r="X12" s="351"/>
      <c r="Y12" s="351"/>
      <c r="Z12" s="351"/>
      <c r="AA12" s="351"/>
      <c r="AB12" s="351"/>
    </row>
    <row r="13" spans="1:28" s="41" customFormat="1" x14ac:dyDescent="0.2">
      <c r="A13" s="73"/>
      <c r="B13" s="216" t="s">
        <v>249</v>
      </c>
      <c r="C13" s="1" t="s">
        <v>167</v>
      </c>
      <c r="D13" s="1" t="s">
        <v>167</v>
      </c>
      <c r="E13" s="1" t="s">
        <v>167</v>
      </c>
      <c r="F13" s="1" t="s">
        <v>167</v>
      </c>
      <c r="G13" s="1" t="s">
        <v>167</v>
      </c>
      <c r="H13" s="1" t="s">
        <v>167</v>
      </c>
      <c r="I13" s="1" t="s">
        <v>167</v>
      </c>
      <c r="J13" s="1" t="s">
        <v>167</v>
      </c>
      <c r="K13" s="1" t="s">
        <v>167</v>
      </c>
      <c r="L13" s="1" t="s">
        <v>167</v>
      </c>
      <c r="M13" s="1" t="s">
        <v>167</v>
      </c>
      <c r="N13" s="1" t="s">
        <v>167</v>
      </c>
      <c r="O13" s="1" t="s">
        <v>167</v>
      </c>
      <c r="P13" s="1" t="s">
        <v>167</v>
      </c>
      <c r="Q13" s="1" t="s">
        <v>167</v>
      </c>
      <c r="R13" s="1" t="s">
        <v>167</v>
      </c>
      <c r="S13" s="1" t="s">
        <v>167</v>
      </c>
      <c r="T13" s="1" t="s">
        <v>167</v>
      </c>
      <c r="W13" s="233"/>
      <c r="X13" s="233"/>
      <c r="Y13" s="233"/>
      <c r="Z13" s="233"/>
      <c r="AA13" s="233"/>
      <c r="AB13" s="233"/>
    </row>
    <row r="14" spans="1:28" s="41" customFormat="1" x14ac:dyDescent="0.2">
      <c r="A14" s="73"/>
      <c r="B14" s="217" t="s">
        <v>201</v>
      </c>
      <c r="C14" s="222">
        <v>17929.91</v>
      </c>
      <c r="D14" s="221" t="s">
        <v>167</v>
      </c>
      <c r="E14" s="222">
        <v>5246.21</v>
      </c>
      <c r="F14" s="221" t="s">
        <v>167</v>
      </c>
      <c r="G14" s="222">
        <v>7205.05</v>
      </c>
      <c r="H14" s="221" t="s">
        <v>167</v>
      </c>
      <c r="I14" s="222">
        <v>15550.65</v>
      </c>
      <c r="J14" s="221" t="s">
        <v>167</v>
      </c>
      <c r="K14" s="222">
        <v>4413.0600000000004</v>
      </c>
      <c r="L14" s="221" t="s">
        <v>167</v>
      </c>
      <c r="M14" s="222">
        <v>6182.67</v>
      </c>
      <c r="N14" s="221" t="s">
        <v>167</v>
      </c>
      <c r="O14" s="305">
        <v>15995.601753999999</v>
      </c>
      <c r="P14" s="221" t="s">
        <v>167</v>
      </c>
      <c r="Q14" s="311">
        <v>4382.5801039999997</v>
      </c>
      <c r="R14" s="221" t="s">
        <v>167</v>
      </c>
      <c r="S14" s="305">
        <v>6336.5128530000002</v>
      </c>
      <c r="T14" s="221" t="s">
        <v>167</v>
      </c>
      <c r="W14" s="320"/>
      <c r="X14" s="320"/>
      <c r="Y14" s="320"/>
      <c r="Z14" s="320"/>
      <c r="AA14" s="320"/>
      <c r="AB14" s="320"/>
    </row>
    <row r="15" spans="1:28" s="41" customFormat="1" x14ac:dyDescent="0.2">
      <c r="A15" s="73"/>
      <c r="B15" s="217" t="s">
        <v>84</v>
      </c>
      <c r="C15" s="219">
        <v>282.67</v>
      </c>
      <c r="D15" s="218" t="s">
        <v>167</v>
      </c>
      <c r="E15" s="220">
        <v>387</v>
      </c>
      <c r="F15" s="218" t="s">
        <v>167</v>
      </c>
      <c r="G15" s="220">
        <v>241.8</v>
      </c>
      <c r="H15" s="218" t="s">
        <v>167</v>
      </c>
      <c r="I15" s="220">
        <v>298.8</v>
      </c>
      <c r="J15" s="218" t="s">
        <v>167</v>
      </c>
      <c r="K15" s="220">
        <v>249.6</v>
      </c>
      <c r="L15" s="218" t="s">
        <v>167</v>
      </c>
      <c r="M15" s="219">
        <v>166.44</v>
      </c>
      <c r="N15" s="218" t="s">
        <v>167</v>
      </c>
      <c r="O15" s="220">
        <v>289.7</v>
      </c>
      <c r="P15" s="218" t="s">
        <v>167</v>
      </c>
      <c r="Q15" s="220">
        <v>225</v>
      </c>
      <c r="R15" s="218" t="s">
        <v>167</v>
      </c>
      <c r="S15" s="219">
        <v>172.06</v>
      </c>
      <c r="T15" s="218" t="s">
        <v>167</v>
      </c>
      <c r="W15" s="233"/>
      <c r="X15" s="233"/>
      <c r="Y15" s="233"/>
      <c r="Z15" s="233"/>
      <c r="AA15" s="233"/>
      <c r="AB15" s="233"/>
    </row>
    <row r="16" spans="1:28" s="41" customFormat="1" x14ac:dyDescent="0.2">
      <c r="A16" s="73"/>
      <c r="B16" s="217" t="s">
        <v>83</v>
      </c>
      <c r="C16" s="222">
        <v>116.42</v>
      </c>
      <c r="D16" s="221" t="s">
        <v>167</v>
      </c>
      <c r="E16" s="222">
        <v>12.06</v>
      </c>
      <c r="F16" s="221" t="s">
        <v>167</v>
      </c>
      <c r="G16" s="222">
        <v>29.87</v>
      </c>
      <c r="H16" s="221" t="s">
        <v>167</v>
      </c>
      <c r="I16" s="222">
        <v>126.46</v>
      </c>
      <c r="J16" s="221" t="s">
        <v>167</v>
      </c>
      <c r="K16" s="222">
        <v>9.5399999999999991</v>
      </c>
      <c r="L16" s="221" t="s">
        <v>167</v>
      </c>
      <c r="M16" s="222">
        <v>27.46</v>
      </c>
      <c r="N16" s="221" t="s">
        <v>167</v>
      </c>
      <c r="O16" s="222">
        <v>115.65</v>
      </c>
      <c r="P16" s="221" t="s">
        <v>167</v>
      </c>
      <c r="Q16" s="222">
        <v>9.7100000000000009</v>
      </c>
      <c r="R16" s="221" t="s">
        <v>167</v>
      </c>
      <c r="S16" s="222">
        <v>38.96</v>
      </c>
      <c r="T16" s="221" t="s">
        <v>167</v>
      </c>
      <c r="W16" s="233"/>
      <c r="X16" s="233"/>
      <c r="Y16" s="233"/>
      <c r="Z16" s="233"/>
      <c r="AA16" s="233"/>
      <c r="AB16" s="233"/>
    </row>
    <row r="17" spans="1:28" s="41" customFormat="1" x14ac:dyDescent="0.2">
      <c r="A17" s="73"/>
      <c r="B17" s="217" t="s">
        <v>153</v>
      </c>
      <c r="C17" s="219">
        <v>12.87</v>
      </c>
      <c r="D17" s="218" t="s">
        <v>167</v>
      </c>
      <c r="E17" s="220">
        <v>36.700000000000003</v>
      </c>
      <c r="F17" s="218" t="s">
        <v>167</v>
      </c>
      <c r="G17" s="219">
        <v>52.04</v>
      </c>
      <c r="H17" s="218" t="s">
        <v>167</v>
      </c>
      <c r="I17" s="219">
        <v>13.46</v>
      </c>
      <c r="J17" s="218" t="s">
        <v>167</v>
      </c>
      <c r="K17" s="219">
        <v>32.79</v>
      </c>
      <c r="L17" s="218" t="s">
        <v>167</v>
      </c>
      <c r="M17" s="220">
        <v>44</v>
      </c>
      <c r="N17" s="218" t="s">
        <v>167</v>
      </c>
      <c r="O17" s="220">
        <v>20.3</v>
      </c>
      <c r="P17" s="218" t="s">
        <v>167</v>
      </c>
      <c r="Q17" s="219">
        <v>32.56</v>
      </c>
      <c r="R17" s="218" t="s">
        <v>167</v>
      </c>
      <c r="S17" s="219">
        <v>58.52</v>
      </c>
      <c r="T17" s="218" t="s">
        <v>167</v>
      </c>
      <c r="W17" s="233"/>
      <c r="X17" s="233"/>
      <c r="Y17" s="233"/>
      <c r="Z17" s="233"/>
      <c r="AA17" s="233"/>
      <c r="AB17" s="233"/>
    </row>
    <row r="18" spans="1:28" s="41" customFormat="1" x14ac:dyDescent="0.2">
      <c r="A18" s="73"/>
      <c r="B18" s="217" t="s">
        <v>81</v>
      </c>
      <c r="C18" s="222">
        <v>11.39</v>
      </c>
      <c r="D18" s="221" t="s">
        <v>167</v>
      </c>
      <c r="E18" s="222">
        <v>82.37</v>
      </c>
      <c r="F18" s="221" t="s">
        <v>167</v>
      </c>
      <c r="G18" s="222">
        <v>58.14</v>
      </c>
      <c r="H18" s="221" t="s">
        <v>167</v>
      </c>
      <c r="I18" s="222">
        <v>11.39</v>
      </c>
      <c r="J18" s="221" t="s">
        <v>167</v>
      </c>
      <c r="K18" s="222">
        <v>74.61</v>
      </c>
      <c r="L18" s="221" t="s">
        <v>167</v>
      </c>
      <c r="M18" s="222">
        <v>54.34</v>
      </c>
      <c r="N18" s="221" t="s">
        <v>167</v>
      </c>
      <c r="O18" s="222">
        <v>11.39</v>
      </c>
      <c r="P18" s="221" t="s">
        <v>167</v>
      </c>
      <c r="Q18" s="222">
        <v>75.849999999999994</v>
      </c>
      <c r="R18" s="221" t="s">
        <v>167</v>
      </c>
      <c r="S18" s="222">
        <v>57.17</v>
      </c>
      <c r="T18" s="221" t="s">
        <v>167</v>
      </c>
      <c r="W18" s="233"/>
      <c r="X18" s="233"/>
      <c r="Y18" s="233"/>
      <c r="Z18" s="233"/>
      <c r="AA18" s="233"/>
      <c r="AB18" s="233"/>
    </row>
    <row r="19" spans="1:28" s="41" customFormat="1" x14ac:dyDescent="0.2">
      <c r="A19" s="73"/>
      <c r="B19" s="217" t="s">
        <v>126</v>
      </c>
      <c r="C19" s="219">
        <v>101.77</v>
      </c>
      <c r="D19" s="218" t="s">
        <v>167</v>
      </c>
      <c r="E19" s="219">
        <v>961.97</v>
      </c>
      <c r="F19" s="218" t="s">
        <v>167</v>
      </c>
      <c r="G19" s="219">
        <v>738.54</v>
      </c>
      <c r="H19" s="218" t="s">
        <v>169</v>
      </c>
      <c r="I19" s="219">
        <v>102.18</v>
      </c>
      <c r="J19" s="218" t="s">
        <v>167</v>
      </c>
      <c r="K19" s="219">
        <v>780.49</v>
      </c>
      <c r="L19" s="218" t="s">
        <v>167</v>
      </c>
      <c r="M19" s="220">
        <v>638.4</v>
      </c>
      <c r="N19" s="218" t="s">
        <v>169</v>
      </c>
      <c r="O19" s="219">
        <v>101.06</v>
      </c>
      <c r="P19" s="218" t="s">
        <v>167</v>
      </c>
      <c r="Q19" s="219">
        <v>796.75</v>
      </c>
      <c r="R19" s="218" t="s">
        <v>167</v>
      </c>
      <c r="S19" s="219">
        <v>759.56</v>
      </c>
      <c r="T19" s="218" t="s">
        <v>169</v>
      </c>
      <c r="W19" s="233"/>
      <c r="X19" s="233"/>
      <c r="Y19" s="320"/>
      <c r="Z19" s="233"/>
      <c r="AA19" s="320"/>
      <c r="AB19" s="233"/>
    </row>
    <row r="20" spans="1:28" s="41" customFormat="1" x14ac:dyDescent="0.2">
      <c r="A20" s="73"/>
      <c r="B20" s="217" t="s">
        <v>79</v>
      </c>
      <c r="C20" s="222">
        <v>0.83</v>
      </c>
      <c r="D20" s="221" t="s">
        <v>167</v>
      </c>
      <c r="E20" s="222">
        <v>14.06</v>
      </c>
      <c r="F20" s="221" t="s">
        <v>167</v>
      </c>
      <c r="G20" s="222">
        <v>0.25</v>
      </c>
      <c r="H20" s="221" t="s">
        <v>167</v>
      </c>
      <c r="I20" s="223">
        <v>0.1</v>
      </c>
      <c r="J20" s="221" t="s">
        <v>167</v>
      </c>
      <c r="K20" s="222">
        <v>11.46</v>
      </c>
      <c r="L20" s="221" t="s">
        <v>167</v>
      </c>
      <c r="M20" s="222">
        <v>0.12</v>
      </c>
      <c r="N20" s="221" t="s">
        <v>167</v>
      </c>
      <c r="O20" s="222">
        <v>0.08</v>
      </c>
      <c r="P20" s="221" t="s">
        <v>167</v>
      </c>
      <c r="Q20" s="222">
        <v>10.029999999999999</v>
      </c>
      <c r="R20" s="221" t="s">
        <v>167</v>
      </c>
      <c r="S20" s="222">
        <v>0.23</v>
      </c>
      <c r="T20" s="221" t="s">
        <v>167</v>
      </c>
      <c r="W20" s="233"/>
      <c r="X20" s="233"/>
      <c r="Y20" s="233"/>
      <c r="Z20" s="233"/>
      <c r="AA20" s="233"/>
      <c r="AB20" s="233"/>
    </row>
    <row r="21" spans="1:28" s="41" customFormat="1" x14ac:dyDescent="0.2">
      <c r="A21" s="73"/>
      <c r="B21" s="217" t="s">
        <v>78</v>
      </c>
      <c r="C21" s="219">
        <v>3.77</v>
      </c>
      <c r="D21" s="218" t="s">
        <v>167</v>
      </c>
      <c r="E21" s="219">
        <v>60.55</v>
      </c>
      <c r="F21" s="218" t="s">
        <v>167</v>
      </c>
      <c r="G21" s="219">
        <v>10.09</v>
      </c>
      <c r="H21" s="218" t="s">
        <v>167</v>
      </c>
      <c r="I21" s="219">
        <v>3.69</v>
      </c>
      <c r="J21" s="218" t="s">
        <v>167</v>
      </c>
      <c r="K21" s="219">
        <v>62.37</v>
      </c>
      <c r="L21" s="218" t="s">
        <v>167</v>
      </c>
      <c r="M21" s="220">
        <v>10.9</v>
      </c>
      <c r="N21" s="218" t="s">
        <v>167</v>
      </c>
      <c r="O21" s="219">
        <v>3.51</v>
      </c>
      <c r="P21" s="218" t="s">
        <v>167</v>
      </c>
      <c r="Q21" s="219">
        <v>60.86</v>
      </c>
      <c r="R21" s="218" t="s">
        <v>167</v>
      </c>
      <c r="S21" s="220">
        <v>8.1999999999999993</v>
      </c>
      <c r="T21" s="218" t="s">
        <v>167</v>
      </c>
      <c r="W21" s="233"/>
      <c r="X21" s="233"/>
      <c r="Y21" s="233"/>
      <c r="Z21" s="233"/>
      <c r="AA21" s="233"/>
      <c r="AB21" s="233"/>
    </row>
    <row r="22" spans="1:28" s="41" customFormat="1" x14ac:dyDescent="0.2">
      <c r="A22" s="73"/>
      <c r="B22" s="217" t="s">
        <v>77</v>
      </c>
      <c r="C22" s="222">
        <v>888.32</v>
      </c>
      <c r="D22" s="221" t="s">
        <v>167</v>
      </c>
      <c r="E22" s="222">
        <v>23.05</v>
      </c>
      <c r="F22" s="221" t="s">
        <v>167</v>
      </c>
      <c r="G22" s="222">
        <v>137.94999999999999</v>
      </c>
      <c r="H22" s="221" t="s">
        <v>167</v>
      </c>
      <c r="I22" s="222">
        <v>752.51</v>
      </c>
      <c r="J22" s="221" t="s">
        <v>167</v>
      </c>
      <c r="K22" s="223">
        <v>17.7</v>
      </c>
      <c r="L22" s="221" t="s">
        <v>167</v>
      </c>
      <c r="M22" s="222">
        <v>115.61</v>
      </c>
      <c r="N22" s="221" t="s">
        <v>167</v>
      </c>
      <c r="O22" s="222">
        <v>753.15</v>
      </c>
      <c r="P22" s="221" t="s">
        <v>167</v>
      </c>
      <c r="Q22" s="222">
        <v>17.010000000000002</v>
      </c>
      <c r="R22" s="221" t="s">
        <v>167</v>
      </c>
      <c r="S22" s="222">
        <v>109.05</v>
      </c>
      <c r="T22" s="221" t="s">
        <v>167</v>
      </c>
      <c r="W22" s="233"/>
      <c r="X22" s="233"/>
      <c r="Y22" s="320"/>
      <c r="Z22" s="233"/>
      <c r="AA22" s="233"/>
      <c r="AB22" s="233"/>
    </row>
    <row r="23" spans="1:28" s="41" customFormat="1" x14ac:dyDescent="0.2">
      <c r="A23" s="73"/>
      <c r="B23" s="217" t="s">
        <v>76</v>
      </c>
      <c r="C23" s="219">
        <v>4754.38</v>
      </c>
      <c r="D23" s="218" t="s">
        <v>167</v>
      </c>
      <c r="E23" s="219">
        <v>428.73</v>
      </c>
      <c r="F23" s="218" t="s">
        <v>167</v>
      </c>
      <c r="G23" s="219">
        <v>1465.43</v>
      </c>
      <c r="H23" s="218" t="s">
        <v>167</v>
      </c>
      <c r="I23" s="219">
        <v>3651.94</v>
      </c>
      <c r="J23" s="218" t="s">
        <v>167</v>
      </c>
      <c r="K23" s="219">
        <v>387.91</v>
      </c>
      <c r="L23" s="218" t="s">
        <v>167</v>
      </c>
      <c r="M23" s="220">
        <v>1235.7</v>
      </c>
      <c r="N23" s="218" t="s">
        <v>167</v>
      </c>
      <c r="O23" s="219">
        <v>3968.46</v>
      </c>
      <c r="P23" s="218" t="s">
        <v>167</v>
      </c>
      <c r="Q23" s="219">
        <v>388.06</v>
      </c>
      <c r="R23" s="218" t="s">
        <v>167</v>
      </c>
      <c r="S23" s="219">
        <v>1205.3499999999999</v>
      </c>
      <c r="T23" s="218" t="s">
        <v>167</v>
      </c>
      <c r="W23" s="320"/>
      <c r="X23" s="233"/>
      <c r="Y23" s="320"/>
      <c r="Z23" s="233"/>
      <c r="AA23" s="320"/>
      <c r="AB23" s="233"/>
    </row>
    <row r="24" spans="1:28" s="41" customFormat="1" x14ac:dyDescent="0.2">
      <c r="A24" s="73"/>
      <c r="B24" s="217" t="s">
        <v>75</v>
      </c>
      <c r="C24" s="222">
        <v>726.17</v>
      </c>
      <c r="D24" s="221" t="s">
        <v>167</v>
      </c>
      <c r="E24" s="222">
        <v>690.55</v>
      </c>
      <c r="F24" s="221" t="s">
        <v>167</v>
      </c>
      <c r="G24" s="222">
        <v>817.37</v>
      </c>
      <c r="H24" s="221" t="s">
        <v>167</v>
      </c>
      <c r="I24" s="222">
        <v>711.04</v>
      </c>
      <c r="J24" s="221" t="s">
        <v>167</v>
      </c>
      <c r="K24" s="222">
        <v>662.41</v>
      </c>
      <c r="L24" s="221" t="s">
        <v>167</v>
      </c>
      <c r="M24" s="222">
        <v>712.45</v>
      </c>
      <c r="N24" s="221" t="s">
        <v>167</v>
      </c>
      <c r="O24" s="222">
        <v>656.19</v>
      </c>
      <c r="P24" s="221" t="s">
        <v>167</v>
      </c>
      <c r="Q24" s="222">
        <v>629.63</v>
      </c>
      <c r="R24" s="221" t="s">
        <v>167</v>
      </c>
      <c r="S24" s="222">
        <v>685.85</v>
      </c>
      <c r="T24" s="221" t="s">
        <v>167</v>
      </c>
      <c r="W24" s="233"/>
      <c r="X24" s="233"/>
      <c r="Y24" s="320"/>
      <c r="Z24" s="233"/>
      <c r="AA24" s="320"/>
      <c r="AB24" s="233"/>
    </row>
    <row r="25" spans="1:28" s="41" customFormat="1" x14ac:dyDescent="0.2">
      <c r="A25" s="73"/>
      <c r="B25" s="217" t="s">
        <v>74</v>
      </c>
      <c r="C25" s="219">
        <v>18.79</v>
      </c>
      <c r="D25" s="218" t="s">
        <v>167</v>
      </c>
      <c r="E25" s="220">
        <v>6.4</v>
      </c>
      <c r="F25" s="218" t="s">
        <v>167</v>
      </c>
      <c r="G25" s="219">
        <v>16.170000000000002</v>
      </c>
      <c r="H25" s="218" t="s">
        <v>169</v>
      </c>
      <c r="I25" s="219">
        <v>25.84</v>
      </c>
      <c r="J25" s="218" t="s">
        <v>167</v>
      </c>
      <c r="K25" s="219">
        <v>10.02</v>
      </c>
      <c r="L25" s="218" t="s">
        <v>167</v>
      </c>
      <c r="M25" s="219">
        <v>12.48</v>
      </c>
      <c r="N25" s="218" t="s">
        <v>169</v>
      </c>
      <c r="O25" s="220">
        <v>22.4</v>
      </c>
      <c r="P25" s="218" t="s">
        <v>167</v>
      </c>
      <c r="Q25" s="220">
        <v>7.8</v>
      </c>
      <c r="R25" s="218" t="s">
        <v>167</v>
      </c>
      <c r="S25" s="219">
        <v>16.09</v>
      </c>
      <c r="T25" s="218" t="s">
        <v>169</v>
      </c>
      <c r="W25" s="233"/>
      <c r="X25" s="233"/>
      <c r="Y25" s="233"/>
      <c r="Z25" s="233"/>
      <c r="AA25" s="233"/>
      <c r="AB25" s="233"/>
    </row>
    <row r="26" spans="1:28" s="41" customFormat="1" x14ac:dyDescent="0.2">
      <c r="A26" s="73"/>
      <c r="B26" s="217" t="s">
        <v>73</v>
      </c>
      <c r="C26" s="222">
        <v>6644.79</v>
      </c>
      <c r="D26" s="221" t="s">
        <v>167</v>
      </c>
      <c r="E26" s="222">
        <v>498.27</v>
      </c>
      <c r="F26" s="221" t="s">
        <v>167</v>
      </c>
      <c r="G26" s="222">
        <v>415.59</v>
      </c>
      <c r="H26" s="221" t="s">
        <v>167</v>
      </c>
      <c r="I26" s="222">
        <v>6136.38</v>
      </c>
      <c r="J26" s="221" t="s">
        <v>167</v>
      </c>
      <c r="K26" s="223">
        <v>353.5</v>
      </c>
      <c r="L26" s="221" t="s">
        <v>167</v>
      </c>
      <c r="M26" s="222">
        <v>396.97</v>
      </c>
      <c r="N26" s="221" t="s">
        <v>167</v>
      </c>
      <c r="O26" s="222">
        <v>6016.05</v>
      </c>
      <c r="P26" s="221" t="s">
        <v>167</v>
      </c>
      <c r="Q26" s="222">
        <v>435.41</v>
      </c>
      <c r="R26" s="221" t="s">
        <v>167</v>
      </c>
      <c r="S26" s="222">
        <v>376.17</v>
      </c>
      <c r="T26" s="221" t="s">
        <v>167</v>
      </c>
      <c r="W26" s="320"/>
      <c r="X26" s="233"/>
      <c r="Y26" s="320"/>
      <c r="Z26" s="233"/>
      <c r="AA26" s="233"/>
      <c r="AB26" s="233"/>
    </row>
    <row r="27" spans="1:28" s="41" customFormat="1" x14ac:dyDescent="0.2">
      <c r="A27" s="73"/>
      <c r="B27" s="217" t="s">
        <v>72</v>
      </c>
      <c r="C27" s="219">
        <v>15.26</v>
      </c>
      <c r="D27" s="218" t="s">
        <v>167</v>
      </c>
      <c r="E27" s="219">
        <v>2.15</v>
      </c>
      <c r="F27" s="218" t="s">
        <v>167</v>
      </c>
      <c r="G27" s="219">
        <v>4.97</v>
      </c>
      <c r="H27" s="218" t="s">
        <v>167</v>
      </c>
      <c r="I27" s="219">
        <v>14.41</v>
      </c>
      <c r="J27" s="218" t="s">
        <v>167</v>
      </c>
      <c r="K27" s="219">
        <v>2.2799999999999998</v>
      </c>
      <c r="L27" s="218" t="s">
        <v>167</v>
      </c>
      <c r="M27" s="219">
        <v>4.12</v>
      </c>
      <c r="N27" s="218" t="s">
        <v>167</v>
      </c>
      <c r="O27" s="219">
        <v>12.97</v>
      </c>
      <c r="P27" s="218" t="s">
        <v>171</v>
      </c>
      <c r="Q27" s="220">
        <v>2.2000000000000002</v>
      </c>
      <c r="R27" s="218" t="s">
        <v>171</v>
      </c>
      <c r="S27" s="219">
        <v>4.38</v>
      </c>
      <c r="T27" s="218" t="s">
        <v>171</v>
      </c>
      <c r="W27" s="233"/>
      <c r="X27" s="233"/>
      <c r="Y27" s="233"/>
      <c r="Z27" s="233"/>
      <c r="AA27" s="233"/>
      <c r="AB27" s="233"/>
    </row>
    <row r="28" spans="1:28" s="41" customFormat="1" x14ac:dyDescent="0.2">
      <c r="A28" s="73"/>
      <c r="B28" s="217" t="s">
        <v>71</v>
      </c>
      <c r="C28" s="223">
        <v>5.3</v>
      </c>
      <c r="D28" s="221" t="s">
        <v>167</v>
      </c>
      <c r="E28" s="223">
        <v>11.5</v>
      </c>
      <c r="F28" s="221" t="s">
        <v>167</v>
      </c>
      <c r="G28" s="223">
        <v>6.3</v>
      </c>
      <c r="H28" s="221" t="s">
        <v>169</v>
      </c>
      <c r="I28" s="222">
        <v>4.8099999999999996</v>
      </c>
      <c r="J28" s="221" t="s">
        <v>167</v>
      </c>
      <c r="K28" s="222">
        <v>12.33</v>
      </c>
      <c r="L28" s="221" t="s">
        <v>167</v>
      </c>
      <c r="M28" s="222">
        <v>7.91</v>
      </c>
      <c r="N28" s="221" t="s">
        <v>169</v>
      </c>
      <c r="O28" s="222">
        <v>4.71</v>
      </c>
      <c r="P28" s="221" t="s">
        <v>167</v>
      </c>
      <c r="Q28" s="222">
        <v>8.18</v>
      </c>
      <c r="R28" s="221" t="s">
        <v>167</v>
      </c>
      <c r="S28" s="222">
        <v>7.91</v>
      </c>
      <c r="T28" s="221" t="s">
        <v>169</v>
      </c>
      <c r="W28" s="233"/>
      <c r="X28" s="233"/>
      <c r="Y28" s="233"/>
      <c r="Z28" s="233"/>
      <c r="AA28" s="233"/>
      <c r="AB28" s="233"/>
    </row>
    <row r="29" spans="1:28" s="41" customFormat="1" x14ac:dyDescent="0.2">
      <c r="A29" s="73"/>
      <c r="B29" s="217" t="s">
        <v>70</v>
      </c>
      <c r="C29" s="219">
        <v>13.95</v>
      </c>
      <c r="D29" s="218" t="s">
        <v>167</v>
      </c>
      <c r="E29" s="219">
        <v>50.12</v>
      </c>
      <c r="F29" s="218" t="s">
        <v>167</v>
      </c>
      <c r="G29" s="219">
        <v>19.649999999999999</v>
      </c>
      <c r="H29" s="218" t="s">
        <v>167</v>
      </c>
      <c r="I29" s="219">
        <v>18.55</v>
      </c>
      <c r="J29" s="218" t="s">
        <v>167</v>
      </c>
      <c r="K29" s="219">
        <v>46.57</v>
      </c>
      <c r="L29" s="218" t="s">
        <v>167</v>
      </c>
      <c r="M29" s="219">
        <v>26.43</v>
      </c>
      <c r="N29" s="218" t="s">
        <v>167</v>
      </c>
      <c r="O29" s="219">
        <v>8.14</v>
      </c>
      <c r="P29" s="218" t="s">
        <v>167</v>
      </c>
      <c r="Q29" s="219">
        <v>21.36</v>
      </c>
      <c r="R29" s="218" t="s">
        <v>167</v>
      </c>
      <c r="S29" s="219">
        <v>25.37</v>
      </c>
      <c r="T29" s="218" t="s">
        <v>167</v>
      </c>
      <c r="W29" s="233"/>
      <c r="X29" s="233"/>
      <c r="Y29" s="233"/>
      <c r="Z29" s="233"/>
      <c r="AA29" s="233"/>
      <c r="AB29" s="233"/>
    </row>
    <row r="30" spans="1:28" s="41" customFormat="1" x14ac:dyDescent="0.2">
      <c r="A30" s="73"/>
      <c r="B30" s="217" t="s">
        <v>69</v>
      </c>
      <c r="C30" s="222">
        <v>0.05</v>
      </c>
      <c r="D30" s="221" t="s">
        <v>167</v>
      </c>
      <c r="E30" s="222">
        <v>1.22</v>
      </c>
      <c r="F30" s="221" t="s">
        <v>167</v>
      </c>
      <c r="G30" s="222">
        <v>0.77</v>
      </c>
      <c r="H30" s="221" t="s">
        <v>167</v>
      </c>
      <c r="I30" s="222">
        <v>0.13</v>
      </c>
      <c r="J30" s="221" t="s">
        <v>167</v>
      </c>
      <c r="K30" s="222">
        <v>1.47</v>
      </c>
      <c r="L30" s="221" t="s">
        <v>167</v>
      </c>
      <c r="M30" s="222">
        <v>1.1299999999999999</v>
      </c>
      <c r="N30" s="221" t="s">
        <v>167</v>
      </c>
      <c r="O30" s="222">
        <v>0.12</v>
      </c>
      <c r="P30" s="221" t="s">
        <v>167</v>
      </c>
      <c r="Q30" s="222">
        <v>1.31</v>
      </c>
      <c r="R30" s="221" t="s">
        <v>167</v>
      </c>
      <c r="S30" s="222">
        <v>1.34</v>
      </c>
      <c r="T30" s="221" t="s">
        <v>167</v>
      </c>
      <c r="W30" s="233"/>
      <c r="X30" s="233"/>
      <c r="Y30" s="233"/>
      <c r="Z30" s="233"/>
      <c r="AA30" s="233"/>
      <c r="AB30" s="233"/>
    </row>
    <row r="31" spans="1:28" s="41" customFormat="1" x14ac:dyDescent="0.2">
      <c r="A31" s="73"/>
      <c r="B31" s="217" t="s">
        <v>68</v>
      </c>
      <c r="C31" s="219">
        <v>171.77</v>
      </c>
      <c r="D31" s="218" t="s">
        <v>167</v>
      </c>
      <c r="E31" s="219">
        <v>96.41</v>
      </c>
      <c r="F31" s="218" t="s">
        <v>167</v>
      </c>
      <c r="G31" s="219">
        <v>50.29</v>
      </c>
      <c r="H31" s="218" t="s">
        <v>167</v>
      </c>
      <c r="I31" s="219">
        <v>137.86000000000001</v>
      </c>
      <c r="J31" s="218" t="s">
        <v>167</v>
      </c>
      <c r="K31" s="219">
        <v>70.62</v>
      </c>
      <c r="L31" s="218" t="s">
        <v>167</v>
      </c>
      <c r="M31" s="219">
        <v>51.41</v>
      </c>
      <c r="N31" s="218" t="s">
        <v>167</v>
      </c>
      <c r="O31" s="219">
        <v>177.39</v>
      </c>
      <c r="P31" s="218" t="s">
        <v>167</v>
      </c>
      <c r="Q31" s="219">
        <v>72.349999999999994</v>
      </c>
      <c r="R31" s="218" t="s">
        <v>167</v>
      </c>
      <c r="S31" s="219">
        <v>58.22</v>
      </c>
      <c r="T31" s="218" t="s">
        <v>167</v>
      </c>
      <c r="W31" s="233"/>
      <c r="X31" s="233"/>
      <c r="Y31" s="233"/>
      <c r="Z31" s="233"/>
      <c r="AA31" s="233"/>
      <c r="AB31" s="233"/>
    </row>
    <row r="32" spans="1:28" s="41" customFormat="1" x14ac:dyDescent="0.2">
      <c r="A32" s="73"/>
      <c r="B32" s="217" t="s">
        <v>67</v>
      </c>
      <c r="C32" s="222">
        <v>8.42</v>
      </c>
      <c r="D32" s="221" t="s">
        <v>167</v>
      </c>
      <c r="E32" s="222">
        <v>0.95</v>
      </c>
      <c r="F32" s="221" t="s">
        <v>167</v>
      </c>
      <c r="G32" s="222">
        <v>7.31</v>
      </c>
      <c r="H32" s="221" t="s">
        <v>167</v>
      </c>
      <c r="I32" s="222">
        <v>7.31</v>
      </c>
      <c r="J32" s="221" t="s">
        <v>167</v>
      </c>
      <c r="K32" s="222">
        <v>1.05</v>
      </c>
      <c r="L32" s="221" t="s">
        <v>167</v>
      </c>
      <c r="M32" s="223">
        <v>7.3</v>
      </c>
      <c r="N32" s="221" t="s">
        <v>167</v>
      </c>
      <c r="O32" s="222">
        <v>8.23</v>
      </c>
      <c r="P32" s="221" t="s">
        <v>167</v>
      </c>
      <c r="Q32" s="222">
        <v>1.04</v>
      </c>
      <c r="R32" s="221" t="s">
        <v>167</v>
      </c>
      <c r="S32" s="222">
        <v>7.46</v>
      </c>
      <c r="T32" s="221" t="s">
        <v>167</v>
      </c>
      <c r="W32" s="233"/>
      <c r="X32" s="233"/>
      <c r="Y32" s="233"/>
      <c r="Z32" s="233"/>
      <c r="AA32" s="233"/>
      <c r="AB32" s="233"/>
    </row>
    <row r="33" spans="1:28" s="41" customFormat="1" x14ac:dyDescent="0.2">
      <c r="A33" s="73"/>
      <c r="B33" s="217" t="s">
        <v>66</v>
      </c>
      <c r="C33" s="220">
        <v>880</v>
      </c>
      <c r="D33" s="218" t="s">
        <v>167</v>
      </c>
      <c r="E33" s="219">
        <v>643.19000000000005</v>
      </c>
      <c r="F33" s="218" t="s">
        <v>167</v>
      </c>
      <c r="G33" s="219">
        <v>1916.44</v>
      </c>
      <c r="H33" s="218" t="s">
        <v>169</v>
      </c>
      <c r="I33" s="220">
        <v>770</v>
      </c>
      <c r="J33" s="218" t="s">
        <v>167</v>
      </c>
      <c r="K33" s="219">
        <v>488.88</v>
      </c>
      <c r="L33" s="218" t="s">
        <v>167</v>
      </c>
      <c r="M33" s="219">
        <v>1496.31</v>
      </c>
      <c r="N33" s="218" t="s">
        <v>169</v>
      </c>
      <c r="O33" s="220">
        <v>726</v>
      </c>
      <c r="P33" s="218" t="s">
        <v>167</v>
      </c>
      <c r="Q33" s="219">
        <v>485.95</v>
      </c>
      <c r="R33" s="218" t="s">
        <v>167</v>
      </c>
      <c r="S33" s="220">
        <v>1605.3</v>
      </c>
      <c r="T33" s="218" t="s">
        <v>167</v>
      </c>
      <c r="W33" s="233"/>
      <c r="X33" s="233"/>
      <c r="Y33" s="320"/>
      <c r="Z33" s="233"/>
      <c r="AA33" s="320"/>
      <c r="AB33" s="233"/>
    </row>
    <row r="34" spans="1:28" s="41" customFormat="1" x14ac:dyDescent="0.2">
      <c r="A34" s="73"/>
      <c r="B34" s="217" t="s">
        <v>65</v>
      </c>
      <c r="C34" s="222">
        <v>59.77</v>
      </c>
      <c r="D34" s="221" t="s">
        <v>167</v>
      </c>
      <c r="E34" s="222">
        <v>117.54</v>
      </c>
      <c r="F34" s="221" t="s">
        <v>167</v>
      </c>
      <c r="G34" s="222">
        <v>168.66</v>
      </c>
      <c r="H34" s="221" t="s">
        <v>167</v>
      </c>
      <c r="I34" s="222">
        <v>56.98</v>
      </c>
      <c r="J34" s="221" t="s">
        <v>167</v>
      </c>
      <c r="K34" s="222">
        <v>118.41</v>
      </c>
      <c r="L34" s="221" t="s">
        <v>167</v>
      </c>
      <c r="M34" s="222">
        <v>174.79</v>
      </c>
      <c r="N34" s="221" t="s">
        <v>167</v>
      </c>
      <c r="O34" s="222">
        <v>56.95</v>
      </c>
      <c r="P34" s="221" t="s">
        <v>167</v>
      </c>
      <c r="Q34" s="222">
        <v>121.04</v>
      </c>
      <c r="R34" s="221" t="s">
        <v>167</v>
      </c>
      <c r="S34" s="222">
        <v>159.53</v>
      </c>
      <c r="T34" s="221" t="s">
        <v>167</v>
      </c>
      <c r="W34" s="233"/>
      <c r="X34" s="233"/>
      <c r="Y34" s="233"/>
      <c r="Z34" s="233"/>
      <c r="AA34" s="233"/>
      <c r="AB34" s="233"/>
    </row>
    <row r="35" spans="1:28" s="41" customFormat="1" x14ac:dyDescent="0.2">
      <c r="A35" s="73"/>
      <c r="B35" s="217" t="s">
        <v>64</v>
      </c>
      <c r="C35" s="220">
        <v>815.8</v>
      </c>
      <c r="D35" s="218" t="s">
        <v>167</v>
      </c>
      <c r="E35" s="220">
        <v>638.4</v>
      </c>
      <c r="F35" s="218" t="s">
        <v>167</v>
      </c>
      <c r="G35" s="220">
        <v>617.6</v>
      </c>
      <c r="H35" s="218" t="s">
        <v>167</v>
      </c>
      <c r="I35" s="220">
        <v>787.2</v>
      </c>
      <c r="J35" s="218" t="s">
        <v>167</v>
      </c>
      <c r="K35" s="220">
        <v>619.6</v>
      </c>
      <c r="L35" s="218" t="s">
        <v>167</v>
      </c>
      <c r="M35" s="220">
        <v>649.79999999999995</v>
      </c>
      <c r="N35" s="218" t="s">
        <v>167</v>
      </c>
      <c r="O35" s="220">
        <v>883.2</v>
      </c>
      <c r="P35" s="218" t="s">
        <v>167</v>
      </c>
      <c r="Q35" s="220">
        <v>577.4</v>
      </c>
      <c r="R35" s="218" t="s">
        <v>167</v>
      </c>
      <c r="S35" s="220">
        <v>633.70000000000005</v>
      </c>
      <c r="T35" s="218" t="s">
        <v>167</v>
      </c>
      <c r="W35" s="233"/>
      <c r="X35" s="233"/>
      <c r="Y35" s="320"/>
      <c r="Z35" s="233"/>
      <c r="AA35" s="320"/>
      <c r="AB35" s="233"/>
    </row>
    <row r="36" spans="1:28" s="41" customFormat="1" x14ac:dyDescent="0.2">
      <c r="A36" s="73"/>
      <c r="B36" s="217" t="s">
        <v>63</v>
      </c>
      <c r="C36" s="222">
        <v>1810.17</v>
      </c>
      <c r="D36" s="221" t="s">
        <v>167</v>
      </c>
      <c r="E36" s="222">
        <v>140.87</v>
      </c>
      <c r="F36" s="221" t="s">
        <v>167</v>
      </c>
      <c r="G36" s="222">
        <v>66.150000000000006</v>
      </c>
      <c r="H36" s="221" t="s">
        <v>167</v>
      </c>
      <c r="I36" s="223">
        <v>1541.9</v>
      </c>
      <c r="J36" s="221" t="s">
        <v>167</v>
      </c>
      <c r="K36" s="222">
        <v>100.06</v>
      </c>
      <c r="L36" s="221" t="s">
        <v>167</v>
      </c>
      <c r="M36" s="222">
        <v>59.97</v>
      </c>
      <c r="N36" s="221" t="s">
        <v>167</v>
      </c>
      <c r="O36" s="222">
        <v>1812.55</v>
      </c>
      <c r="P36" s="221" t="s">
        <v>171</v>
      </c>
      <c r="Q36" s="222">
        <v>125.54</v>
      </c>
      <c r="R36" s="221" t="s">
        <v>171</v>
      </c>
      <c r="S36" s="222">
        <v>56.92</v>
      </c>
      <c r="T36" s="221" t="s">
        <v>171</v>
      </c>
      <c r="W36" s="233"/>
      <c r="X36" s="233"/>
      <c r="Y36" s="233"/>
      <c r="Z36" s="233"/>
      <c r="AA36" s="233"/>
      <c r="AB36" s="233"/>
    </row>
    <row r="37" spans="1:28" s="41" customFormat="1" x14ac:dyDescent="0.2">
      <c r="A37" s="73"/>
      <c r="B37" s="217" t="s">
        <v>62</v>
      </c>
      <c r="C37" s="220">
        <v>500.2</v>
      </c>
      <c r="D37" s="218" t="s">
        <v>167</v>
      </c>
      <c r="E37" s="220">
        <v>121.2</v>
      </c>
      <c r="F37" s="218" t="s">
        <v>167</v>
      </c>
      <c r="G37" s="220">
        <v>218.5</v>
      </c>
      <c r="H37" s="218" t="s">
        <v>167</v>
      </c>
      <c r="I37" s="219">
        <v>298.92</v>
      </c>
      <c r="J37" s="218" t="s">
        <v>167</v>
      </c>
      <c r="K37" s="219">
        <v>86.49</v>
      </c>
      <c r="L37" s="218" t="s">
        <v>167</v>
      </c>
      <c r="M37" s="219">
        <v>145.47</v>
      </c>
      <c r="N37" s="218" t="s">
        <v>167</v>
      </c>
      <c r="O37" s="219">
        <v>271.52</v>
      </c>
      <c r="P37" s="218" t="s">
        <v>167</v>
      </c>
      <c r="Q37" s="219">
        <v>81.98</v>
      </c>
      <c r="R37" s="218" t="s">
        <v>167</v>
      </c>
      <c r="S37" s="219">
        <v>142.76</v>
      </c>
      <c r="T37" s="218" t="s">
        <v>167</v>
      </c>
      <c r="W37" s="233"/>
      <c r="X37" s="233"/>
      <c r="Y37" s="233"/>
      <c r="Z37" s="233"/>
      <c r="AA37" s="233"/>
      <c r="AB37" s="233"/>
    </row>
    <row r="38" spans="1:28" s="41" customFormat="1" x14ac:dyDescent="0.2">
      <c r="A38" s="73"/>
      <c r="B38" s="217" t="s">
        <v>61</v>
      </c>
      <c r="C38" s="222">
        <v>8.77</v>
      </c>
      <c r="D38" s="221" t="s">
        <v>167</v>
      </c>
      <c r="E38" s="223">
        <v>5.2</v>
      </c>
      <c r="F38" s="221" t="s">
        <v>167</v>
      </c>
      <c r="G38" s="222">
        <v>10.51</v>
      </c>
      <c r="H38" s="221" t="s">
        <v>167</v>
      </c>
      <c r="I38" s="222">
        <v>10.36</v>
      </c>
      <c r="J38" s="221" t="s">
        <v>167</v>
      </c>
      <c r="K38" s="222">
        <v>4.21</v>
      </c>
      <c r="L38" s="221" t="s">
        <v>167</v>
      </c>
      <c r="M38" s="222">
        <v>8.08</v>
      </c>
      <c r="N38" s="221" t="s">
        <v>167</v>
      </c>
      <c r="O38" s="222">
        <v>8.07</v>
      </c>
      <c r="P38" s="221" t="s">
        <v>167</v>
      </c>
      <c r="Q38" s="222">
        <v>3.95</v>
      </c>
      <c r="R38" s="221" t="s">
        <v>167</v>
      </c>
      <c r="S38" s="222">
        <v>9.27</v>
      </c>
      <c r="T38" s="221" t="s">
        <v>167</v>
      </c>
      <c r="W38" s="233"/>
      <c r="X38" s="233"/>
      <c r="Y38" s="233"/>
      <c r="Z38" s="233"/>
      <c r="AA38" s="233"/>
      <c r="AB38" s="233"/>
    </row>
    <row r="39" spans="1:28" s="41" customFormat="1" x14ac:dyDescent="0.2">
      <c r="A39" s="73"/>
      <c r="B39" s="217" t="s">
        <v>60</v>
      </c>
      <c r="C39" s="219">
        <v>23.24</v>
      </c>
      <c r="D39" s="218" t="s">
        <v>167</v>
      </c>
      <c r="E39" s="219">
        <v>16.989999999999998</v>
      </c>
      <c r="F39" s="218" t="s">
        <v>167</v>
      </c>
      <c r="G39" s="219">
        <v>37.58</v>
      </c>
      <c r="H39" s="218" t="s">
        <v>167</v>
      </c>
      <c r="I39" s="219">
        <v>17.07</v>
      </c>
      <c r="J39" s="218" t="s">
        <v>167</v>
      </c>
      <c r="K39" s="219">
        <v>19.010000000000002</v>
      </c>
      <c r="L39" s="218" t="s">
        <v>167</v>
      </c>
      <c r="M39" s="219">
        <v>35.659999999999997</v>
      </c>
      <c r="N39" s="218" t="s">
        <v>167</v>
      </c>
      <c r="O39" s="219">
        <v>19.48</v>
      </c>
      <c r="P39" s="218" t="s">
        <v>167</v>
      </c>
      <c r="Q39" s="219">
        <v>19.079999999999998</v>
      </c>
      <c r="R39" s="218" t="s">
        <v>167</v>
      </c>
      <c r="S39" s="219">
        <v>33.94</v>
      </c>
      <c r="T39" s="218" t="s">
        <v>167</v>
      </c>
      <c r="W39" s="233"/>
      <c r="X39" s="233"/>
      <c r="Y39" s="233"/>
      <c r="Z39" s="233"/>
      <c r="AA39" s="233"/>
      <c r="AB39" s="233"/>
    </row>
    <row r="40" spans="1:28" s="41" customFormat="1" x14ac:dyDescent="0.2">
      <c r="A40" s="73"/>
      <c r="B40" s="217" t="s">
        <v>59</v>
      </c>
      <c r="C40" s="222">
        <v>37.590000000000003</v>
      </c>
      <c r="D40" s="221" t="s">
        <v>167</v>
      </c>
      <c r="E40" s="222">
        <v>75.510000000000005</v>
      </c>
      <c r="F40" s="221" t="s">
        <v>167</v>
      </c>
      <c r="G40" s="222">
        <v>29.05</v>
      </c>
      <c r="H40" s="221" t="s">
        <v>167</v>
      </c>
      <c r="I40" s="222">
        <v>34.07</v>
      </c>
      <c r="J40" s="221" t="s">
        <v>167</v>
      </c>
      <c r="K40" s="222">
        <v>75.760000000000005</v>
      </c>
      <c r="L40" s="221" t="s">
        <v>167</v>
      </c>
      <c r="M40" s="222">
        <v>30.29</v>
      </c>
      <c r="N40" s="221" t="s">
        <v>167</v>
      </c>
      <c r="O40" s="222">
        <v>30.85</v>
      </c>
      <c r="P40" s="221" t="s">
        <v>167</v>
      </c>
      <c r="Q40" s="222">
        <v>64.31</v>
      </c>
      <c r="R40" s="221" t="s">
        <v>167</v>
      </c>
      <c r="S40" s="223">
        <v>31.7</v>
      </c>
      <c r="T40" s="221" t="s">
        <v>167</v>
      </c>
      <c r="W40" s="233"/>
      <c r="X40" s="233"/>
      <c r="Y40" s="233"/>
      <c r="Z40" s="233"/>
      <c r="AA40" s="233"/>
      <c r="AB40" s="233"/>
    </row>
    <row r="41" spans="1:28" s="41" customFormat="1" x14ac:dyDescent="0.2">
      <c r="A41" s="73"/>
      <c r="B41" s="217" t="s">
        <v>58</v>
      </c>
      <c r="C41" s="219">
        <v>17.46</v>
      </c>
      <c r="D41" s="218" t="s">
        <v>167</v>
      </c>
      <c r="E41" s="219">
        <v>123.25</v>
      </c>
      <c r="F41" s="218" t="s">
        <v>167</v>
      </c>
      <c r="G41" s="219">
        <v>68.05</v>
      </c>
      <c r="H41" s="218" t="s">
        <v>167</v>
      </c>
      <c r="I41" s="219">
        <v>17.29</v>
      </c>
      <c r="J41" s="218" t="s">
        <v>167</v>
      </c>
      <c r="K41" s="219">
        <v>113.95</v>
      </c>
      <c r="L41" s="218" t="s">
        <v>167</v>
      </c>
      <c r="M41" s="219">
        <v>69.150000000000006</v>
      </c>
      <c r="N41" s="218" t="s">
        <v>167</v>
      </c>
      <c r="O41" s="219">
        <v>17.48</v>
      </c>
      <c r="P41" s="218" t="s">
        <v>167</v>
      </c>
      <c r="Q41" s="219">
        <v>108.24</v>
      </c>
      <c r="R41" s="218" t="s">
        <v>167</v>
      </c>
      <c r="S41" s="219">
        <v>71.510000000000005</v>
      </c>
      <c r="T41" s="218" t="s">
        <v>167</v>
      </c>
      <c r="W41" s="233"/>
      <c r="X41" s="233"/>
      <c r="Y41" s="233"/>
      <c r="Z41" s="233"/>
      <c r="AA41" s="233"/>
      <c r="AB41" s="233"/>
    </row>
    <row r="42" spans="1:28" s="41" customFormat="1" x14ac:dyDescent="0.2">
      <c r="A42" s="73"/>
      <c r="B42" s="217" t="s">
        <v>131</v>
      </c>
      <c r="C42" s="223">
        <v>1.2</v>
      </c>
      <c r="D42" s="221" t="s">
        <v>167</v>
      </c>
      <c r="E42" s="222">
        <v>0.75</v>
      </c>
      <c r="F42" s="221" t="s">
        <v>167</v>
      </c>
      <c r="G42" s="223">
        <v>0</v>
      </c>
      <c r="H42" s="221" t="s">
        <v>168</v>
      </c>
      <c r="I42" s="223">
        <v>1.5</v>
      </c>
      <c r="J42" s="221" t="s">
        <v>167</v>
      </c>
      <c r="K42" s="222">
        <v>0.98</v>
      </c>
      <c r="L42" s="221" t="s">
        <v>167</v>
      </c>
      <c r="M42" s="221" t="s">
        <v>55</v>
      </c>
      <c r="N42" s="221" t="s">
        <v>167</v>
      </c>
      <c r="O42" s="223">
        <v>1.2</v>
      </c>
      <c r="P42" s="221" t="s">
        <v>167</v>
      </c>
      <c r="Q42" s="223">
        <v>1</v>
      </c>
      <c r="R42" s="221" t="s">
        <v>167</v>
      </c>
      <c r="S42" s="223">
        <v>0</v>
      </c>
      <c r="T42" s="221" t="s">
        <v>168</v>
      </c>
      <c r="W42" s="233"/>
      <c r="X42" s="233"/>
      <c r="Y42" s="233"/>
      <c r="Z42" s="233"/>
      <c r="AA42" s="233"/>
      <c r="AB42" s="233"/>
    </row>
    <row r="43" spans="1:28" s="41" customFormat="1" x14ac:dyDescent="0.2">
      <c r="A43" s="73"/>
      <c r="B43" s="217" t="s">
        <v>130</v>
      </c>
      <c r="C43" s="219">
        <v>13.32</v>
      </c>
      <c r="D43" s="218" t="s">
        <v>167</v>
      </c>
      <c r="E43" s="219">
        <v>53.71</v>
      </c>
      <c r="F43" s="218" t="s">
        <v>167</v>
      </c>
      <c r="G43" s="219">
        <v>29.29</v>
      </c>
      <c r="H43" s="218" t="s">
        <v>167</v>
      </c>
      <c r="I43" s="218" t="s">
        <v>55</v>
      </c>
      <c r="J43" s="218" t="s">
        <v>167</v>
      </c>
      <c r="K43" s="218" t="s">
        <v>55</v>
      </c>
      <c r="L43" s="218" t="s">
        <v>167</v>
      </c>
      <c r="M43" s="218" t="s">
        <v>55</v>
      </c>
      <c r="N43" s="218" t="s">
        <v>167</v>
      </c>
      <c r="O43" s="218" t="s">
        <v>55</v>
      </c>
      <c r="P43" s="218" t="s">
        <v>167</v>
      </c>
      <c r="Q43" s="218" t="s">
        <v>55</v>
      </c>
      <c r="R43" s="218" t="s">
        <v>167</v>
      </c>
      <c r="S43" s="218" t="s">
        <v>55</v>
      </c>
      <c r="T43" s="218" t="s">
        <v>167</v>
      </c>
      <c r="W43" s="233"/>
      <c r="X43" s="233"/>
      <c r="Y43" s="233"/>
      <c r="Z43" s="233"/>
      <c r="AA43" s="233"/>
      <c r="AB43" s="233"/>
    </row>
    <row r="44" spans="1:28" s="41" customFormat="1" x14ac:dyDescent="0.2">
      <c r="A44" s="73"/>
      <c r="B44" s="217" t="s">
        <v>112</v>
      </c>
      <c r="C44" s="222">
        <v>38.64</v>
      </c>
      <c r="D44" s="221" t="s">
        <v>167</v>
      </c>
      <c r="E44" s="222">
        <v>78.38</v>
      </c>
      <c r="F44" s="221" t="s">
        <v>167</v>
      </c>
      <c r="G44" s="222">
        <v>49.64</v>
      </c>
      <c r="H44" s="221" t="s">
        <v>167</v>
      </c>
      <c r="I44" s="221" t="s">
        <v>55</v>
      </c>
      <c r="J44" s="221" t="s">
        <v>167</v>
      </c>
      <c r="K44" s="221" t="s">
        <v>55</v>
      </c>
      <c r="L44" s="221" t="s">
        <v>167</v>
      </c>
      <c r="M44" s="221" t="s">
        <v>55</v>
      </c>
      <c r="N44" s="221" t="s">
        <v>167</v>
      </c>
      <c r="O44" s="221" t="s">
        <v>55</v>
      </c>
      <c r="P44" s="221" t="s">
        <v>167</v>
      </c>
      <c r="Q44" s="221" t="s">
        <v>55</v>
      </c>
      <c r="R44" s="221" t="s">
        <v>167</v>
      </c>
      <c r="S44" s="221" t="s">
        <v>55</v>
      </c>
      <c r="T44" s="221" t="s">
        <v>167</v>
      </c>
      <c r="W44" s="233"/>
      <c r="X44" s="233"/>
      <c r="Y44" s="233"/>
      <c r="Z44" s="233"/>
      <c r="AA44" s="233"/>
      <c r="AB44" s="233"/>
    </row>
    <row r="45" spans="1:28" s="41" customFormat="1" x14ac:dyDescent="0.2">
      <c r="A45" s="73"/>
      <c r="B45" s="217" t="s">
        <v>127</v>
      </c>
      <c r="C45" s="219">
        <v>52.89</v>
      </c>
      <c r="D45" s="218" t="s">
        <v>44</v>
      </c>
      <c r="E45" s="219">
        <v>9.86</v>
      </c>
      <c r="F45" s="218" t="s">
        <v>44</v>
      </c>
      <c r="G45" s="219">
        <v>37.15</v>
      </c>
      <c r="H45" s="218" t="s">
        <v>44</v>
      </c>
      <c r="I45" s="219">
        <v>41.92</v>
      </c>
      <c r="J45" s="218" t="s">
        <v>173</v>
      </c>
      <c r="K45" s="219">
        <v>10.74</v>
      </c>
      <c r="L45" s="218" t="s">
        <v>173</v>
      </c>
      <c r="M45" s="219">
        <v>33.71</v>
      </c>
      <c r="N45" s="218" t="s">
        <v>173</v>
      </c>
      <c r="O45" s="219">
        <v>51.08</v>
      </c>
      <c r="P45" s="218" t="s">
        <v>171</v>
      </c>
      <c r="Q45" s="219">
        <v>8.67</v>
      </c>
      <c r="R45" s="218" t="s">
        <v>171</v>
      </c>
      <c r="S45" s="219">
        <v>35.31</v>
      </c>
      <c r="T45" s="218" t="s">
        <v>171</v>
      </c>
      <c r="W45" s="233"/>
      <c r="X45" s="233"/>
      <c r="Y45" s="233"/>
      <c r="Z45" s="233"/>
      <c r="AA45" s="233"/>
      <c r="AB45" s="233"/>
    </row>
    <row r="46" spans="1:28" s="41" customFormat="1" x14ac:dyDescent="0.2">
      <c r="A46" s="73"/>
      <c r="B46" s="217" t="s">
        <v>113</v>
      </c>
      <c r="C46" s="222">
        <v>2.86</v>
      </c>
      <c r="D46" s="221" t="s">
        <v>171</v>
      </c>
      <c r="E46" s="223">
        <v>0</v>
      </c>
      <c r="F46" s="221" t="s">
        <v>168</v>
      </c>
      <c r="G46" s="222">
        <v>1.04</v>
      </c>
      <c r="H46" s="221" t="s">
        <v>171</v>
      </c>
      <c r="I46" s="222">
        <v>2.04</v>
      </c>
      <c r="J46" s="221" t="s">
        <v>171</v>
      </c>
      <c r="K46" s="223">
        <v>0</v>
      </c>
      <c r="L46" s="221" t="s">
        <v>168</v>
      </c>
      <c r="M46" s="222">
        <v>1.03</v>
      </c>
      <c r="N46" s="221" t="s">
        <v>171</v>
      </c>
      <c r="O46" s="221" t="s">
        <v>55</v>
      </c>
      <c r="P46" s="221" t="s">
        <v>167</v>
      </c>
      <c r="Q46" s="223">
        <v>0</v>
      </c>
      <c r="R46" s="221" t="s">
        <v>168</v>
      </c>
      <c r="S46" s="221" t="s">
        <v>55</v>
      </c>
      <c r="T46" s="221" t="s">
        <v>167</v>
      </c>
      <c r="W46" s="233"/>
      <c r="X46" s="233"/>
      <c r="Y46" s="233"/>
      <c r="Z46" s="233"/>
      <c r="AA46" s="233"/>
      <c r="AB46" s="233"/>
    </row>
    <row r="47" spans="1:28" s="41" customFormat="1" x14ac:dyDescent="0.2">
      <c r="A47" s="73"/>
      <c r="B47" s="217" t="s">
        <v>192</v>
      </c>
      <c r="C47" s="219">
        <v>154.16</v>
      </c>
      <c r="D47" s="218" t="s">
        <v>171</v>
      </c>
      <c r="E47" s="219">
        <v>4.53</v>
      </c>
      <c r="F47" s="218" t="s">
        <v>171</v>
      </c>
      <c r="G47" s="219">
        <v>63.86</v>
      </c>
      <c r="H47" s="218" t="s">
        <v>171</v>
      </c>
      <c r="I47" s="219">
        <v>151.19</v>
      </c>
      <c r="J47" s="218" t="s">
        <v>167</v>
      </c>
      <c r="K47" s="219">
        <v>4.33</v>
      </c>
      <c r="L47" s="218" t="s">
        <v>167</v>
      </c>
      <c r="M47" s="219">
        <v>66.25</v>
      </c>
      <c r="N47" s="218" t="s">
        <v>167</v>
      </c>
      <c r="O47" s="219">
        <v>116.38</v>
      </c>
      <c r="P47" s="218" t="s">
        <v>167</v>
      </c>
      <c r="Q47" s="219">
        <v>4.41</v>
      </c>
      <c r="R47" s="218" t="s">
        <v>167</v>
      </c>
      <c r="S47" s="219">
        <v>61.03</v>
      </c>
      <c r="T47" s="218" t="s">
        <v>167</v>
      </c>
      <c r="W47" s="233"/>
      <c r="X47" s="233"/>
      <c r="Y47" s="233"/>
      <c r="Z47" s="233"/>
      <c r="AA47" s="233"/>
      <c r="AB47" s="233"/>
    </row>
    <row r="48" spans="1:28" s="41" customFormat="1" x14ac:dyDescent="0.2">
      <c r="A48" s="73"/>
      <c r="B48" s="217" t="s">
        <v>132</v>
      </c>
      <c r="C48" s="222">
        <v>314.47000000000003</v>
      </c>
      <c r="D48" s="221" t="s">
        <v>167</v>
      </c>
      <c r="E48" s="222">
        <v>10.08</v>
      </c>
      <c r="F48" s="221" t="s">
        <v>167</v>
      </c>
      <c r="G48" s="222">
        <v>108.28</v>
      </c>
      <c r="H48" s="221" t="s">
        <v>167</v>
      </c>
      <c r="I48" s="222">
        <v>315.06</v>
      </c>
      <c r="J48" s="221" t="s">
        <v>167</v>
      </c>
      <c r="K48" s="222">
        <v>9.5399999999999991</v>
      </c>
      <c r="L48" s="221" t="s">
        <v>167</v>
      </c>
      <c r="M48" s="222">
        <v>108.91</v>
      </c>
      <c r="N48" s="221" t="s">
        <v>167</v>
      </c>
      <c r="O48" s="223">
        <v>309.3</v>
      </c>
      <c r="P48" s="221" t="s">
        <v>167</v>
      </c>
      <c r="Q48" s="223">
        <v>16.100000000000001</v>
      </c>
      <c r="R48" s="221" t="s">
        <v>167</v>
      </c>
      <c r="S48" s="223">
        <v>117.1</v>
      </c>
      <c r="T48" s="221" t="s">
        <v>167</v>
      </c>
      <c r="W48" s="233"/>
      <c r="X48" s="233"/>
      <c r="Y48" s="233"/>
      <c r="Z48" s="233"/>
      <c r="AA48" s="233"/>
      <c r="AB48" s="233"/>
    </row>
    <row r="49" spans="1:28" s="41" customFormat="1" x14ac:dyDescent="0.2">
      <c r="A49" s="73"/>
      <c r="B49" s="217" t="s">
        <v>133</v>
      </c>
      <c r="C49" s="219">
        <v>135.11000000000001</v>
      </c>
      <c r="D49" s="218" t="s">
        <v>167</v>
      </c>
      <c r="E49" s="220">
        <v>54.7</v>
      </c>
      <c r="F49" s="218" t="s">
        <v>167</v>
      </c>
      <c r="G49" s="220">
        <v>37.299999999999997</v>
      </c>
      <c r="H49" s="218" t="s">
        <v>167</v>
      </c>
      <c r="I49" s="219">
        <v>148.13</v>
      </c>
      <c r="J49" s="218" t="s">
        <v>167</v>
      </c>
      <c r="K49" s="219">
        <v>51.79</v>
      </c>
      <c r="L49" s="218" t="s">
        <v>167</v>
      </c>
      <c r="M49" s="219">
        <v>35.03</v>
      </c>
      <c r="N49" s="218" t="s">
        <v>167</v>
      </c>
      <c r="O49" s="219">
        <v>113.91</v>
      </c>
      <c r="P49" s="218" t="s">
        <v>167</v>
      </c>
      <c r="Q49" s="219">
        <v>44.38</v>
      </c>
      <c r="R49" s="218" t="s">
        <v>167</v>
      </c>
      <c r="S49" s="219">
        <v>27.89</v>
      </c>
      <c r="T49" s="218" t="s">
        <v>167</v>
      </c>
      <c r="W49" s="233"/>
      <c r="X49" s="233"/>
      <c r="Y49" s="233"/>
      <c r="Z49" s="233"/>
      <c r="AA49" s="233"/>
      <c r="AB49" s="233"/>
    </row>
    <row r="50" spans="1:28" s="41" customFormat="1" x14ac:dyDescent="0.2">
      <c r="A50" s="73"/>
      <c r="B50" s="217" t="s">
        <v>294</v>
      </c>
      <c r="C50" s="223">
        <v>13095</v>
      </c>
      <c r="D50" s="221" t="s">
        <v>167</v>
      </c>
      <c r="E50" s="223">
        <v>590</v>
      </c>
      <c r="F50" s="221" t="s">
        <v>167</v>
      </c>
      <c r="G50" s="223">
        <v>2626</v>
      </c>
      <c r="H50" s="221" t="s">
        <v>167</v>
      </c>
      <c r="I50" s="223">
        <v>13000</v>
      </c>
      <c r="J50" s="221" t="s">
        <v>167</v>
      </c>
      <c r="K50" s="223">
        <v>789</v>
      </c>
      <c r="L50" s="221" t="s">
        <v>167</v>
      </c>
      <c r="M50" s="223">
        <v>2475</v>
      </c>
      <c r="N50" s="221" t="s">
        <v>167</v>
      </c>
      <c r="O50" s="223">
        <v>13300</v>
      </c>
      <c r="P50" s="221" t="s">
        <v>167</v>
      </c>
      <c r="Q50" s="223">
        <v>778</v>
      </c>
      <c r="R50" s="221" t="s">
        <v>167</v>
      </c>
      <c r="S50" s="223">
        <v>2716</v>
      </c>
      <c r="T50" s="221" t="s">
        <v>167</v>
      </c>
      <c r="W50" s="233"/>
      <c r="X50" s="233"/>
      <c r="Y50" s="233"/>
      <c r="Z50" s="233"/>
      <c r="AA50" s="233"/>
      <c r="AB50" s="233"/>
    </row>
    <row r="51" spans="1:28" s="41" customFormat="1" x14ac:dyDescent="0.2">
      <c r="A51" s="73"/>
      <c r="B51" s="217" t="s">
        <v>335</v>
      </c>
      <c r="C51" s="219">
        <v>13.91</v>
      </c>
      <c r="D51" s="218" t="s">
        <v>167</v>
      </c>
      <c r="E51" s="220">
        <v>1.3</v>
      </c>
      <c r="F51" s="218" t="s">
        <v>167</v>
      </c>
      <c r="G51" s="219">
        <v>15.08</v>
      </c>
      <c r="H51" s="218" t="s">
        <v>167</v>
      </c>
      <c r="I51" s="219">
        <v>14.62</v>
      </c>
      <c r="J51" s="218" t="s">
        <v>167</v>
      </c>
      <c r="K51" s="219">
        <v>1.51</v>
      </c>
      <c r="L51" s="218" t="s">
        <v>167</v>
      </c>
      <c r="M51" s="219">
        <v>16.38</v>
      </c>
      <c r="N51" s="218" t="s">
        <v>167</v>
      </c>
      <c r="O51" s="219">
        <v>14.51</v>
      </c>
      <c r="P51" s="218" t="s">
        <v>167</v>
      </c>
      <c r="Q51" s="219">
        <v>1.55</v>
      </c>
      <c r="R51" s="218" t="s">
        <v>167</v>
      </c>
      <c r="S51" s="219">
        <v>16.23</v>
      </c>
      <c r="T51" s="218" t="s">
        <v>167</v>
      </c>
      <c r="W51" s="233"/>
      <c r="X51" s="233"/>
      <c r="Y51" s="233"/>
      <c r="Z51" s="233"/>
      <c r="AA51" s="233"/>
      <c r="AB51" s="233"/>
    </row>
    <row r="52" spans="1:28" s="41" customFormat="1" x14ac:dyDescent="0.2">
      <c r="A52" s="73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W52" s="233"/>
      <c r="X52" s="233"/>
      <c r="Y52" s="233"/>
      <c r="Z52" s="233"/>
      <c r="AA52" s="233"/>
      <c r="AB52" s="233"/>
    </row>
    <row r="53" spans="1:28" s="41" customFormat="1" x14ac:dyDescent="0.2">
      <c r="A53" s="73"/>
      <c r="B53" s="215" t="s">
        <v>250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8" s="41" customFormat="1" x14ac:dyDescent="0.2">
      <c r="A54" s="73"/>
      <c r="B54" s="215" t="s">
        <v>55</v>
      </c>
      <c r="C54" s="214" t="s">
        <v>175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8" s="41" customFormat="1" x14ac:dyDescent="0.2">
      <c r="A55" s="73"/>
      <c r="B55" s="215" t="s">
        <v>172</v>
      </c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8" s="41" customFormat="1" x14ac:dyDescent="0.2">
      <c r="A56" s="73"/>
      <c r="B56" s="215" t="s">
        <v>173</v>
      </c>
      <c r="C56" s="214" t="s">
        <v>174</v>
      </c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8" s="41" customFormat="1" x14ac:dyDescent="0.2">
      <c r="A57" s="73"/>
      <c r="B57" s="215" t="s">
        <v>169</v>
      </c>
      <c r="C57" s="214" t="s">
        <v>251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8" s="41" customFormat="1" x14ac:dyDescent="0.2">
      <c r="A58" s="73"/>
      <c r="B58" s="215" t="s">
        <v>44</v>
      </c>
      <c r="C58" s="214" t="s">
        <v>178</v>
      </c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8" s="41" customFormat="1" x14ac:dyDescent="0.2">
      <c r="A59" s="73"/>
      <c r="B59" s="215" t="s">
        <v>168</v>
      </c>
      <c r="C59" s="214" t="s">
        <v>179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8" s="41" customFormat="1" x14ac:dyDescent="0.2">
      <c r="A60" s="73"/>
      <c r="B60" s="215" t="s">
        <v>171</v>
      </c>
      <c r="C60" s="214" t="s">
        <v>180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8" s="41" customFormat="1" x14ac:dyDescent="0.2">
      <c r="A61" s="73"/>
      <c r="B61" s="51"/>
      <c r="C61" s="5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8" s="41" customFormat="1" x14ac:dyDescent="0.2">
      <c r="A62" s="73"/>
      <c r="B62" s="238" t="s">
        <v>293</v>
      </c>
      <c r="C62" s="239">
        <v>15995.601753999999</v>
      </c>
      <c r="D62" s="239">
        <v>4382.5801039999997</v>
      </c>
      <c r="E62" s="239">
        <v>6336.5128530000002</v>
      </c>
      <c r="I62" s="155"/>
      <c r="J62" s="321"/>
      <c r="K62" s="321"/>
      <c r="L62" s="321"/>
      <c r="M62" s="74"/>
      <c r="N62" s="155"/>
      <c r="O62" s="321"/>
      <c r="P62" s="321"/>
      <c r="Q62" s="321"/>
      <c r="R62" s="74"/>
      <c r="S62" s="74"/>
      <c r="T62" s="74"/>
      <c r="U62" s="74"/>
      <c r="V62" s="74"/>
      <c r="W62" s="74"/>
      <c r="X62" s="74"/>
    </row>
    <row r="63" spans="1:28" s="41" customFormat="1" x14ac:dyDescent="0.2">
      <c r="A63" s="73"/>
      <c r="B63" s="238"/>
      <c r="C63" s="238" t="s">
        <v>99</v>
      </c>
      <c r="D63" s="238" t="s">
        <v>100</v>
      </c>
      <c r="E63" s="238" t="s">
        <v>101</v>
      </c>
      <c r="I63" s="155"/>
      <c r="J63" s="155"/>
      <c r="K63" s="155"/>
      <c r="L63" s="155"/>
      <c r="M63" s="74"/>
      <c r="N63" s="155"/>
      <c r="O63" s="155"/>
      <c r="P63" s="155"/>
      <c r="Q63" s="155"/>
      <c r="R63" s="74"/>
      <c r="S63" s="74"/>
      <c r="T63" s="74"/>
      <c r="U63" s="74"/>
      <c r="V63" s="74"/>
      <c r="W63" s="74"/>
      <c r="X63" s="74"/>
    </row>
    <row r="64" spans="1:28" s="41" customFormat="1" x14ac:dyDescent="0.2">
      <c r="A64" s="73"/>
      <c r="B64" s="238" t="s">
        <v>73</v>
      </c>
      <c r="C64" s="239">
        <v>6.0160499999999999</v>
      </c>
      <c r="D64" s="239">
        <v>0.43541000000000002</v>
      </c>
      <c r="E64" s="239">
        <v>0.37617</v>
      </c>
      <c r="F64" s="151">
        <v>2713.52</v>
      </c>
      <c r="G64" s="148">
        <f>+SUM(C64:E64)</f>
        <v>6.8276300000000001</v>
      </c>
      <c r="I64" s="155"/>
      <c r="J64" s="316"/>
      <c r="K64" s="316"/>
      <c r="L64" s="315"/>
      <c r="M64" s="74"/>
      <c r="N64" s="155"/>
      <c r="O64" s="322"/>
      <c r="P64" s="322"/>
      <c r="Q64" s="322"/>
      <c r="R64" s="74"/>
      <c r="S64" s="314"/>
      <c r="T64" s="323"/>
      <c r="U64" s="323"/>
      <c r="V64" s="323"/>
      <c r="W64" s="324"/>
      <c r="X64" s="324"/>
    </row>
    <row r="65" spans="1:24" s="41" customFormat="1" x14ac:dyDescent="0.2">
      <c r="A65" s="73"/>
      <c r="B65" s="238" t="s">
        <v>76</v>
      </c>
      <c r="C65" s="239">
        <v>3.9684599999999999</v>
      </c>
      <c r="D65" s="239">
        <v>0.38806000000000002</v>
      </c>
      <c r="E65" s="239">
        <v>1.2053499999999999</v>
      </c>
      <c r="F65" s="151">
        <v>22.8</v>
      </c>
      <c r="G65" s="148">
        <f t="shared" ref="G65:G90" si="0">+SUM(C65:E65)</f>
        <v>5.5618699999999999</v>
      </c>
      <c r="I65" s="155"/>
      <c r="J65" s="315"/>
      <c r="K65" s="315"/>
      <c r="L65" s="315"/>
      <c r="M65" s="74"/>
      <c r="N65" s="155"/>
      <c r="O65" s="322"/>
      <c r="P65" s="322"/>
      <c r="Q65" s="322"/>
      <c r="R65" s="74"/>
      <c r="S65" s="314"/>
      <c r="T65" s="323"/>
      <c r="U65" s="323"/>
      <c r="V65" s="323"/>
      <c r="W65" s="324"/>
      <c r="X65" s="324"/>
    </row>
    <row r="66" spans="1:24" s="41" customFormat="1" x14ac:dyDescent="0.2">
      <c r="A66" s="73"/>
      <c r="B66" s="238" t="s">
        <v>66</v>
      </c>
      <c r="C66" s="239">
        <v>0.72599999999999998</v>
      </c>
      <c r="D66" s="239">
        <v>0.48594999999999999</v>
      </c>
      <c r="E66" s="239">
        <v>1.6052999999999999</v>
      </c>
      <c r="F66" s="151">
        <v>80.81</v>
      </c>
      <c r="G66" s="148">
        <f t="shared" si="0"/>
        <v>2.8172499999999996</v>
      </c>
      <c r="I66" s="155"/>
      <c r="J66" s="316"/>
      <c r="K66" s="315"/>
      <c r="L66" s="315"/>
      <c r="M66" s="74"/>
      <c r="N66" s="155"/>
      <c r="O66" s="322"/>
      <c r="P66" s="322"/>
      <c r="Q66" s="322"/>
      <c r="R66" s="74"/>
      <c r="S66" s="314"/>
      <c r="T66" s="323"/>
      <c r="U66" s="323"/>
      <c r="V66" s="323"/>
      <c r="W66" s="324"/>
      <c r="X66" s="324"/>
    </row>
    <row r="67" spans="1:24" s="41" customFormat="1" x14ac:dyDescent="0.2">
      <c r="A67" s="73"/>
      <c r="B67" s="238" t="s">
        <v>64</v>
      </c>
      <c r="C67" s="239">
        <v>0.8832000000000001</v>
      </c>
      <c r="D67" s="239">
        <v>0.57740000000000002</v>
      </c>
      <c r="E67" s="239">
        <v>0.63370000000000004</v>
      </c>
      <c r="F67" s="151">
        <v>58.87</v>
      </c>
      <c r="G67" s="148">
        <f t="shared" si="0"/>
        <v>2.0943000000000001</v>
      </c>
      <c r="I67" s="155"/>
      <c r="J67" s="315"/>
      <c r="K67" s="315"/>
      <c r="L67" s="315"/>
      <c r="M67" s="74"/>
      <c r="N67" s="155"/>
      <c r="O67" s="322"/>
      <c r="P67" s="322"/>
      <c r="Q67" s="322"/>
      <c r="R67" s="74"/>
      <c r="S67" s="314"/>
      <c r="T67" s="323"/>
      <c r="U67" s="323"/>
      <c r="V67" s="323"/>
      <c r="W67" s="324"/>
      <c r="X67" s="324"/>
    </row>
    <row r="68" spans="1:24" s="41" customFormat="1" x14ac:dyDescent="0.2">
      <c r="A68" s="73"/>
      <c r="B68" s="238" t="s">
        <v>63</v>
      </c>
      <c r="C68" s="239">
        <v>1.8125499999999999</v>
      </c>
      <c r="D68" s="239">
        <v>0.12554000000000001</v>
      </c>
      <c r="E68" s="239">
        <v>5.6919999999999998E-2</v>
      </c>
      <c r="F68" s="151">
        <v>1012.24</v>
      </c>
      <c r="G68" s="148">
        <f t="shared" si="0"/>
        <v>1.99501</v>
      </c>
      <c r="I68" s="155"/>
      <c r="J68" s="315"/>
      <c r="K68" s="315"/>
      <c r="L68" s="315"/>
      <c r="M68" s="74"/>
      <c r="N68" s="155"/>
      <c r="O68" s="322"/>
      <c r="P68" s="322"/>
      <c r="Q68" s="322"/>
      <c r="R68" s="74"/>
      <c r="S68" s="314"/>
      <c r="T68" s="323"/>
      <c r="U68" s="323"/>
      <c r="V68" s="323"/>
      <c r="W68" s="324"/>
      <c r="X68" s="324"/>
    </row>
    <row r="69" spans="1:24" s="41" customFormat="1" x14ac:dyDescent="0.2">
      <c r="A69" s="73"/>
      <c r="B69" s="238" t="s">
        <v>75</v>
      </c>
      <c r="C69" s="239">
        <v>0.65619000000000005</v>
      </c>
      <c r="D69" s="239">
        <v>0.62963000000000002</v>
      </c>
      <c r="E69" s="239">
        <v>0.68585000000000007</v>
      </c>
      <c r="F69" s="151">
        <v>12.76</v>
      </c>
      <c r="G69" s="148">
        <f t="shared" si="0"/>
        <v>1.9716700000000003</v>
      </c>
      <c r="I69" s="155"/>
      <c r="J69" s="315"/>
      <c r="K69" s="315"/>
      <c r="L69" s="315"/>
      <c r="M69" s="74"/>
      <c r="N69" s="155"/>
      <c r="O69" s="322"/>
      <c r="P69" s="322"/>
      <c r="Q69" s="322"/>
      <c r="R69" s="74"/>
      <c r="S69" s="314"/>
      <c r="T69" s="323"/>
      <c r="U69" s="323"/>
      <c r="V69" s="323"/>
      <c r="W69" s="324"/>
      <c r="X69" s="324"/>
    </row>
    <row r="70" spans="1:24" s="41" customFormat="1" x14ac:dyDescent="0.2">
      <c r="A70" s="73"/>
      <c r="B70" s="238" t="s">
        <v>126</v>
      </c>
      <c r="C70" s="239">
        <v>0.10106</v>
      </c>
      <c r="D70" s="239">
        <v>0.79674999999999996</v>
      </c>
      <c r="E70" s="239">
        <v>0.7595599999999999</v>
      </c>
      <c r="F70" s="151">
        <v>6952.68</v>
      </c>
      <c r="G70" s="148">
        <f t="shared" si="0"/>
        <v>1.6573699999999998</v>
      </c>
      <c r="I70" s="155"/>
      <c r="J70" s="315"/>
      <c r="K70" s="315"/>
      <c r="L70" s="316"/>
      <c r="M70" s="74"/>
      <c r="N70" s="155"/>
      <c r="O70" s="322"/>
      <c r="P70" s="322"/>
      <c r="Q70" s="322"/>
      <c r="R70" s="74"/>
      <c r="S70" s="314"/>
      <c r="T70" s="323"/>
      <c r="U70" s="323"/>
      <c r="V70" s="323"/>
      <c r="W70" s="324"/>
      <c r="X70" s="324"/>
    </row>
    <row r="71" spans="1:24" s="41" customFormat="1" x14ac:dyDescent="0.2">
      <c r="A71" s="73"/>
      <c r="B71" s="238" t="s">
        <v>77</v>
      </c>
      <c r="C71" s="239">
        <v>0.75314999999999999</v>
      </c>
      <c r="D71" s="239">
        <v>1.7010000000000001E-2</v>
      </c>
      <c r="E71" s="239">
        <v>0.10904999999999999</v>
      </c>
      <c r="F71" s="151">
        <v>1164.5999999999999</v>
      </c>
      <c r="G71" s="148">
        <f t="shared" si="0"/>
        <v>0.87920999999999994</v>
      </c>
      <c r="I71" s="155"/>
      <c r="J71" s="316"/>
      <c r="K71" s="315"/>
      <c r="L71" s="315"/>
      <c r="M71" s="74"/>
      <c r="N71" s="155"/>
      <c r="O71" s="322"/>
      <c r="P71" s="322"/>
      <c r="Q71" s="322"/>
      <c r="R71" s="74"/>
      <c r="S71" s="314"/>
      <c r="T71" s="323"/>
      <c r="U71" s="323"/>
      <c r="V71" s="323"/>
      <c r="W71" s="324"/>
      <c r="X71" s="324"/>
    </row>
    <row r="72" spans="1:24" s="41" customFormat="1" x14ac:dyDescent="0.2">
      <c r="A72" s="73"/>
      <c r="B72" s="238" t="s">
        <v>84</v>
      </c>
      <c r="C72" s="239">
        <v>0.28970000000000001</v>
      </c>
      <c r="D72" s="239">
        <v>0.22500000000000001</v>
      </c>
      <c r="E72" s="239">
        <v>0.17205999999999999</v>
      </c>
      <c r="F72" s="151">
        <v>23.22</v>
      </c>
      <c r="G72" s="148">
        <f t="shared" si="0"/>
        <v>0.68676000000000004</v>
      </c>
      <c r="I72" s="155"/>
      <c r="J72" s="315"/>
      <c r="K72" s="315"/>
      <c r="L72" s="315"/>
      <c r="M72" s="74"/>
      <c r="N72" s="155"/>
      <c r="O72" s="322"/>
      <c r="P72" s="322"/>
      <c r="Q72" s="322"/>
      <c r="R72" s="74"/>
      <c r="S72" s="314"/>
      <c r="T72" s="323"/>
      <c r="U72" s="323"/>
      <c r="V72" s="323"/>
      <c r="W72" s="324"/>
      <c r="X72" s="324"/>
    </row>
    <row r="73" spans="1:24" s="41" customFormat="1" x14ac:dyDescent="0.2">
      <c r="A73" s="73"/>
      <c r="B73" s="238" t="s">
        <v>62</v>
      </c>
      <c r="C73" s="239">
        <v>0.27151999999999998</v>
      </c>
      <c r="D73" s="239">
        <v>8.1979999999999997E-2</v>
      </c>
      <c r="E73" s="239">
        <v>0.14276</v>
      </c>
      <c r="F73" s="151">
        <v>284.19</v>
      </c>
      <c r="G73" s="148">
        <f t="shared" si="0"/>
        <v>0.49625999999999998</v>
      </c>
      <c r="I73" s="155"/>
      <c r="J73" s="315"/>
      <c r="K73" s="315"/>
      <c r="L73" s="315"/>
      <c r="M73" s="74"/>
      <c r="N73" s="155"/>
      <c r="O73" s="322"/>
      <c r="P73" s="322"/>
      <c r="Q73" s="322"/>
      <c r="R73" s="74"/>
      <c r="S73" s="314"/>
      <c r="T73" s="323"/>
      <c r="U73" s="323"/>
      <c r="V73" s="323"/>
      <c r="W73" s="324"/>
      <c r="X73" s="324"/>
    </row>
    <row r="74" spans="1:24" s="41" customFormat="1" x14ac:dyDescent="0.2">
      <c r="A74" s="73"/>
      <c r="B74" s="238" t="s">
        <v>65</v>
      </c>
      <c r="C74" s="239">
        <v>5.6950000000000001E-2</v>
      </c>
      <c r="D74" s="239">
        <v>0.12104000000000001</v>
      </c>
      <c r="E74" s="239">
        <v>0.15953000000000001</v>
      </c>
      <c r="F74" s="151">
        <v>1702.53</v>
      </c>
      <c r="G74" s="148">
        <f t="shared" si="0"/>
        <v>0.33752000000000004</v>
      </c>
      <c r="I74" s="155"/>
      <c r="J74" s="315"/>
      <c r="K74" s="316"/>
      <c r="L74" s="315"/>
      <c r="M74" s="74"/>
      <c r="N74" s="155"/>
      <c r="O74" s="322"/>
      <c r="P74" s="322"/>
      <c r="Q74" s="322"/>
      <c r="R74" s="74"/>
      <c r="S74" s="314"/>
      <c r="T74" s="323"/>
      <c r="U74" s="323"/>
      <c r="V74" s="323"/>
      <c r="W74" s="324"/>
      <c r="X74" s="324"/>
    </row>
    <row r="75" spans="1:24" s="41" customFormat="1" x14ac:dyDescent="0.2">
      <c r="A75" s="73"/>
      <c r="B75" s="238" t="s">
        <v>68</v>
      </c>
      <c r="C75" s="239">
        <v>0.17738999999999999</v>
      </c>
      <c r="D75" s="239">
        <v>7.2349999999999998E-2</v>
      </c>
      <c r="E75" s="239">
        <v>5.8220000000000001E-2</v>
      </c>
      <c r="F75" s="151">
        <v>73.430000000000007</v>
      </c>
      <c r="G75" s="148">
        <f t="shared" si="0"/>
        <v>0.30796000000000001</v>
      </c>
      <c r="I75" s="155"/>
      <c r="J75" s="315"/>
      <c r="K75" s="315"/>
      <c r="L75" s="315"/>
      <c r="M75" s="74"/>
      <c r="N75" s="155"/>
      <c r="O75" s="322"/>
      <c r="P75" s="322"/>
      <c r="Q75" s="322"/>
      <c r="R75" s="74"/>
      <c r="S75" s="314"/>
      <c r="T75" s="323"/>
      <c r="U75" s="323"/>
      <c r="V75" s="323"/>
      <c r="W75" s="324"/>
      <c r="X75" s="324"/>
    </row>
    <row r="76" spans="1:24" s="41" customFormat="1" x14ac:dyDescent="0.2">
      <c r="A76" s="73"/>
      <c r="B76" s="238" t="s">
        <v>58</v>
      </c>
      <c r="C76" s="239">
        <v>1.7479999999999999E-2</v>
      </c>
      <c r="D76" s="239">
        <v>0.10823999999999999</v>
      </c>
      <c r="E76" s="239">
        <v>7.1510000000000004E-2</v>
      </c>
      <c r="F76" s="151">
        <v>21.17</v>
      </c>
      <c r="G76" s="148">
        <f t="shared" si="0"/>
        <v>0.19723000000000002</v>
      </c>
      <c r="I76" s="155"/>
      <c r="J76" s="315"/>
      <c r="K76" s="316"/>
      <c r="L76" s="315"/>
      <c r="M76" s="74"/>
      <c r="N76" s="155"/>
      <c r="O76" s="322"/>
      <c r="P76" s="322"/>
      <c r="Q76" s="322"/>
      <c r="R76" s="74"/>
      <c r="S76" s="314"/>
      <c r="T76" s="323"/>
      <c r="U76" s="323"/>
      <c r="V76" s="323"/>
      <c r="W76" s="324"/>
      <c r="X76" s="324"/>
    </row>
    <row r="77" spans="1:24" s="41" customFormat="1" x14ac:dyDescent="0.2">
      <c r="A77" s="73"/>
      <c r="B77" s="238" t="s">
        <v>83</v>
      </c>
      <c r="C77" s="239">
        <v>0.11565</v>
      </c>
      <c r="D77" s="239">
        <v>9.7100000000000016E-3</v>
      </c>
      <c r="E77" s="239">
        <v>3.8960000000000002E-2</v>
      </c>
      <c r="F77" s="151">
        <v>129.34</v>
      </c>
      <c r="G77" s="148">
        <f t="shared" si="0"/>
        <v>0.16431999999999999</v>
      </c>
      <c r="I77" s="155"/>
      <c r="J77" s="315"/>
      <c r="K77" s="315"/>
      <c r="L77" s="315"/>
      <c r="M77" s="74"/>
      <c r="N77" s="155"/>
      <c r="O77" s="322"/>
      <c r="P77" s="322"/>
      <c r="Q77" s="322"/>
      <c r="R77" s="74"/>
      <c r="S77" s="314"/>
      <c r="T77" s="323"/>
      <c r="U77" s="323"/>
      <c r="V77" s="323"/>
      <c r="W77" s="324"/>
      <c r="X77" s="324"/>
    </row>
    <row r="78" spans="1:24" s="41" customFormat="1" x14ac:dyDescent="0.2">
      <c r="A78" s="73"/>
      <c r="B78" s="238" t="s">
        <v>81</v>
      </c>
      <c r="C78" s="239">
        <v>1.1390000000000001E-2</v>
      </c>
      <c r="D78" s="239">
        <v>7.5850000000000001E-2</v>
      </c>
      <c r="E78" s="239">
        <v>5.7169999999999999E-2</v>
      </c>
      <c r="F78" s="151">
        <v>53.800000000000004</v>
      </c>
      <c r="G78" s="148">
        <f t="shared" si="0"/>
        <v>0.14440999999999998</v>
      </c>
      <c r="I78" s="155"/>
      <c r="J78" s="315"/>
      <c r="K78" s="315"/>
      <c r="L78" s="315"/>
      <c r="M78" s="74"/>
      <c r="N78" s="155"/>
      <c r="O78" s="322"/>
      <c r="P78" s="322"/>
      <c r="Q78" s="322"/>
      <c r="R78" s="74"/>
      <c r="S78" s="314"/>
      <c r="T78" s="323"/>
      <c r="U78" s="323"/>
      <c r="V78" s="323"/>
      <c r="W78" s="324"/>
      <c r="X78" s="324"/>
    </row>
    <row r="79" spans="1:24" s="41" customFormat="1" x14ac:dyDescent="0.2">
      <c r="A79" s="73"/>
      <c r="B79" s="238" t="s">
        <v>59</v>
      </c>
      <c r="C79" s="239">
        <v>3.0850000000000002E-2</v>
      </c>
      <c r="D79" s="239">
        <v>6.4310000000000006E-2</v>
      </c>
      <c r="E79" s="239">
        <v>3.1699999999999999E-2</v>
      </c>
      <c r="F79" s="151">
        <v>687.56000000000006</v>
      </c>
      <c r="G79" s="148">
        <f t="shared" si="0"/>
        <v>0.12686</v>
      </c>
      <c r="I79" s="155"/>
      <c r="J79" s="315"/>
      <c r="K79" s="315"/>
      <c r="L79" s="315"/>
      <c r="M79" s="74"/>
      <c r="N79" s="155"/>
      <c r="O79" s="322"/>
      <c r="P79" s="322"/>
      <c r="Q79" s="322"/>
      <c r="R79" s="74"/>
      <c r="S79" s="314"/>
      <c r="T79" s="323"/>
      <c r="U79" s="323"/>
      <c r="V79" s="323"/>
      <c r="W79" s="324"/>
      <c r="X79" s="324"/>
    </row>
    <row r="80" spans="1:24" s="41" customFormat="1" x14ac:dyDescent="0.2">
      <c r="A80" s="73"/>
      <c r="B80" s="238" t="s">
        <v>153</v>
      </c>
      <c r="C80" s="239">
        <v>2.0300000000000002E-2</v>
      </c>
      <c r="D80" s="239">
        <v>3.2560000000000006E-2</v>
      </c>
      <c r="E80" s="239">
        <v>5.8520000000000003E-2</v>
      </c>
      <c r="F80" s="151">
        <v>22.189999999999998</v>
      </c>
      <c r="G80" s="148">
        <f t="shared" si="0"/>
        <v>0.11138000000000001</v>
      </c>
      <c r="I80" s="155"/>
      <c r="J80" s="315"/>
      <c r="K80" s="315"/>
      <c r="L80" s="315"/>
      <c r="M80" s="74"/>
      <c r="N80" s="155"/>
      <c r="O80" s="322"/>
      <c r="P80" s="322"/>
      <c r="Q80" s="322"/>
      <c r="R80" s="74"/>
      <c r="S80" s="314"/>
      <c r="T80" s="323"/>
      <c r="U80" s="323"/>
      <c r="V80" s="323"/>
      <c r="W80" s="324"/>
      <c r="X80" s="324"/>
    </row>
    <row r="81" spans="1:25" s="41" customFormat="1" x14ac:dyDescent="0.2">
      <c r="A81" s="73"/>
      <c r="B81" s="238" t="s">
        <v>78</v>
      </c>
      <c r="C81" s="239">
        <v>3.5099999999999997E-3</v>
      </c>
      <c r="D81" s="239">
        <v>6.0859999999999997E-2</v>
      </c>
      <c r="E81" s="239">
        <v>8.199999999999999E-3</v>
      </c>
      <c r="F81" s="151">
        <v>55.43</v>
      </c>
      <c r="G81" s="148">
        <f t="shared" si="0"/>
        <v>7.2569999999999996E-2</v>
      </c>
      <c r="I81" s="155"/>
      <c r="J81" s="315"/>
      <c r="K81" s="315"/>
      <c r="L81" s="315"/>
      <c r="M81" s="74"/>
      <c r="N81" s="155"/>
      <c r="O81" s="322"/>
      <c r="P81" s="322"/>
      <c r="Q81" s="322"/>
      <c r="R81" s="74"/>
      <c r="S81" s="314"/>
      <c r="T81" s="323"/>
      <c r="U81" s="323"/>
      <c r="V81" s="323"/>
      <c r="W81" s="324"/>
      <c r="X81" s="324"/>
    </row>
    <row r="82" spans="1:25" s="41" customFormat="1" x14ac:dyDescent="0.2">
      <c r="A82" s="73"/>
      <c r="B82" s="238" t="s">
        <v>60</v>
      </c>
      <c r="C82" s="239">
        <v>1.9480000000000001E-2</v>
      </c>
      <c r="D82" s="239">
        <v>1.908E-2</v>
      </c>
      <c r="E82" s="239">
        <v>3.3939999999999998E-2</v>
      </c>
      <c r="F82" s="151">
        <v>188.38</v>
      </c>
      <c r="G82" s="148">
        <f t="shared" si="0"/>
        <v>7.2499999999999995E-2</v>
      </c>
      <c r="I82" s="155"/>
      <c r="J82" s="316"/>
      <c r="K82" s="315"/>
      <c r="L82" s="316"/>
      <c r="M82" s="74"/>
      <c r="N82" s="155"/>
      <c r="O82" s="322"/>
      <c r="P82" s="322"/>
      <c r="Q82" s="322"/>
      <c r="R82" s="74"/>
      <c r="S82" s="314"/>
      <c r="T82" s="323"/>
      <c r="U82" s="323"/>
      <c r="V82" s="323"/>
      <c r="W82" s="324"/>
      <c r="X82" s="324"/>
    </row>
    <row r="83" spans="1:25" s="41" customFormat="1" x14ac:dyDescent="0.2">
      <c r="A83" s="73"/>
      <c r="B83" s="238" t="s">
        <v>70</v>
      </c>
      <c r="C83" s="239">
        <v>8.1400000000000014E-3</v>
      </c>
      <c r="D83" s="239">
        <v>2.1360000000000001E-2</v>
      </c>
      <c r="E83" s="239">
        <v>2.537E-2</v>
      </c>
      <c r="F83" s="151">
        <v>803.93000000000006</v>
      </c>
      <c r="G83" s="148">
        <f t="shared" si="0"/>
        <v>5.4870000000000002E-2</v>
      </c>
      <c r="I83" s="155"/>
      <c r="J83" s="315"/>
      <c r="K83" s="315"/>
      <c r="L83" s="315"/>
      <c r="M83" s="74"/>
      <c r="N83" s="155"/>
      <c r="O83" s="322"/>
      <c r="P83" s="322"/>
      <c r="Q83" s="322"/>
      <c r="R83" s="74"/>
      <c r="S83" s="314"/>
      <c r="T83" s="323"/>
      <c r="U83" s="323"/>
      <c r="V83" s="323"/>
      <c r="W83" s="324"/>
      <c r="X83" s="324"/>
    </row>
    <row r="84" spans="1:25" s="41" customFormat="1" x14ac:dyDescent="0.2">
      <c r="A84" s="73"/>
      <c r="B84" s="238" t="s">
        <v>74</v>
      </c>
      <c r="C84" s="239">
        <v>2.24E-2</v>
      </c>
      <c r="D84" s="239">
        <v>7.7999999999999996E-3</v>
      </c>
      <c r="E84" s="239">
        <v>1.609E-2</v>
      </c>
      <c r="F84" s="151">
        <v>1231.79</v>
      </c>
      <c r="G84" s="148">
        <f t="shared" si="0"/>
        <v>4.6289999999999998E-2</v>
      </c>
      <c r="I84" s="155"/>
      <c r="J84" s="316"/>
      <c r="K84" s="316"/>
      <c r="L84" s="316"/>
      <c r="M84" s="74"/>
      <c r="N84" s="155"/>
      <c r="O84" s="322"/>
      <c r="P84" s="322"/>
      <c r="Q84" s="322"/>
      <c r="R84" s="74"/>
      <c r="S84" s="314"/>
      <c r="T84" s="323"/>
      <c r="U84" s="323"/>
      <c r="V84" s="323"/>
      <c r="W84" s="324"/>
      <c r="X84" s="324"/>
    </row>
    <row r="85" spans="1:25" s="41" customFormat="1" x14ac:dyDescent="0.2">
      <c r="A85" s="73"/>
      <c r="B85" s="238" t="s">
        <v>61</v>
      </c>
      <c r="C85" s="239">
        <v>8.0700000000000008E-3</v>
      </c>
      <c r="D85" s="239">
        <v>3.9500000000000004E-3</v>
      </c>
      <c r="E85" s="239">
        <v>9.2699999999999987E-3</v>
      </c>
      <c r="F85" s="151">
        <v>163.75</v>
      </c>
      <c r="G85" s="148">
        <f t="shared" si="0"/>
        <v>2.129E-2</v>
      </c>
      <c r="I85" s="155"/>
      <c r="J85" s="315"/>
      <c r="K85" s="315"/>
      <c r="L85" s="315"/>
      <c r="M85" s="74"/>
      <c r="N85" s="155"/>
      <c r="O85" s="322"/>
      <c r="P85" s="322"/>
      <c r="Q85" s="322"/>
      <c r="R85" s="74"/>
      <c r="S85" s="314"/>
      <c r="T85" s="323"/>
      <c r="U85" s="323"/>
      <c r="V85" s="323"/>
      <c r="W85" s="324"/>
      <c r="X85" s="324"/>
    </row>
    <row r="86" spans="1:25" s="41" customFormat="1" x14ac:dyDescent="0.2">
      <c r="A86" s="73"/>
      <c r="B86" s="238" t="s">
        <v>71</v>
      </c>
      <c r="C86" s="239">
        <v>4.7099999999999998E-3</v>
      </c>
      <c r="D86" s="239">
        <v>8.1799999999999998E-3</v>
      </c>
      <c r="E86" s="239">
        <v>7.9100000000000004E-3</v>
      </c>
      <c r="F86" s="151">
        <v>6439.06</v>
      </c>
      <c r="G86" s="148">
        <f t="shared" si="0"/>
        <v>2.0799999999999999E-2</v>
      </c>
      <c r="I86" s="155"/>
      <c r="J86" s="315"/>
      <c r="K86" s="315"/>
      <c r="L86" s="315"/>
      <c r="M86" s="74"/>
      <c r="N86" s="155"/>
      <c r="O86" s="322"/>
      <c r="P86" s="322"/>
      <c r="Q86" s="322"/>
      <c r="R86" s="74"/>
      <c r="S86" s="314"/>
      <c r="T86" s="323"/>
      <c r="U86" s="323"/>
      <c r="V86" s="323"/>
      <c r="W86" s="324"/>
      <c r="X86" s="324"/>
    </row>
    <row r="87" spans="1:25" s="41" customFormat="1" x14ac:dyDescent="0.2">
      <c r="A87" s="73"/>
      <c r="B87" s="238" t="s">
        <v>72</v>
      </c>
      <c r="C87" s="239">
        <v>1.2970000000000001E-2</v>
      </c>
      <c r="D87" s="239">
        <v>2.2000000000000001E-3</v>
      </c>
      <c r="E87" s="239">
        <v>4.3800000000000002E-3</v>
      </c>
      <c r="F87" s="151">
        <v>316.74</v>
      </c>
      <c r="G87" s="148">
        <f t="shared" si="0"/>
        <v>1.9550000000000001E-2</v>
      </c>
      <c r="I87" s="155"/>
      <c r="J87" s="315"/>
      <c r="K87" s="315"/>
      <c r="L87" s="315"/>
      <c r="M87" s="74"/>
      <c r="N87" s="155"/>
      <c r="O87" s="322"/>
      <c r="P87" s="322"/>
      <c r="Q87" s="322"/>
      <c r="R87" s="74"/>
      <c r="S87" s="314"/>
      <c r="T87" s="323"/>
      <c r="U87" s="323"/>
      <c r="V87" s="323"/>
      <c r="W87" s="324"/>
      <c r="X87" s="324"/>
    </row>
    <row r="88" spans="1:25" s="41" customFormat="1" x14ac:dyDescent="0.2">
      <c r="A88" s="73"/>
      <c r="B88" s="238" t="s">
        <v>67</v>
      </c>
      <c r="C88" s="239">
        <v>8.2300000000000012E-3</v>
      </c>
      <c r="D88" s="239">
        <v>1.0400000000000001E-3</v>
      </c>
      <c r="E88" s="239">
        <v>7.4599999999999996E-3</v>
      </c>
      <c r="F88" s="151">
        <v>215.53000000000003</v>
      </c>
      <c r="G88" s="148">
        <f t="shared" si="0"/>
        <v>1.6730000000000002E-2</v>
      </c>
      <c r="H88" s="234"/>
      <c r="I88" s="155"/>
      <c r="J88" s="315"/>
      <c r="K88" s="315"/>
      <c r="L88" s="315"/>
      <c r="M88" s="74"/>
      <c r="N88" s="155"/>
      <c r="O88" s="322"/>
      <c r="P88" s="322"/>
      <c r="Q88" s="322"/>
      <c r="R88" s="74"/>
      <c r="S88" s="314"/>
      <c r="T88" s="323"/>
      <c r="U88" s="323"/>
      <c r="V88" s="323"/>
      <c r="W88" s="324"/>
      <c r="X88" s="324"/>
    </row>
    <row r="89" spans="1:25" s="41" customFormat="1" ht="14.25" customHeight="1" x14ac:dyDescent="0.2">
      <c r="A89" s="73"/>
      <c r="B89" s="238" t="s">
        <v>79</v>
      </c>
      <c r="C89" s="239">
        <v>8.0000000000000007E-5</v>
      </c>
      <c r="D89" s="239">
        <v>1.0029999999999999E-2</v>
      </c>
      <c r="E89" s="239">
        <v>2.3000000000000001E-4</v>
      </c>
      <c r="F89" s="151">
        <v>2218.0700000000002</v>
      </c>
      <c r="G89" s="148">
        <f t="shared" si="0"/>
        <v>1.0339999999999998E-2</v>
      </c>
      <c r="H89" s="247"/>
      <c r="I89" s="155"/>
      <c r="J89" s="315"/>
      <c r="K89" s="315"/>
      <c r="L89" s="316"/>
      <c r="M89" s="74"/>
      <c r="N89" s="155"/>
      <c r="O89" s="322"/>
      <c r="P89" s="322"/>
      <c r="Q89" s="322"/>
      <c r="R89" s="74"/>
      <c r="S89" s="314"/>
      <c r="T89" s="323"/>
      <c r="U89" s="323"/>
      <c r="V89" s="323"/>
      <c r="W89" s="324"/>
      <c r="X89" s="324"/>
    </row>
    <row r="90" spans="1:25" s="41" customFormat="1" ht="13.5" customHeight="1" x14ac:dyDescent="0.2">
      <c r="B90" s="238" t="s">
        <v>69</v>
      </c>
      <c r="C90" s="239">
        <v>1.1999999999999999E-4</v>
      </c>
      <c r="D90" s="239">
        <v>1.31E-3</v>
      </c>
      <c r="E90" s="239">
        <v>1.34E-3</v>
      </c>
      <c r="F90" s="151">
        <v>1475.31</v>
      </c>
      <c r="G90" s="148">
        <f t="shared" si="0"/>
        <v>2.7699999999999999E-3</v>
      </c>
      <c r="H90" s="248"/>
      <c r="I90" s="155"/>
      <c r="J90" s="315"/>
      <c r="K90" s="315"/>
      <c r="L90" s="315"/>
      <c r="M90" s="74"/>
      <c r="N90" s="155"/>
      <c r="O90" s="322"/>
      <c r="P90" s="322"/>
      <c r="Q90" s="322"/>
      <c r="R90" s="74"/>
      <c r="S90" s="314"/>
      <c r="T90" s="323"/>
      <c r="U90" s="323"/>
      <c r="V90" s="323"/>
      <c r="W90" s="324"/>
      <c r="X90" s="324"/>
    </row>
    <row r="91" spans="1:25" s="41" customFormat="1" ht="13.5" customHeight="1" x14ac:dyDescent="0.2">
      <c r="B91" s="238"/>
      <c r="C91" s="239"/>
      <c r="D91" s="239"/>
      <c r="E91" s="239"/>
      <c r="F91" s="151"/>
      <c r="G91" s="148"/>
      <c r="H91" s="248"/>
      <c r="I91" s="155"/>
      <c r="J91" s="155"/>
      <c r="K91" s="155"/>
      <c r="L91" s="155"/>
      <c r="M91" s="74"/>
      <c r="N91" s="155"/>
      <c r="O91" s="322"/>
      <c r="P91" s="322"/>
      <c r="Q91" s="322"/>
      <c r="R91" s="74"/>
      <c r="S91" s="325"/>
      <c r="T91" s="326"/>
      <c r="U91" s="326"/>
      <c r="V91" s="326"/>
      <c r="W91" s="74"/>
      <c r="X91" s="327"/>
    </row>
    <row r="92" spans="1:25" s="41" customFormat="1" x14ac:dyDescent="0.2">
      <c r="F92" s="148"/>
      <c r="G92" s="148"/>
      <c r="H92" s="152"/>
      <c r="T92" s="42"/>
      <c r="U92" s="42"/>
      <c r="V92" s="42"/>
    </row>
    <row r="93" spans="1:25" s="41" customFormat="1" x14ac:dyDescent="0.2">
      <c r="B93" s="42"/>
      <c r="C93" s="42"/>
      <c r="D93" s="42"/>
      <c r="E93" s="42"/>
      <c r="I93" s="42"/>
      <c r="J93" s="42"/>
      <c r="K93" s="42"/>
      <c r="L93" s="42"/>
      <c r="T93" s="42"/>
      <c r="U93" s="42"/>
      <c r="V93" s="42"/>
    </row>
    <row r="94" spans="1:25" s="41" customFormat="1" x14ac:dyDescent="0.2">
      <c r="G94" s="42"/>
      <c r="H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</row>
    <row r="95" spans="1:25" s="41" customFormat="1" x14ac:dyDescent="0.2"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</row>
    <row r="96" spans="1:25" s="41" customFormat="1" x14ac:dyDescent="0.2">
      <c r="B96" s="42"/>
      <c r="C96" s="150"/>
      <c r="D96" s="42"/>
      <c r="E96" s="42"/>
      <c r="I96" s="76"/>
      <c r="J96" s="76"/>
      <c r="K96" s="53"/>
      <c r="L96" s="125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</row>
    <row r="97" spans="1:25" s="41" customFormat="1" x14ac:dyDescent="0.2">
      <c r="B97" s="42"/>
      <c r="C97" s="150"/>
      <c r="D97" s="42"/>
      <c r="E97" s="42"/>
      <c r="F97" s="42"/>
      <c r="I97" s="76"/>
      <c r="J97" s="76"/>
      <c r="K97" s="53"/>
      <c r="L97" s="125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</row>
    <row r="98" spans="1:25" s="41" customFormat="1" x14ac:dyDescent="0.2">
      <c r="A98" s="149"/>
      <c r="B98" s="42"/>
      <c r="C98" s="150"/>
      <c r="D98" s="42"/>
      <c r="E98" s="42"/>
      <c r="F98" s="76"/>
      <c r="G98" s="76"/>
      <c r="H98" s="76"/>
      <c r="I98" s="76"/>
      <c r="J98" s="76"/>
      <c r="K98" s="53"/>
      <c r="L98" s="125"/>
      <c r="M98" s="125"/>
      <c r="N98" s="125"/>
      <c r="O98" s="125"/>
      <c r="P98" s="125"/>
      <c r="Q98" s="125"/>
      <c r="R98" s="74"/>
      <c r="S98" s="42"/>
      <c r="T98" s="42"/>
      <c r="U98" s="42"/>
      <c r="V98" s="42"/>
      <c r="W98" s="42"/>
      <c r="X98" s="42"/>
      <c r="Y98" s="42"/>
    </row>
    <row r="99" spans="1:25" s="41" customFormat="1" x14ac:dyDescent="0.2">
      <c r="A99" s="149"/>
      <c r="B99" s="42"/>
      <c r="C99" s="150"/>
      <c r="D99" s="42"/>
      <c r="E99" s="42"/>
      <c r="F99" s="76"/>
      <c r="G99" s="76"/>
      <c r="H99" s="76"/>
      <c r="I99" s="76"/>
      <c r="J99" s="76"/>
      <c r="K99" s="53"/>
      <c r="L99" s="125"/>
      <c r="M99" s="125"/>
      <c r="N99" s="125"/>
      <c r="O99" s="125"/>
      <c r="P99" s="125"/>
      <c r="Q99" s="125"/>
      <c r="R99" s="74"/>
      <c r="S99" s="42"/>
      <c r="T99" s="42"/>
      <c r="U99" s="42"/>
      <c r="V99" s="42"/>
      <c r="W99" s="42"/>
      <c r="X99" s="42"/>
      <c r="Y99" s="42"/>
    </row>
    <row r="100" spans="1:25" s="41" customFormat="1" x14ac:dyDescent="0.2">
      <c r="A100" s="149"/>
      <c r="B100" s="42"/>
      <c r="C100" s="150"/>
      <c r="D100" s="42"/>
      <c r="E100" s="42"/>
      <c r="F100" s="76"/>
      <c r="G100" s="76"/>
      <c r="H100" s="76"/>
      <c r="I100" s="76"/>
      <c r="J100" s="76"/>
      <c r="K100" s="53"/>
      <c r="L100" s="125"/>
      <c r="M100" s="125"/>
      <c r="N100" s="125"/>
      <c r="O100" s="125"/>
      <c r="P100" s="125"/>
      <c r="Q100" s="125"/>
      <c r="R100" s="74"/>
      <c r="S100" s="42"/>
      <c r="T100" s="42"/>
      <c r="U100" s="42"/>
      <c r="V100" s="42"/>
      <c r="W100" s="42"/>
      <c r="X100" s="42"/>
      <c r="Y100" s="42"/>
    </row>
    <row r="101" spans="1:25" s="41" customFormat="1" x14ac:dyDescent="0.2">
      <c r="A101" s="149"/>
      <c r="B101" s="42"/>
      <c r="C101" s="150"/>
      <c r="D101" s="42"/>
      <c r="E101" s="42"/>
      <c r="F101" s="76"/>
      <c r="G101" s="76"/>
      <c r="H101" s="76"/>
      <c r="I101" s="76"/>
      <c r="J101" s="76"/>
      <c r="K101" s="53"/>
      <c r="L101" s="125"/>
      <c r="M101" s="125"/>
      <c r="N101" s="125"/>
      <c r="O101" s="125"/>
      <c r="P101" s="125"/>
      <c r="Q101" s="125"/>
      <c r="R101" s="74"/>
      <c r="S101" s="42"/>
      <c r="T101" s="42"/>
      <c r="U101" s="42"/>
      <c r="V101" s="42"/>
      <c r="W101" s="42"/>
      <c r="X101" s="42"/>
      <c r="Y101" s="42"/>
    </row>
    <row r="102" spans="1:25" s="41" customFormat="1" x14ac:dyDescent="0.2">
      <c r="A102" s="149"/>
      <c r="B102" s="42"/>
      <c r="C102" s="150"/>
      <c r="D102" s="42"/>
      <c r="E102" s="42"/>
      <c r="F102" s="76"/>
      <c r="G102" s="76"/>
      <c r="H102" s="76"/>
      <c r="I102" s="76"/>
      <c r="J102" s="76"/>
      <c r="K102" s="53"/>
      <c r="L102" s="125"/>
      <c r="M102" s="125"/>
      <c r="N102" s="125"/>
      <c r="O102" s="125"/>
      <c r="P102" s="125"/>
      <c r="Q102" s="125"/>
      <c r="R102" s="74"/>
      <c r="S102" s="42"/>
      <c r="T102" s="42"/>
      <c r="U102" s="42"/>
      <c r="V102" s="42"/>
      <c r="W102" s="42"/>
      <c r="X102" s="42"/>
      <c r="Y102" s="42"/>
    </row>
    <row r="103" spans="1:25" s="41" customFormat="1" x14ac:dyDescent="0.2">
      <c r="A103" s="149"/>
      <c r="B103" s="42"/>
      <c r="C103" s="150"/>
      <c r="D103" s="42"/>
      <c r="E103" s="42"/>
      <c r="F103" s="76"/>
      <c r="G103" s="76"/>
      <c r="H103" s="76"/>
      <c r="I103" s="76"/>
      <c r="J103" s="76"/>
      <c r="K103" s="53"/>
      <c r="L103" s="125"/>
      <c r="M103" s="125"/>
      <c r="N103" s="125"/>
      <c r="O103" s="125"/>
      <c r="P103" s="125"/>
      <c r="Q103" s="125"/>
      <c r="R103" s="74"/>
      <c r="S103" s="42"/>
      <c r="T103" s="42"/>
      <c r="U103" s="42"/>
      <c r="V103" s="42"/>
      <c r="W103" s="42"/>
      <c r="X103" s="42"/>
      <c r="Y103" s="42"/>
    </row>
    <row r="104" spans="1:25" s="41" customFormat="1" x14ac:dyDescent="0.2">
      <c r="A104" s="149"/>
      <c r="B104" s="42"/>
      <c r="C104" s="150"/>
      <c r="D104" s="42"/>
      <c r="E104" s="42"/>
      <c r="F104" s="76"/>
      <c r="G104" s="76"/>
      <c r="H104" s="76"/>
      <c r="I104" s="76"/>
      <c r="J104" s="76"/>
      <c r="K104" s="53"/>
      <c r="L104" s="125"/>
      <c r="M104" s="125"/>
      <c r="N104" s="125"/>
      <c r="O104" s="125"/>
      <c r="P104" s="125"/>
      <c r="Q104" s="125"/>
      <c r="R104" s="74"/>
      <c r="S104" s="42"/>
      <c r="T104" s="42"/>
      <c r="U104" s="42"/>
      <c r="V104" s="42"/>
      <c r="W104" s="42"/>
      <c r="X104" s="42"/>
      <c r="Y104" s="42"/>
    </row>
    <row r="105" spans="1:25" s="41" customFormat="1" x14ac:dyDescent="0.2">
      <c r="A105" s="149"/>
      <c r="B105" s="42"/>
      <c r="C105" s="150"/>
      <c r="D105" s="42"/>
      <c r="E105" s="42"/>
      <c r="F105" s="76"/>
      <c r="G105" s="76"/>
      <c r="H105" s="76"/>
      <c r="I105" s="76"/>
      <c r="J105" s="76"/>
      <c r="K105" s="53"/>
      <c r="L105" s="125"/>
      <c r="M105" s="125"/>
      <c r="N105" s="125"/>
      <c r="O105" s="125"/>
      <c r="P105" s="125"/>
      <c r="Q105" s="53"/>
      <c r="R105" s="74"/>
      <c r="S105" s="42"/>
      <c r="T105" s="42"/>
      <c r="U105" s="42"/>
      <c r="V105" s="42"/>
      <c r="W105" s="42"/>
      <c r="X105" s="42"/>
      <c r="Y105" s="42"/>
    </row>
    <row r="106" spans="1:25" s="41" customFormat="1" x14ac:dyDescent="0.2">
      <c r="A106" s="149"/>
      <c r="B106" s="42"/>
      <c r="C106" s="150"/>
      <c r="D106" s="42"/>
      <c r="E106" s="42"/>
      <c r="F106" s="76"/>
      <c r="G106" s="76"/>
      <c r="H106" s="76"/>
      <c r="I106" s="76"/>
      <c r="J106" s="76"/>
      <c r="K106" s="53"/>
      <c r="L106" s="125"/>
      <c r="M106" s="125"/>
      <c r="N106" s="125"/>
      <c r="O106" s="125"/>
      <c r="P106" s="125"/>
      <c r="Q106" s="125"/>
      <c r="R106" s="74"/>
      <c r="S106" s="42"/>
      <c r="T106" s="42"/>
      <c r="U106" s="42"/>
      <c r="V106" s="42"/>
      <c r="W106" s="42"/>
      <c r="X106" s="42"/>
      <c r="Y106" s="42"/>
    </row>
    <row r="107" spans="1:25" s="41" customFormat="1" x14ac:dyDescent="0.2">
      <c r="A107" s="149"/>
      <c r="B107" s="42"/>
      <c r="C107" s="150"/>
      <c r="D107" s="42"/>
      <c r="E107" s="42"/>
      <c r="F107" s="76"/>
      <c r="G107" s="76"/>
      <c r="H107" s="76"/>
      <c r="I107" s="42"/>
      <c r="J107" s="42"/>
      <c r="K107" s="42"/>
      <c r="L107" s="42"/>
      <c r="M107" s="125"/>
      <c r="N107" s="125"/>
      <c r="O107" s="125"/>
      <c r="P107" s="125"/>
      <c r="Q107" s="125"/>
      <c r="R107" s="74"/>
      <c r="S107" s="42"/>
      <c r="T107" s="42"/>
      <c r="U107" s="42"/>
      <c r="V107" s="42"/>
      <c r="W107" s="42"/>
      <c r="X107" s="42"/>
      <c r="Y107" s="42"/>
    </row>
    <row r="108" spans="1:25" s="41" customFormat="1" x14ac:dyDescent="0.2">
      <c r="A108" s="149"/>
      <c r="B108" s="42"/>
      <c r="C108" s="42"/>
      <c r="D108" s="42"/>
      <c r="E108" s="42"/>
      <c r="F108" s="76"/>
      <c r="G108" s="76"/>
      <c r="H108" s="76"/>
      <c r="I108" s="42"/>
      <c r="J108" s="42"/>
      <c r="K108" s="42"/>
      <c r="L108" s="42"/>
      <c r="M108" s="125"/>
      <c r="N108" s="125"/>
      <c r="O108" s="125"/>
      <c r="P108" s="125"/>
      <c r="Q108" s="53"/>
      <c r="R108" s="74"/>
      <c r="S108" s="42"/>
      <c r="T108" s="42"/>
      <c r="U108" s="42"/>
      <c r="V108" s="42"/>
      <c r="W108" s="42"/>
      <c r="X108" s="42"/>
      <c r="Y108" s="42"/>
    </row>
  </sheetData>
  <sortState xmlns:xlrd2="http://schemas.microsoft.com/office/spreadsheetml/2017/richdata2" ref="S64:X90">
    <sortCondition descending="1" ref="X64:X90"/>
  </sortState>
  <mergeCells count="15">
    <mergeCell ref="C11:H11"/>
    <mergeCell ref="I11:N11"/>
    <mergeCell ref="O11:T11"/>
    <mergeCell ref="C12:D12"/>
    <mergeCell ref="E12:F12"/>
    <mergeCell ref="G12:H12"/>
    <mergeCell ref="I12:J12"/>
    <mergeCell ref="K12:L12"/>
    <mergeCell ref="M12:N12"/>
    <mergeCell ref="O12:P12"/>
    <mergeCell ref="W12:X12"/>
    <mergeCell ref="Y12:Z12"/>
    <mergeCell ref="AA12:AB12"/>
    <mergeCell ref="Q12:R12"/>
    <mergeCell ref="S12:T12"/>
  </mergeCells>
  <pageMargins left="0.7" right="0.7" top="0.75" bottom="0.75" header="0.3" footer="0.3"/>
  <pageSetup orientation="portrait" horizontalDpi="90" verticalDpi="9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0">
    <tabColor theme="4"/>
    <pageSetUpPr fitToPage="1"/>
  </sheetPr>
  <dimension ref="B2:K90"/>
  <sheetViews>
    <sheetView showGridLines="0" zoomScaleNormal="100" workbookViewId="0"/>
  </sheetViews>
  <sheetFormatPr defaultColWidth="9.140625" defaultRowHeight="12.75" x14ac:dyDescent="0.2"/>
  <cols>
    <col min="1" max="5" width="9.140625" style="41"/>
    <col min="6" max="6" width="10.28515625" style="41" customWidth="1"/>
    <col min="7" max="9" width="9.140625" style="41"/>
    <col min="10" max="10" width="15" style="41" customWidth="1"/>
    <col min="11" max="16" width="9.140625" style="41"/>
    <col min="17" max="17" width="3.28515625" style="41" customWidth="1"/>
    <col min="18" max="16384" width="9.140625" style="41"/>
  </cols>
  <sheetData>
    <row r="2" spans="2:11" x14ac:dyDescent="0.2">
      <c r="B2" s="128" t="s">
        <v>234</v>
      </c>
    </row>
    <row r="3" spans="2:11" x14ac:dyDescent="0.2">
      <c r="B3" s="330" t="s">
        <v>359</v>
      </c>
      <c r="C3" s="330"/>
      <c r="D3" s="330"/>
      <c r="E3" s="330"/>
      <c r="F3" s="330"/>
      <c r="G3" s="330"/>
      <c r="H3" s="330"/>
      <c r="I3" s="330"/>
      <c r="J3" s="330"/>
    </row>
    <row r="5" spans="2:11" x14ac:dyDescent="0.2">
      <c r="B5" s="352" t="s">
        <v>298</v>
      </c>
      <c r="C5" s="352"/>
      <c r="D5" s="352"/>
      <c r="E5" s="352"/>
      <c r="F5" s="352"/>
      <c r="G5" s="352"/>
      <c r="H5" s="352"/>
      <c r="I5" s="352"/>
      <c r="J5" s="352"/>
      <c r="K5" s="352"/>
    </row>
    <row r="19" spans="2:11" x14ac:dyDescent="0.2">
      <c r="H19" s="153"/>
    </row>
    <row r="24" spans="2:11" x14ac:dyDescent="0.2">
      <c r="G24" s="42"/>
      <c r="H24" s="42"/>
      <c r="I24" s="42"/>
      <c r="J24" s="42"/>
    </row>
    <row r="26" spans="2:11" x14ac:dyDescent="0.2">
      <c r="B26" s="154"/>
      <c r="C26" s="154"/>
      <c r="D26" s="154"/>
      <c r="E26" s="154"/>
      <c r="F26" s="154"/>
      <c r="G26" s="154"/>
      <c r="H26" s="154"/>
      <c r="I26" s="154"/>
      <c r="J26" s="154"/>
      <c r="K26" s="42"/>
    </row>
    <row r="27" spans="2:11" x14ac:dyDescent="0.2">
      <c r="E27" s="42"/>
      <c r="F27" s="42"/>
      <c r="G27" s="42"/>
      <c r="H27" s="42"/>
      <c r="I27" s="42"/>
      <c r="J27" s="42"/>
      <c r="K27" s="42"/>
    </row>
    <row r="90" spans="8:8" x14ac:dyDescent="0.2">
      <c r="H90" s="42"/>
    </row>
  </sheetData>
  <sortState xmlns:xlrd2="http://schemas.microsoft.com/office/spreadsheetml/2017/richdata2" ref="E60:F87">
    <sortCondition descending="1" ref="F60:F87"/>
  </sortState>
  <mergeCells count="2">
    <mergeCell ref="B3:J3"/>
    <mergeCell ref="B5:K5"/>
  </mergeCells>
  <pageMargins left="0.75" right="0.75" top="1" bottom="1" header="0.5" footer="0.5"/>
  <pageSetup paperSize="9" scale="80" firstPageNumber="0" pageOrder="overThenDown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7"/>
  </sheetPr>
  <dimension ref="A1:O62"/>
  <sheetViews>
    <sheetView workbookViewId="0"/>
  </sheetViews>
  <sheetFormatPr defaultColWidth="8.7109375" defaultRowHeight="12.75" x14ac:dyDescent="0.2"/>
  <cols>
    <col min="1" max="13" width="8.7109375" style="42"/>
    <col min="14" max="14" width="17" style="42" bestFit="1" customWidth="1"/>
    <col min="15" max="16384" width="8.7109375" style="42"/>
  </cols>
  <sheetData>
    <row r="1" spans="2:15" s="41" customFormat="1" x14ac:dyDescent="0.2">
      <c r="B1" s="43" t="s">
        <v>150</v>
      </c>
      <c r="J1" s="42"/>
      <c r="K1" s="42"/>
      <c r="L1" s="42"/>
      <c r="M1" s="42"/>
      <c r="N1" s="42"/>
      <c r="O1" s="42"/>
    </row>
    <row r="2" spans="2:15" s="41" customFormat="1" x14ac:dyDescent="0.2">
      <c r="B2" s="41" t="s">
        <v>357</v>
      </c>
      <c r="J2" s="42"/>
      <c r="K2" s="42"/>
      <c r="L2" s="42"/>
      <c r="M2" s="42"/>
      <c r="N2" s="42"/>
      <c r="O2" s="42"/>
    </row>
    <row r="3" spans="2:15" s="41" customFormat="1" x14ac:dyDescent="0.2">
      <c r="J3" s="42"/>
      <c r="K3" s="42"/>
      <c r="L3" s="42"/>
      <c r="M3" s="42"/>
      <c r="N3" s="42"/>
      <c r="O3" s="42"/>
    </row>
    <row r="4" spans="2:15" s="41" customFormat="1" x14ac:dyDescent="0.2">
      <c r="J4" s="42"/>
      <c r="K4" s="42"/>
      <c r="L4" s="42"/>
      <c r="M4" s="42"/>
      <c r="N4" s="42"/>
      <c r="O4" s="42"/>
    </row>
    <row r="5" spans="2:15" s="41" customFormat="1" x14ac:dyDescent="0.2">
      <c r="L5" s="53"/>
      <c r="M5" s="76"/>
      <c r="N5" s="76"/>
      <c r="O5" s="76"/>
    </row>
    <row r="6" spans="2:15" s="41" customFormat="1" x14ac:dyDescent="0.2">
      <c r="L6" s="76"/>
      <c r="M6" s="76"/>
      <c r="N6" s="76"/>
      <c r="O6" s="76"/>
    </row>
    <row r="7" spans="2:15" s="41" customFormat="1" x14ac:dyDescent="0.2">
      <c r="B7" s="214" t="s">
        <v>397</v>
      </c>
      <c r="C7"/>
      <c r="D7"/>
      <c r="E7"/>
      <c r="F7"/>
      <c r="G7" s="155"/>
      <c r="H7" s="155"/>
      <c r="I7" s="155"/>
      <c r="L7" s="53"/>
      <c r="M7" s="75"/>
      <c r="N7" s="76"/>
      <c r="O7" s="76"/>
    </row>
    <row r="8" spans="2:15" s="41" customFormat="1" x14ac:dyDescent="0.2">
      <c r="B8" s="214" t="s">
        <v>243</v>
      </c>
      <c r="C8" s="215" t="s">
        <v>358</v>
      </c>
      <c r="D8"/>
      <c r="E8"/>
      <c r="F8"/>
      <c r="G8" s="155"/>
      <c r="H8" s="155"/>
      <c r="I8" s="155"/>
      <c r="L8" s="53"/>
      <c r="M8" s="75"/>
      <c r="N8" s="76"/>
      <c r="O8" s="76"/>
    </row>
    <row r="9" spans="2:15" s="41" customFormat="1" x14ac:dyDescent="0.2">
      <c r="B9" s="214" t="s">
        <v>244</v>
      </c>
      <c r="C9" s="214" t="s">
        <v>374</v>
      </c>
      <c r="D9"/>
      <c r="E9"/>
      <c r="F9"/>
      <c r="G9" s="155"/>
      <c r="H9" s="155"/>
      <c r="I9" s="155"/>
      <c r="L9" s="53"/>
      <c r="M9" s="53"/>
      <c r="N9" s="76"/>
      <c r="O9" s="76"/>
    </row>
    <row r="10" spans="2:15" s="41" customFormat="1" x14ac:dyDescent="0.2">
      <c r="B10"/>
      <c r="C10"/>
      <c r="D10"/>
      <c r="E10"/>
      <c r="F10"/>
      <c r="G10" s="155"/>
      <c r="H10" s="155"/>
      <c r="I10" s="155"/>
      <c r="L10" s="76"/>
      <c r="M10" s="76"/>
      <c r="N10" s="76"/>
      <c r="O10" s="76"/>
    </row>
    <row r="11" spans="2:15" s="41" customFormat="1" x14ac:dyDescent="0.2">
      <c r="B11" s="215" t="s">
        <v>245</v>
      </c>
      <c r="C11"/>
      <c r="D11" s="214" t="s">
        <v>246</v>
      </c>
      <c r="E11"/>
      <c r="F11"/>
      <c r="G11" s="155"/>
      <c r="H11" s="155"/>
      <c r="I11" s="155"/>
      <c r="L11" s="53"/>
      <c r="M11" s="53"/>
      <c r="N11" s="76"/>
      <c r="O11" s="76"/>
    </row>
    <row r="12" spans="2:15" s="41" customFormat="1" x14ac:dyDescent="0.2">
      <c r="B12" s="215" t="s">
        <v>247</v>
      </c>
      <c r="C12"/>
      <c r="D12" s="214" t="s">
        <v>224</v>
      </c>
      <c r="E12"/>
      <c r="F12"/>
      <c r="G12" s="155"/>
      <c r="H12" s="155"/>
      <c r="I12" s="155"/>
      <c r="L12" s="76"/>
      <c r="M12" s="76"/>
      <c r="N12" s="76"/>
      <c r="O12" s="76"/>
    </row>
    <row r="13" spans="2:15" s="41" customFormat="1" x14ac:dyDescent="0.2">
      <c r="B13"/>
      <c r="C13"/>
      <c r="D13"/>
      <c r="E13"/>
      <c r="F13"/>
      <c r="G13" s="155"/>
      <c r="H13" s="155"/>
      <c r="I13" s="155"/>
      <c r="L13" s="53"/>
      <c r="M13" s="53"/>
      <c r="N13" s="53"/>
      <c r="O13" s="76"/>
    </row>
    <row r="14" spans="2:15" s="41" customFormat="1" x14ac:dyDescent="0.2">
      <c r="B14" s="298" t="s">
        <v>248</v>
      </c>
      <c r="C14" s="347" t="s">
        <v>163</v>
      </c>
      <c r="D14" s="347" t="s">
        <v>167</v>
      </c>
      <c r="E14" s="347" t="s">
        <v>163</v>
      </c>
      <c r="F14" s="347" t="s">
        <v>167</v>
      </c>
      <c r="G14" s="155"/>
      <c r="H14" s="155"/>
      <c r="I14" s="155"/>
      <c r="J14" s="48"/>
      <c r="K14" s="156" t="s">
        <v>202</v>
      </c>
      <c r="L14" s="62"/>
      <c r="M14" s="62"/>
      <c r="N14" s="62"/>
      <c r="O14" s="157"/>
    </row>
    <row r="15" spans="2:15" s="41" customFormat="1" x14ac:dyDescent="0.2">
      <c r="B15" s="298" t="s">
        <v>97</v>
      </c>
      <c r="C15" s="348" t="s">
        <v>297</v>
      </c>
      <c r="D15" s="348" t="s">
        <v>167</v>
      </c>
      <c r="E15" s="348" t="s">
        <v>314</v>
      </c>
      <c r="F15" s="348" t="s">
        <v>167</v>
      </c>
      <c r="G15" s="53"/>
      <c r="H15" s="53"/>
      <c r="I15" s="53"/>
      <c r="J15" s="48"/>
      <c r="K15" s="237" t="s">
        <v>163</v>
      </c>
      <c r="L15" s="62"/>
      <c r="M15" s="249"/>
      <c r="N15" s="249"/>
      <c r="O15" s="158"/>
    </row>
    <row r="16" spans="2:15" s="41" customFormat="1" x14ac:dyDescent="0.2">
      <c r="B16" s="216" t="s">
        <v>249</v>
      </c>
      <c r="C16" s="1" t="s">
        <v>167</v>
      </c>
      <c r="D16" s="1" t="s">
        <v>167</v>
      </c>
      <c r="E16" s="1" t="s">
        <v>167</v>
      </c>
      <c r="F16" s="1" t="s">
        <v>167</v>
      </c>
      <c r="G16" s="53"/>
      <c r="H16" s="53"/>
      <c r="I16" s="53"/>
      <c r="J16" s="49"/>
      <c r="K16" s="237">
        <v>2023</v>
      </c>
      <c r="L16" s="62"/>
      <c r="M16" s="249"/>
      <c r="N16" s="249"/>
      <c r="O16" s="158"/>
    </row>
    <row r="17" spans="1:15" s="41" customFormat="1" x14ac:dyDescent="0.2">
      <c r="B17" s="217" t="s">
        <v>201</v>
      </c>
      <c r="C17" s="222">
        <v>23796.23</v>
      </c>
      <c r="D17" s="221" t="s">
        <v>167</v>
      </c>
      <c r="E17" s="288">
        <v>20912.620539</v>
      </c>
      <c r="F17" s="221" t="s">
        <v>167</v>
      </c>
      <c r="G17" s="125"/>
      <c r="H17" s="90"/>
      <c r="I17" s="80"/>
      <c r="J17" s="231" t="s">
        <v>75</v>
      </c>
      <c r="K17" s="240">
        <v>6163.49</v>
      </c>
      <c r="L17" s="62"/>
      <c r="M17" s="249"/>
      <c r="N17" s="249"/>
      <c r="O17" s="158"/>
    </row>
    <row r="18" spans="1:15" s="41" customFormat="1" x14ac:dyDescent="0.2">
      <c r="B18" s="217" t="s">
        <v>84</v>
      </c>
      <c r="C18" s="220">
        <v>0</v>
      </c>
      <c r="D18" s="218" t="s">
        <v>168</v>
      </c>
      <c r="E18" s="220">
        <v>0</v>
      </c>
      <c r="F18" s="218" t="s">
        <v>168</v>
      </c>
      <c r="G18" s="125"/>
      <c r="H18" s="80"/>
      <c r="I18" s="80"/>
      <c r="J18" s="231" t="s">
        <v>73</v>
      </c>
      <c r="K18" s="240">
        <v>5845.21</v>
      </c>
      <c r="L18" s="250"/>
      <c r="M18" s="237" t="s">
        <v>75</v>
      </c>
      <c r="N18" s="251">
        <f>+K17</f>
        <v>6163.49</v>
      </c>
      <c r="O18" s="158"/>
    </row>
    <row r="19" spans="1:15" s="41" customFormat="1" x14ac:dyDescent="0.2">
      <c r="A19" s="52"/>
      <c r="B19" s="217" t="s">
        <v>83</v>
      </c>
      <c r="C19" s="222">
        <v>148.03</v>
      </c>
      <c r="D19" s="221" t="s">
        <v>167</v>
      </c>
      <c r="E19" s="222">
        <v>135.47999999999999</v>
      </c>
      <c r="F19" s="221" t="s">
        <v>167</v>
      </c>
      <c r="G19" s="125"/>
      <c r="H19" s="80"/>
      <c r="I19" s="80"/>
      <c r="J19" s="231" t="s">
        <v>76</v>
      </c>
      <c r="K19" s="240">
        <v>4474.37</v>
      </c>
      <c r="L19" s="250"/>
      <c r="M19" s="237" t="s">
        <v>73</v>
      </c>
      <c r="N19" s="251">
        <f t="shared" ref="N19:N23" si="0">+K18</f>
        <v>5845.21</v>
      </c>
      <c r="O19" s="158"/>
    </row>
    <row r="20" spans="1:15" s="41" customFormat="1" x14ac:dyDescent="0.2">
      <c r="A20" s="52"/>
      <c r="B20" s="217" t="s">
        <v>153</v>
      </c>
      <c r="C20" s="219">
        <v>91.76</v>
      </c>
      <c r="D20" s="218" t="s">
        <v>167</v>
      </c>
      <c r="E20" s="219">
        <v>76.98</v>
      </c>
      <c r="F20" s="218" t="s">
        <v>167</v>
      </c>
      <c r="G20" s="125"/>
      <c r="H20" s="80"/>
      <c r="I20" s="80"/>
      <c r="J20" s="231" t="s">
        <v>126</v>
      </c>
      <c r="K20" s="240">
        <v>1174.05</v>
      </c>
      <c r="L20" s="250"/>
      <c r="M20" s="237" t="s">
        <v>76</v>
      </c>
      <c r="N20" s="251">
        <f t="shared" si="0"/>
        <v>4474.37</v>
      </c>
      <c r="O20" s="158"/>
    </row>
    <row r="21" spans="1:15" s="41" customFormat="1" x14ac:dyDescent="0.2">
      <c r="A21" s="52"/>
      <c r="B21" s="217" t="s">
        <v>81</v>
      </c>
      <c r="C21" s="223">
        <v>0</v>
      </c>
      <c r="D21" s="221" t="s">
        <v>168</v>
      </c>
      <c r="E21" s="223">
        <v>0</v>
      </c>
      <c r="F21" s="221" t="s">
        <v>168</v>
      </c>
      <c r="G21" s="125"/>
      <c r="H21" s="80"/>
      <c r="I21" s="80"/>
      <c r="J21" s="231" t="s">
        <v>63</v>
      </c>
      <c r="K21" s="240">
        <v>983.01</v>
      </c>
      <c r="L21" s="250"/>
      <c r="M21" s="237" t="s">
        <v>126</v>
      </c>
      <c r="N21" s="251">
        <f t="shared" si="0"/>
        <v>1174.05</v>
      </c>
      <c r="O21" s="158"/>
    </row>
    <row r="22" spans="1:15" s="41" customFormat="1" x14ac:dyDescent="0.2">
      <c r="A22" s="52"/>
      <c r="B22" s="217" t="s">
        <v>126</v>
      </c>
      <c r="C22" s="219">
        <v>1223.32</v>
      </c>
      <c r="D22" s="218" t="s">
        <v>167</v>
      </c>
      <c r="E22" s="219">
        <v>1174.05</v>
      </c>
      <c r="F22" s="218" t="s">
        <v>167</v>
      </c>
      <c r="G22" s="125"/>
      <c r="H22" s="90"/>
      <c r="I22" s="80"/>
      <c r="J22" s="231" t="s">
        <v>62</v>
      </c>
      <c r="K22" s="240">
        <v>761.38</v>
      </c>
      <c r="L22" s="250"/>
      <c r="M22" s="237" t="s">
        <v>63</v>
      </c>
      <c r="N22" s="251">
        <f t="shared" si="0"/>
        <v>983.01</v>
      </c>
      <c r="O22" s="158"/>
    </row>
    <row r="23" spans="1:15" s="41" customFormat="1" x14ac:dyDescent="0.2">
      <c r="A23" s="52"/>
      <c r="B23" s="217" t="s">
        <v>79</v>
      </c>
      <c r="C23" s="223">
        <v>0</v>
      </c>
      <c r="D23" s="221" t="s">
        <v>167</v>
      </c>
      <c r="E23" s="223">
        <v>0</v>
      </c>
      <c r="F23" s="221" t="s">
        <v>168</v>
      </c>
      <c r="G23" s="125"/>
      <c r="H23" s="80"/>
      <c r="I23" s="80"/>
      <c r="J23" s="231" t="s">
        <v>68</v>
      </c>
      <c r="K23" s="240">
        <v>403.62</v>
      </c>
      <c r="L23" s="250"/>
      <c r="M23" s="252" t="s">
        <v>62</v>
      </c>
      <c r="N23" s="251">
        <f t="shared" si="0"/>
        <v>761.38</v>
      </c>
      <c r="O23" s="158"/>
    </row>
    <row r="24" spans="1:15" s="41" customFormat="1" x14ac:dyDescent="0.2">
      <c r="A24" s="52"/>
      <c r="B24" s="217" t="s">
        <v>78</v>
      </c>
      <c r="C24" s="220">
        <v>0</v>
      </c>
      <c r="D24" s="218" t="s">
        <v>167</v>
      </c>
      <c r="E24" s="220">
        <v>0</v>
      </c>
      <c r="F24" s="218" t="s">
        <v>167</v>
      </c>
      <c r="G24" s="125"/>
      <c r="H24" s="80"/>
      <c r="I24" s="80"/>
      <c r="J24" s="232" t="s">
        <v>77</v>
      </c>
      <c r="K24" s="162">
        <v>337.85</v>
      </c>
      <c r="L24" s="250"/>
      <c r="M24" s="252" t="s">
        <v>292</v>
      </c>
      <c r="N24" s="253">
        <f>+E17-SUM(N18:N23)</f>
        <v>1511.1105390000012</v>
      </c>
      <c r="O24" s="158"/>
    </row>
    <row r="25" spans="1:15" s="41" customFormat="1" x14ac:dyDescent="0.2">
      <c r="A25" s="52"/>
      <c r="B25" s="217" t="s">
        <v>77</v>
      </c>
      <c r="C25" s="222">
        <v>450.35</v>
      </c>
      <c r="D25" s="221" t="s">
        <v>167</v>
      </c>
      <c r="E25" s="222">
        <v>337.85</v>
      </c>
      <c r="F25" s="221" t="s">
        <v>167</v>
      </c>
      <c r="G25" s="125"/>
      <c r="H25" s="80"/>
      <c r="I25" s="80"/>
      <c r="J25" s="231" t="s">
        <v>65</v>
      </c>
      <c r="K25" s="240">
        <v>310.76</v>
      </c>
      <c r="L25" s="250"/>
      <c r="M25" s="249"/>
      <c r="N25" s="66" t="str">
        <f>+D17</f>
        <v/>
      </c>
      <c r="O25" s="158"/>
    </row>
    <row r="26" spans="1:15" s="41" customFormat="1" x14ac:dyDescent="0.2">
      <c r="A26" s="52"/>
      <c r="B26" s="217" t="s">
        <v>76</v>
      </c>
      <c r="C26" s="219">
        <v>5608.93</v>
      </c>
      <c r="D26" s="218" t="s">
        <v>167</v>
      </c>
      <c r="E26" s="219">
        <v>4474.37</v>
      </c>
      <c r="F26" s="218" t="s">
        <v>167</v>
      </c>
      <c r="G26" s="125"/>
      <c r="H26" s="90"/>
      <c r="I26" s="90"/>
      <c r="J26" s="231" t="s">
        <v>83</v>
      </c>
      <c r="K26" s="240">
        <v>135.47999999999999</v>
      </c>
      <c r="L26" s="250"/>
      <c r="M26" s="249"/>
      <c r="N26" s="249"/>
      <c r="O26" s="158"/>
    </row>
    <row r="27" spans="1:15" s="41" customFormat="1" x14ac:dyDescent="0.2">
      <c r="A27" s="52"/>
      <c r="B27" s="217" t="s">
        <v>75</v>
      </c>
      <c r="C27" s="222">
        <v>6154.22</v>
      </c>
      <c r="D27" s="221" t="s">
        <v>167</v>
      </c>
      <c r="E27" s="222">
        <v>6163.49</v>
      </c>
      <c r="F27" s="221" t="s">
        <v>167</v>
      </c>
      <c r="G27" s="125"/>
      <c r="H27" s="90"/>
      <c r="I27" s="80"/>
      <c r="J27" s="231" t="s">
        <v>74</v>
      </c>
      <c r="K27" s="240">
        <v>93.16</v>
      </c>
      <c r="L27" s="62"/>
      <c r="M27" s="249"/>
      <c r="N27" s="249"/>
      <c r="O27" s="158"/>
    </row>
    <row r="28" spans="1:15" s="41" customFormat="1" x14ac:dyDescent="0.2">
      <c r="A28" s="52"/>
      <c r="B28" s="217" t="s">
        <v>74</v>
      </c>
      <c r="C28" s="219">
        <v>115.53</v>
      </c>
      <c r="D28" s="218" t="s">
        <v>167</v>
      </c>
      <c r="E28" s="219">
        <v>93.16</v>
      </c>
      <c r="F28" s="218" t="s">
        <v>167</v>
      </c>
      <c r="G28" s="125"/>
      <c r="H28" s="80"/>
      <c r="I28" s="80"/>
      <c r="J28" s="231" t="s">
        <v>61</v>
      </c>
      <c r="K28" s="240">
        <v>78.569999999999993</v>
      </c>
      <c r="L28" s="62"/>
      <c r="M28" s="249"/>
      <c r="N28" s="249"/>
      <c r="O28" s="158"/>
    </row>
    <row r="29" spans="1:15" s="41" customFormat="1" x14ac:dyDescent="0.2">
      <c r="A29" s="52"/>
      <c r="B29" s="217" t="s">
        <v>73</v>
      </c>
      <c r="C29" s="222">
        <v>7444.55</v>
      </c>
      <c r="D29" s="221" t="s">
        <v>167</v>
      </c>
      <c r="E29" s="222">
        <v>5845.21</v>
      </c>
      <c r="F29" s="221" t="s">
        <v>167</v>
      </c>
      <c r="G29" s="125"/>
      <c r="H29" s="90"/>
      <c r="I29" s="90"/>
      <c r="J29" s="231" t="s">
        <v>153</v>
      </c>
      <c r="K29" s="240">
        <v>76.98</v>
      </c>
      <c r="L29" s="62"/>
      <c r="M29" s="249"/>
      <c r="N29" s="249"/>
      <c r="O29" s="158"/>
    </row>
    <row r="30" spans="1:15" s="41" customFormat="1" x14ac:dyDescent="0.2">
      <c r="A30" s="52"/>
      <c r="B30" s="217" t="s">
        <v>72</v>
      </c>
      <c r="C30" s="220">
        <v>21.8</v>
      </c>
      <c r="D30" s="218" t="s">
        <v>167</v>
      </c>
      <c r="E30" s="219">
        <v>18.260000000000002</v>
      </c>
      <c r="F30" s="218" t="s">
        <v>171</v>
      </c>
      <c r="G30" s="125"/>
      <c r="H30" s="80"/>
      <c r="I30" s="80"/>
      <c r="J30" s="231" t="s">
        <v>60</v>
      </c>
      <c r="K30" s="240">
        <v>40.130000000000003</v>
      </c>
      <c r="L30" s="62"/>
      <c r="M30" s="249"/>
      <c r="N30" s="249"/>
      <c r="O30" s="158"/>
    </row>
    <row r="31" spans="1:15" s="41" customFormat="1" x14ac:dyDescent="0.2">
      <c r="A31" s="52"/>
      <c r="B31" s="217" t="s">
        <v>71</v>
      </c>
      <c r="C31" s="223">
        <v>0</v>
      </c>
      <c r="D31" s="221" t="s">
        <v>168</v>
      </c>
      <c r="E31" s="223">
        <v>0</v>
      </c>
      <c r="F31" s="221" t="s">
        <v>167</v>
      </c>
      <c r="G31" s="125"/>
      <c r="H31" s="80"/>
      <c r="I31" s="80"/>
      <c r="J31" s="231" t="s">
        <v>72</v>
      </c>
      <c r="K31" s="240">
        <v>18.260000000000002</v>
      </c>
      <c r="L31" s="62"/>
      <c r="M31" s="249"/>
      <c r="N31" s="249"/>
      <c r="O31" s="158"/>
    </row>
    <row r="32" spans="1:15" s="41" customFormat="1" x14ac:dyDescent="0.2">
      <c r="A32" s="52"/>
      <c r="B32" s="217" t="s">
        <v>70</v>
      </c>
      <c r="C32" s="220">
        <v>0</v>
      </c>
      <c r="D32" s="218" t="s">
        <v>167</v>
      </c>
      <c r="E32" s="220">
        <v>0</v>
      </c>
      <c r="F32" s="218" t="s">
        <v>168</v>
      </c>
      <c r="G32" s="125"/>
      <c r="H32" s="80"/>
      <c r="I32" s="80"/>
      <c r="J32" s="231" t="s">
        <v>69</v>
      </c>
      <c r="K32" s="240">
        <v>10.8</v>
      </c>
      <c r="L32" s="62"/>
      <c r="M32" s="249"/>
      <c r="N32" s="249"/>
      <c r="O32" s="158"/>
    </row>
    <row r="33" spans="1:15" s="41" customFormat="1" x14ac:dyDescent="0.2">
      <c r="A33" s="52"/>
      <c r="B33" s="217" t="s">
        <v>69</v>
      </c>
      <c r="C33" s="222">
        <v>11.72</v>
      </c>
      <c r="D33" s="221" t="s">
        <v>167</v>
      </c>
      <c r="E33" s="223">
        <v>10.8</v>
      </c>
      <c r="F33" s="221" t="s">
        <v>167</v>
      </c>
      <c r="G33" s="125"/>
      <c r="H33" s="80"/>
      <c r="I33" s="80"/>
      <c r="J33" s="231" t="s">
        <v>67</v>
      </c>
      <c r="K33" s="237">
        <v>2.73</v>
      </c>
      <c r="L33" s="62"/>
      <c r="M33" s="249"/>
      <c r="N33" s="249"/>
      <c r="O33" s="158"/>
    </row>
    <row r="34" spans="1:15" s="41" customFormat="1" x14ac:dyDescent="0.2">
      <c r="A34" s="52"/>
      <c r="B34" s="217" t="s">
        <v>68</v>
      </c>
      <c r="C34" s="219">
        <v>406.52</v>
      </c>
      <c r="D34" s="218" t="s">
        <v>167</v>
      </c>
      <c r="E34" s="219">
        <v>403.62</v>
      </c>
      <c r="F34" s="218" t="s">
        <v>167</v>
      </c>
      <c r="G34" s="125"/>
      <c r="H34" s="80"/>
      <c r="I34" s="80"/>
      <c r="J34" s="231" t="s">
        <v>66</v>
      </c>
      <c r="K34" s="240">
        <v>2.46</v>
      </c>
      <c r="L34" s="62"/>
      <c r="M34" s="249"/>
      <c r="N34" s="249"/>
      <c r="O34" s="158"/>
    </row>
    <row r="35" spans="1:15" s="41" customFormat="1" x14ac:dyDescent="0.2">
      <c r="A35" s="52"/>
      <c r="B35" s="217" t="s">
        <v>67</v>
      </c>
      <c r="C35" s="222">
        <v>3.38</v>
      </c>
      <c r="D35" s="221" t="s">
        <v>167</v>
      </c>
      <c r="E35" s="222">
        <v>2.73</v>
      </c>
      <c r="F35" s="221" t="s">
        <v>167</v>
      </c>
      <c r="G35" s="125"/>
      <c r="H35" s="80"/>
      <c r="I35" s="80"/>
      <c r="J35" s="231" t="s">
        <v>58</v>
      </c>
      <c r="K35" s="240">
        <v>0.31</v>
      </c>
      <c r="L35" s="62"/>
      <c r="M35" s="249"/>
      <c r="N35" s="249"/>
      <c r="O35" s="158"/>
    </row>
    <row r="36" spans="1:15" s="41" customFormat="1" x14ac:dyDescent="0.2">
      <c r="A36" s="52"/>
      <c r="B36" s="217" t="s">
        <v>66</v>
      </c>
      <c r="C36" s="220">
        <v>2.1</v>
      </c>
      <c r="D36" s="218" t="s">
        <v>44</v>
      </c>
      <c r="E36" s="219">
        <v>2.46</v>
      </c>
      <c r="F36" s="218" t="s">
        <v>44</v>
      </c>
      <c r="G36" s="125"/>
      <c r="H36" s="80"/>
      <c r="I36" s="80"/>
      <c r="J36" s="231" t="s">
        <v>84</v>
      </c>
      <c r="K36" s="240">
        <v>0</v>
      </c>
      <c r="L36" s="62"/>
      <c r="M36" s="249"/>
      <c r="N36" s="249"/>
      <c r="O36" s="158"/>
    </row>
    <row r="37" spans="1:15" s="41" customFormat="1" x14ac:dyDescent="0.2">
      <c r="A37" s="52"/>
      <c r="B37" s="217" t="s">
        <v>65</v>
      </c>
      <c r="C37" s="222">
        <v>336.99</v>
      </c>
      <c r="D37" s="221" t="s">
        <v>167</v>
      </c>
      <c r="E37" s="222">
        <v>310.76</v>
      </c>
      <c r="F37" s="221" t="s">
        <v>167</v>
      </c>
      <c r="G37" s="125"/>
      <c r="H37" s="80"/>
      <c r="I37" s="80"/>
      <c r="J37" s="231" t="s">
        <v>81</v>
      </c>
      <c r="K37" s="240">
        <v>0</v>
      </c>
      <c r="L37" s="62"/>
      <c r="M37" s="249"/>
      <c r="N37" s="249"/>
      <c r="O37" s="158"/>
    </row>
    <row r="38" spans="1:15" s="41" customFormat="1" x14ac:dyDescent="0.2">
      <c r="A38" s="52"/>
      <c r="B38" s="217" t="s">
        <v>64</v>
      </c>
      <c r="C38" s="220">
        <v>0</v>
      </c>
      <c r="D38" s="218" t="s">
        <v>168</v>
      </c>
      <c r="E38" s="220">
        <v>0</v>
      </c>
      <c r="F38" s="218" t="s">
        <v>168</v>
      </c>
      <c r="G38" s="125"/>
      <c r="H38" s="80"/>
      <c r="I38" s="80"/>
      <c r="J38" s="231" t="s">
        <v>79</v>
      </c>
      <c r="K38" s="240">
        <v>0</v>
      </c>
      <c r="L38" s="62"/>
      <c r="M38" s="249"/>
      <c r="N38" s="249"/>
      <c r="O38" s="158"/>
    </row>
    <row r="39" spans="1:15" s="41" customFormat="1" x14ac:dyDescent="0.2">
      <c r="A39" s="52"/>
      <c r="B39" s="217" t="s">
        <v>63</v>
      </c>
      <c r="C39" s="222">
        <v>888.02</v>
      </c>
      <c r="D39" s="221" t="s">
        <v>167</v>
      </c>
      <c r="E39" s="222">
        <v>983.01</v>
      </c>
      <c r="F39" s="221" t="s">
        <v>167</v>
      </c>
      <c r="G39" s="125"/>
      <c r="H39" s="80"/>
      <c r="I39" s="80"/>
      <c r="J39" s="231" t="s">
        <v>78</v>
      </c>
      <c r="K39" s="162">
        <v>0</v>
      </c>
      <c r="L39" s="62"/>
      <c r="M39" s="249"/>
      <c r="N39" s="249"/>
      <c r="O39" s="158"/>
    </row>
    <row r="40" spans="1:15" s="41" customFormat="1" x14ac:dyDescent="0.2">
      <c r="A40" s="52"/>
      <c r="B40" s="217" t="s">
        <v>62</v>
      </c>
      <c r="C40" s="219">
        <v>762.59</v>
      </c>
      <c r="D40" s="218" t="s">
        <v>167</v>
      </c>
      <c r="E40" s="219">
        <v>761.38</v>
      </c>
      <c r="F40" s="218" t="s">
        <v>167</v>
      </c>
      <c r="G40" s="125"/>
      <c r="H40" s="80"/>
      <c r="I40" s="80"/>
      <c r="J40" s="231" t="s">
        <v>71</v>
      </c>
      <c r="K40" s="240">
        <v>0</v>
      </c>
      <c r="L40" s="62"/>
      <c r="M40" s="249"/>
      <c r="N40" s="249"/>
      <c r="O40" s="158"/>
    </row>
    <row r="41" spans="1:15" s="41" customFormat="1" x14ac:dyDescent="0.2">
      <c r="A41" s="52"/>
      <c r="B41" s="217" t="s">
        <v>61</v>
      </c>
      <c r="C41" s="222">
        <v>81.73</v>
      </c>
      <c r="D41" s="221" t="s">
        <v>167</v>
      </c>
      <c r="E41" s="222">
        <v>78.569999999999993</v>
      </c>
      <c r="F41" s="221" t="s">
        <v>167</v>
      </c>
      <c r="G41" s="125"/>
      <c r="H41" s="80"/>
      <c r="I41" s="80"/>
      <c r="J41" s="231" t="s">
        <v>70</v>
      </c>
      <c r="K41" s="240">
        <v>0</v>
      </c>
      <c r="L41" s="62"/>
      <c r="M41" s="249"/>
      <c r="N41" s="249"/>
      <c r="O41" s="158"/>
    </row>
    <row r="42" spans="1:15" s="41" customFormat="1" x14ac:dyDescent="0.2">
      <c r="A42" s="52"/>
      <c r="B42" s="217" t="s">
        <v>60</v>
      </c>
      <c r="C42" s="219">
        <v>44.55</v>
      </c>
      <c r="D42" s="218" t="s">
        <v>167</v>
      </c>
      <c r="E42" s="219">
        <v>40.130000000000003</v>
      </c>
      <c r="F42" s="218" t="s">
        <v>167</v>
      </c>
      <c r="G42" s="125"/>
      <c r="H42" s="80"/>
      <c r="I42" s="80"/>
      <c r="J42" s="270" t="s">
        <v>64</v>
      </c>
      <c r="K42" s="240">
        <v>0</v>
      </c>
      <c r="L42" s="62"/>
      <c r="M42" s="249"/>
      <c r="N42" s="249"/>
      <c r="O42" s="158"/>
    </row>
    <row r="43" spans="1:15" s="41" customFormat="1" x14ac:dyDescent="0.2">
      <c r="A43" s="52"/>
      <c r="B43" s="217" t="s">
        <v>59</v>
      </c>
      <c r="C43" s="223">
        <v>0</v>
      </c>
      <c r="D43" s="221" t="s">
        <v>167</v>
      </c>
      <c r="E43" s="223">
        <v>0</v>
      </c>
      <c r="F43" s="221" t="s">
        <v>167</v>
      </c>
      <c r="G43" s="125"/>
      <c r="H43" s="80"/>
      <c r="I43" s="80"/>
      <c r="J43" s="231" t="s">
        <v>59</v>
      </c>
      <c r="K43" s="163">
        <v>0</v>
      </c>
      <c r="L43" s="62"/>
      <c r="M43" s="249"/>
      <c r="N43" s="249"/>
      <c r="O43" s="158"/>
    </row>
    <row r="44" spans="1:15" s="41" customFormat="1" x14ac:dyDescent="0.2">
      <c r="A44" s="52"/>
      <c r="B44" s="217" t="s">
        <v>58</v>
      </c>
      <c r="C44" s="219">
        <v>0.14000000000000001</v>
      </c>
      <c r="D44" s="218" t="s">
        <v>167</v>
      </c>
      <c r="E44" s="219">
        <v>0.31</v>
      </c>
      <c r="F44" s="218" t="s">
        <v>167</v>
      </c>
      <c r="G44" s="125"/>
      <c r="H44" s="80"/>
      <c r="I44" s="80"/>
      <c r="J44" s="48"/>
      <c r="K44" s="48"/>
      <c r="L44" s="49"/>
      <c r="M44" s="249"/>
      <c r="N44" s="249"/>
      <c r="O44" s="87"/>
    </row>
    <row r="45" spans="1:15" s="41" customFormat="1" x14ac:dyDescent="0.2">
      <c r="A45" s="52"/>
      <c r="B45" s="217" t="s">
        <v>131</v>
      </c>
      <c r="C45" s="223">
        <v>0</v>
      </c>
      <c r="D45" s="221" t="s">
        <v>167</v>
      </c>
      <c r="E45" s="223">
        <v>0</v>
      </c>
      <c r="F45" s="221" t="s">
        <v>167</v>
      </c>
      <c r="G45" s="80"/>
      <c r="H45" s="80"/>
      <c r="I45" s="80"/>
      <c r="J45" s="48"/>
      <c r="K45" s="48"/>
      <c r="L45" s="92"/>
      <c r="M45" s="157"/>
      <c r="N45" s="87"/>
      <c r="O45" s="87"/>
    </row>
    <row r="46" spans="1:15" s="41" customFormat="1" x14ac:dyDescent="0.2">
      <c r="B46" s="217" t="s">
        <v>130</v>
      </c>
      <c r="C46" s="220">
        <v>0</v>
      </c>
      <c r="D46" s="218" t="s">
        <v>167</v>
      </c>
      <c r="E46" s="220">
        <v>0</v>
      </c>
      <c r="F46" s="218" t="s">
        <v>167</v>
      </c>
      <c r="G46" s="80"/>
      <c r="H46" s="80"/>
      <c r="I46" s="80"/>
      <c r="J46" s="48"/>
      <c r="K46" s="48"/>
      <c r="L46" s="92"/>
      <c r="M46" s="157"/>
      <c r="N46" s="87"/>
      <c r="O46" s="87"/>
    </row>
    <row r="47" spans="1:15" s="41" customFormat="1" x14ac:dyDescent="0.2">
      <c r="B47" s="217" t="s">
        <v>112</v>
      </c>
      <c r="C47" s="222">
        <v>124.41</v>
      </c>
      <c r="D47" s="221" t="s">
        <v>167</v>
      </c>
      <c r="E47" s="223">
        <v>126.2</v>
      </c>
      <c r="F47" s="221" t="s">
        <v>167</v>
      </c>
      <c r="G47" s="80"/>
      <c r="H47" s="80"/>
      <c r="I47" s="80"/>
      <c r="L47" s="233"/>
      <c r="M47" s="53"/>
      <c r="N47" s="74"/>
      <c r="O47" s="233"/>
    </row>
    <row r="48" spans="1:15" s="41" customFormat="1" x14ac:dyDescent="0.2">
      <c r="B48" s="217" t="s">
        <v>127</v>
      </c>
      <c r="C48" s="219">
        <v>18.690000000000001</v>
      </c>
      <c r="D48" s="218" t="s">
        <v>173</v>
      </c>
      <c r="E48" s="219">
        <v>19.059999999999999</v>
      </c>
      <c r="F48" s="218" t="s">
        <v>171</v>
      </c>
      <c r="G48" s="80"/>
      <c r="H48" s="80"/>
      <c r="I48" s="80"/>
    </row>
    <row r="49" spans="2:15" s="41" customFormat="1" x14ac:dyDescent="0.2">
      <c r="B49" s="217" t="s">
        <v>113</v>
      </c>
      <c r="C49" s="222">
        <v>17.61</v>
      </c>
      <c r="D49" s="221" t="s">
        <v>171</v>
      </c>
      <c r="E49" s="221" t="s">
        <v>55</v>
      </c>
      <c r="F49" s="221" t="s">
        <v>167</v>
      </c>
      <c r="G49" s="80"/>
      <c r="H49" s="80"/>
      <c r="I49" s="80"/>
    </row>
    <row r="50" spans="2:15" s="41" customFormat="1" x14ac:dyDescent="0.2">
      <c r="B50" s="217" t="s">
        <v>192</v>
      </c>
      <c r="C50" s="219">
        <v>214.63</v>
      </c>
      <c r="D50" s="218" t="s">
        <v>167</v>
      </c>
      <c r="E50" s="219">
        <v>110.35</v>
      </c>
      <c r="F50" s="218" t="s">
        <v>167</v>
      </c>
      <c r="G50" s="80"/>
      <c r="H50" s="80"/>
      <c r="I50" s="80"/>
    </row>
    <row r="51" spans="2:15" s="41" customFormat="1" x14ac:dyDescent="0.2">
      <c r="B51" s="217" t="s">
        <v>132</v>
      </c>
      <c r="C51" s="223">
        <v>109.1</v>
      </c>
      <c r="D51" s="221" t="s">
        <v>167</v>
      </c>
      <c r="E51" s="223">
        <v>89.2</v>
      </c>
      <c r="F51" s="221" t="s">
        <v>44</v>
      </c>
      <c r="G51" s="80"/>
      <c r="H51" s="80"/>
      <c r="I51" s="80"/>
    </row>
    <row r="52" spans="2:15" s="41" customFormat="1" x14ac:dyDescent="0.2">
      <c r="B52" s="217" t="s">
        <v>133</v>
      </c>
      <c r="C52" s="219">
        <v>131.85</v>
      </c>
      <c r="D52" s="218" t="s">
        <v>167</v>
      </c>
      <c r="E52" s="219">
        <v>106.73</v>
      </c>
      <c r="F52" s="218" t="s">
        <v>167</v>
      </c>
      <c r="G52" s="80"/>
      <c r="H52" s="80"/>
      <c r="I52" s="80"/>
    </row>
    <row r="53" spans="2:15" s="41" customFormat="1" x14ac:dyDescent="0.2">
      <c r="B53" s="217" t="s">
        <v>294</v>
      </c>
      <c r="C53" s="223">
        <v>383</v>
      </c>
      <c r="D53" s="221" t="s">
        <v>167</v>
      </c>
      <c r="E53" s="223">
        <v>297</v>
      </c>
      <c r="F53" s="221" t="s">
        <v>167</v>
      </c>
      <c r="G53" s="80"/>
      <c r="H53" s="80"/>
      <c r="I53" s="80"/>
    </row>
    <row r="54" spans="2:15" s="41" customFormat="1" x14ac:dyDescent="0.2">
      <c r="B54" s="217" t="s">
        <v>335</v>
      </c>
      <c r="C54" s="219">
        <v>16.46</v>
      </c>
      <c r="D54" s="218" t="s">
        <v>167</v>
      </c>
      <c r="E54" s="219">
        <v>6.31</v>
      </c>
      <c r="F54" s="218" t="s">
        <v>167</v>
      </c>
      <c r="G54" s="80"/>
      <c r="H54" s="80"/>
      <c r="I54" s="80"/>
    </row>
    <row r="55" spans="2:15" s="41" customFormat="1" x14ac:dyDescent="0.2">
      <c r="B55"/>
      <c r="C55"/>
      <c r="D55"/>
      <c r="E55"/>
      <c r="F55"/>
      <c r="G55" s="80"/>
      <c r="H55" s="80"/>
      <c r="I55" s="80"/>
    </row>
    <row r="56" spans="2:15" s="41" customFormat="1" x14ac:dyDescent="0.2">
      <c r="B56" s="215" t="s">
        <v>250</v>
      </c>
      <c r="C56"/>
      <c r="D56"/>
      <c r="E56"/>
      <c r="F56"/>
      <c r="G56" s="155"/>
      <c r="H56" s="155"/>
      <c r="I56" s="155"/>
      <c r="J56" s="42"/>
      <c r="K56" s="42"/>
    </row>
    <row r="57" spans="2:15" s="41" customFormat="1" x14ac:dyDescent="0.2">
      <c r="B57" s="215" t="s">
        <v>55</v>
      </c>
      <c r="C57" s="214" t="s">
        <v>175</v>
      </c>
      <c r="D57"/>
      <c r="E57"/>
      <c r="F57"/>
      <c r="G57" s="155"/>
      <c r="H57" s="155"/>
      <c r="I57" s="155"/>
      <c r="J57" s="42"/>
      <c r="K57" s="42"/>
    </row>
    <row r="58" spans="2:15" s="41" customFormat="1" x14ac:dyDescent="0.2">
      <c r="B58" s="215" t="s">
        <v>172</v>
      </c>
      <c r="C58"/>
      <c r="D58"/>
      <c r="E58"/>
      <c r="F58"/>
      <c r="G58" s="155"/>
      <c r="H58" s="155"/>
      <c r="I58" s="155"/>
      <c r="J58" s="42"/>
      <c r="K58" s="42"/>
    </row>
    <row r="59" spans="2:15" s="41" customFormat="1" x14ac:dyDescent="0.2">
      <c r="B59" s="215" t="s">
        <v>173</v>
      </c>
      <c r="C59" s="214" t="s">
        <v>174</v>
      </c>
      <c r="D59"/>
      <c r="E59"/>
      <c r="F59"/>
      <c r="J59" s="42"/>
      <c r="K59" s="42"/>
    </row>
    <row r="60" spans="2:15" x14ac:dyDescent="0.2">
      <c r="B60" s="215" t="s">
        <v>44</v>
      </c>
      <c r="C60" s="214" t="s">
        <v>178</v>
      </c>
      <c r="D60"/>
      <c r="E60"/>
      <c r="F60"/>
      <c r="M60" s="41"/>
      <c r="N60" s="41"/>
      <c r="O60" s="41"/>
    </row>
    <row r="61" spans="2:15" x14ac:dyDescent="0.2">
      <c r="B61" s="215" t="s">
        <v>168</v>
      </c>
      <c r="C61" s="214" t="s">
        <v>179</v>
      </c>
      <c r="D61"/>
      <c r="E61"/>
      <c r="F61"/>
    </row>
    <row r="62" spans="2:15" x14ac:dyDescent="0.2">
      <c r="B62" s="215" t="s">
        <v>171</v>
      </c>
      <c r="C62" s="214" t="s">
        <v>180</v>
      </c>
      <c r="D62"/>
      <c r="E62"/>
      <c r="F62"/>
    </row>
  </sheetData>
  <sortState xmlns:xlrd2="http://schemas.microsoft.com/office/spreadsheetml/2017/richdata2" ref="J17:K43">
    <sortCondition descending="1" ref="K17:K43"/>
  </sortState>
  <mergeCells count="3">
    <mergeCell ref="C14:F14"/>
    <mergeCell ref="C15:D15"/>
    <mergeCell ref="E15:F15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9">
    <tabColor rgb="FF92D050"/>
    <pageSetUpPr fitToPage="1"/>
  </sheetPr>
  <dimension ref="B2:K95"/>
  <sheetViews>
    <sheetView showGridLines="0" zoomScaleNormal="100" workbookViewId="0">
      <selection activeCell="S45" sqref="S45"/>
    </sheetView>
  </sheetViews>
  <sheetFormatPr defaultColWidth="9.140625" defaultRowHeight="12.75" x14ac:dyDescent="0.2"/>
  <cols>
    <col min="1" max="5" width="9.140625" style="41"/>
    <col min="6" max="6" width="10.28515625" style="41" customWidth="1"/>
    <col min="7" max="9" width="9.140625" style="41"/>
    <col min="10" max="10" width="15" style="41" customWidth="1"/>
    <col min="11" max="16" width="9.140625" style="41"/>
    <col min="17" max="17" width="10.140625" style="41" customWidth="1"/>
    <col min="18" max="16384" width="9.140625" style="41"/>
  </cols>
  <sheetData>
    <row r="2" spans="2:10" x14ac:dyDescent="0.2">
      <c r="B2" s="128" t="s">
        <v>235</v>
      </c>
    </row>
    <row r="3" spans="2:10" x14ac:dyDescent="0.2">
      <c r="B3" s="330" t="s">
        <v>359</v>
      </c>
      <c r="C3" s="330"/>
      <c r="D3" s="330"/>
      <c r="E3" s="330"/>
      <c r="F3" s="330"/>
      <c r="G3" s="330"/>
      <c r="H3" s="330"/>
      <c r="I3" s="330"/>
      <c r="J3" s="330"/>
    </row>
    <row r="19" spans="2:11" x14ac:dyDescent="0.2">
      <c r="H19" s="153"/>
    </row>
    <row r="25" spans="2:11" x14ac:dyDescent="0.2">
      <c r="B25" s="210"/>
    </row>
    <row r="30" spans="2:11" x14ac:dyDescent="0.2">
      <c r="G30" s="42"/>
      <c r="H30" s="42"/>
      <c r="I30" s="42"/>
      <c r="J30" s="42"/>
    </row>
    <row r="32" spans="2:11" x14ac:dyDescent="0.2">
      <c r="B32" s="154"/>
      <c r="C32" s="154"/>
      <c r="D32" s="154"/>
      <c r="E32" s="154"/>
      <c r="F32" s="154"/>
      <c r="G32" s="154"/>
      <c r="H32" s="154"/>
      <c r="I32" s="154"/>
      <c r="J32" s="154"/>
      <c r="K32" s="42"/>
    </row>
    <row r="33" spans="5:11" x14ac:dyDescent="0.2">
      <c r="E33" s="42"/>
      <c r="F33" s="42"/>
      <c r="G33" s="42"/>
      <c r="H33" s="42"/>
      <c r="I33" s="42"/>
      <c r="J33" s="42"/>
      <c r="K33" s="42"/>
    </row>
    <row r="51" spans="2:11" x14ac:dyDescent="0.2">
      <c r="B51" s="352" t="s">
        <v>298</v>
      </c>
      <c r="C51" s="352"/>
      <c r="D51" s="352"/>
      <c r="E51" s="352"/>
      <c r="F51" s="352"/>
      <c r="G51" s="352"/>
      <c r="H51" s="352"/>
      <c r="I51" s="352"/>
      <c r="J51" s="352"/>
      <c r="K51" s="352"/>
    </row>
    <row r="95" spans="8:8" x14ac:dyDescent="0.2">
      <c r="H95" s="42"/>
    </row>
  </sheetData>
  <sortState xmlns:xlrd2="http://schemas.microsoft.com/office/spreadsheetml/2017/richdata2" ref="E74:F101">
    <sortCondition descending="1" ref="F74:F101"/>
  </sortState>
  <mergeCells count="2">
    <mergeCell ref="B3:J3"/>
    <mergeCell ref="B51:K51"/>
  </mergeCells>
  <pageMargins left="0.75" right="0.75" top="1" bottom="1" header="0.5" footer="0.5"/>
  <pageSetup paperSize="9" scale="80" firstPageNumber="0" pageOrder="overThenDown" orientation="portrait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/>
  </sheetPr>
  <dimension ref="A1:O65"/>
  <sheetViews>
    <sheetView workbookViewId="0"/>
  </sheetViews>
  <sheetFormatPr defaultColWidth="8.7109375" defaultRowHeight="12.75" x14ac:dyDescent="0.2"/>
  <cols>
    <col min="1" max="16384" width="8.7109375" style="42"/>
  </cols>
  <sheetData>
    <row r="1" spans="2:15" s="41" customFormat="1" x14ac:dyDescent="0.2">
      <c r="B1" s="43" t="s">
        <v>150</v>
      </c>
      <c r="K1" s="42"/>
      <c r="L1" s="42"/>
      <c r="M1" s="42"/>
      <c r="N1" s="42"/>
    </row>
    <row r="2" spans="2:15" s="41" customFormat="1" x14ac:dyDescent="0.2">
      <c r="B2" s="41" t="s">
        <v>360</v>
      </c>
      <c r="K2" s="42"/>
      <c r="L2" s="42"/>
      <c r="M2" s="42"/>
      <c r="N2" s="42"/>
    </row>
    <row r="3" spans="2:15" s="41" customFormat="1" x14ac:dyDescent="0.2">
      <c r="K3" s="42"/>
      <c r="L3" s="42"/>
      <c r="M3" s="42"/>
      <c r="N3" s="42"/>
    </row>
    <row r="4" spans="2:15" s="41" customFormat="1" x14ac:dyDescent="0.2">
      <c r="K4" s="42"/>
      <c r="L4" s="42"/>
      <c r="M4" s="42"/>
      <c r="N4" s="42"/>
    </row>
    <row r="5" spans="2:15" s="41" customFormat="1" x14ac:dyDescent="0.2">
      <c r="M5" s="53"/>
      <c r="N5" s="76"/>
    </row>
    <row r="6" spans="2:15" s="41" customFormat="1" x14ac:dyDescent="0.2">
      <c r="M6" s="76"/>
      <c r="N6" s="76"/>
    </row>
    <row r="7" spans="2:15" s="41" customFormat="1" x14ac:dyDescent="0.2">
      <c r="B7" s="61"/>
      <c r="C7" s="42"/>
      <c r="D7" s="42"/>
      <c r="E7" s="42"/>
      <c r="F7" s="42"/>
      <c r="G7" s="42"/>
      <c r="H7" s="42"/>
      <c r="I7" s="42"/>
      <c r="J7" s="42"/>
      <c r="M7" s="53"/>
      <c r="N7" s="75"/>
    </row>
    <row r="8" spans="2:15" s="41" customFormat="1" x14ac:dyDescent="0.2">
      <c r="B8" s="42"/>
      <c r="C8" s="42"/>
      <c r="D8" s="42"/>
      <c r="E8" s="42"/>
      <c r="F8" s="42"/>
      <c r="G8" s="42"/>
      <c r="H8" s="42"/>
      <c r="I8" s="42"/>
      <c r="J8" s="42"/>
      <c r="M8" s="53"/>
      <c r="N8" s="75"/>
    </row>
    <row r="9" spans="2:15" s="41" customFormat="1" x14ac:dyDescent="0.2">
      <c r="B9" s="214" t="s">
        <v>398</v>
      </c>
      <c r="C9"/>
      <c r="D9"/>
      <c r="E9"/>
      <c r="F9"/>
      <c r="G9" s="42"/>
      <c r="H9" s="42"/>
      <c r="I9" s="42"/>
      <c r="J9" s="42"/>
      <c r="M9" s="53"/>
      <c r="N9" s="53"/>
    </row>
    <row r="10" spans="2:15" s="41" customFormat="1" x14ac:dyDescent="0.2">
      <c r="B10" s="214" t="s">
        <v>243</v>
      </c>
      <c r="C10" s="215" t="s">
        <v>361</v>
      </c>
      <c r="D10"/>
      <c r="E10"/>
      <c r="F10"/>
      <c r="G10" s="42"/>
      <c r="H10" s="42"/>
      <c r="I10" s="42"/>
      <c r="J10" s="42"/>
      <c r="M10" s="76"/>
      <c r="N10" s="76"/>
    </row>
    <row r="11" spans="2:15" s="41" customFormat="1" x14ac:dyDescent="0.2">
      <c r="B11" s="214" t="s">
        <v>244</v>
      </c>
      <c r="C11" s="214" t="s">
        <v>374</v>
      </c>
      <c r="D11"/>
      <c r="E11"/>
      <c r="F11"/>
      <c r="G11" s="42"/>
      <c r="H11" s="42"/>
      <c r="I11" s="42"/>
      <c r="J11" s="42"/>
      <c r="M11" s="53"/>
      <c r="N11" s="53"/>
    </row>
    <row r="12" spans="2:15" s="41" customFormat="1" x14ac:dyDescent="0.2">
      <c r="B12"/>
      <c r="C12"/>
      <c r="D12"/>
      <c r="E12"/>
      <c r="F12"/>
      <c r="G12" s="42"/>
      <c r="H12" s="42"/>
      <c r="I12" s="42"/>
      <c r="J12" s="42"/>
      <c r="M12" s="76"/>
      <c r="N12" s="76"/>
    </row>
    <row r="13" spans="2:15" s="41" customFormat="1" x14ac:dyDescent="0.2">
      <c r="B13" s="215" t="s">
        <v>245</v>
      </c>
      <c r="C13"/>
      <c r="D13" s="214" t="s">
        <v>246</v>
      </c>
      <c r="E13"/>
      <c r="F13"/>
      <c r="G13" s="42"/>
      <c r="H13" s="42"/>
      <c r="I13" s="42"/>
      <c r="J13" s="42"/>
      <c r="M13" s="53"/>
      <c r="N13" s="53"/>
    </row>
    <row r="14" spans="2:15" s="41" customFormat="1" x14ac:dyDescent="0.2">
      <c r="B14" s="215" t="s">
        <v>247</v>
      </c>
      <c r="C14"/>
      <c r="D14" s="214" t="s">
        <v>224</v>
      </c>
      <c r="E14"/>
      <c r="F14"/>
      <c r="G14" s="42"/>
      <c r="H14" s="42"/>
      <c r="I14" s="42"/>
      <c r="J14" s="42"/>
      <c r="L14" s="128"/>
      <c r="M14" s="53"/>
      <c r="N14" s="53"/>
      <c r="O14" s="74"/>
    </row>
    <row r="15" spans="2:15" s="41" customFormat="1" x14ac:dyDescent="0.2">
      <c r="B15"/>
      <c r="C15"/>
      <c r="D15"/>
      <c r="E15"/>
      <c r="F15"/>
      <c r="G15" s="42"/>
      <c r="H15" s="42"/>
      <c r="I15" s="42"/>
      <c r="J15" s="42"/>
      <c r="K15" s="74"/>
      <c r="L15" s="53"/>
      <c r="M15" s="53"/>
      <c r="N15" s="125"/>
      <c r="O15" s="74"/>
    </row>
    <row r="16" spans="2:15" s="41" customFormat="1" x14ac:dyDescent="0.2">
      <c r="B16" s="298" t="s">
        <v>248</v>
      </c>
      <c r="C16" s="347" t="s">
        <v>164</v>
      </c>
      <c r="D16" s="347" t="s">
        <v>167</v>
      </c>
      <c r="E16" s="347" t="s">
        <v>164</v>
      </c>
      <c r="F16" s="347" t="s">
        <v>167</v>
      </c>
      <c r="G16" s="42"/>
      <c r="H16" s="42"/>
      <c r="I16" s="42"/>
      <c r="J16" s="42"/>
      <c r="K16" s="76"/>
      <c r="L16" s="53"/>
      <c r="M16" s="53"/>
      <c r="N16" s="125"/>
      <c r="O16" s="74"/>
    </row>
    <row r="17" spans="1:15" s="41" customFormat="1" x14ac:dyDescent="0.2">
      <c r="B17" s="298" t="s">
        <v>97</v>
      </c>
      <c r="C17" s="348" t="s">
        <v>297</v>
      </c>
      <c r="D17" s="348" t="s">
        <v>167</v>
      </c>
      <c r="E17" s="348" t="s">
        <v>314</v>
      </c>
      <c r="F17" s="348" t="s">
        <v>167</v>
      </c>
      <c r="G17" s="53"/>
      <c r="H17" s="53"/>
      <c r="I17" s="53"/>
      <c r="J17" s="48"/>
      <c r="K17" s="156" t="s">
        <v>202</v>
      </c>
      <c r="L17" s="92"/>
      <c r="M17" s="92"/>
      <c r="N17" s="92"/>
      <c r="O17" s="48"/>
    </row>
    <row r="18" spans="1:15" s="41" customFormat="1" x14ac:dyDescent="0.2">
      <c r="B18" s="216" t="s">
        <v>249</v>
      </c>
      <c r="C18" s="1" t="s">
        <v>167</v>
      </c>
      <c r="D18" s="1" t="s">
        <v>167</v>
      </c>
      <c r="E18" s="1" t="s">
        <v>167</v>
      </c>
      <c r="F18" s="1" t="s">
        <v>167</v>
      </c>
      <c r="G18" s="53"/>
      <c r="H18" s="53"/>
      <c r="I18" s="53"/>
      <c r="J18" s="48"/>
      <c r="K18" s="85" t="s">
        <v>203</v>
      </c>
      <c r="L18" s="92"/>
      <c r="M18" s="122"/>
      <c r="N18" s="122"/>
      <c r="O18" s="48"/>
    </row>
    <row r="19" spans="1:15" s="41" customFormat="1" x14ac:dyDescent="0.2">
      <c r="A19" s="148"/>
      <c r="B19" s="217" t="s">
        <v>201</v>
      </c>
      <c r="C19" s="223">
        <v>7557.3</v>
      </c>
      <c r="D19" s="221" t="s">
        <v>167</v>
      </c>
      <c r="E19" s="305">
        <v>9252.0089619999999</v>
      </c>
      <c r="F19" s="221" t="s">
        <v>167</v>
      </c>
      <c r="G19" s="125"/>
      <c r="H19" s="125"/>
      <c r="I19" s="125"/>
      <c r="J19" s="49"/>
      <c r="K19" s="85">
        <v>2023</v>
      </c>
      <c r="L19" s="92"/>
      <c r="M19" s="122"/>
      <c r="N19" s="122"/>
      <c r="O19" s="48"/>
    </row>
    <row r="20" spans="1:15" s="41" customFormat="1" x14ac:dyDescent="0.2">
      <c r="B20" s="217" t="s">
        <v>84</v>
      </c>
      <c r="C20" s="220">
        <v>0</v>
      </c>
      <c r="D20" s="218" t="s">
        <v>167</v>
      </c>
      <c r="E20" s="220">
        <v>0</v>
      </c>
      <c r="F20" s="218" t="s">
        <v>167</v>
      </c>
      <c r="G20" s="125"/>
      <c r="H20" s="125"/>
      <c r="I20" s="125"/>
      <c r="J20" s="85" t="s">
        <v>76</v>
      </c>
      <c r="K20" s="96">
        <v>4643.3500000000004</v>
      </c>
      <c r="L20" s="92"/>
      <c r="M20" s="122"/>
      <c r="N20" s="122"/>
      <c r="O20" s="48"/>
    </row>
    <row r="21" spans="1:15" s="41" customFormat="1" x14ac:dyDescent="0.2">
      <c r="B21" s="217" t="s">
        <v>83</v>
      </c>
      <c r="C21" s="223">
        <v>0</v>
      </c>
      <c r="D21" s="221" t="s">
        <v>167</v>
      </c>
      <c r="E21" s="223">
        <v>0</v>
      </c>
      <c r="F21" s="221" t="s">
        <v>167</v>
      </c>
      <c r="G21" s="125"/>
      <c r="H21" s="125"/>
      <c r="I21" s="125"/>
      <c r="J21" s="85" t="s">
        <v>73</v>
      </c>
      <c r="K21" s="96">
        <v>2312.44</v>
      </c>
      <c r="L21" s="159"/>
      <c r="M21" s="85" t="s">
        <v>76</v>
      </c>
      <c r="N21" s="96">
        <f>+K20</f>
        <v>4643.3500000000004</v>
      </c>
      <c r="O21" s="48"/>
    </row>
    <row r="22" spans="1:15" s="41" customFormat="1" x14ac:dyDescent="0.2">
      <c r="B22" s="217" t="s">
        <v>153</v>
      </c>
      <c r="C22" s="220">
        <v>0</v>
      </c>
      <c r="D22" s="218" t="s">
        <v>167</v>
      </c>
      <c r="E22" s="220">
        <v>0</v>
      </c>
      <c r="F22" s="218" t="s">
        <v>167</v>
      </c>
      <c r="G22" s="125"/>
      <c r="H22" s="125"/>
      <c r="I22" s="125"/>
      <c r="J22" s="85" t="s">
        <v>63</v>
      </c>
      <c r="K22" s="96">
        <v>1176.0899999999999</v>
      </c>
      <c r="L22" s="159"/>
      <c r="M22" s="85" t="s">
        <v>73</v>
      </c>
      <c r="N22" s="96">
        <f>+K21</f>
        <v>2312.44</v>
      </c>
      <c r="O22" s="164"/>
    </row>
    <row r="23" spans="1:15" s="41" customFormat="1" x14ac:dyDescent="0.2">
      <c r="B23" s="217" t="s">
        <v>81</v>
      </c>
      <c r="C23" s="223">
        <v>0</v>
      </c>
      <c r="D23" s="221" t="s">
        <v>167</v>
      </c>
      <c r="E23" s="223">
        <v>0</v>
      </c>
      <c r="F23" s="221" t="s">
        <v>167</v>
      </c>
      <c r="G23" s="125"/>
      <c r="H23" s="125"/>
      <c r="I23" s="125"/>
      <c r="J23" s="85" t="s">
        <v>77</v>
      </c>
      <c r="K23" s="96">
        <v>1039.18</v>
      </c>
      <c r="L23" s="159"/>
      <c r="M23" s="85" t="s">
        <v>63</v>
      </c>
      <c r="N23" s="96">
        <f>+K22</f>
        <v>1176.0899999999999</v>
      </c>
      <c r="O23" s="48"/>
    </row>
    <row r="24" spans="1:15" s="41" customFormat="1" x14ac:dyDescent="0.2">
      <c r="B24" s="217" t="s">
        <v>126</v>
      </c>
      <c r="C24" s="220">
        <v>0</v>
      </c>
      <c r="D24" s="218" t="s">
        <v>167</v>
      </c>
      <c r="E24" s="220">
        <v>0</v>
      </c>
      <c r="F24" s="218" t="s">
        <v>167</v>
      </c>
      <c r="G24" s="125"/>
      <c r="H24" s="125"/>
      <c r="I24" s="125"/>
      <c r="J24" s="85" t="s">
        <v>74</v>
      </c>
      <c r="K24" s="96">
        <v>29.85</v>
      </c>
      <c r="L24" s="159"/>
      <c r="M24" s="85" t="s">
        <v>77</v>
      </c>
      <c r="N24" s="96">
        <f>+K23</f>
        <v>1039.18</v>
      </c>
      <c r="O24" s="48"/>
    </row>
    <row r="25" spans="1:15" s="41" customFormat="1" x14ac:dyDescent="0.2">
      <c r="B25" s="217" t="s">
        <v>79</v>
      </c>
      <c r="C25" s="223">
        <v>0</v>
      </c>
      <c r="D25" s="221" t="s">
        <v>167</v>
      </c>
      <c r="E25" s="223">
        <v>0</v>
      </c>
      <c r="F25" s="221" t="s">
        <v>167</v>
      </c>
      <c r="G25" s="125"/>
      <c r="H25" s="125"/>
      <c r="I25" s="125"/>
      <c r="J25" s="85" t="s">
        <v>75</v>
      </c>
      <c r="K25" s="96">
        <v>28.85</v>
      </c>
      <c r="L25" s="159"/>
      <c r="M25" s="160" t="s">
        <v>292</v>
      </c>
      <c r="N25" s="271">
        <f>+E19-SUM(N21:N24)</f>
        <v>80.948961999998573</v>
      </c>
      <c r="O25" s="48"/>
    </row>
    <row r="26" spans="1:15" s="41" customFormat="1" x14ac:dyDescent="0.2">
      <c r="B26" s="217" t="s">
        <v>78</v>
      </c>
      <c r="C26" s="220">
        <v>0</v>
      </c>
      <c r="D26" s="218" t="s">
        <v>167</v>
      </c>
      <c r="E26" s="220">
        <v>0</v>
      </c>
      <c r="F26" s="218" t="s">
        <v>167</v>
      </c>
      <c r="G26" s="125"/>
      <c r="H26" s="125"/>
      <c r="I26" s="125"/>
      <c r="J26" s="85" t="s">
        <v>72</v>
      </c>
      <c r="K26" s="96">
        <v>20.93</v>
      </c>
      <c r="L26" s="159"/>
      <c r="M26" s="122"/>
      <c r="N26" s="161" t="s">
        <v>167</v>
      </c>
      <c r="O26" s="48"/>
    </row>
    <row r="27" spans="1:15" s="41" customFormat="1" x14ac:dyDescent="0.2">
      <c r="B27" s="217" t="s">
        <v>77</v>
      </c>
      <c r="C27" s="222">
        <v>943.39</v>
      </c>
      <c r="D27" s="221" t="s">
        <v>167</v>
      </c>
      <c r="E27" s="222">
        <v>1039.18</v>
      </c>
      <c r="F27" s="221" t="s">
        <v>167</v>
      </c>
      <c r="G27" s="125"/>
      <c r="H27" s="125"/>
      <c r="I27" s="125"/>
      <c r="J27" s="85" t="s">
        <v>61</v>
      </c>
      <c r="K27" s="96">
        <v>1.31</v>
      </c>
      <c r="L27" s="159"/>
      <c r="M27" s="122"/>
      <c r="N27" s="122"/>
      <c r="O27" s="48"/>
    </row>
    <row r="28" spans="1:15" s="41" customFormat="1" x14ac:dyDescent="0.2">
      <c r="A28" s="148"/>
      <c r="B28" s="217" t="s">
        <v>76</v>
      </c>
      <c r="C28" s="219">
        <v>3677.79</v>
      </c>
      <c r="D28" s="218" t="s">
        <v>167</v>
      </c>
      <c r="E28" s="219">
        <v>4643.3500000000004</v>
      </c>
      <c r="F28" s="218" t="s">
        <v>167</v>
      </c>
      <c r="G28" s="125"/>
      <c r="H28" s="125"/>
      <c r="I28" s="125"/>
      <c r="J28" s="85" t="s">
        <v>84</v>
      </c>
      <c r="K28" s="96">
        <v>0</v>
      </c>
      <c r="L28" s="159"/>
      <c r="M28" s="122"/>
      <c r="N28" s="122"/>
      <c r="O28" s="48"/>
    </row>
    <row r="29" spans="1:15" s="41" customFormat="1" x14ac:dyDescent="0.2">
      <c r="B29" s="217" t="s">
        <v>75</v>
      </c>
      <c r="C29" s="222">
        <v>21.42</v>
      </c>
      <c r="D29" s="221" t="s">
        <v>44</v>
      </c>
      <c r="E29" s="222">
        <v>28.85</v>
      </c>
      <c r="F29" s="221" t="s">
        <v>44</v>
      </c>
      <c r="G29" s="125"/>
      <c r="H29" s="125"/>
      <c r="I29" s="125"/>
      <c r="J29" s="85" t="s">
        <v>83</v>
      </c>
      <c r="K29" s="96">
        <v>0</v>
      </c>
      <c r="L29" s="159"/>
      <c r="M29" s="122"/>
      <c r="N29" s="122"/>
      <c r="O29" s="48"/>
    </row>
    <row r="30" spans="1:15" s="41" customFormat="1" x14ac:dyDescent="0.2">
      <c r="B30" s="217" t="s">
        <v>74</v>
      </c>
      <c r="C30" s="219">
        <v>40.130000000000003</v>
      </c>
      <c r="D30" s="218" t="s">
        <v>167</v>
      </c>
      <c r="E30" s="219">
        <v>29.85</v>
      </c>
      <c r="F30" s="218" t="s">
        <v>167</v>
      </c>
      <c r="G30" s="125"/>
      <c r="H30" s="125"/>
      <c r="I30" s="125"/>
      <c r="J30" s="85" t="s">
        <v>153</v>
      </c>
      <c r="K30" s="96">
        <v>0</v>
      </c>
      <c r="L30" s="92"/>
      <c r="M30" s="122"/>
      <c r="N30" s="122"/>
      <c r="O30" s="48"/>
    </row>
    <row r="31" spans="1:15" s="41" customFormat="1" x14ac:dyDescent="0.2">
      <c r="B31" s="217" t="s">
        <v>73</v>
      </c>
      <c r="C31" s="223">
        <v>2073.8000000000002</v>
      </c>
      <c r="D31" s="221" t="s">
        <v>167</v>
      </c>
      <c r="E31" s="222">
        <v>2312.44</v>
      </c>
      <c r="F31" s="221" t="s">
        <v>167</v>
      </c>
      <c r="G31" s="125"/>
      <c r="H31" s="125"/>
      <c r="I31" s="125"/>
      <c r="J31" s="85" t="s">
        <v>81</v>
      </c>
      <c r="K31" s="96">
        <v>0</v>
      </c>
      <c r="L31" s="92"/>
      <c r="M31" s="122"/>
      <c r="N31" s="122"/>
      <c r="O31" s="48"/>
    </row>
    <row r="32" spans="1:15" s="41" customFormat="1" x14ac:dyDescent="0.2">
      <c r="B32" s="217" t="s">
        <v>72</v>
      </c>
      <c r="C32" s="219">
        <v>23.58</v>
      </c>
      <c r="D32" s="218" t="s">
        <v>167</v>
      </c>
      <c r="E32" s="219">
        <v>20.93</v>
      </c>
      <c r="F32" s="218" t="s">
        <v>171</v>
      </c>
      <c r="G32" s="125"/>
      <c r="H32" s="125"/>
      <c r="I32" s="125"/>
      <c r="J32" s="85" t="s">
        <v>126</v>
      </c>
      <c r="K32" s="96">
        <v>0</v>
      </c>
      <c r="L32" s="92"/>
      <c r="M32" s="122"/>
      <c r="N32" s="122"/>
      <c r="O32" s="48"/>
    </row>
    <row r="33" spans="2:15" s="41" customFormat="1" x14ac:dyDescent="0.2">
      <c r="B33" s="217" t="s">
        <v>71</v>
      </c>
      <c r="C33" s="223">
        <v>0</v>
      </c>
      <c r="D33" s="221" t="s">
        <v>167</v>
      </c>
      <c r="E33" s="223">
        <v>0</v>
      </c>
      <c r="F33" s="221" t="s">
        <v>167</v>
      </c>
      <c r="G33" s="125"/>
      <c r="H33" s="125"/>
      <c r="I33" s="125"/>
      <c r="J33" s="85" t="s">
        <v>79</v>
      </c>
      <c r="K33" s="96">
        <v>0</v>
      </c>
      <c r="L33" s="92"/>
      <c r="M33" s="122"/>
      <c r="N33" s="122"/>
      <c r="O33" s="48"/>
    </row>
    <row r="34" spans="2:15" s="41" customFormat="1" x14ac:dyDescent="0.2">
      <c r="B34" s="217" t="s">
        <v>70</v>
      </c>
      <c r="C34" s="220">
        <v>0</v>
      </c>
      <c r="D34" s="218" t="s">
        <v>167</v>
      </c>
      <c r="E34" s="220">
        <v>0</v>
      </c>
      <c r="F34" s="218" t="s">
        <v>167</v>
      </c>
      <c r="G34" s="125"/>
      <c r="H34" s="125"/>
      <c r="I34" s="125"/>
      <c r="J34" s="85" t="s">
        <v>78</v>
      </c>
      <c r="K34" s="96">
        <v>0</v>
      </c>
      <c r="L34" s="92"/>
      <c r="M34" s="122"/>
      <c r="N34" s="122"/>
      <c r="O34" s="48"/>
    </row>
    <row r="35" spans="2:15" s="41" customFormat="1" x14ac:dyDescent="0.2">
      <c r="B35" s="217" t="s">
        <v>69</v>
      </c>
      <c r="C35" s="223">
        <v>0</v>
      </c>
      <c r="D35" s="221" t="s">
        <v>167</v>
      </c>
      <c r="E35" s="223">
        <v>0</v>
      </c>
      <c r="F35" s="221" t="s">
        <v>167</v>
      </c>
      <c r="G35" s="125"/>
      <c r="H35" s="125"/>
      <c r="I35" s="125"/>
      <c r="J35" s="85" t="s">
        <v>71</v>
      </c>
      <c r="K35" s="96">
        <v>0</v>
      </c>
      <c r="L35" s="92"/>
      <c r="M35" s="122"/>
      <c r="N35" s="122"/>
      <c r="O35" s="48"/>
    </row>
    <row r="36" spans="2:15" s="41" customFormat="1" x14ac:dyDescent="0.2">
      <c r="B36" s="217" t="s">
        <v>68</v>
      </c>
      <c r="C36" s="220">
        <v>0</v>
      </c>
      <c r="D36" s="218" t="s">
        <v>167</v>
      </c>
      <c r="E36" s="220">
        <v>0</v>
      </c>
      <c r="F36" s="218" t="s">
        <v>167</v>
      </c>
      <c r="G36" s="125"/>
      <c r="H36" s="125"/>
      <c r="I36" s="125"/>
      <c r="J36" s="85" t="s">
        <v>70</v>
      </c>
      <c r="K36" s="96">
        <v>0</v>
      </c>
      <c r="L36" s="92"/>
      <c r="M36" s="122"/>
      <c r="N36" s="122"/>
      <c r="O36" s="48"/>
    </row>
    <row r="37" spans="2:15" s="41" customFormat="1" x14ac:dyDescent="0.2">
      <c r="B37" s="217" t="s">
        <v>67</v>
      </c>
      <c r="C37" s="223">
        <v>0</v>
      </c>
      <c r="D37" s="221" t="s">
        <v>168</v>
      </c>
      <c r="E37" s="223">
        <v>0</v>
      </c>
      <c r="F37" s="221" t="s">
        <v>168</v>
      </c>
      <c r="G37" s="125"/>
      <c r="H37" s="125"/>
      <c r="I37" s="125"/>
      <c r="J37" s="85" t="s">
        <v>69</v>
      </c>
      <c r="K37" s="96">
        <v>0</v>
      </c>
      <c r="L37" s="92"/>
      <c r="M37" s="122"/>
      <c r="N37" s="122"/>
      <c r="O37" s="48"/>
    </row>
    <row r="38" spans="2:15" s="41" customFormat="1" x14ac:dyDescent="0.2">
      <c r="B38" s="217" t="s">
        <v>66</v>
      </c>
      <c r="C38" s="220">
        <v>0</v>
      </c>
      <c r="D38" s="218" t="s">
        <v>167</v>
      </c>
      <c r="E38" s="220">
        <v>0</v>
      </c>
      <c r="F38" s="218" t="s">
        <v>167</v>
      </c>
      <c r="G38" s="125"/>
      <c r="H38" s="125"/>
      <c r="I38" s="125"/>
      <c r="J38" s="85" t="s">
        <v>68</v>
      </c>
      <c r="K38" s="96">
        <v>0</v>
      </c>
      <c r="L38" s="92"/>
      <c r="M38" s="122"/>
      <c r="N38" s="122"/>
      <c r="O38" s="48"/>
    </row>
    <row r="39" spans="2:15" s="41" customFormat="1" x14ac:dyDescent="0.2">
      <c r="B39" s="217" t="s">
        <v>65</v>
      </c>
      <c r="C39" s="223">
        <v>0</v>
      </c>
      <c r="D39" s="221" t="s">
        <v>167</v>
      </c>
      <c r="E39" s="223">
        <v>0</v>
      </c>
      <c r="F39" s="221" t="s">
        <v>167</v>
      </c>
      <c r="G39" s="125"/>
      <c r="H39" s="125"/>
      <c r="I39" s="125"/>
      <c r="J39" s="85" t="s">
        <v>67</v>
      </c>
      <c r="K39" s="96">
        <v>0</v>
      </c>
      <c r="L39" s="92"/>
      <c r="M39" s="122"/>
      <c r="N39" s="122"/>
      <c r="O39" s="48"/>
    </row>
    <row r="40" spans="2:15" s="41" customFormat="1" x14ac:dyDescent="0.2">
      <c r="B40" s="217" t="s">
        <v>64</v>
      </c>
      <c r="C40" s="220">
        <v>0</v>
      </c>
      <c r="D40" s="218" t="s">
        <v>167</v>
      </c>
      <c r="E40" s="220">
        <v>0</v>
      </c>
      <c r="F40" s="218" t="s">
        <v>167</v>
      </c>
      <c r="G40" s="125"/>
      <c r="H40" s="125"/>
      <c r="I40" s="125"/>
      <c r="J40" s="85" t="s">
        <v>66</v>
      </c>
      <c r="K40" s="96">
        <v>0</v>
      </c>
      <c r="L40" s="92"/>
      <c r="M40" s="122"/>
      <c r="N40" s="122"/>
      <c r="O40" s="48"/>
    </row>
    <row r="41" spans="2:15" s="41" customFormat="1" x14ac:dyDescent="0.2">
      <c r="B41" s="217" t="s">
        <v>63</v>
      </c>
      <c r="C41" s="222">
        <v>774.74</v>
      </c>
      <c r="D41" s="221" t="s">
        <v>167</v>
      </c>
      <c r="E41" s="222">
        <v>1176.0899999999999</v>
      </c>
      <c r="F41" s="221" t="s">
        <v>167</v>
      </c>
      <c r="G41" s="125"/>
      <c r="H41" s="125"/>
      <c r="I41" s="125"/>
      <c r="J41" s="85" t="s">
        <v>65</v>
      </c>
      <c r="K41" s="96">
        <v>0</v>
      </c>
      <c r="L41" s="92"/>
      <c r="M41" s="122"/>
      <c r="N41" s="122"/>
      <c r="O41" s="48"/>
    </row>
    <row r="42" spans="2:15" s="41" customFormat="1" x14ac:dyDescent="0.2">
      <c r="B42" s="217" t="s">
        <v>62</v>
      </c>
      <c r="C42" s="220">
        <v>0</v>
      </c>
      <c r="D42" s="218" t="s">
        <v>167</v>
      </c>
      <c r="E42" s="220">
        <v>0</v>
      </c>
      <c r="F42" s="218" t="s">
        <v>167</v>
      </c>
      <c r="G42" s="125"/>
      <c r="H42" s="125"/>
      <c r="I42" s="125"/>
      <c r="J42" s="85" t="s">
        <v>64</v>
      </c>
      <c r="K42" s="96">
        <v>0</v>
      </c>
      <c r="L42" s="92"/>
      <c r="M42" s="122"/>
      <c r="N42" s="122"/>
      <c r="O42" s="48"/>
    </row>
    <row r="43" spans="2:15" s="41" customFormat="1" x14ac:dyDescent="0.2">
      <c r="B43" s="217" t="s">
        <v>61</v>
      </c>
      <c r="C43" s="222">
        <v>2.44</v>
      </c>
      <c r="D43" s="221" t="s">
        <v>169</v>
      </c>
      <c r="E43" s="222">
        <v>1.31</v>
      </c>
      <c r="F43" s="221" t="s">
        <v>169</v>
      </c>
      <c r="G43" s="125"/>
      <c r="H43" s="125"/>
      <c r="I43" s="125"/>
      <c r="J43" s="85" t="s">
        <v>62</v>
      </c>
      <c r="K43" s="96">
        <v>0</v>
      </c>
      <c r="L43" s="92"/>
      <c r="M43" s="122"/>
      <c r="N43" s="122"/>
      <c r="O43" s="48"/>
    </row>
    <row r="44" spans="2:15" s="41" customFormat="1" x14ac:dyDescent="0.2">
      <c r="B44" s="217" t="s">
        <v>60</v>
      </c>
      <c r="C44" s="220">
        <v>0</v>
      </c>
      <c r="D44" s="218" t="s">
        <v>167</v>
      </c>
      <c r="E44" s="220">
        <v>0</v>
      </c>
      <c r="F44" s="218" t="s">
        <v>167</v>
      </c>
      <c r="G44" s="125"/>
      <c r="H44" s="125"/>
      <c r="I44" s="125"/>
      <c r="J44" s="85" t="s">
        <v>60</v>
      </c>
      <c r="K44" s="96">
        <v>0</v>
      </c>
      <c r="L44" s="92"/>
      <c r="M44" s="122"/>
      <c r="N44" s="122"/>
      <c r="O44" s="48"/>
    </row>
    <row r="45" spans="2:15" s="41" customFormat="1" x14ac:dyDescent="0.2">
      <c r="B45" s="217" t="s">
        <v>59</v>
      </c>
      <c r="C45" s="223">
        <v>0</v>
      </c>
      <c r="D45" s="221" t="s">
        <v>167</v>
      </c>
      <c r="E45" s="223">
        <v>0</v>
      </c>
      <c r="F45" s="221" t="s">
        <v>167</v>
      </c>
      <c r="G45" s="125"/>
      <c r="H45" s="125"/>
      <c r="I45" s="125"/>
      <c r="J45" s="85" t="s">
        <v>59</v>
      </c>
      <c r="K45" s="96">
        <v>0</v>
      </c>
      <c r="L45" s="92"/>
      <c r="M45" s="122"/>
      <c r="N45" s="122"/>
      <c r="O45" s="48"/>
    </row>
    <row r="46" spans="2:15" s="41" customFormat="1" x14ac:dyDescent="0.2">
      <c r="B46" s="217" t="s">
        <v>58</v>
      </c>
      <c r="C46" s="220">
        <v>0</v>
      </c>
      <c r="D46" s="218" t="s">
        <v>167</v>
      </c>
      <c r="E46" s="220">
        <v>0</v>
      </c>
      <c r="F46" s="218" t="s">
        <v>167</v>
      </c>
      <c r="G46" s="125"/>
      <c r="H46" s="125"/>
      <c r="I46" s="125"/>
      <c r="J46" s="85" t="s">
        <v>58</v>
      </c>
      <c r="K46" s="96">
        <v>0</v>
      </c>
      <c r="L46" s="92"/>
      <c r="M46" s="157"/>
      <c r="N46" s="87"/>
      <c r="O46" s="48"/>
    </row>
    <row r="47" spans="2:15" s="41" customFormat="1" x14ac:dyDescent="0.2">
      <c r="B47" s="217" t="s">
        <v>131</v>
      </c>
      <c r="C47" s="223">
        <v>0</v>
      </c>
      <c r="D47" s="221" t="s">
        <v>167</v>
      </c>
      <c r="E47" s="223">
        <v>0</v>
      </c>
      <c r="F47" s="221" t="s">
        <v>167</v>
      </c>
      <c r="G47" s="42"/>
      <c r="H47" s="42"/>
      <c r="I47" s="42"/>
      <c r="J47" s="233"/>
      <c r="K47" s="233"/>
      <c r="L47" s="76"/>
      <c r="M47" s="76"/>
      <c r="N47" s="74"/>
      <c r="O47" s="233"/>
    </row>
    <row r="48" spans="2:15" s="41" customFormat="1" x14ac:dyDescent="0.2">
      <c r="B48" s="217" t="s">
        <v>130</v>
      </c>
      <c r="C48" s="220">
        <v>0</v>
      </c>
      <c r="D48" s="218" t="s">
        <v>167</v>
      </c>
      <c r="E48" s="220">
        <v>0</v>
      </c>
      <c r="F48" s="218" t="s">
        <v>167</v>
      </c>
      <c r="G48" s="42"/>
      <c r="H48" s="42"/>
      <c r="I48" s="42"/>
      <c r="J48" s="233"/>
      <c r="K48" s="233"/>
      <c r="L48" s="53"/>
      <c r="M48" s="233"/>
      <c r="N48" s="233"/>
      <c r="O48" s="233"/>
    </row>
    <row r="49" spans="2:14" s="41" customFormat="1" x14ac:dyDescent="0.2">
      <c r="B49" s="217" t="s">
        <v>112</v>
      </c>
      <c r="C49" s="223">
        <v>0</v>
      </c>
      <c r="D49" s="221" t="s">
        <v>167</v>
      </c>
      <c r="E49" s="221" t="s">
        <v>55</v>
      </c>
      <c r="F49" s="221" t="s">
        <v>167</v>
      </c>
      <c r="G49" s="42"/>
      <c r="H49" s="42"/>
      <c r="I49" s="42"/>
      <c r="J49" s="42"/>
      <c r="M49" s="42"/>
      <c r="N49" s="42"/>
    </row>
    <row r="50" spans="2:14" x14ac:dyDescent="0.2">
      <c r="B50" s="217" t="s">
        <v>127</v>
      </c>
      <c r="C50" s="219">
        <v>0.66</v>
      </c>
      <c r="D50" s="218" t="s">
        <v>173</v>
      </c>
      <c r="E50" s="220">
        <v>0.5</v>
      </c>
      <c r="F50" s="218" t="s">
        <v>171</v>
      </c>
    </row>
    <row r="51" spans="2:14" x14ac:dyDescent="0.2">
      <c r="B51" s="217" t="s">
        <v>113</v>
      </c>
      <c r="C51" s="222">
        <v>0.46</v>
      </c>
      <c r="D51" s="221" t="s">
        <v>171</v>
      </c>
      <c r="E51" s="221" t="s">
        <v>55</v>
      </c>
      <c r="F51" s="221" t="s">
        <v>167</v>
      </c>
    </row>
    <row r="52" spans="2:14" x14ac:dyDescent="0.2">
      <c r="B52" s="217" t="s">
        <v>192</v>
      </c>
      <c r="C52" s="218" t="s">
        <v>55</v>
      </c>
      <c r="D52" s="218" t="s">
        <v>167</v>
      </c>
      <c r="E52" s="218" t="s">
        <v>55</v>
      </c>
      <c r="F52" s="218" t="s">
        <v>167</v>
      </c>
    </row>
    <row r="53" spans="2:14" x14ac:dyDescent="0.2">
      <c r="B53" s="217" t="s">
        <v>132</v>
      </c>
      <c r="C53" s="223">
        <v>128.9</v>
      </c>
      <c r="D53" s="221" t="s">
        <v>167</v>
      </c>
      <c r="E53" s="223">
        <v>99.5</v>
      </c>
      <c r="F53" s="221" t="s">
        <v>167</v>
      </c>
    </row>
    <row r="54" spans="2:14" x14ac:dyDescent="0.2">
      <c r="B54" s="217" t="s">
        <v>133</v>
      </c>
      <c r="C54" s="220">
        <v>0</v>
      </c>
      <c r="D54" s="218" t="s">
        <v>167</v>
      </c>
      <c r="E54" s="220">
        <v>0</v>
      </c>
      <c r="F54" s="218" t="s">
        <v>167</v>
      </c>
    </row>
    <row r="55" spans="2:14" x14ac:dyDescent="0.2">
      <c r="B55" s="217" t="s">
        <v>294</v>
      </c>
      <c r="C55" s="223">
        <v>2038</v>
      </c>
      <c r="D55" s="221" t="s">
        <v>167</v>
      </c>
      <c r="E55" s="223">
        <v>1030</v>
      </c>
      <c r="F55" s="221" t="s">
        <v>167</v>
      </c>
    </row>
    <row r="56" spans="2:14" x14ac:dyDescent="0.2">
      <c r="B56" s="217" t="s">
        <v>335</v>
      </c>
      <c r="C56" s="220">
        <v>0</v>
      </c>
      <c r="D56" s="218" t="s">
        <v>167</v>
      </c>
      <c r="E56" s="220">
        <v>0</v>
      </c>
      <c r="F56" s="218" t="s">
        <v>167</v>
      </c>
    </row>
    <row r="57" spans="2:14" x14ac:dyDescent="0.2">
      <c r="B57"/>
      <c r="C57"/>
      <c r="D57"/>
      <c r="E57"/>
      <c r="F57"/>
    </row>
    <row r="58" spans="2:14" x14ac:dyDescent="0.2">
      <c r="B58" s="215" t="s">
        <v>250</v>
      </c>
      <c r="C58"/>
      <c r="D58"/>
      <c r="E58"/>
      <c r="F58"/>
    </row>
    <row r="59" spans="2:14" x14ac:dyDescent="0.2">
      <c r="B59" s="215" t="s">
        <v>55</v>
      </c>
      <c r="C59" s="214" t="s">
        <v>175</v>
      </c>
      <c r="D59"/>
      <c r="E59"/>
      <c r="F59"/>
    </row>
    <row r="60" spans="2:14" x14ac:dyDescent="0.2">
      <c r="B60" s="215" t="s">
        <v>172</v>
      </c>
      <c r="C60"/>
      <c r="D60"/>
      <c r="E60"/>
      <c r="F60"/>
    </row>
    <row r="61" spans="2:14" x14ac:dyDescent="0.2">
      <c r="B61" s="215" t="s">
        <v>173</v>
      </c>
      <c r="C61" s="214" t="s">
        <v>174</v>
      </c>
      <c r="D61"/>
      <c r="E61"/>
      <c r="F61"/>
    </row>
    <row r="62" spans="2:14" x14ac:dyDescent="0.2">
      <c r="B62" s="215" t="s">
        <v>169</v>
      </c>
      <c r="C62" s="214" t="s">
        <v>251</v>
      </c>
      <c r="D62"/>
      <c r="E62"/>
      <c r="F62"/>
    </row>
    <row r="63" spans="2:14" x14ac:dyDescent="0.2">
      <c r="B63" s="215" t="s">
        <v>44</v>
      </c>
      <c r="C63" s="214" t="s">
        <v>178</v>
      </c>
      <c r="D63"/>
      <c r="E63"/>
      <c r="F63"/>
    </row>
    <row r="64" spans="2:14" x14ac:dyDescent="0.2">
      <c r="B64" s="215" t="s">
        <v>168</v>
      </c>
      <c r="C64" s="214" t="s">
        <v>179</v>
      </c>
      <c r="D64"/>
      <c r="E64"/>
      <c r="F64"/>
    </row>
    <row r="65" spans="2:6" x14ac:dyDescent="0.2">
      <c r="B65" s="215" t="s">
        <v>171</v>
      </c>
      <c r="C65" s="214" t="s">
        <v>180</v>
      </c>
      <c r="D65"/>
      <c r="E65"/>
      <c r="F65"/>
    </row>
  </sheetData>
  <sortState xmlns:xlrd2="http://schemas.microsoft.com/office/spreadsheetml/2017/richdata2" ref="J20:K46">
    <sortCondition descending="1" ref="K20:K46"/>
  </sortState>
  <mergeCells count="3">
    <mergeCell ref="C16:F16"/>
    <mergeCell ref="C17:D17"/>
    <mergeCell ref="E17:F17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4"/>
  <dimension ref="A1:M45"/>
  <sheetViews>
    <sheetView showGridLines="0" workbookViewId="0">
      <selection activeCell="B3" sqref="B3"/>
    </sheetView>
  </sheetViews>
  <sheetFormatPr defaultColWidth="9.140625" defaultRowHeight="12.75" x14ac:dyDescent="0.2"/>
  <cols>
    <col min="1" max="16384" width="9.140625" style="166"/>
  </cols>
  <sheetData>
    <row r="1" spans="1:13" x14ac:dyDescent="0.2">
      <c r="A1" s="165" t="s">
        <v>104</v>
      </c>
    </row>
    <row r="3" spans="1:13" x14ac:dyDescent="0.2">
      <c r="A3" s="165" t="s">
        <v>96</v>
      </c>
    </row>
    <row r="4" spans="1:13" x14ac:dyDescent="0.2">
      <c r="A4" s="165" t="s">
        <v>95</v>
      </c>
    </row>
    <row r="5" spans="1:13" x14ac:dyDescent="0.2">
      <c r="A5" s="165" t="s">
        <v>94</v>
      </c>
    </row>
    <row r="7" spans="1:13" x14ac:dyDescent="0.2">
      <c r="A7" s="165" t="s">
        <v>105</v>
      </c>
    </row>
    <row r="8" spans="1:13" x14ac:dyDescent="0.2">
      <c r="A8" s="165" t="s">
        <v>106</v>
      </c>
      <c r="K8" s="353" t="s">
        <v>107</v>
      </c>
      <c r="L8" s="353"/>
      <c r="M8" s="353"/>
    </row>
    <row r="9" spans="1:13" x14ac:dyDescent="0.2">
      <c r="B9" s="354" t="s">
        <v>108</v>
      </c>
      <c r="C9" s="354"/>
      <c r="D9" s="354"/>
      <c r="E9" s="354" t="s">
        <v>109</v>
      </c>
      <c r="F9" s="354"/>
      <c r="G9" s="354"/>
      <c r="H9" s="354" t="s">
        <v>110</v>
      </c>
      <c r="I9" s="354"/>
      <c r="J9" s="354"/>
      <c r="K9" s="353"/>
      <c r="L9" s="353"/>
      <c r="M9" s="353"/>
    </row>
    <row r="10" spans="1:13" x14ac:dyDescent="0.2">
      <c r="A10" s="167" t="s">
        <v>89</v>
      </c>
      <c r="B10" s="167" t="s">
        <v>87</v>
      </c>
      <c r="C10" s="167" t="s">
        <v>86</v>
      </c>
      <c r="D10" s="167" t="s">
        <v>85</v>
      </c>
      <c r="E10" s="167" t="s">
        <v>87</v>
      </c>
      <c r="F10" s="167" t="s">
        <v>86</v>
      </c>
      <c r="G10" s="167" t="s">
        <v>85</v>
      </c>
      <c r="H10" s="167" t="s">
        <v>87</v>
      </c>
      <c r="I10" s="167" t="s">
        <v>86</v>
      </c>
      <c r="J10" s="167" t="s">
        <v>85</v>
      </c>
      <c r="K10" s="166">
        <v>2011</v>
      </c>
      <c r="L10" s="166">
        <v>2012</v>
      </c>
      <c r="M10" s="166">
        <v>2013</v>
      </c>
    </row>
    <row r="11" spans="1:13" x14ac:dyDescent="0.2">
      <c r="A11" s="167" t="s">
        <v>111</v>
      </c>
      <c r="B11" s="168">
        <f>SUM(B12:B39)</f>
        <v>1669.33</v>
      </c>
      <c r="C11" s="168">
        <f t="shared" ref="C11:D11" si="0">SUM(C12:C39)</f>
        <v>1632.7700000000004</v>
      </c>
      <c r="D11" s="168">
        <f t="shared" si="0"/>
        <v>1631.9800000000002</v>
      </c>
      <c r="E11" s="168">
        <v>1316.88</v>
      </c>
      <c r="F11" s="168">
        <f>SUM(F12:F39)</f>
        <v>1249.8500000000001</v>
      </c>
      <c r="G11" s="168">
        <f>SUM(G12:G39)</f>
        <v>1226.3499999999997</v>
      </c>
      <c r="H11" s="168">
        <v>197.29</v>
      </c>
      <c r="I11" s="169">
        <f>SUM(I12:I39)</f>
        <v>196.05</v>
      </c>
      <c r="J11" s="168">
        <v>198.99</v>
      </c>
      <c r="K11" s="170">
        <f>SUM(B11,E11,H11)</f>
        <v>3183.5</v>
      </c>
      <c r="L11" s="171">
        <f>SUM(C11,F11,I11)</f>
        <v>3078.670000000001</v>
      </c>
      <c r="M11" s="171">
        <f>SUM(D11,G11,J11)</f>
        <v>3057.3199999999997</v>
      </c>
    </row>
    <row r="12" spans="1:13" x14ac:dyDescent="0.2">
      <c r="A12" s="167" t="s">
        <v>84</v>
      </c>
      <c r="B12" s="168">
        <v>0.03</v>
      </c>
      <c r="C12" s="168">
        <v>0.03</v>
      </c>
      <c r="D12" s="172" t="s">
        <v>55</v>
      </c>
      <c r="E12" s="168">
        <v>9.0399999999999991</v>
      </c>
      <c r="F12" s="168">
        <v>9.5</v>
      </c>
      <c r="G12" s="168">
        <v>9.23</v>
      </c>
      <c r="H12" s="172" t="s">
        <v>55</v>
      </c>
      <c r="I12" s="169">
        <v>0</v>
      </c>
      <c r="J12" s="169">
        <v>0</v>
      </c>
      <c r="K12" s="170">
        <f>SUM(B12,E12,H12)</f>
        <v>9.0699999999999985</v>
      </c>
      <c r="L12" s="171">
        <f t="shared" ref="L12:M42" si="1">SUM(C12,F12,I12)</f>
        <v>9.5299999999999994</v>
      </c>
      <c r="M12" s="171">
        <f t="shared" si="1"/>
        <v>9.23</v>
      </c>
    </row>
    <row r="13" spans="1:13" x14ac:dyDescent="0.2">
      <c r="A13" s="167" t="s">
        <v>83</v>
      </c>
      <c r="B13" s="168">
        <v>23.44</v>
      </c>
      <c r="C13" s="168">
        <v>25.24</v>
      </c>
      <c r="D13" s="168">
        <v>25.07</v>
      </c>
      <c r="E13" s="168">
        <v>4.9400000000000004</v>
      </c>
      <c r="F13" s="168">
        <v>7.13</v>
      </c>
      <c r="G13" s="168">
        <v>7.24</v>
      </c>
      <c r="H13" s="168">
        <v>2.29</v>
      </c>
      <c r="I13" s="168">
        <v>2.37</v>
      </c>
      <c r="J13" s="168">
        <v>2.62</v>
      </c>
      <c r="K13" s="171">
        <f>SUM(B13,E13,H13)</f>
        <v>30.67</v>
      </c>
      <c r="L13" s="171">
        <f t="shared" si="1"/>
        <v>34.739999999999995</v>
      </c>
      <c r="M13" s="171">
        <f t="shared" si="1"/>
        <v>34.93</v>
      </c>
    </row>
    <row r="14" spans="1:13" x14ac:dyDescent="0.2">
      <c r="A14" s="167" t="s">
        <v>82</v>
      </c>
      <c r="B14" s="168">
        <v>0</v>
      </c>
      <c r="C14" s="168">
        <v>0</v>
      </c>
      <c r="D14" s="168">
        <v>0</v>
      </c>
      <c r="E14" s="168">
        <v>0</v>
      </c>
      <c r="F14" s="168">
        <v>0</v>
      </c>
      <c r="G14" s="168">
        <v>0</v>
      </c>
      <c r="H14" s="168">
        <v>0</v>
      </c>
      <c r="I14" s="168">
        <v>0</v>
      </c>
      <c r="J14" s="168">
        <v>0</v>
      </c>
      <c r="K14" s="171">
        <f>SUM(B14,E14,H14)</f>
        <v>0</v>
      </c>
      <c r="L14" s="171">
        <f t="shared" si="1"/>
        <v>0</v>
      </c>
      <c r="M14" s="171">
        <f t="shared" si="1"/>
        <v>0</v>
      </c>
    </row>
    <row r="15" spans="1:13" x14ac:dyDescent="0.2">
      <c r="A15" s="167" t="s">
        <v>81</v>
      </c>
      <c r="B15" s="168">
        <v>0</v>
      </c>
      <c r="C15" s="168">
        <v>0</v>
      </c>
      <c r="D15" s="168">
        <v>0</v>
      </c>
      <c r="E15" s="168">
        <v>0</v>
      </c>
      <c r="F15" s="168">
        <v>0</v>
      </c>
      <c r="G15" s="168">
        <v>0</v>
      </c>
      <c r="H15" s="168">
        <v>0</v>
      </c>
      <c r="I15" s="168">
        <v>0</v>
      </c>
      <c r="J15" s="168">
        <v>0</v>
      </c>
      <c r="K15" s="171">
        <f t="shared" ref="K15:K39" si="2">SUM(B15,E15,H15)</f>
        <v>0</v>
      </c>
      <c r="L15" s="171">
        <f t="shared" si="1"/>
        <v>0</v>
      </c>
      <c r="M15" s="171">
        <f t="shared" si="1"/>
        <v>0</v>
      </c>
    </row>
    <row r="16" spans="1:13" x14ac:dyDescent="0.2">
      <c r="A16" s="167" t="s">
        <v>80</v>
      </c>
      <c r="B16" s="172" t="s">
        <v>55</v>
      </c>
      <c r="C16" s="172" t="s">
        <v>55</v>
      </c>
      <c r="D16" s="168">
        <v>0</v>
      </c>
      <c r="E16" s="172" t="s">
        <v>55</v>
      </c>
      <c r="F16" s="168">
        <v>12.63</v>
      </c>
      <c r="G16" s="168">
        <v>13.16</v>
      </c>
      <c r="H16" s="172" t="s">
        <v>55</v>
      </c>
      <c r="I16" s="172" t="s">
        <v>55</v>
      </c>
      <c r="J16" s="168">
        <v>0</v>
      </c>
      <c r="K16" s="171" t="s">
        <v>55</v>
      </c>
      <c r="L16" s="171">
        <f t="shared" si="1"/>
        <v>12.63</v>
      </c>
      <c r="M16" s="171">
        <f t="shared" si="1"/>
        <v>13.16</v>
      </c>
    </row>
    <row r="17" spans="1:13" x14ac:dyDescent="0.2">
      <c r="A17" s="167" t="s">
        <v>79</v>
      </c>
      <c r="B17" s="168">
        <v>0</v>
      </c>
      <c r="C17" s="169">
        <v>0</v>
      </c>
      <c r="D17" s="169">
        <v>0</v>
      </c>
      <c r="E17" s="168">
        <v>0</v>
      </c>
      <c r="F17" s="169">
        <v>0</v>
      </c>
      <c r="G17" s="169">
        <v>0</v>
      </c>
      <c r="H17" s="168">
        <v>0</v>
      </c>
      <c r="I17" s="169">
        <v>0</v>
      </c>
      <c r="J17" s="169">
        <v>0</v>
      </c>
      <c r="K17" s="171">
        <f t="shared" si="2"/>
        <v>0</v>
      </c>
      <c r="L17" s="171">
        <f t="shared" si="1"/>
        <v>0</v>
      </c>
      <c r="M17" s="171">
        <f t="shared" si="1"/>
        <v>0</v>
      </c>
    </row>
    <row r="18" spans="1:13" x14ac:dyDescent="0.2">
      <c r="A18" s="167" t="s">
        <v>78</v>
      </c>
      <c r="B18" s="172" t="s">
        <v>55</v>
      </c>
      <c r="C18" s="169">
        <v>0</v>
      </c>
      <c r="D18" s="169">
        <v>0</v>
      </c>
      <c r="E18" s="172" t="s">
        <v>55</v>
      </c>
      <c r="F18" s="169">
        <v>0</v>
      </c>
      <c r="G18" s="169">
        <v>0</v>
      </c>
      <c r="H18" s="172" t="s">
        <v>55</v>
      </c>
      <c r="I18" s="169">
        <v>0</v>
      </c>
      <c r="J18" s="169">
        <v>0</v>
      </c>
      <c r="K18" s="171" t="s">
        <v>55</v>
      </c>
      <c r="L18" s="171">
        <f t="shared" si="1"/>
        <v>0</v>
      </c>
      <c r="M18" s="171">
        <f t="shared" si="1"/>
        <v>0</v>
      </c>
    </row>
    <row r="19" spans="1:13" x14ac:dyDescent="0.2">
      <c r="A19" s="167" t="s">
        <v>77</v>
      </c>
      <c r="B19" s="168">
        <v>518.6</v>
      </c>
      <c r="C19" s="168">
        <v>496.3</v>
      </c>
      <c r="D19" s="168">
        <v>519.5</v>
      </c>
      <c r="E19" s="168">
        <v>132.6</v>
      </c>
      <c r="F19" s="168">
        <v>114.5</v>
      </c>
      <c r="G19" s="168">
        <v>123</v>
      </c>
      <c r="H19" s="172" t="s">
        <v>55</v>
      </c>
      <c r="I19" s="169">
        <v>0</v>
      </c>
      <c r="J19" s="172" t="s">
        <v>55</v>
      </c>
      <c r="K19" s="171">
        <f t="shared" si="2"/>
        <v>651.20000000000005</v>
      </c>
      <c r="L19" s="171">
        <f t="shared" si="1"/>
        <v>610.79999999999995</v>
      </c>
      <c r="M19" s="171">
        <f t="shared" si="1"/>
        <v>642.5</v>
      </c>
    </row>
    <row r="20" spans="1:13" x14ac:dyDescent="0.2">
      <c r="A20" s="167" t="s">
        <v>76</v>
      </c>
      <c r="B20" s="168">
        <v>368.7</v>
      </c>
      <c r="C20" s="168">
        <v>363.56</v>
      </c>
      <c r="D20" s="168">
        <v>368.4</v>
      </c>
      <c r="E20" s="168">
        <v>315.5</v>
      </c>
      <c r="F20" s="168">
        <v>302.42</v>
      </c>
      <c r="G20" s="168">
        <v>295</v>
      </c>
      <c r="H20" s="168">
        <v>0.1</v>
      </c>
      <c r="I20" s="168">
        <v>0.11</v>
      </c>
      <c r="J20" s="168">
        <v>0.2</v>
      </c>
      <c r="K20" s="171">
        <f t="shared" si="2"/>
        <v>684.30000000000007</v>
      </c>
      <c r="L20" s="171">
        <f t="shared" si="1"/>
        <v>666.09</v>
      </c>
      <c r="M20" s="171">
        <f t="shared" si="1"/>
        <v>663.6</v>
      </c>
    </row>
    <row r="21" spans="1:13" x14ac:dyDescent="0.2">
      <c r="A21" s="167" t="s">
        <v>75</v>
      </c>
      <c r="B21" s="168">
        <v>272.12</v>
      </c>
      <c r="C21" s="168">
        <v>269.69</v>
      </c>
      <c r="D21" s="168">
        <v>262.95</v>
      </c>
      <c r="E21" s="168">
        <v>547.02</v>
      </c>
      <c r="F21" s="168">
        <v>506.82</v>
      </c>
      <c r="G21" s="168">
        <v>468.13</v>
      </c>
      <c r="H21" s="168">
        <v>0</v>
      </c>
      <c r="I21" s="168">
        <v>0</v>
      </c>
      <c r="J21" s="168">
        <v>0</v>
      </c>
      <c r="K21" s="171">
        <f t="shared" si="2"/>
        <v>819.14</v>
      </c>
      <c r="L21" s="171">
        <f t="shared" si="1"/>
        <v>776.51</v>
      </c>
      <c r="M21" s="171">
        <f t="shared" si="1"/>
        <v>731.07999999999993</v>
      </c>
    </row>
    <row r="22" spans="1:13" x14ac:dyDescent="0.2">
      <c r="A22" s="167" t="s">
        <v>74</v>
      </c>
      <c r="B22" s="168">
        <v>2.79</v>
      </c>
      <c r="C22" s="168">
        <v>2.93</v>
      </c>
      <c r="D22" s="168">
        <v>2.72</v>
      </c>
      <c r="E22" s="168">
        <v>4.32</v>
      </c>
      <c r="F22" s="168">
        <v>4.34</v>
      </c>
      <c r="G22" s="168">
        <v>3.61</v>
      </c>
      <c r="H22" s="169">
        <v>0</v>
      </c>
      <c r="I22" s="169">
        <v>0</v>
      </c>
      <c r="J22" s="169">
        <v>0</v>
      </c>
      <c r="K22" s="171">
        <f t="shared" si="2"/>
        <v>7.11</v>
      </c>
      <c r="L22" s="171">
        <f t="shared" si="1"/>
        <v>7.27</v>
      </c>
      <c r="M22" s="171">
        <f t="shared" si="1"/>
        <v>6.33</v>
      </c>
    </row>
    <row r="23" spans="1:13" x14ac:dyDescent="0.2">
      <c r="A23" s="167" t="s">
        <v>73</v>
      </c>
      <c r="B23" s="168">
        <v>419.49</v>
      </c>
      <c r="C23" s="168">
        <v>406.18</v>
      </c>
      <c r="D23" s="168">
        <v>383.84</v>
      </c>
      <c r="E23" s="168">
        <v>23.75</v>
      </c>
      <c r="F23" s="168">
        <v>27.94</v>
      </c>
      <c r="G23" s="168">
        <v>27.49</v>
      </c>
      <c r="H23" s="168">
        <v>192.54</v>
      </c>
      <c r="I23" s="168">
        <v>192.46</v>
      </c>
      <c r="J23" s="168">
        <v>194.89</v>
      </c>
      <c r="K23" s="171">
        <f t="shared" si="2"/>
        <v>635.78</v>
      </c>
      <c r="L23" s="171">
        <f t="shared" si="1"/>
        <v>626.58000000000004</v>
      </c>
      <c r="M23" s="171">
        <f t="shared" si="1"/>
        <v>606.22</v>
      </c>
    </row>
    <row r="24" spans="1:13" x14ac:dyDescent="0.2">
      <c r="A24" s="167" t="s">
        <v>72</v>
      </c>
      <c r="B24" s="168">
        <v>18.579999999999998</v>
      </c>
      <c r="C24" s="168">
        <v>18.149999999999999</v>
      </c>
      <c r="D24" s="168">
        <v>16.41</v>
      </c>
      <c r="E24" s="168">
        <v>21.81</v>
      </c>
      <c r="F24" s="168">
        <v>20.12</v>
      </c>
      <c r="G24" s="168">
        <v>18.260000000000002</v>
      </c>
      <c r="H24" s="169">
        <v>0</v>
      </c>
      <c r="I24" s="169">
        <v>0</v>
      </c>
      <c r="J24" s="169">
        <v>0</v>
      </c>
      <c r="K24" s="171">
        <f t="shared" si="2"/>
        <v>40.39</v>
      </c>
      <c r="L24" s="171">
        <f t="shared" si="1"/>
        <v>38.269999999999996</v>
      </c>
      <c r="M24" s="171">
        <f t="shared" si="1"/>
        <v>34.67</v>
      </c>
    </row>
    <row r="25" spans="1:13" x14ac:dyDescent="0.2">
      <c r="A25" s="167" t="s">
        <v>71</v>
      </c>
      <c r="B25" s="169">
        <v>0</v>
      </c>
      <c r="C25" s="169">
        <v>0</v>
      </c>
      <c r="D25" s="169">
        <v>0</v>
      </c>
      <c r="E25" s="169">
        <v>0</v>
      </c>
      <c r="F25" s="168">
        <v>0</v>
      </c>
      <c r="G25" s="168">
        <v>0</v>
      </c>
      <c r="H25" s="169">
        <v>0</v>
      </c>
      <c r="I25" s="169">
        <v>0</v>
      </c>
      <c r="J25" s="169">
        <v>0</v>
      </c>
      <c r="K25" s="171">
        <f t="shared" si="2"/>
        <v>0</v>
      </c>
      <c r="L25" s="171">
        <f t="shared" si="1"/>
        <v>0</v>
      </c>
      <c r="M25" s="171">
        <f t="shared" si="1"/>
        <v>0</v>
      </c>
    </row>
    <row r="26" spans="1:13" x14ac:dyDescent="0.2">
      <c r="A26" s="167" t="s">
        <v>70</v>
      </c>
      <c r="B26" s="169">
        <v>0</v>
      </c>
      <c r="C26" s="169">
        <v>0</v>
      </c>
      <c r="D26" s="169">
        <v>0</v>
      </c>
      <c r="E26" s="169">
        <v>0</v>
      </c>
      <c r="F26" s="169">
        <v>0</v>
      </c>
      <c r="G26" s="169">
        <v>0</v>
      </c>
      <c r="H26" s="169">
        <v>0</v>
      </c>
      <c r="I26" s="169">
        <v>0</v>
      </c>
      <c r="J26" s="169">
        <v>0</v>
      </c>
      <c r="K26" s="171">
        <f t="shared" si="2"/>
        <v>0</v>
      </c>
      <c r="L26" s="171">
        <f t="shared" si="1"/>
        <v>0</v>
      </c>
      <c r="M26" s="171">
        <f t="shared" si="1"/>
        <v>0</v>
      </c>
    </row>
    <row r="27" spans="1:13" x14ac:dyDescent="0.2">
      <c r="A27" s="167" t="s">
        <v>69</v>
      </c>
      <c r="B27" s="172" t="s">
        <v>55</v>
      </c>
      <c r="C27" s="172" t="s">
        <v>55</v>
      </c>
      <c r="D27" s="172" t="s">
        <v>55</v>
      </c>
      <c r="E27" s="172" t="s">
        <v>55</v>
      </c>
      <c r="F27" s="172" t="s">
        <v>55</v>
      </c>
      <c r="G27" s="172" t="s">
        <v>55</v>
      </c>
      <c r="H27" s="172" t="s">
        <v>55</v>
      </c>
      <c r="I27" s="172" t="s">
        <v>55</v>
      </c>
      <c r="J27" s="168">
        <v>0</v>
      </c>
      <c r="K27" s="171" t="s">
        <v>55</v>
      </c>
      <c r="L27" s="171" t="s">
        <v>55</v>
      </c>
      <c r="M27" s="171">
        <f t="shared" si="1"/>
        <v>0</v>
      </c>
    </row>
    <row r="28" spans="1:13" x14ac:dyDescent="0.2">
      <c r="A28" s="167" t="s">
        <v>68</v>
      </c>
      <c r="B28" s="168">
        <v>0.68</v>
      </c>
      <c r="C28" s="168">
        <v>0.69</v>
      </c>
      <c r="D28" s="168">
        <v>0.38</v>
      </c>
      <c r="E28" s="168">
        <v>0.27</v>
      </c>
      <c r="F28" s="168">
        <v>0.24</v>
      </c>
      <c r="G28" s="168">
        <v>0.26</v>
      </c>
      <c r="H28" s="169">
        <v>0</v>
      </c>
      <c r="I28" s="169">
        <v>0</v>
      </c>
      <c r="J28" s="169">
        <v>0</v>
      </c>
      <c r="K28" s="171">
        <f t="shared" si="2"/>
        <v>0.95000000000000007</v>
      </c>
      <c r="L28" s="171">
        <f t="shared" si="1"/>
        <v>0.92999999999999994</v>
      </c>
      <c r="M28" s="171">
        <f t="shared" si="1"/>
        <v>0.64</v>
      </c>
    </row>
    <row r="29" spans="1:13" x14ac:dyDescent="0.2">
      <c r="A29" s="167" t="s">
        <v>67</v>
      </c>
      <c r="B29" s="169">
        <v>0</v>
      </c>
      <c r="C29" s="172" t="s">
        <v>55</v>
      </c>
      <c r="D29" s="168">
        <v>0</v>
      </c>
      <c r="E29" s="172" t="s">
        <v>55</v>
      </c>
      <c r="F29" s="172" t="s">
        <v>55</v>
      </c>
      <c r="G29" s="168">
        <v>0</v>
      </c>
      <c r="H29" s="169">
        <v>0</v>
      </c>
      <c r="I29" s="172" t="s">
        <v>55</v>
      </c>
      <c r="J29" s="168">
        <v>0</v>
      </c>
      <c r="K29" s="171">
        <f t="shared" si="2"/>
        <v>0</v>
      </c>
      <c r="L29" s="171">
        <f t="shared" si="1"/>
        <v>0</v>
      </c>
      <c r="M29" s="171">
        <f t="shared" si="1"/>
        <v>0</v>
      </c>
    </row>
    <row r="30" spans="1:13" x14ac:dyDescent="0.2">
      <c r="A30" s="167" t="s">
        <v>66</v>
      </c>
      <c r="B30" s="169">
        <v>0</v>
      </c>
      <c r="C30" s="169">
        <v>0</v>
      </c>
      <c r="D30" s="169">
        <v>0</v>
      </c>
      <c r="E30" s="168">
        <v>190.2</v>
      </c>
      <c r="F30" s="168">
        <v>212.73</v>
      </c>
      <c r="G30" s="168">
        <v>227.35</v>
      </c>
      <c r="H30" s="169">
        <v>0</v>
      </c>
      <c r="I30" s="169">
        <v>0</v>
      </c>
      <c r="J30" s="169">
        <v>0</v>
      </c>
      <c r="K30" s="171">
        <f t="shared" si="2"/>
        <v>190.2</v>
      </c>
      <c r="L30" s="171">
        <f t="shared" si="1"/>
        <v>212.73</v>
      </c>
      <c r="M30" s="171">
        <f t="shared" si="1"/>
        <v>227.35</v>
      </c>
    </row>
    <row r="31" spans="1:13" x14ac:dyDescent="0.2">
      <c r="A31" s="167" t="s">
        <v>65</v>
      </c>
      <c r="B31" s="168">
        <v>3.9</v>
      </c>
      <c r="C31" s="168">
        <v>4.7300000000000004</v>
      </c>
      <c r="D31" s="168">
        <v>4.5999999999999996</v>
      </c>
      <c r="E31" s="168">
        <v>11.79</v>
      </c>
      <c r="F31" s="168">
        <v>12.57</v>
      </c>
      <c r="G31" s="168">
        <v>11.8</v>
      </c>
      <c r="H31" s="168">
        <v>0</v>
      </c>
      <c r="I31" s="168">
        <v>0</v>
      </c>
      <c r="J31" s="168">
        <v>0</v>
      </c>
      <c r="K31" s="171">
        <f t="shared" si="2"/>
        <v>15.69</v>
      </c>
      <c r="L31" s="171">
        <f t="shared" si="1"/>
        <v>17.3</v>
      </c>
      <c r="M31" s="171">
        <f t="shared" si="1"/>
        <v>16.399999999999999</v>
      </c>
    </row>
    <row r="32" spans="1:13" x14ac:dyDescent="0.2">
      <c r="A32" s="167" t="s">
        <v>64</v>
      </c>
      <c r="B32" s="168">
        <v>0.14000000000000001</v>
      </c>
      <c r="C32" s="168">
        <v>0.14000000000000001</v>
      </c>
      <c r="D32" s="168">
        <v>0.13</v>
      </c>
      <c r="E32" s="168">
        <v>1.3</v>
      </c>
      <c r="F32" s="168">
        <v>1.49</v>
      </c>
      <c r="G32" s="168">
        <v>1.61</v>
      </c>
      <c r="H32" s="168">
        <v>0</v>
      </c>
      <c r="I32" s="168">
        <v>0</v>
      </c>
      <c r="J32" s="168">
        <v>0</v>
      </c>
      <c r="K32" s="171">
        <f t="shared" si="2"/>
        <v>1.44</v>
      </c>
      <c r="L32" s="171">
        <f t="shared" si="1"/>
        <v>1.63</v>
      </c>
      <c r="M32" s="171">
        <f t="shared" si="1"/>
        <v>1.7400000000000002</v>
      </c>
    </row>
    <row r="33" spans="1:13" x14ac:dyDescent="0.2">
      <c r="A33" s="167" t="s">
        <v>63</v>
      </c>
      <c r="B33" s="168">
        <v>21.67</v>
      </c>
      <c r="C33" s="168">
        <v>24.29</v>
      </c>
      <c r="D33" s="168">
        <v>24.22</v>
      </c>
      <c r="E33" s="168">
        <v>13.46</v>
      </c>
      <c r="F33" s="168">
        <v>12.74</v>
      </c>
      <c r="G33" s="168">
        <v>13.09</v>
      </c>
      <c r="H33" s="168">
        <v>0</v>
      </c>
      <c r="I33" s="168">
        <v>0</v>
      </c>
      <c r="J33" s="168">
        <v>0</v>
      </c>
      <c r="K33" s="171">
        <f t="shared" si="2"/>
        <v>35.130000000000003</v>
      </c>
      <c r="L33" s="171">
        <f t="shared" si="1"/>
        <v>37.03</v>
      </c>
      <c r="M33" s="171">
        <f t="shared" si="1"/>
        <v>37.31</v>
      </c>
    </row>
    <row r="34" spans="1:13" x14ac:dyDescent="0.2">
      <c r="A34" s="167" t="s">
        <v>62</v>
      </c>
      <c r="B34" s="168">
        <v>14.35</v>
      </c>
      <c r="C34" s="168">
        <v>15.76</v>
      </c>
      <c r="D34" s="168">
        <v>18.12</v>
      </c>
      <c r="E34" s="168">
        <v>3.37</v>
      </c>
      <c r="F34" s="168">
        <v>4.68</v>
      </c>
      <c r="G34" s="168">
        <v>7.12</v>
      </c>
      <c r="H34" s="168">
        <v>0.96</v>
      </c>
      <c r="I34" s="168">
        <v>1.1100000000000001</v>
      </c>
      <c r="J34" s="168">
        <v>1.28</v>
      </c>
      <c r="K34" s="171">
        <f t="shared" si="2"/>
        <v>18.68</v>
      </c>
      <c r="L34" s="171">
        <f t="shared" si="1"/>
        <v>21.549999999999997</v>
      </c>
      <c r="M34" s="171">
        <f t="shared" si="1"/>
        <v>26.520000000000003</v>
      </c>
    </row>
    <row r="35" spans="1:13" x14ac:dyDescent="0.2">
      <c r="A35" s="167" t="s">
        <v>61</v>
      </c>
      <c r="B35" s="169">
        <v>0</v>
      </c>
      <c r="C35" s="168">
        <v>0</v>
      </c>
      <c r="D35" s="169">
        <v>0</v>
      </c>
      <c r="E35" s="169">
        <v>0</v>
      </c>
      <c r="F35" s="168">
        <v>0</v>
      </c>
      <c r="G35" s="169">
        <v>0</v>
      </c>
      <c r="H35" s="169">
        <v>0</v>
      </c>
      <c r="I35" s="168">
        <v>0</v>
      </c>
      <c r="J35" s="169">
        <v>0</v>
      </c>
      <c r="K35" s="171">
        <f t="shared" si="2"/>
        <v>0</v>
      </c>
      <c r="L35" s="171">
        <f t="shared" si="1"/>
        <v>0</v>
      </c>
      <c r="M35" s="171">
        <f t="shared" si="1"/>
        <v>0</v>
      </c>
    </row>
    <row r="36" spans="1:13" x14ac:dyDescent="0.2">
      <c r="A36" s="167" t="s">
        <v>60</v>
      </c>
      <c r="B36" s="168">
        <v>4.84</v>
      </c>
      <c r="C36" s="168">
        <v>5.08</v>
      </c>
      <c r="D36" s="168">
        <v>5.64</v>
      </c>
      <c r="E36" s="172" t="s">
        <v>55</v>
      </c>
      <c r="F36" s="169">
        <v>0</v>
      </c>
      <c r="G36" s="172" t="s">
        <v>55</v>
      </c>
      <c r="H36" s="169">
        <v>0</v>
      </c>
      <c r="I36" s="169">
        <v>0</v>
      </c>
      <c r="J36" s="172" t="s">
        <v>55</v>
      </c>
      <c r="K36" s="171">
        <f t="shared" si="2"/>
        <v>4.84</v>
      </c>
      <c r="L36" s="171">
        <f t="shared" si="1"/>
        <v>5.08</v>
      </c>
      <c r="M36" s="171">
        <f t="shared" si="1"/>
        <v>5.64</v>
      </c>
    </row>
    <row r="37" spans="1:13" x14ac:dyDescent="0.2">
      <c r="A37" s="167" t="s">
        <v>59</v>
      </c>
      <c r="B37" s="168">
        <v>0</v>
      </c>
      <c r="C37" s="169">
        <v>0</v>
      </c>
      <c r="D37" s="168">
        <v>0</v>
      </c>
      <c r="E37" s="168">
        <v>0</v>
      </c>
      <c r="F37" s="169">
        <v>0</v>
      </c>
      <c r="G37" s="168">
        <v>0</v>
      </c>
      <c r="H37" s="168">
        <v>0</v>
      </c>
      <c r="I37" s="169">
        <v>0</v>
      </c>
      <c r="J37" s="168">
        <v>0</v>
      </c>
      <c r="K37" s="171">
        <f t="shared" si="2"/>
        <v>0</v>
      </c>
      <c r="L37" s="171">
        <f t="shared" si="1"/>
        <v>0</v>
      </c>
      <c r="M37" s="171">
        <f t="shared" si="1"/>
        <v>0</v>
      </c>
    </row>
    <row r="38" spans="1:13" x14ac:dyDescent="0.2">
      <c r="A38" s="167" t="s">
        <v>58</v>
      </c>
      <c r="B38" s="168">
        <v>0</v>
      </c>
      <c r="C38" s="168">
        <v>0</v>
      </c>
      <c r="D38" s="168">
        <v>0</v>
      </c>
      <c r="E38" s="168">
        <v>0</v>
      </c>
      <c r="F38" s="168">
        <v>0</v>
      </c>
      <c r="G38" s="168">
        <v>0</v>
      </c>
      <c r="H38" s="168">
        <v>0</v>
      </c>
      <c r="I38" s="168">
        <v>0</v>
      </c>
      <c r="J38" s="168">
        <v>0</v>
      </c>
      <c r="K38" s="171">
        <f t="shared" si="2"/>
        <v>0</v>
      </c>
      <c r="L38" s="171">
        <f t="shared" si="1"/>
        <v>0</v>
      </c>
      <c r="M38" s="171">
        <f t="shared" si="1"/>
        <v>0</v>
      </c>
    </row>
    <row r="39" spans="1:13" x14ac:dyDescent="0.2">
      <c r="A39" s="167" t="s">
        <v>57</v>
      </c>
      <c r="B39" s="168">
        <v>0</v>
      </c>
      <c r="C39" s="168">
        <v>0</v>
      </c>
      <c r="D39" s="168">
        <v>0</v>
      </c>
      <c r="E39" s="168">
        <v>0</v>
      </c>
      <c r="F39" s="168">
        <v>0</v>
      </c>
      <c r="G39" s="168">
        <v>0</v>
      </c>
      <c r="H39" s="168">
        <v>0</v>
      </c>
      <c r="I39" s="168">
        <v>0</v>
      </c>
      <c r="J39" s="168">
        <v>0</v>
      </c>
      <c r="K39" s="171">
        <f t="shared" si="2"/>
        <v>0</v>
      </c>
      <c r="L39" s="171">
        <f t="shared" si="1"/>
        <v>0</v>
      </c>
      <c r="M39" s="171">
        <f t="shared" si="1"/>
        <v>0</v>
      </c>
    </row>
    <row r="40" spans="1:13" x14ac:dyDescent="0.2">
      <c r="A40" s="167" t="s">
        <v>112</v>
      </c>
      <c r="B40" s="172" t="s">
        <v>55</v>
      </c>
      <c r="C40" s="169">
        <v>0</v>
      </c>
      <c r="D40" s="172" t="s">
        <v>55</v>
      </c>
      <c r="E40" s="172" t="s">
        <v>55</v>
      </c>
      <c r="F40" s="169">
        <v>0</v>
      </c>
      <c r="G40" s="172" t="s">
        <v>55</v>
      </c>
      <c r="H40" s="172" t="s">
        <v>55</v>
      </c>
      <c r="I40" s="169">
        <v>0</v>
      </c>
      <c r="J40" s="172" t="s">
        <v>55</v>
      </c>
      <c r="K40" s="171" t="s">
        <v>55</v>
      </c>
      <c r="L40" s="171">
        <f t="shared" si="1"/>
        <v>0</v>
      </c>
      <c r="M40" s="171" t="s">
        <v>55</v>
      </c>
    </row>
    <row r="41" spans="1:13" x14ac:dyDescent="0.2">
      <c r="A41" s="167" t="s">
        <v>113</v>
      </c>
      <c r="B41" s="172" t="s">
        <v>55</v>
      </c>
      <c r="C41" s="172" t="s">
        <v>55</v>
      </c>
      <c r="D41" s="172" t="s">
        <v>55</v>
      </c>
      <c r="E41" s="172" t="s">
        <v>55</v>
      </c>
      <c r="F41" s="172" t="s">
        <v>55</v>
      </c>
      <c r="G41" s="168">
        <v>0.3</v>
      </c>
      <c r="H41" s="172" t="s">
        <v>55</v>
      </c>
      <c r="I41" s="172" t="s">
        <v>55</v>
      </c>
      <c r="J41" s="169">
        <v>0</v>
      </c>
      <c r="K41" s="171" t="s">
        <v>55</v>
      </c>
      <c r="L41" s="171" t="s">
        <v>55</v>
      </c>
      <c r="M41" s="171">
        <f t="shared" si="1"/>
        <v>0.3</v>
      </c>
    </row>
    <row r="42" spans="1:13" x14ac:dyDescent="0.2">
      <c r="A42" s="167" t="s">
        <v>114</v>
      </c>
      <c r="B42" s="172" t="s">
        <v>55</v>
      </c>
      <c r="C42" s="168">
        <v>25.6</v>
      </c>
      <c r="D42" s="168">
        <v>32</v>
      </c>
      <c r="E42" s="172" t="s">
        <v>55</v>
      </c>
      <c r="F42" s="168">
        <v>46.4</v>
      </c>
      <c r="G42" s="168">
        <v>50.6</v>
      </c>
      <c r="H42" s="172" t="s">
        <v>55</v>
      </c>
      <c r="I42" s="168">
        <v>1.2</v>
      </c>
      <c r="J42" s="168">
        <v>1.6</v>
      </c>
      <c r="K42" s="171" t="s">
        <v>55</v>
      </c>
      <c r="L42" s="171">
        <f t="shared" si="1"/>
        <v>73.2</v>
      </c>
      <c r="M42" s="171">
        <f t="shared" si="1"/>
        <v>84.199999999999989</v>
      </c>
    </row>
    <row r="44" spans="1:13" x14ac:dyDescent="0.2">
      <c r="A44" s="165" t="s">
        <v>56</v>
      </c>
    </row>
    <row r="45" spans="1:13" x14ac:dyDescent="0.2">
      <c r="A45" s="165" t="s">
        <v>55</v>
      </c>
    </row>
  </sheetData>
  <mergeCells count="4">
    <mergeCell ref="K8:M9"/>
    <mergeCell ref="B9:D9"/>
    <mergeCell ref="E9:G9"/>
    <mergeCell ref="H9:J9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5"/>
  <dimension ref="A1:AA309"/>
  <sheetViews>
    <sheetView showGridLines="0" zoomScaleNormal="100" workbookViewId="0">
      <selection activeCell="Q54" sqref="Q54"/>
    </sheetView>
  </sheetViews>
  <sheetFormatPr defaultColWidth="9.140625" defaultRowHeight="12.75" x14ac:dyDescent="0.2"/>
  <cols>
    <col min="1" max="1" width="9.140625" style="173"/>
    <col min="2" max="2" width="13.85546875" style="173" customWidth="1"/>
    <col min="3" max="10" width="10.85546875" style="173" customWidth="1"/>
    <col min="11" max="14" width="9.140625" style="173"/>
    <col min="15" max="15" width="13.42578125" style="173" customWidth="1"/>
    <col min="16" max="16" width="11.28515625" style="173" bestFit="1" customWidth="1"/>
    <col min="17" max="17" width="15.5703125" style="173" bestFit="1" customWidth="1"/>
    <col min="18" max="18" width="16.140625" style="173" bestFit="1" customWidth="1"/>
    <col min="19" max="19" width="14.42578125" style="173" customWidth="1"/>
    <col min="20" max="20" width="32.140625" style="173" bestFit="1" customWidth="1"/>
    <col min="21" max="16384" width="9.140625" style="173"/>
  </cols>
  <sheetData>
    <row r="1" spans="1:20" x14ac:dyDescent="0.2">
      <c r="A1" s="213"/>
      <c r="C1" s="174"/>
      <c r="D1" s="174"/>
      <c r="E1" s="174"/>
    </row>
    <row r="3" spans="1:20" x14ac:dyDescent="0.2">
      <c r="B3" s="175" t="s">
        <v>121</v>
      </c>
    </row>
    <row r="4" spans="1:20" x14ac:dyDescent="0.2">
      <c r="B4" s="176" t="s">
        <v>115</v>
      </c>
      <c r="C4" s="213"/>
      <c r="E4" s="174"/>
      <c r="F4" s="174"/>
      <c r="G4" s="174"/>
      <c r="H4" s="174"/>
    </row>
    <row r="5" spans="1:20" x14ac:dyDescent="0.2">
      <c r="C5" s="177"/>
      <c r="D5" s="178"/>
      <c r="E5" s="178"/>
      <c r="F5" s="178"/>
      <c r="G5" s="178"/>
      <c r="H5" s="178"/>
      <c r="I5" s="178"/>
      <c r="J5" s="178"/>
    </row>
    <row r="6" spans="1:20" x14ac:dyDescent="0.2">
      <c r="B6" s="358"/>
      <c r="C6" s="360" t="s">
        <v>52</v>
      </c>
      <c r="D6" s="362" t="s">
        <v>102</v>
      </c>
      <c r="E6" s="355" t="s">
        <v>116</v>
      </c>
      <c r="F6" s="355" t="s">
        <v>103</v>
      </c>
      <c r="G6" s="355" t="s">
        <v>117</v>
      </c>
      <c r="H6" s="355" t="s">
        <v>118</v>
      </c>
      <c r="I6" s="355" t="s">
        <v>119</v>
      </c>
      <c r="J6" s="364" t="s">
        <v>120</v>
      </c>
      <c r="M6" s="173" t="s">
        <v>122</v>
      </c>
    </row>
    <row r="7" spans="1:20" ht="15" customHeight="1" x14ac:dyDescent="0.2">
      <c r="B7" s="359"/>
      <c r="C7" s="361"/>
      <c r="D7" s="363"/>
      <c r="E7" s="356"/>
      <c r="F7" s="356"/>
      <c r="G7" s="356"/>
      <c r="H7" s="356"/>
      <c r="I7" s="356"/>
      <c r="J7" s="365"/>
      <c r="M7" s="173" t="s">
        <v>123</v>
      </c>
    </row>
    <row r="8" spans="1:20" x14ac:dyDescent="0.2">
      <c r="B8" s="179" t="s">
        <v>51</v>
      </c>
      <c r="C8" s="180">
        <v>1289691</v>
      </c>
      <c r="D8" s="180">
        <v>449628.69</v>
      </c>
      <c r="E8" s="181">
        <v>104611</v>
      </c>
      <c r="F8" s="181">
        <v>199122</v>
      </c>
      <c r="G8" s="181">
        <v>67594</v>
      </c>
      <c r="H8" s="181">
        <v>267255</v>
      </c>
      <c r="I8" s="181">
        <v>54866</v>
      </c>
      <c r="J8" s="181">
        <v>146614</v>
      </c>
      <c r="K8" s="182"/>
      <c r="L8" s="182"/>
    </row>
    <row r="9" spans="1:20" x14ac:dyDescent="0.2">
      <c r="B9" s="183" t="s">
        <v>84</v>
      </c>
      <c r="C9" s="184">
        <v>14716</v>
      </c>
      <c r="D9" s="185">
        <v>6398.2</v>
      </c>
      <c r="E9" s="186">
        <v>8317.59</v>
      </c>
      <c r="F9" s="186" t="s">
        <v>55</v>
      </c>
      <c r="G9" s="186" t="s">
        <v>55</v>
      </c>
      <c r="H9" s="186">
        <v>0</v>
      </c>
      <c r="I9" s="186">
        <v>0</v>
      </c>
      <c r="J9" s="186">
        <v>0</v>
      </c>
      <c r="K9" s="182"/>
      <c r="L9" s="182"/>
      <c r="M9" s="367" t="s">
        <v>124</v>
      </c>
      <c r="N9" s="368"/>
      <c r="O9" s="368"/>
      <c r="P9" s="368"/>
      <c r="Q9" s="368"/>
      <c r="R9" s="187"/>
      <c r="S9" s="188"/>
      <c r="T9" s="189"/>
    </row>
    <row r="10" spans="1:20" x14ac:dyDescent="0.2">
      <c r="B10" s="190" t="s">
        <v>83</v>
      </c>
      <c r="C10" s="191">
        <v>13074</v>
      </c>
      <c r="D10" s="192">
        <v>5239.1000000000004</v>
      </c>
      <c r="E10" s="193">
        <v>540.03</v>
      </c>
      <c r="F10" s="193">
        <v>4352</v>
      </c>
      <c r="G10" s="193">
        <v>2943</v>
      </c>
      <c r="H10" s="193">
        <v>0</v>
      </c>
      <c r="I10" s="193">
        <v>0</v>
      </c>
      <c r="J10" s="193">
        <v>0</v>
      </c>
      <c r="K10" s="182"/>
      <c r="L10" s="182"/>
      <c r="M10" s="368"/>
      <c r="N10" s="368"/>
      <c r="O10" s="368"/>
      <c r="P10" s="368"/>
      <c r="Q10" s="368"/>
      <c r="R10" s="194"/>
      <c r="S10" s="188"/>
    </row>
    <row r="11" spans="1:20" x14ac:dyDescent="0.2">
      <c r="B11" s="190" t="s">
        <v>82</v>
      </c>
      <c r="C11" s="191">
        <v>13911</v>
      </c>
      <c r="D11" s="192">
        <v>10487.01</v>
      </c>
      <c r="E11" s="193">
        <v>1025.96</v>
      </c>
      <c r="F11" s="193">
        <v>761</v>
      </c>
      <c r="G11" s="193">
        <v>1637</v>
      </c>
      <c r="H11" s="193">
        <v>0</v>
      </c>
      <c r="I11" s="193">
        <v>0</v>
      </c>
      <c r="J11" s="193">
        <v>0</v>
      </c>
      <c r="K11" s="182"/>
      <c r="L11" s="182"/>
      <c r="M11" s="368"/>
      <c r="N11" s="368"/>
      <c r="O11" s="368"/>
      <c r="P11" s="368"/>
      <c r="Q11" s="368"/>
      <c r="R11" s="187"/>
      <c r="S11" s="188"/>
    </row>
    <row r="12" spans="1:20" x14ac:dyDescent="0.2">
      <c r="B12" s="190" t="s">
        <v>81</v>
      </c>
      <c r="C12" s="191">
        <v>1710</v>
      </c>
      <c r="D12" s="192">
        <v>1347.53</v>
      </c>
      <c r="E12" s="193">
        <v>362.67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82"/>
      <c r="L12" s="182"/>
      <c r="M12" s="368"/>
      <c r="N12" s="368"/>
      <c r="O12" s="368"/>
      <c r="P12" s="368"/>
      <c r="Q12" s="368"/>
      <c r="R12" s="187"/>
      <c r="S12" s="188"/>
    </row>
    <row r="13" spans="1:20" x14ac:dyDescent="0.2">
      <c r="B13" s="190" t="s">
        <v>126</v>
      </c>
      <c r="C13" s="191">
        <v>33671</v>
      </c>
      <c r="D13" s="192">
        <v>31738.05</v>
      </c>
      <c r="E13" s="193">
        <v>1932.71</v>
      </c>
      <c r="F13" s="193">
        <v>0</v>
      </c>
      <c r="G13" s="193">
        <v>0</v>
      </c>
      <c r="H13" s="193">
        <v>0</v>
      </c>
      <c r="I13" s="193">
        <v>0</v>
      </c>
      <c r="J13" s="193">
        <v>0</v>
      </c>
      <c r="K13" s="182"/>
      <c r="L13" s="182"/>
      <c r="M13" s="368"/>
      <c r="N13" s="368"/>
      <c r="O13" s="368"/>
      <c r="P13" s="368"/>
      <c r="Q13" s="368"/>
      <c r="R13" s="187"/>
      <c r="S13" s="188"/>
    </row>
    <row r="14" spans="1:20" x14ac:dyDescent="0.2">
      <c r="B14" s="190" t="s">
        <v>79</v>
      </c>
      <c r="C14" s="191">
        <v>600</v>
      </c>
      <c r="D14" s="192">
        <v>600</v>
      </c>
      <c r="E14" s="193">
        <v>0</v>
      </c>
      <c r="F14" s="193">
        <v>0</v>
      </c>
      <c r="G14" s="193">
        <v>0</v>
      </c>
      <c r="H14" s="193">
        <v>0</v>
      </c>
      <c r="I14" s="193">
        <v>0</v>
      </c>
      <c r="J14" s="193">
        <v>0</v>
      </c>
      <c r="K14" s="182"/>
      <c r="L14" s="182"/>
      <c r="M14" s="369" t="s">
        <v>125</v>
      </c>
      <c r="N14" s="370"/>
      <c r="O14" s="370"/>
      <c r="P14" s="370"/>
      <c r="Q14" s="370"/>
      <c r="R14" s="187"/>
      <c r="S14" s="188"/>
    </row>
    <row r="15" spans="1:20" x14ac:dyDescent="0.2">
      <c r="B15" s="190" t="s">
        <v>78</v>
      </c>
      <c r="C15" s="191">
        <v>616</v>
      </c>
      <c r="D15" s="192">
        <v>615.53</v>
      </c>
      <c r="E15" s="193" t="s">
        <v>55</v>
      </c>
      <c r="F15" s="193">
        <v>0</v>
      </c>
      <c r="G15" s="193">
        <v>0</v>
      </c>
      <c r="H15" s="193">
        <v>0</v>
      </c>
      <c r="I15" s="193">
        <v>0</v>
      </c>
      <c r="J15" s="193">
        <v>0</v>
      </c>
      <c r="K15" s="182"/>
      <c r="L15" s="182"/>
      <c r="M15" s="370"/>
      <c r="N15" s="370"/>
      <c r="O15" s="370"/>
      <c r="P15" s="370"/>
      <c r="Q15" s="370"/>
      <c r="R15" s="187"/>
      <c r="S15" s="188"/>
    </row>
    <row r="16" spans="1:20" x14ac:dyDescent="0.2">
      <c r="B16" s="190" t="s">
        <v>77</v>
      </c>
      <c r="C16" s="191">
        <v>85290</v>
      </c>
      <c r="D16" s="192">
        <v>8703.93</v>
      </c>
      <c r="E16" s="193">
        <v>3211.64</v>
      </c>
      <c r="F16" s="193">
        <v>32229</v>
      </c>
      <c r="G16" s="193">
        <v>4671</v>
      </c>
      <c r="H16" s="193">
        <v>27017.5</v>
      </c>
      <c r="I16" s="193">
        <v>3682</v>
      </c>
      <c r="J16" s="193">
        <v>5775</v>
      </c>
      <c r="K16" s="182"/>
      <c r="L16" s="182"/>
      <c r="R16" s="187"/>
      <c r="S16" s="188"/>
    </row>
    <row r="17" spans="2:19" x14ac:dyDescent="0.2">
      <c r="B17" s="190" t="s">
        <v>76</v>
      </c>
      <c r="C17" s="191">
        <v>432614</v>
      </c>
      <c r="D17" s="192">
        <v>26753.89</v>
      </c>
      <c r="E17" s="193">
        <v>21988.639999999999</v>
      </c>
      <c r="F17" s="193">
        <v>77164</v>
      </c>
      <c r="G17" s="193">
        <v>20350</v>
      </c>
      <c r="H17" s="193">
        <v>149971.10999999999</v>
      </c>
      <c r="I17" s="193">
        <v>33303</v>
      </c>
      <c r="J17" s="193">
        <v>103083</v>
      </c>
      <c r="K17" s="182"/>
      <c r="L17" s="182"/>
      <c r="R17" s="187"/>
      <c r="S17" s="188"/>
    </row>
    <row r="18" spans="2:19" x14ac:dyDescent="0.2">
      <c r="B18" s="190" t="s">
        <v>75</v>
      </c>
      <c r="C18" s="191">
        <v>68658</v>
      </c>
      <c r="D18" s="192">
        <v>36741.17</v>
      </c>
      <c r="E18" s="193">
        <v>5024.6000000000004</v>
      </c>
      <c r="F18" s="193">
        <v>10785</v>
      </c>
      <c r="G18" s="193">
        <v>12489</v>
      </c>
      <c r="H18" s="193">
        <v>801.58</v>
      </c>
      <c r="I18" s="193">
        <v>793</v>
      </c>
      <c r="J18" s="193">
        <v>2024</v>
      </c>
      <c r="K18" s="182"/>
      <c r="L18" s="182"/>
      <c r="R18" s="187"/>
      <c r="S18" s="188"/>
    </row>
    <row r="19" spans="2:19" x14ac:dyDescent="0.2">
      <c r="B19" s="190" t="s">
        <v>74</v>
      </c>
      <c r="C19" s="191">
        <v>8082</v>
      </c>
      <c r="D19" s="192">
        <v>4798.6400000000003</v>
      </c>
      <c r="E19" s="193">
        <v>554</v>
      </c>
      <c r="F19" s="193">
        <v>1042</v>
      </c>
      <c r="G19" s="193">
        <v>212</v>
      </c>
      <c r="H19" s="193" t="s">
        <v>55</v>
      </c>
      <c r="I19" s="193" t="s">
        <v>55</v>
      </c>
      <c r="J19" s="193">
        <v>1475</v>
      </c>
      <c r="K19" s="182"/>
      <c r="L19" s="182"/>
      <c r="R19" s="187"/>
      <c r="S19" s="188"/>
    </row>
    <row r="20" spans="2:19" x14ac:dyDescent="0.2">
      <c r="B20" s="190" t="s">
        <v>73</v>
      </c>
      <c r="C20" s="191">
        <v>285625</v>
      </c>
      <c r="D20" s="192">
        <v>52251.41</v>
      </c>
      <c r="E20" s="193">
        <v>30182.51</v>
      </c>
      <c r="F20" s="193">
        <v>62104</v>
      </c>
      <c r="G20" s="193">
        <v>16591</v>
      </c>
      <c r="H20" s="193">
        <v>77518.880000000005</v>
      </c>
      <c r="I20" s="193">
        <v>15844</v>
      </c>
      <c r="J20" s="193">
        <v>31133</v>
      </c>
      <c r="K20" s="182"/>
      <c r="L20" s="182"/>
      <c r="R20" s="187"/>
      <c r="S20" s="188"/>
    </row>
    <row r="21" spans="2:19" x14ac:dyDescent="0.2">
      <c r="B21" s="190" t="s">
        <v>72</v>
      </c>
      <c r="C21" s="191">
        <v>3889</v>
      </c>
      <c r="D21" s="192">
        <v>527.55999999999995</v>
      </c>
      <c r="E21" s="193">
        <v>86.53</v>
      </c>
      <c r="F21" s="193">
        <v>362</v>
      </c>
      <c r="G21" s="193">
        <v>180</v>
      </c>
      <c r="H21" s="193">
        <v>1201.31</v>
      </c>
      <c r="I21" s="193">
        <v>369</v>
      </c>
      <c r="J21" s="193">
        <v>1163</v>
      </c>
      <c r="K21" s="182"/>
      <c r="L21" s="182"/>
      <c r="R21" s="187"/>
      <c r="S21" s="188"/>
    </row>
    <row r="22" spans="2:19" x14ac:dyDescent="0.2">
      <c r="B22" s="190" t="s">
        <v>71</v>
      </c>
      <c r="C22" s="191">
        <v>2391</v>
      </c>
      <c r="D22" s="192">
        <v>2390.5</v>
      </c>
      <c r="E22" s="193" t="s">
        <v>55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  <c r="K22" s="182"/>
      <c r="L22" s="182"/>
      <c r="R22" s="187"/>
      <c r="S22" s="188"/>
    </row>
    <row r="23" spans="2:19" x14ac:dyDescent="0.2">
      <c r="B23" s="190" t="s">
        <v>70</v>
      </c>
      <c r="C23" s="191">
        <v>1440</v>
      </c>
      <c r="D23" s="192">
        <v>1401.1</v>
      </c>
      <c r="E23" s="193">
        <v>38.69</v>
      </c>
      <c r="F23" s="193">
        <v>0</v>
      </c>
      <c r="G23" s="193">
        <v>0</v>
      </c>
      <c r="H23" s="193">
        <v>0</v>
      </c>
      <c r="I23" s="193">
        <v>0</v>
      </c>
      <c r="J23" s="193">
        <v>0</v>
      </c>
      <c r="K23" s="182"/>
      <c r="L23" s="182"/>
      <c r="R23" s="187"/>
      <c r="S23" s="188"/>
    </row>
    <row r="24" spans="2:19" x14ac:dyDescent="0.2">
      <c r="B24" s="190" t="s">
        <v>69</v>
      </c>
      <c r="C24" s="191">
        <v>57</v>
      </c>
      <c r="D24" s="192">
        <v>39</v>
      </c>
      <c r="E24" s="193">
        <v>18</v>
      </c>
      <c r="F24" s="193">
        <v>0</v>
      </c>
      <c r="G24" s="193">
        <v>0</v>
      </c>
      <c r="H24" s="193">
        <v>0</v>
      </c>
      <c r="I24" s="193">
        <v>0</v>
      </c>
      <c r="J24" s="193">
        <v>0</v>
      </c>
      <c r="K24" s="182"/>
      <c r="L24" s="182"/>
      <c r="R24" s="187"/>
      <c r="S24" s="188"/>
    </row>
    <row r="25" spans="2:19" x14ac:dyDescent="0.2">
      <c r="B25" s="190" t="s">
        <v>68</v>
      </c>
      <c r="C25" s="191">
        <v>35504</v>
      </c>
      <c r="D25" s="192">
        <v>25265.31</v>
      </c>
      <c r="E25" s="193">
        <v>2426.31</v>
      </c>
      <c r="F25" s="193">
        <v>3976</v>
      </c>
      <c r="G25" s="193">
        <v>3836</v>
      </c>
      <c r="H25" s="193">
        <v>0</v>
      </c>
      <c r="I25" s="193">
        <v>0</v>
      </c>
      <c r="J25" s="193">
        <v>0</v>
      </c>
      <c r="K25" s="182"/>
      <c r="L25" s="182"/>
      <c r="R25" s="187"/>
      <c r="S25" s="188"/>
    </row>
    <row r="26" spans="2:19" x14ac:dyDescent="0.2">
      <c r="B26" s="190" t="s">
        <v>67</v>
      </c>
      <c r="C26" s="191" t="s">
        <v>55</v>
      </c>
      <c r="D26" s="192" t="s">
        <v>55</v>
      </c>
      <c r="E26" s="193" t="s">
        <v>55</v>
      </c>
      <c r="F26" s="193" t="s">
        <v>55</v>
      </c>
      <c r="G26" s="193" t="s">
        <v>55</v>
      </c>
      <c r="H26" s="193" t="s">
        <v>55</v>
      </c>
      <c r="I26" s="193" t="s">
        <v>55</v>
      </c>
      <c r="J26" s="193" t="s">
        <v>55</v>
      </c>
      <c r="K26" s="182"/>
      <c r="L26" s="182"/>
      <c r="R26" s="187"/>
      <c r="S26" s="188"/>
    </row>
    <row r="27" spans="2:19" x14ac:dyDescent="0.2">
      <c r="B27" s="190" t="s">
        <v>66</v>
      </c>
      <c r="C27" s="191">
        <v>16117</v>
      </c>
      <c r="D27" s="192">
        <v>7948.05</v>
      </c>
      <c r="E27" s="193">
        <v>8168.55</v>
      </c>
      <c r="F27" s="193">
        <v>0</v>
      </c>
      <c r="G27" s="193">
        <v>0</v>
      </c>
      <c r="H27" s="193">
        <v>0</v>
      </c>
      <c r="I27" s="193">
        <v>0</v>
      </c>
      <c r="J27" s="193">
        <v>0</v>
      </c>
      <c r="K27" s="182"/>
      <c r="L27" s="182"/>
      <c r="R27" s="187"/>
      <c r="S27" s="188"/>
    </row>
    <row r="28" spans="2:19" x14ac:dyDescent="0.2">
      <c r="B28" s="190" t="s">
        <v>65</v>
      </c>
      <c r="C28" s="191">
        <v>9504</v>
      </c>
      <c r="D28" s="192">
        <v>7907.95</v>
      </c>
      <c r="E28" s="193">
        <v>534.52</v>
      </c>
      <c r="F28" s="193">
        <v>211</v>
      </c>
      <c r="G28" s="193">
        <v>851</v>
      </c>
      <c r="H28" s="193">
        <v>0</v>
      </c>
      <c r="I28" s="193">
        <v>0</v>
      </c>
      <c r="J28" s="193">
        <v>0</v>
      </c>
      <c r="K28" s="182"/>
      <c r="L28" s="182"/>
      <c r="R28" s="187"/>
      <c r="S28" s="188"/>
    </row>
    <row r="29" spans="2:19" x14ac:dyDescent="0.2">
      <c r="B29" s="190" t="s">
        <v>64</v>
      </c>
      <c r="C29" s="191">
        <v>150992</v>
      </c>
      <c r="D29" s="192">
        <v>143113.32999999999</v>
      </c>
      <c r="E29" s="193">
        <v>5883.87</v>
      </c>
      <c r="F29" s="193">
        <v>1315</v>
      </c>
      <c r="G29" s="193">
        <v>680</v>
      </c>
      <c r="H29" s="193">
        <v>0</v>
      </c>
      <c r="I29" s="193">
        <v>0</v>
      </c>
      <c r="J29" s="193">
        <v>0</v>
      </c>
      <c r="K29" s="182"/>
      <c r="L29" s="182"/>
      <c r="R29" s="187"/>
      <c r="S29" s="188"/>
    </row>
    <row r="30" spans="2:19" x14ac:dyDescent="0.2">
      <c r="B30" s="190" t="s">
        <v>63</v>
      </c>
      <c r="C30" s="191">
        <v>35831</v>
      </c>
      <c r="D30" s="192">
        <v>10095.17</v>
      </c>
      <c r="E30" s="193">
        <v>9216.5400000000009</v>
      </c>
      <c r="F30" s="193">
        <v>2536</v>
      </c>
      <c r="G30" s="193">
        <v>402</v>
      </c>
      <c r="H30" s="193">
        <v>10744.96</v>
      </c>
      <c r="I30" s="193">
        <v>875</v>
      </c>
      <c r="J30" s="193">
        <v>1961</v>
      </c>
      <c r="K30" s="182"/>
      <c r="L30" s="182"/>
      <c r="R30" s="187"/>
      <c r="S30" s="188"/>
    </row>
    <row r="31" spans="2:19" x14ac:dyDescent="0.2">
      <c r="B31" s="190" t="s">
        <v>62</v>
      </c>
      <c r="C31" s="191">
        <v>59043</v>
      </c>
      <c r="D31" s="192">
        <v>51225.74</v>
      </c>
      <c r="E31" s="193">
        <v>3216.99</v>
      </c>
      <c r="F31" s="193">
        <v>1887</v>
      </c>
      <c r="G31" s="193">
        <v>2713</v>
      </c>
      <c r="H31" s="193">
        <v>0</v>
      </c>
      <c r="I31" s="193">
        <v>0</v>
      </c>
      <c r="J31" s="193">
        <v>0</v>
      </c>
      <c r="K31" s="182"/>
      <c r="L31" s="182"/>
      <c r="R31" s="187"/>
      <c r="S31" s="188"/>
    </row>
    <row r="32" spans="2:19" x14ac:dyDescent="0.2">
      <c r="B32" s="190" t="s">
        <v>61</v>
      </c>
      <c r="C32" s="191">
        <v>3352</v>
      </c>
      <c r="D32" s="192">
        <v>2701.93</v>
      </c>
      <c r="E32" s="193">
        <v>212.6</v>
      </c>
      <c r="F32" s="193">
        <v>398</v>
      </c>
      <c r="G32" s="193">
        <v>39</v>
      </c>
      <c r="H32" s="193">
        <v>0</v>
      </c>
      <c r="I32" s="193" t="s">
        <v>55</v>
      </c>
      <c r="J32" s="193" t="s">
        <v>55</v>
      </c>
      <c r="K32" s="182"/>
      <c r="L32" s="182"/>
      <c r="R32" s="187"/>
      <c r="S32" s="188"/>
    </row>
    <row r="33" spans="1:19" x14ac:dyDescent="0.2">
      <c r="B33" s="190" t="s">
        <v>60</v>
      </c>
      <c r="C33" s="191">
        <v>3782</v>
      </c>
      <c r="D33" s="192">
        <v>3781.58</v>
      </c>
      <c r="E33" s="193" t="s">
        <v>55</v>
      </c>
      <c r="F33" s="193" t="s">
        <v>55</v>
      </c>
      <c r="G33" s="193" t="s">
        <v>55</v>
      </c>
      <c r="H33" s="193">
        <v>0</v>
      </c>
      <c r="I33" s="193">
        <v>0</v>
      </c>
      <c r="J33" s="193">
        <v>0</v>
      </c>
      <c r="K33" s="182"/>
      <c r="L33" s="182"/>
      <c r="R33" s="187"/>
      <c r="S33" s="188"/>
    </row>
    <row r="34" spans="1:19" x14ac:dyDescent="0.2">
      <c r="B34" s="190" t="s">
        <v>59</v>
      </c>
      <c r="C34" s="191">
        <v>667</v>
      </c>
      <c r="D34" s="192">
        <v>666.51</v>
      </c>
      <c r="E34" s="193" t="s">
        <v>55</v>
      </c>
      <c r="F34" s="193">
        <v>0</v>
      </c>
      <c r="G34" s="193">
        <v>0</v>
      </c>
      <c r="H34" s="193">
        <v>0</v>
      </c>
      <c r="I34" s="193">
        <v>0</v>
      </c>
      <c r="J34" s="193">
        <v>0</v>
      </c>
      <c r="K34" s="182"/>
      <c r="L34" s="182"/>
      <c r="R34" s="187"/>
      <c r="S34" s="188"/>
    </row>
    <row r="35" spans="1:19" x14ac:dyDescent="0.2">
      <c r="B35" s="190" t="s">
        <v>58</v>
      </c>
      <c r="C35" s="191">
        <v>1690</v>
      </c>
      <c r="D35" s="192">
        <v>1494.1</v>
      </c>
      <c r="E35" s="193">
        <v>196.24</v>
      </c>
      <c r="F35" s="193">
        <v>0</v>
      </c>
      <c r="G35" s="193">
        <v>0</v>
      </c>
      <c r="H35" s="193">
        <v>0</v>
      </c>
      <c r="I35" s="193">
        <v>0</v>
      </c>
      <c r="J35" s="193">
        <v>0</v>
      </c>
      <c r="K35" s="182"/>
      <c r="L35" s="182"/>
      <c r="R35" s="187"/>
      <c r="S35" s="188"/>
    </row>
    <row r="36" spans="1:19" x14ac:dyDescent="0.2">
      <c r="B36" s="195" t="s">
        <v>57</v>
      </c>
      <c r="C36" s="196">
        <v>6868</v>
      </c>
      <c r="D36" s="197">
        <v>5396.4</v>
      </c>
      <c r="E36" s="198">
        <v>1471.52</v>
      </c>
      <c r="F36" s="199">
        <v>0</v>
      </c>
      <c r="G36" s="198">
        <v>0</v>
      </c>
      <c r="H36" s="198">
        <v>0</v>
      </c>
      <c r="I36" s="198">
        <v>0</v>
      </c>
      <c r="J36" s="198">
        <v>0</v>
      </c>
      <c r="K36" s="182"/>
      <c r="L36" s="182"/>
      <c r="R36" s="187"/>
      <c r="S36" s="188"/>
    </row>
    <row r="37" spans="1:19" x14ac:dyDescent="0.2">
      <c r="L37" s="182"/>
    </row>
    <row r="38" spans="1:19" x14ac:dyDescent="0.2">
      <c r="B38" s="200" t="s">
        <v>310</v>
      </c>
    </row>
    <row r="41" spans="1:19" x14ac:dyDescent="0.2">
      <c r="A41" s="201"/>
    </row>
    <row r="42" spans="1:19" x14ac:dyDescent="0.2">
      <c r="B42" s="202"/>
      <c r="C42" s="202"/>
      <c r="D42" s="202"/>
      <c r="E42" s="202"/>
      <c r="F42" s="202"/>
      <c r="G42" s="203"/>
    </row>
    <row r="43" spans="1:19" x14ac:dyDescent="0.2">
      <c r="F43" s="202"/>
      <c r="G43" s="202"/>
    </row>
    <row r="44" spans="1:19" x14ac:dyDescent="0.2">
      <c r="G44" s="203"/>
    </row>
    <row r="45" spans="1:19" x14ac:dyDescent="0.2">
      <c r="F45" s="203"/>
      <c r="G45" s="203"/>
    </row>
    <row r="46" spans="1:19" x14ac:dyDescent="0.2">
      <c r="F46" s="202"/>
      <c r="G46" s="203"/>
    </row>
    <row r="47" spans="1:19" x14ac:dyDescent="0.2">
      <c r="F47" s="203"/>
      <c r="G47" s="203"/>
    </row>
    <row r="48" spans="1:19" x14ac:dyDescent="0.2">
      <c r="F48" s="202"/>
      <c r="G48" s="202"/>
    </row>
    <row r="49" spans="2:18" x14ac:dyDescent="0.2">
      <c r="F49" s="202"/>
      <c r="G49" s="202"/>
    </row>
    <row r="50" spans="2:18" x14ac:dyDescent="0.2">
      <c r="F50" s="202"/>
      <c r="G50" s="202"/>
    </row>
    <row r="51" spans="2:18" x14ac:dyDescent="0.2">
      <c r="F51" s="202"/>
      <c r="G51" s="203"/>
    </row>
    <row r="52" spans="2:18" x14ac:dyDescent="0.2">
      <c r="F52" s="202"/>
      <c r="G52" s="202"/>
    </row>
    <row r="53" spans="2:18" x14ac:dyDescent="0.2">
      <c r="F53" s="202"/>
      <c r="G53" s="202"/>
    </row>
    <row r="54" spans="2:18" x14ac:dyDescent="0.2">
      <c r="F54" s="202"/>
      <c r="G54" s="203"/>
    </row>
    <row r="55" spans="2:18" x14ac:dyDescent="0.2">
      <c r="F55" s="202"/>
      <c r="G55" s="202"/>
      <c r="P55" s="202"/>
      <c r="Q55" s="202"/>
      <c r="R55" s="202"/>
    </row>
    <row r="56" spans="2:18" ht="15" customHeight="1" x14ac:dyDescent="0.2">
      <c r="F56" s="202"/>
      <c r="G56" s="202"/>
      <c r="P56" s="202"/>
    </row>
    <row r="57" spans="2:18" x14ac:dyDescent="0.2">
      <c r="F57" s="202"/>
      <c r="G57" s="202"/>
    </row>
    <row r="58" spans="2:18" x14ac:dyDescent="0.2">
      <c r="F58" s="202"/>
      <c r="G58" s="202"/>
    </row>
    <row r="59" spans="2:18" x14ac:dyDescent="0.2">
      <c r="B59" s="202"/>
      <c r="C59" s="202"/>
      <c r="D59" s="202"/>
      <c r="E59" s="203"/>
      <c r="F59" s="203"/>
      <c r="G59" s="203"/>
      <c r="H59" s="202"/>
      <c r="I59" s="202"/>
      <c r="J59" s="202"/>
      <c r="K59" s="202"/>
    </row>
    <row r="60" spans="2:18" x14ac:dyDescent="0.2">
      <c r="B60" s="202"/>
      <c r="C60" s="202"/>
      <c r="D60" s="202"/>
      <c r="E60" s="202"/>
      <c r="F60" s="202"/>
      <c r="G60" s="202"/>
      <c r="I60" s="366"/>
      <c r="J60" s="366"/>
      <c r="K60" s="366"/>
    </row>
    <row r="61" spans="2:18" x14ac:dyDescent="0.2">
      <c r="B61" s="202"/>
      <c r="C61" s="202"/>
      <c r="D61" s="202"/>
      <c r="E61" s="202"/>
      <c r="F61" s="202"/>
      <c r="G61" s="203"/>
      <c r="H61" s="202"/>
      <c r="I61" s="366"/>
      <c r="J61" s="366"/>
      <c r="K61" s="366"/>
    </row>
    <row r="62" spans="2:18" x14ac:dyDescent="0.2">
      <c r="B62" s="202"/>
      <c r="C62" s="202"/>
      <c r="D62" s="202"/>
      <c r="E62" s="202"/>
      <c r="F62" s="202"/>
      <c r="G62" s="203"/>
      <c r="H62" s="202"/>
      <c r="I62" s="366"/>
      <c r="J62" s="366"/>
      <c r="K62" s="366"/>
    </row>
    <row r="63" spans="2:18" x14ac:dyDescent="0.2">
      <c r="B63" s="202"/>
      <c r="C63" s="202"/>
      <c r="D63" s="202"/>
      <c r="E63" s="202"/>
      <c r="F63" s="202"/>
      <c r="G63" s="202"/>
    </row>
    <row r="64" spans="2:18" x14ac:dyDescent="0.2">
      <c r="B64" s="202"/>
      <c r="C64" s="202"/>
      <c r="D64" s="202"/>
      <c r="E64" s="202"/>
      <c r="F64" s="202"/>
      <c r="G64" s="202"/>
    </row>
    <row r="65" spans="1:26" x14ac:dyDescent="0.2">
      <c r="A65" s="202"/>
      <c r="B65" s="202"/>
      <c r="C65" s="202"/>
      <c r="D65" s="202"/>
      <c r="E65" s="202"/>
      <c r="F65" s="202"/>
      <c r="G65" s="202"/>
    </row>
    <row r="66" spans="1:26" x14ac:dyDescent="0.2">
      <c r="B66" s="202"/>
      <c r="C66" s="202"/>
      <c r="D66" s="202"/>
      <c r="E66" s="202"/>
      <c r="F66" s="202"/>
      <c r="G66" s="202"/>
    </row>
    <row r="67" spans="1:26" x14ac:dyDescent="0.2">
      <c r="B67" s="202"/>
      <c r="C67" s="202"/>
      <c r="D67" s="202"/>
      <c r="E67" s="202"/>
      <c r="F67" s="202"/>
      <c r="G67" s="202"/>
    </row>
    <row r="68" spans="1:26" x14ac:dyDescent="0.2">
      <c r="B68" s="202"/>
      <c r="C68" s="202"/>
      <c r="D68" s="202"/>
      <c r="E68" s="202"/>
      <c r="F68" s="202"/>
      <c r="G68" s="202"/>
    </row>
    <row r="69" spans="1:26" x14ac:dyDescent="0.2"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</row>
    <row r="72" spans="1:26" x14ac:dyDescent="0.2">
      <c r="V72" s="202"/>
      <c r="W72" s="202"/>
      <c r="X72" s="202"/>
      <c r="Y72" s="202"/>
      <c r="Z72" s="202"/>
    </row>
    <row r="79" spans="1:26" ht="15" customHeight="1" x14ac:dyDescent="0.2"/>
    <row r="80" spans="1:26" ht="12" customHeight="1" x14ac:dyDescent="0.2"/>
    <row r="137" spans="14:14" x14ac:dyDescent="0.2">
      <c r="N137" s="202"/>
    </row>
    <row r="164" ht="13.5" customHeight="1" x14ac:dyDescent="0.2"/>
    <row r="167" ht="11.25" customHeight="1" x14ac:dyDescent="0.2"/>
    <row r="191" spans="21:24" x14ac:dyDescent="0.2">
      <c r="U191" s="204"/>
      <c r="V191" s="204"/>
      <c r="W191" s="204"/>
      <c r="X191" s="204"/>
    </row>
    <row r="192" spans="21:24" x14ac:dyDescent="0.2">
      <c r="U192" s="204"/>
      <c r="V192" s="204"/>
      <c r="W192" s="204"/>
      <c r="X192" s="204"/>
    </row>
    <row r="193" spans="21:24" x14ac:dyDescent="0.2">
      <c r="U193" s="204"/>
      <c r="V193" s="205"/>
      <c r="W193" s="205"/>
      <c r="X193" s="205"/>
    </row>
    <row r="194" spans="21:24" x14ac:dyDescent="0.2">
      <c r="U194" s="204"/>
      <c r="V194" s="205"/>
      <c r="W194" s="205"/>
      <c r="X194" s="205"/>
    </row>
    <row r="195" spans="21:24" x14ac:dyDescent="0.2">
      <c r="U195" s="204"/>
      <c r="V195" s="205"/>
      <c r="W195" s="205"/>
      <c r="X195" s="205"/>
    </row>
    <row r="196" spans="21:24" x14ac:dyDescent="0.2">
      <c r="U196" s="204"/>
      <c r="V196" s="205"/>
      <c r="W196" s="205"/>
      <c r="X196" s="205"/>
    </row>
    <row r="197" spans="21:24" x14ac:dyDescent="0.2">
      <c r="U197" s="204"/>
      <c r="V197" s="205"/>
      <c r="W197" s="205"/>
      <c r="X197" s="205"/>
    </row>
    <row r="198" spans="21:24" x14ac:dyDescent="0.2">
      <c r="U198" s="204"/>
      <c r="V198" s="205"/>
      <c r="W198" s="205"/>
      <c r="X198" s="205"/>
    </row>
    <row r="218" ht="12" customHeight="1" x14ac:dyDescent="0.2"/>
    <row r="221" hidden="1" x14ac:dyDescent="0.2"/>
    <row r="234" ht="15" customHeight="1" x14ac:dyDescent="0.2"/>
    <row r="240" s="213" customFormat="1" x14ac:dyDescent="0.2"/>
    <row r="245" spans="22:22" x14ac:dyDescent="0.2">
      <c r="V245" s="189"/>
    </row>
    <row r="246" spans="22:22" x14ac:dyDescent="0.2">
      <c r="V246" s="189"/>
    </row>
    <row r="247" spans="22:22" x14ac:dyDescent="0.2">
      <c r="V247" s="189"/>
    </row>
    <row r="248" spans="22:22" x14ac:dyDescent="0.2">
      <c r="V248" s="189"/>
    </row>
    <row r="267" spans="27:27" s="213" customFormat="1" x14ac:dyDescent="0.2"/>
    <row r="272" spans="27:27" x14ac:dyDescent="0.2">
      <c r="AA272" s="206"/>
    </row>
    <row r="273" spans="21:27" x14ac:dyDescent="0.2">
      <c r="AA273" s="206"/>
    </row>
    <row r="274" spans="21:27" x14ac:dyDescent="0.2">
      <c r="AA274" s="206"/>
    </row>
    <row r="275" spans="21:27" x14ac:dyDescent="0.2">
      <c r="AA275" s="206"/>
    </row>
    <row r="276" spans="21:27" x14ac:dyDescent="0.2">
      <c r="U276" s="189"/>
      <c r="V276" s="189"/>
      <c r="W276" s="189"/>
      <c r="X276" s="189"/>
      <c r="Y276" s="189"/>
      <c r="Z276" s="189"/>
      <c r="AA276" s="206"/>
    </row>
    <row r="277" spans="21:27" x14ac:dyDescent="0.2">
      <c r="U277" s="189"/>
      <c r="V277" s="189"/>
      <c r="W277" s="189"/>
      <c r="AA277" s="206"/>
    </row>
    <row r="278" spans="21:27" x14ac:dyDescent="0.2">
      <c r="U278" s="189"/>
      <c r="V278" s="189"/>
      <c r="W278" s="189"/>
      <c r="AA278" s="189"/>
    </row>
    <row r="279" spans="21:27" x14ac:dyDescent="0.2">
      <c r="U279" s="206"/>
      <c r="V279" s="189"/>
      <c r="W279" s="189"/>
      <c r="X279" s="207"/>
      <c r="Y279" s="207"/>
      <c r="Z279" s="189"/>
      <c r="AA279" s="189"/>
    </row>
    <row r="280" spans="21:27" x14ac:dyDescent="0.2">
      <c r="U280" s="206"/>
      <c r="V280" s="206"/>
      <c r="W280" s="208"/>
      <c r="X280" s="208"/>
      <c r="Y280" s="208"/>
    </row>
    <row r="281" spans="21:27" x14ac:dyDescent="0.2">
      <c r="U281" s="206"/>
      <c r="V281" s="206"/>
      <c r="W281" s="208"/>
      <c r="X281" s="208"/>
      <c r="Y281" s="208"/>
    </row>
    <row r="282" spans="21:27" x14ac:dyDescent="0.2">
      <c r="V282" s="206"/>
      <c r="W282" s="208"/>
      <c r="X282" s="208"/>
      <c r="Y282" s="208"/>
    </row>
    <row r="283" spans="21:27" x14ac:dyDescent="0.2">
      <c r="U283" s="206"/>
      <c r="V283" s="206"/>
      <c r="W283" s="208"/>
      <c r="X283" s="208"/>
      <c r="Y283" s="208"/>
    </row>
    <row r="286" spans="21:27" ht="26.25" customHeight="1" x14ac:dyDescent="0.2"/>
    <row r="299" spans="1:24" ht="16.5" customHeight="1" x14ac:dyDescent="0.2"/>
    <row r="300" spans="1:24" ht="17.25" customHeight="1" x14ac:dyDescent="0.2">
      <c r="A300" s="209"/>
      <c r="B300" s="209"/>
      <c r="C300" s="209"/>
      <c r="D300" s="209"/>
      <c r="E300" s="209"/>
      <c r="F300" s="209"/>
      <c r="G300" s="209"/>
      <c r="H300" s="209"/>
      <c r="I300" s="209"/>
      <c r="J300" s="209"/>
      <c r="K300" s="209"/>
      <c r="L300" s="209"/>
      <c r="M300" s="209"/>
      <c r="O300" s="357"/>
      <c r="P300" s="357"/>
      <c r="Q300" s="357"/>
      <c r="R300" s="357"/>
      <c r="S300" s="357"/>
      <c r="T300" s="357"/>
      <c r="U300" s="357"/>
      <c r="V300" s="357"/>
      <c r="W300" s="357"/>
      <c r="X300" s="357"/>
    </row>
    <row r="301" spans="1:24" x14ac:dyDescent="0.2">
      <c r="A301" s="174"/>
      <c r="B301" s="357"/>
      <c r="C301" s="357"/>
      <c r="D301" s="357"/>
      <c r="E301" s="357"/>
      <c r="F301" s="357"/>
      <c r="G301" s="209"/>
      <c r="H301" s="209"/>
      <c r="I301" s="209"/>
      <c r="J301" s="209"/>
      <c r="K301" s="209"/>
      <c r="L301" s="209"/>
      <c r="M301" s="209"/>
    </row>
    <row r="309" ht="13.5" customHeight="1" x14ac:dyDescent="0.2"/>
  </sheetData>
  <mergeCells count="14">
    <mergeCell ref="H6:H7"/>
    <mergeCell ref="I6:I7"/>
    <mergeCell ref="J6:J7"/>
    <mergeCell ref="I60:K62"/>
    <mergeCell ref="O300:X300"/>
    <mergeCell ref="M9:Q13"/>
    <mergeCell ref="M14:Q15"/>
    <mergeCell ref="G6:G7"/>
    <mergeCell ref="B301:F301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12</vt:i4>
      </vt:variant>
    </vt:vector>
  </HeadingPairs>
  <TitlesOfParts>
    <vt:vector size="41" baseType="lpstr">
      <vt:lpstr>T4.2^update</vt:lpstr>
      <vt:lpstr>Figure 1</vt:lpstr>
      <vt:lpstr>Data 1</vt:lpstr>
      <vt:lpstr>Figure 2</vt:lpstr>
      <vt:lpstr>Data 2</vt:lpstr>
      <vt:lpstr>Figure 3</vt:lpstr>
      <vt:lpstr>Data 3</vt:lpstr>
      <vt:lpstr>Figure 4</vt:lpstr>
      <vt:lpstr>Data 4</vt:lpstr>
      <vt:lpstr>Figure 5</vt:lpstr>
      <vt:lpstr>Data 5</vt:lpstr>
      <vt:lpstr>Figure 6</vt:lpstr>
      <vt:lpstr>Data 6</vt:lpstr>
      <vt:lpstr>Figure 7</vt:lpstr>
      <vt:lpstr>Data 7</vt:lpstr>
      <vt:lpstr>Figure 8</vt:lpstr>
      <vt:lpstr>Data 8</vt:lpstr>
      <vt:lpstr>Figure 9</vt:lpstr>
      <vt:lpstr>Data 9</vt:lpstr>
      <vt:lpstr>Figure 10</vt:lpstr>
      <vt:lpstr>Data 10</vt:lpstr>
      <vt:lpstr>Figure 11</vt:lpstr>
      <vt:lpstr>Data 11</vt:lpstr>
      <vt:lpstr>Figure 12</vt:lpstr>
      <vt:lpstr>Data 12</vt:lpstr>
      <vt:lpstr>Figure 13</vt:lpstr>
      <vt:lpstr>Data 13</vt:lpstr>
      <vt:lpstr>Sheet1</vt:lpstr>
      <vt:lpstr>Table 4.11 (unused)</vt:lpstr>
      <vt:lpstr>'Figure 1'!Print_Area</vt:lpstr>
      <vt:lpstr>'Figure 10'!Print_Area</vt:lpstr>
      <vt:lpstr>'Figure 11'!Print_Area</vt:lpstr>
      <vt:lpstr>'Figure 12'!Print_Area</vt:lpstr>
      <vt:lpstr>'Figure 13'!Print_Area</vt:lpstr>
      <vt:lpstr>'Figure 2'!Print_Area</vt:lpstr>
      <vt:lpstr>'Figure 3'!Print_Area</vt:lpstr>
      <vt:lpstr>'Figure 4'!Print_Area</vt:lpstr>
      <vt:lpstr>'Figure 5'!Print_Area</vt:lpstr>
      <vt:lpstr>'Figure 6'!Print_Area</vt:lpstr>
      <vt:lpstr>'Figure 7'!Print_Area</vt:lpstr>
      <vt:lpstr>'Figure 8'!Print_Area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 Edward</dc:creator>
  <cp:lastModifiedBy>COOK Edward (ESTAT)</cp:lastModifiedBy>
  <cp:lastPrinted>2016-11-24T13:47:37Z</cp:lastPrinted>
  <dcterms:created xsi:type="dcterms:W3CDTF">2014-09-18T09:48:45Z</dcterms:created>
  <dcterms:modified xsi:type="dcterms:W3CDTF">2024-11-20T10:05:11Z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2023-10-17T09:33:47Z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47188b00-6fe2-47ba-b9a4-4b0c4ee14ddd</vt:lpwstr>
  </property>
  <property fmtid="{D5CDD505-2E9C-101B-9397-08002B2CF9AE}" pid="8" name="MSIP_Label_6bd9ddd1-4d20-43f6-abfa-fc3c07406f94_ContentBits">
    <vt:lpwstr>0</vt:lpwstr>
  </property>
</Properties>
</file>