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U:\Tourism\Dissemination\STATISTICS EXPLAINED\Seasonality in the tourist accommodation sector\2024_data2023 (release 20240531)\"/>
    </mc:Choice>
  </mc:AlternateContent>
  <xr:revisionPtr revIDLastSave="0" documentId="13_ncr:1_{A81DB15B-6BBE-40D4-AF25-65F6CB61CC3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1" sheetId="2" r:id="rId1"/>
    <sheet name="T1" sheetId="4" r:id="rId2"/>
    <sheet name="F2" sheetId="5" r:id="rId3"/>
    <sheet name="F3a-c" sheetId="3" r:id="rId4"/>
    <sheet name="T2" sheetId="7" r:id="rId5"/>
    <sheet name="T3" sheetId="9" r:id="rId6"/>
    <sheet name="F4" sheetId="8" r:id="rId7"/>
    <sheet name="F5" sheetId="10" r:id="rId8"/>
    <sheet name="T4" sheetId="12" r:id="rId9"/>
    <sheet name="F6" sheetId="11" r:id="rId10"/>
    <sheet name="T5" sheetId="13" r:id="rId11"/>
  </sheets>
  <definedNames>
    <definedName name="eee">#REF!</definedName>
    <definedName name="New_regulation_Seasonality_article" localSheetId="4">#REF!</definedName>
    <definedName name="New_regulation_Seasonality_article" localSheetId="5">#REF!</definedName>
    <definedName name="New_regulation_Seasonality_article" localSheetId="8">#REF!</definedName>
    <definedName name="New_regulation_Seasonality_article" localSheetId="10">#REF!</definedName>
    <definedName name="New_regulation_Seasonality_artic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2" l="1"/>
  <c r="P3" i="2"/>
  <c r="E3" i="5" l="1"/>
  <c r="E4" i="5" s="1"/>
  <c r="D3" i="5"/>
  <c r="D4" i="5" s="1"/>
  <c r="D5" i="5" s="1"/>
  <c r="D6" i="5" s="1"/>
  <c r="D7" i="5" s="1"/>
  <c r="D8" i="5" s="1"/>
  <c r="D9" i="5" s="1"/>
  <c r="D10" i="5" s="1"/>
  <c r="D11" i="5" s="1"/>
  <c r="D12" i="5" s="1"/>
  <c r="D13" i="5" s="1"/>
  <c r="D14" i="5" s="1"/>
  <c r="E5" i="5" l="1"/>
  <c r="F4" i="5"/>
  <c r="F3" i="5"/>
  <c r="D6" i="2"/>
  <c r="E6" i="2"/>
  <c r="F6" i="2"/>
  <c r="G6" i="2"/>
  <c r="H6" i="2"/>
  <c r="I6" i="2"/>
  <c r="J6" i="2"/>
  <c r="K6" i="2"/>
  <c r="L6" i="2"/>
  <c r="M6" i="2"/>
  <c r="N6" i="2"/>
  <c r="O6" i="2"/>
  <c r="E5" i="2"/>
  <c r="F5" i="2"/>
  <c r="G5" i="2"/>
  <c r="H5" i="2"/>
  <c r="I5" i="2"/>
  <c r="J5" i="2"/>
  <c r="K5" i="2"/>
  <c r="L5" i="2"/>
  <c r="M5" i="2"/>
  <c r="N5" i="2"/>
  <c r="O5" i="2"/>
  <c r="D5" i="2"/>
  <c r="E6" i="5" l="1"/>
  <c r="F5" i="5"/>
  <c r="E7" i="5" l="1"/>
  <c r="F6" i="5"/>
  <c r="F7" i="5" l="1"/>
  <c r="E8" i="5"/>
  <c r="E9" i="5" l="1"/>
  <c r="F8" i="5"/>
  <c r="E10" i="5" l="1"/>
  <c r="F9" i="5"/>
  <c r="F10" i="5" l="1"/>
  <c r="E11" i="5"/>
  <c r="E12" i="5" l="1"/>
  <c r="F11" i="5"/>
  <c r="E13" i="5" l="1"/>
  <c r="F12" i="5"/>
  <c r="F13" i="5" l="1"/>
  <c r="E14" i="5"/>
  <c r="F14" i="5" s="1"/>
  <c r="F15" i="5" l="1"/>
</calcChain>
</file>

<file path=xl/sharedStrings.xml><?xml version="1.0" encoding="utf-8"?>
<sst xmlns="http://schemas.openxmlformats.org/spreadsheetml/2006/main" count="826" uniqueCount="117">
  <si>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</si>
  <si>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</si>
  <si>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</si>
  <si>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</si>
  <si>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</si>
  <si>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</si>
  <si>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</si>
  <si>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</si>
  <si>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</si>
  <si>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</si>
  <si>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</si>
  <si>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</si>
  <si>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</si>
  <si>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Number</t>
  </si>
  <si>
    <t>Arrivals</t>
  </si>
  <si>
    <t>Nights spent</t>
  </si>
  <si>
    <t>Share in the 12 months</t>
  </si>
  <si>
    <t>Belgium</t>
  </si>
  <si>
    <t>Bulgaria</t>
  </si>
  <si>
    <t>:</t>
  </si>
  <si>
    <t>Czechia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</si>
  <si>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</si>
  <si>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</si>
  <si>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</si>
  <si>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</si>
  <si>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</si>
  <si>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</si>
  <si>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</si>
  <si>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</si>
  <si>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</si>
  <si>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</si>
  <si>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</si>
  <si>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</si>
  <si>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</si>
  <si>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</si>
  <si>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</si>
  <si>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</si>
  <si>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</si>
  <si>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</si>
  <si>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</si>
  <si>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</si>
  <si>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</si>
  <si>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</si>
  <si>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</si>
  <si>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</si>
  <si>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Iceland</t>
  </si>
  <si>
    <t>Liechtenstein</t>
  </si>
  <si>
    <t>Norway</t>
  </si>
  <si>
    <t>Montenegro</t>
  </si>
  <si>
    <t>North Macedonia</t>
  </si>
  <si>
    <t>Serbia</t>
  </si>
  <si>
    <t>Kosovo*</t>
  </si>
  <si>
    <t>"c" - confidential data.</t>
  </si>
  <si>
    <t>Source: Eurostat (online data code: tour_occ_nim)</t>
  </si>
  <si>
    <t>Albania</t>
  </si>
  <si>
    <t>c</t>
  </si>
  <si>
    <t>Distribution per month (share in the entire year)</t>
  </si>
  <si>
    <t>":" - no data available.</t>
  </si>
  <si>
    <t>(²) Gini coefficient is a measure of the inequality in a distribution, here applied to the seasonal variation of monthly nights spent. See also Figure 2.</t>
  </si>
  <si>
    <t>Cumulative share (Lorenz curve)</t>
  </si>
  <si>
    <t>Absence of seasonality</t>
  </si>
  <si>
    <t>Gini-coeff</t>
  </si>
  <si>
    <t>#12</t>
  </si>
  <si>
    <t>#11</t>
  </si>
  <si>
    <t>#10</t>
  </si>
  <si>
    <t>#9</t>
  </si>
  <si>
    <t>#8</t>
  </si>
  <si>
    <t>#7</t>
  </si>
  <si>
    <t>#6</t>
  </si>
  <si>
    <t>#5</t>
  </si>
  <si>
    <t>#4</t>
  </si>
  <si>
    <t>#3</t>
  </si>
  <si>
    <t>#2</t>
  </si>
  <si>
    <t>#1</t>
  </si>
  <si>
    <t>Share</t>
  </si>
  <si>
    <t>Area under Lorenz curve</t>
  </si>
  <si>
    <t>Share of the nights spent in the
two busiest months (%)</t>
  </si>
  <si>
    <t>Cumulative share of the 2 busiest months (%)</t>
  </si>
  <si>
    <t>Share of the tourism nights spent in the two slowest months (%)</t>
  </si>
  <si>
    <t>Cumulative share of the 2 slowest months (%)</t>
  </si>
  <si>
    <t>Gini coefficient</t>
  </si>
  <si>
    <t>Seasonal deviation</t>
  </si>
  <si>
    <t>Share top2 months</t>
  </si>
  <si>
    <t>Nights spent in the 
peak month</t>
  </si>
  <si>
    <t>Nights spent in the bottom month</t>
  </si>
  <si>
    <t>Ratio peak/bottom</t>
  </si>
  <si>
    <t>Holiday and other-short stay accommodation</t>
  </si>
  <si>
    <t>Hotels and similar accommodation</t>
  </si>
  <si>
    <t>Campsites</t>
  </si>
  <si>
    <t>Domestic tourists</t>
  </si>
  <si>
    <t>International tourists</t>
  </si>
  <si>
    <t>Hotels and similar 
accommodation</t>
  </si>
  <si>
    <t>Holiday and other short-stay accommodation</t>
  </si>
  <si>
    <t>Camping grounds, recreational vehicle parks and trailer parks</t>
  </si>
  <si>
    <t>Share in total nights spent</t>
  </si>
  <si>
    <t>Distribution per quarter</t>
  </si>
  <si>
    <t>Q1</t>
  </si>
  <si>
    <t>Q2</t>
  </si>
  <si>
    <t>Q3</t>
  </si>
  <si>
    <t>Q4</t>
  </si>
  <si>
    <t>Note: Due to rounding, deviations can occur between total and subtotals.</t>
  </si>
  <si>
    <t>Nights spent by domestic tourists</t>
  </si>
  <si>
    <t>Nights spent by international tourists</t>
  </si>
  <si>
    <t>EU</t>
  </si>
  <si>
    <t>(¹) Seasonal deviation is estimated as the average of the absolute deviations of monthly data points from their annual mean.</t>
  </si>
  <si>
    <t>EU, nights spent, share in the entire yr</t>
  </si>
  <si>
    <t>Table 1: Nights spent in tourist accommodation establishments, distribution per month, 2023</t>
  </si>
  <si>
    <t>Total nights spent in 2023</t>
  </si>
  <si>
    <t>Table 2: Nights spent in tourist accommodation establishments, share of the busiest and the slowest months of the year, 2023 (%)</t>
  </si>
  <si>
    <t>Table 3: Nights spent in tourist accommodation establishments, peak and bottom month, 2023</t>
  </si>
  <si>
    <t>Table 4: Nights spent in tourist accommodation establishments by type of accommodation and quarter, 2023 (%)</t>
  </si>
  <si>
    <t>Table 5: Nights spent in tourist accommodation establishments by origin of the guest and quarter, 2023 (%)</t>
  </si>
  <si>
    <r>
      <t>Source:</t>
    </r>
    <r>
      <rPr>
        <sz val="10"/>
        <color theme="1"/>
        <rFont val="Arial"/>
        <family val="2"/>
      </rPr>
      <t xml:space="preserve"> Eurostat (online data code: tour_occ_nim, tour_occ_arm)</t>
    </r>
  </si>
  <si>
    <r>
      <t>Seasonal deviation (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>)</t>
    </r>
  </si>
  <si>
    <r>
      <t>Gini coefficient (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)</t>
    </r>
  </si>
  <si>
    <r>
      <t>Source:</t>
    </r>
    <r>
      <rPr>
        <sz val="10"/>
        <color theme="1"/>
        <rFont val="Arial"/>
        <family val="2"/>
      </rPr>
      <t xml:space="preserve"> Eurostat (online data code: tour_occ_nim)</t>
    </r>
  </si>
  <si>
    <r>
      <t>Source:</t>
    </r>
    <r>
      <rPr>
        <sz val="12"/>
        <color theme="1"/>
        <rFont val="Arial"/>
        <family val="2"/>
      </rPr>
      <t xml:space="preserve"> Eurostat (online data code: tour_occ_nim)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</si>
</sst>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_i"/>
    <numFmt numFmtId="165" formatCode="#,##0_i"/>
    <numFmt numFmtId="166" formatCode="0.0%"/>
    <numFmt numFmtId="167" formatCode="#,##0.00_i"/>
    <numFmt numFmtId="168" formatCode="#,##0.0"/>
    <numFmt numFmtId="169" formatCode="#,##0.000"/>
    <numFmt numFmtId="170" formatCode="0.0"/>
    <numFmt numFmtId="171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5" tint="-0.249977111117893"/>
      <name val="Arial"/>
      <family val="2"/>
    </font>
    <font>
      <sz val="10"/>
      <color theme="3"/>
      <name val="Arial"/>
      <family val="2"/>
    </font>
    <font>
      <b/>
      <sz val="10"/>
      <color indexed="8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4" fontId="2" fillId="0" borderId="0" applyFill="0" applyBorder="0" applyProtection="0">
      <alignment horizontal="right"/>
    </xf>
    <xf numFmtId="0" fontId="4" fillId="0" borderId="0"/>
    <xf numFmtId="9" fontId="4" fillId="0" borderId="0" applyFont="0" applyFill="0" applyBorder="0" applyAlignment="0" applyProtection="0"/>
  </cellStyleXfs>
  <cellXfs count="153">
    <xf numFmtId="0" fontId="0" fillId="0" borderId="0" xfId="0"/>
    <xf numFmtId="0" fontId="6" fillId="3" borderId="1" xfId="0" applyFont="1" applyFill="1" applyBorder="1" applyAlignment="1">
      <alignment horizontal="center"/>
    </xf>
    <xf numFmtId="0" fontId="7" fillId="0" borderId="0" xfId="0" applyFont="1"/>
    <xf numFmtId="0" fontId="8" fillId="4" borderId="2" xfId="2" applyNumberFormat="1" applyFont="1" applyFill="1" applyBorder="1" applyAlignment="1">
      <alignment horizontal="left"/>
    </xf>
    <xf numFmtId="165" fontId="7" fillId="0" borderId="2" xfId="3" applyNumberFormat="1" applyFont="1" applyFill="1" applyBorder="1">
      <alignment horizontal="right"/>
    </xf>
    <xf numFmtId="0" fontId="9" fillId="0" borderId="0" xfId="2" applyFont="1"/>
    <xf numFmtId="0" fontId="8" fillId="0" borderId="3" xfId="2" applyFont="1" applyBorder="1" applyAlignment="1">
      <alignment horizontal="left"/>
    </xf>
    <xf numFmtId="165" fontId="7" fillId="0" borderId="3" xfId="3" applyNumberFormat="1" applyFont="1" applyFill="1" applyBorder="1">
      <alignment horizontal="right"/>
    </xf>
    <xf numFmtId="0" fontId="6" fillId="0" borderId="4" xfId="0" applyFont="1" applyBorder="1" applyAlignment="1">
      <alignment horizontal="left"/>
    </xf>
    <xf numFmtId="166" fontId="7" fillId="0" borderId="4" xfId="1" applyNumberFormat="1" applyFont="1" applyFill="1" applyBorder="1" applyAlignment="1">
      <alignment horizontal="right"/>
    </xf>
    <xf numFmtId="0" fontId="6" fillId="0" borderId="3" xfId="0" applyFont="1" applyBorder="1" applyAlignment="1">
      <alignment horizontal="left"/>
    </xf>
    <xf numFmtId="166" fontId="7" fillId="0" borderId="3" xfId="1" applyNumberFormat="1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left"/>
    </xf>
    <xf numFmtId="0" fontId="7" fillId="0" borderId="0" xfId="0" applyFont="1" applyFill="1"/>
    <xf numFmtId="164" fontId="7" fillId="0" borderId="0" xfId="0" applyNumberFormat="1" applyFont="1"/>
    <xf numFmtId="0" fontId="6" fillId="3" borderId="3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165" fontId="9" fillId="2" borderId="7" xfId="3" applyNumberFormat="1" applyFont="1" applyFill="1" applyBorder="1">
      <alignment horizontal="right"/>
    </xf>
    <xf numFmtId="164" fontId="9" fillId="2" borderId="7" xfId="3" applyFont="1" applyFill="1" applyBorder="1">
      <alignment horizontal="right"/>
    </xf>
    <xf numFmtId="167" fontId="9" fillId="2" borderId="7" xfId="3" applyNumberFormat="1" applyFont="1" applyFill="1" applyBorder="1" applyAlignment="1">
      <alignment horizontal="center"/>
    </xf>
    <xf numFmtId="4" fontId="7" fillId="0" borderId="0" xfId="0" applyNumberFormat="1" applyFont="1"/>
    <xf numFmtId="0" fontId="6" fillId="4" borderId="0" xfId="0" applyFont="1" applyFill="1" applyBorder="1" applyAlignment="1">
      <alignment horizontal="left"/>
    </xf>
    <xf numFmtId="165" fontId="9" fillId="0" borderId="0" xfId="3" applyNumberFormat="1" applyFont="1" applyFill="1" applyBorder="1">
      <alignment horizontal="right"/>
    </xf>
    <xf numFmtId="164" fontId="9" fillId="0" borderId="0" xfId="3" applyFont="1" applyFill="1" applyBorder="1">
      <alignment horizontal="right"/>
    </xf>
    <xf numFmtId="167" fontId="9" fillId="0" borderId="0" xfId="3" applyNumberFormat="1" applyFont="1" applyFill="1" applyBorder="1" applyAlignment="1">
      <alignment horizontal="center"/>
    </xf>
    <xf numFmtId="0" fontId="8" fillId="4" borderId="0" xfId="0" applyFont="1" applyFill="1" applyBorder="1" applyAlignment="1">
      <alignment horizontal="left"/>
    </xf>
    <xf numFmtId="0" fontId="9" fillId="0" borderId="0" xfId="0" applyFont="1"/>
    <xf numFmtId="0" fontId="6" fillId="4" borderId="14" xfId="0" applyFont="1" applyFill="1" applyBorder="1" applyAlignment="1">
      <alignment horizontal="left"/>
    </xf>
    <xf numFmtId="165" fontId="9" fillId="0" borderId="14" xfId="3" applyNumberFormat="1" applyFont="1" applyFill="1" applyBorder="1">
      <alignment horizontal="right"/>
    </xf>
    <xf numFmtId="164" fontId="9" fillId="0" borderId="14" xfId="3" applyFont="1" applyFill="1" applyBorder="1">
      <alignment horizontal="right"/>
    </xf>
    <xf numFmtId="167" fontId="9" fillId="0" borderId="14" xfId="3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left" wrapText="1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2" fillId="0" borderId="0" xfId="4" applyFont="1"/>
    <xf numFmtId="0" fontId="12" fillId="0" borderId="0" xfId="4" applyFont="1" applyAlignment="1">
      <alignment horizontal="right" vertical="top" wrapText="1"/>
    </xf>
    <xf numFmtId="9" fontId="12" fillId="0" borderId="0" xfId="5" applyFont="1"/>
    <xf numFmtId="2" fontId="12" fillId="0" borderId="0" xfId="4" applyNumberFormat="1" applyFont="1"/>
    <xf numFmtId="171" fontId="12" fillId="0" borderId="0" xfId="4" applyNumberFormat="1" applyFont="1"/>
    <xf numFmtId="4" fontId="12" fillId="0" borderId="0" xfId="4" applyNumberFormat="1" applyFont="1" applyAlignment="1">
      <alignment horizontal="center"/>
    </xf>
    <xf numFmtId="0" fontId="13" fillId="0" borderId="0" xfId="4" applyFont="1"/>
    <xf numFmtId="166" fontId="13" fillId="0" borderId="0" xfId="1" applyNumberFormat="1" applyFont="1"/>
    <xf numFmtId="9" fontId="12" fillId="0" borderId="0" xfId="5" applyFont="1" applyAlignment="1">
      <alignment horizontal="right"/>
    </xf>
    <xf numFmtId="4" fontId="12" fillId="0" borderId="0" xfId="4" applyNumberFormat="1" applyFont="1" applyAlignment="1">
      <alignment horizontal="right"/>
    </xf>
    <xf numFmtId="169" fontId="12" fillId="0" borderId="0" xfId="4" applyNumberFormat="1" applyFont="1" applyAlignment="1">
      <alignment horizontal="right"/>
    </xf>
    <xf numFmtId="168" fontId="12" fillId="0" borderId="0" xfId="4" applyNumberFormat="1" applyFont="1" applyAlignment="1">
      <alignment horizontal="right"/>
    </xf>
    <xf numFmtId="170" fontId="12" fillId="0" borderId="0" xfId="4" applyNumberFormat="1" applyFont="1"/>
    <xf numFmtId="0" fontId="12" fillId="5" borderId="0" xfId="4" applyFont="1" applyFill="1" applyAlignment="1">
      <alignment horizontal="right"/>
    </xf>
    <xf numFmtId="169" fontId="12" fillId="5" borderId="0" xfId="4" applyNumberFormat="1" applyFont="1" applyFill="1" applyAlignment="1">
      <alignment horizontal="right"/>
    </xf>
    <xf numFmtId="9" fontId="12" fillId="0" borderId="0" xfId="4" applyNumberFormat="1" applyFont="1"/>
    <xf numFmtId="0" fontId="7" fillId="0" borderId="0" xfId="0" applyFont="1" applyAlignment="1">
      <alignment horizontal="right"/>
    </xf>
    <xf numFmtId="170" fontId="7" fillId="0" borderId="0" xfId="0" applyNumberFormat="1" applyFont="1"/>
    <xf numFmtId="9" fontId="7" fillId="0" borderId="0" xfId="1" applyFont="1"/>
    <xf numFmtId="2" fontId="7" fillId="0" borderId="0" xfId="0" applyNumberFormat="1" applyFont="1"/>
    <xf numFmtId="9" fontId="7" fillId="0" borderId="0" xfId="1" applyNumberFormat="1" applyFont="1"/>
    <xf numFmtId="0" fontId="7" fillId="0" borderId="0" xfId="0" applyFont="1" applyAlignment="1">
      <alignment horizontal="center"/>
    </xf>
    <xf numFmtId="0" fontId="6" fillId="2" borderId="7" xfId="0" applyFont="1" applyFill="1" applyBorder="1" applyAlignment="1">
      <alignment horizontal="left" vertical="center"/>
    </xf>
    <xf numFmtId="170" fontId="7" fillId="2" borderId="7" xfId="0" applyNumberFormat="1" applyFont="1" applyFill="1" applyBorder="1" applyAlignment="1">
      <alignment horizontal="right" vertical="center"/>
    </xf>
    <xf numFmtId="170" fontId="7" fillId="2" borderId="7" xfId="0" applyNumberFormat="1" applyFont="1" applyFill="1" applyBorder="1" applyAlignment="1">
      <alignment horizontal="center" vertical="center"/>
    </xf>
    <xf numFmtId="170" fontId="7" fillId="2" borderId="7" xfId="0" applyNumberFormat="1" applyFont="1" applyFill="1" applyBorder="1" applyAlignment="1">
      <alignment horizontal="right" vertical="center" indent="3"/>
    </xf>
    <xf numFmtId="0" fontId="9" fillId="0" borderId="0" xfId="0" applyFont="1" applyFill="1" applyBorder="1"/>
    <xf numFmtId="165" fontId="7" fillId="0" borderId="0" xfId="3" applyNumberFormat="1" applyFont="1" applyFill="1" applyBorder="1">
      <alignment horizontal="right"/>
    </xf>
    <xf numFmtId="0" fontId="6" fillId="4" borderId="0" xfId="0" applyFont="1" applyFill="1" applyBorder="1" applyAlignment="1">
      <alignment horizontal="left" vertical="center"/>
    </xf>
    <xf numFmtId="170" fontId="7" fillId="4" borderId="0" xfId="0" applyNumberFormat="1" applyFont="1" applyFill="1" applyBorder="1" applyAlignment="1">
      <alignment horizontal="right" vertical="center"/>
    </xf>
    <xf numFmtId="170" fontId="7" fillId="4" borderId="0" xfId="0" applyNumberFormat="1" applyFont="1" applyFill="1" applyBorder="1" applyAlignment="1">
      <alignment horizontal="center" vertical="center"/>
    </xf>
    <xf numFmtId="170" fontId="7" fillId="4" borderId="0" xfId="0" applyNumberFormat="1" applyFont="1" applyFill="1" applyBorder="1" applyAlignment="1">
      <alignment horizontal="right" vertical="center" indent="3"/>
    </xf>
    <xf numFmtId="0" fontId="8" fillId="4" borderId="0" xfId="0" applyFont="1" applyFill="1" applyBorder="1" applyAlignment="1">
      <alignment horizontal="left" vertical="center"/>
    </xf>
    <xf numFmtId="170" fontId="9" fillId="4" borderId="0" xfId="0" applyNumberFormat="1" applyFont="1" applyFill="1" applyBorder="1" applyAlignment="1">
      <alignment horizontal="right" vertical="center"/>
    </xf>
    <xf numFmtId="170" fontId="9" fillId="4" borderId="0" xfId="0" applyNumberFormat="1" applyFont="1" applyFill="1" applyBorder="1" applyAlignment="1">
      <alignment horizontal="center" vertical="center"/>
    </xf>
    <xf numFmtId="170" fontId="9" fillId="4" borderId="0" xfId="0" applyNumberFormat="1" applyFont="1" applyFill="1" applyBorder="1" applyAlignment="1">
      <alignment horizontal="right" vertical="center" indent="3"/>
    </xf>
    <xf numFmtId="0" fontId="6" fillId="4" borderId="14" xfId="0" applyFont="1" applyFill="1" applyBorder="1" applyAlignment="1">
      <alignment horizontal="left" vertical="center"/>
    </xf>
    <xf numFmtId="170" fontId="7" fillId="4" borderId="14" xfId="0" applyNumberFormat="1" applyFont="1" applyFill="1" applyBorder="1" applyAlignment="1">
      <alignment horizontal="right" vertical="center"/>
    </xf>
    <xf numFmtId="170" fontId="7" fillId="4" borderId="14" xfId="0" applyNumberFormat="1" applyFont="1" applyFill="1" applyBorder="1" applyAlignment="1">
      <alignment horizontal="center" vertical="center"/>
    </xf>
    <xf numFmtId="170" fontId="7" fillId="4" borderId="14" xfId="0" applyNumberFormat="1" applyFont="1" applyFill="1" applyBorder="1" applyAlignment="1">
      <alignment horizontal="right" vertical="center" indent="3"/>
    </xf>
    <xf numFmtId="0" fontId="6" fillId="4" borderId="0" xfId="0" applyFont="1" applyFill="1" applyBorder="1" applyAlignment="1">
      <alignment horizontal="left" vertical="center" wrapText="1"/>
    </xf>
    <xf numFmtId="170" fontId="7" fillId="4" borderId="0" xfId="0" applyNumberFormat="1" applyFont="1" applyFill="1" applyBorder="1" applyAlignment="1">
      <alignment horizontal="right" vertical="center" wrapText="1"/>
    </xf>
    <xf numFmtId="170" fontId="7" fillId="4" borderId="0" xfId="0" applyNumberFormat="1" applyFont="1" applyFill="1" applyBorder="1" applyAlignment="1">
      <alignment horizontal="center" vertical="center" wrapText="1"/>
    </xf>
    <xf numFmtId="170" fontId="7" fillId="4" borderId="0" xfId="0" applyNumberFormat="1" applyFont="1" applyFill="1" applyBorder="1" applyAlignment="1">
      <alignment horizontal="right" vertical="center" wrapText="1" indent="3"/>
    </xf>
    <xf numFmtId="170" fontId="7" fillId="4" borderId="5" xfId="0" applyNumberFormat="1" applyFont="1" applyFill="1" applyBorder="1" applyAlignment="1">
      <alignment horizontal="right" vertical="center" indent="3"/>
    </xf>
    <xf numFmtId="0" fontId="10" fillId="0" borderId="0" xfId="0" applyFont="1" applyAlignment="1"/>
    <xf numFmtId="3" fontId="7" fillId="2" borderId="7" xfId="0" applyNumberFormat="1" applyFont="1" applyFill="1" applyBorder="1" applyAlignment="1">
      <alignment horizontal="right" vertical="center"/>
    </xf>
    <xf numFmtId="3" fontId="7" fillId="2" borderId="7" xfId="0" applyNumberFormat="1" applyFont="1" applyFill="1" applyBorder="1" applyAlignment="1">
      <alignment horizontal="center" vertical="center"/>
    </xf>
    <xf numFmtId="0" fontId="7" fillId="0" borderId="0" xfId="0" applyNumberFormat="1" applyFont="1"/>
    <xf numFmtId="3" fontId="7" fillId="4" borderId="0" xfId="0" applyNumberFormat="1" applyFont="1" applyFill="1" applyBorder="1" applyAlignment="1">
      <alignment horizontal="right" vertical="center"/>
    </xf>
    <xf numFmtId="3" fontId="7" fillId="4" borderId="0" xfId="0" applyNumberFormat="1" applyFont="1" applyFill="1" applyBorder="1" applyAlignment="1">
      <alignment horizontal="center" vertical="center"/>
    </xf>
    <xf numFmtId="3" fontId="9" fillId="4" borderId="0" xfId="0" applyNumberFormat="1" applyFont="1" applyFill="1" applyBorder="1" applyAlignment="1">
      <alignment horizontal="right" vertical="center"/>
    </xf>
    <xf numFmtId="3" fontId="9" fillId="4" borderId="0" xfId="0" applyNumberFormat="1" applyFont="1" applyFill="1" applyBorder="1" applyAlignment="1">
      <alignment horizontal="center" vertical="center"/>
    </xf>
    <xf numFmtId="3" fontId="7" fillId="4" borderId="14" xfId="0" applyNumberFormat="1" applyFont="1" applyFill="1" applyBorder="1" applyAlignment="1">
      <alignment horizontal="right" vertical="center"/>
    </xf>
    <xf numFmtId="3" fontId="7" fillId="4" borderId="14" xfId="0" applyNumberFormat="1" applyFont="1" applyFill="1" applyBorder="1" applyAlignment="1">
      <alignment horizontal="center" vertical="center"/>
    </xf>
    <xf numFmtId="3" fontId="7" fillId="4" borderId="0" xfId="0" applyNumberFormat="1" applyFont="1" applyFill="1" applyBorder="1" applyAlignment="1">
      <alignment horizontal="right" vertical="center" wrapText="1"/>
    </xf>
    <xf numFmtId="3" fontId="7" fillId="4" borderId="0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/>
    </xf>
    <xf numFmtId="9" fontId="9" fillId="2" borderId="8" xfId="1" applyFont="1" applyFill="1" applyBorder="1" applyAlignment="1">
      <alignment horizontal="right"/>
    </xf>
    <xf numFmtId="9" fontId="9" fillId="2" borderId="7" xfId="1" applyFont="1" applyFill="1" applyBorder="1" applyAlignment="1">
      <alignment horizontal="right"/>
    </xf>
    <xf numFmtId="9" fontId="9" fillId="2" borderId="1" xfId="1" applyFont="1" applyFill="1" applyBorder="1" applyAlignment="1">
      <alignment horizontal="right"/>
    </xf>
    <xf numFmtId="0" fontId="6" fillId="4" borderId="4" xfId="0" applyFont="1" applyFill="1" applyBorder="1" applyAlignment="1">
      <alignment horizontal="left"/>
    </xf>
    <xf numFmtId="9" fontId="9" fillId="0" borderId="9" xfId="1" applyFont="1" applyFill="1" applyBorder="1" applyAlignment="1">
      <alignment horizontal="right"/>
    </xf>
    <xf numFmtId="9" fontId="9" fillId="0" borderId="4" xfId="1" applyFont="1" applyFill="1" applyBorder="1" applyAlignment="1">
      <alignment horizontal="right"/>
    </xf>
    <xf numFmtId="9" fontId="9" fillId="0" borderId="2" xfId="1" applyFont="1" applyFill="1" applyBorder="1" applyAlignment="1">
      <alignment horizontal="right"/>
    </xf>
    <xf numFmtId="0" fontId="6" fillId="4" borderId="10" xfId="0" applyFont="1" applyFill="1" applyBorder="1" applyAlignment="1">
      <alignment horizontal="left"/>
    </xf>
    <xf numFmtId="9" fontId="9" fillId="0" borderId="11" xfId="1" applyFont="1" applyFill="1" applyBorder="1" applyAlignment="1">
      <alignment horizontal="right"/>
    </xf>
    <xf numFmtId="9" fontId="9" fillId="0" borderId="10" xfId="1" applyFont="1" applyFill="1" applyBorder="1" applyAlignment="1">
      <alignment horizontal="right"/>
    </xf>
    <xf numFmtId="0" fontId="8" fillId="4" borderId="10" xfId="0" applyFont="1" applyFill="1" applyBorder="1" applyAlignment="1">
      <alignment horizontal="left"/>
    </xf>
    <xf numFmtId="0" fontId="6" fillId="4" borderId="12" xfId="0" applyFont="1" applyFill="1" applyBorder="1" applyAlignment="1">
      <alignment horizontal="left"/>
    </xf>
    <xf numFmtId="9" fontId="9" fillId="0" borderId="13" xfId="1" applyFont="1" applyFill="1" applyBorder="1" applyAlignment="1">
      <alignment horizontal="right"/>
    </xf>
    <xf numFmtId="9" fontId="9" fillId="0" borderId="12" xfId="1" applyFont="1" applyFill="1" applyBorder="1" applyAlignment="1">
      <alignment horizontal="right"/>
    </xf>
    <xf numFmtId="0" fontId="6" fillId="6" borderId="0" xfId="0" applyFont="1" applyFill="1"/>
    <xf numFmtId="0" fontId="6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6" fillId="0" borderId="0" xfId="0" applyFont="1"/>
    <xf numFmtId="3" fontId="7" fillId="0" borderId="0" xfId="0" applyNumberFormat="1" applyFont="1"/>
    <xf numFmtId="9" fontId="14" fillId="0" borderId="0" xfId="1" applyFont="1" applyAlignment="1">
      <alignment horizontal="right"/>
    </xf>
    <xf numFmtId="9" fontId="12" fillId="0" borderId="0" xfId="1" applyNumberFormat="1" applyFont="1" applyAlignment="1">
      <alignment horizontal="right"/>
    </xf>
    <xf numFmtId="166" fontId="7" fillId="0" borderId="0" xfId="1" applyNumberFormat="1" applyFont="1"/>
    <xf numFmtId="165" fontId="7" fillId="0" borderId="0" xfId="0" applyNumberFormat="1" applyFont="1"/>
    <xf numFmtId="1" fontId="7" fillId="2" borderId="7" xfId="0" applyNumberFormat="1" applyFont="1" applyFill="1" applyBorder="1" applyAlignment="1">
      <alignment horizontal="center" vertical="center"/>
    </xf>
    <xf numFmtId="1" fontId="7" fillId="0" borderId="0" xfId="0" applyNumberFormat="1" applyFont="1"/>
    <xf numFmtId="1" fontId="7" fillId="4" borderId="0" xfId="0" applyNumberFormat="1" applyFont="1" applyFill="1" applyBorder="1" applyAlignment="1">
      <alignment horizontal="center" vertical="center"/>
    </xf>
    <xf numFmtId="1" fontId="9" fillId="4" borderId="0" xfId="0" applyNumberFormat="1" applyFont="1" applyFill="1" applyBorder="1" applyAlignment="1">
      <alignment horizontal="center" vertical="center"/>
    </xf>
    <xf numFmtId="1" fontId="7" fillId="4" borderId="14" xfId="0" applyNumberFormat="1" applyFont="1" applyFill="1" applyBorder="1" applyAlignment="1">
      <alignment horizontal="center" vertical="center"/>
    </xf>
    <xf numFmtId="1" fontId="7" fillId="4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10" fillId="0" borderId="0" xfId="0" applyFont="1"/>
    <xf numFmtId="0" fontId="15" fillId="0" borderId="0" xfId="0" applyFont="1"/>
    <xf numFmtId="0" fontId="16" fillId="0" borderId="0" xfId="0" applyFont="1" applyAlignment="1">
      <alignment horizontal="left"/>
    </xf>
    <xf numFmtId="0" fontId="6" fillId="3" borderId="5" xfId="0" applyFont="1" applyFill="1" applyBorder="1" applyAlignment="1">
      <alignment horizontal="center" vertical="center"/>
    </xf>
    <xf numFmtId="0" fontId="17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8" fillId="0" borderId="2" xfId="2" applyFont="1" applyBorder="1" applyAlignment="1">
      <alignment horizontal="left" vertical="center"/>
    </xf>
    <xf numFmtId="0" fontId="8" fillId="0" borderId="3" xfId="2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0" fillId="0" borderId="0" xfId="0" applyFont="1" applyAlignment="1"/>
    <xf numFmtId="0" fontId="7" fillId="0" borderId="0" xfId="0" applyFont="1" applyAlignment="1"/>
    <xf numFmtId="0" fontId="6" fillId="3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left" wrapText="1"/>
    </xf>
    <xf numFmtId="0" fontId="6" fillId="4" borderId="14" xfId="0" applyFont="1" applyFill="1" applyBorder="1" applyAlignment="1">
      <alignment horizontal="left" vertical="center" wrapText="1"/>
    </xf>
    <xf numFmtId="170" fontId="7" fillId="4" borderId="14" xfId="0" applyNumberFormat="1" applyFont="1" applyFill="1" applyBorder="1" applyAlignment="1">
      <alignment horizontal="right" vertical="center" wrapText="1"/>
    </xf>
    <xf numFmtId="170" fontId="7" fillId="4" borderId="14" xfId="0" applyNumberFormat="1" applyFont="1" applyFill="1" applyBorder="1" applyAlignment="1">
      <alignment horizontal="center" vertical="center" wrapText="1"/>
    </xf>
    <xf numFmtId="170" fontId="7" fillId="4" borderId="14" xfId="0" applyNumberFormat="1" applyFont="1" applyFill="1" applyBorder="1" applyAlignment="1">
      <alignment horizontal="right" vertical="center" wrapText="1" indent="3"/>
    </xf>
    <xf numFmtId="3" fontId="7" fillId="4" borderId="14" xfId="0" applyNumberFormat="1" applyFont="1" applyFill="1" applyBorder="1" applyAlignment="1">
      <alignment horizontal="right" vertical="center" wrapText="1"/>
    </xf>
    <xf numFmtId="3" fontId="7" fillId="4" borderId="14" xfId="0" applyNumberFormat="1" applyFont="1" applyFill="1" applyBorder="1" applyAlignment="1">
      <alignment horizontal="center" vertical="center" wrapText="1"/>
    </xf>
    <xf numFmtId="1" fontId="7" fillId="4" borderId="14" xfId="0" applyNumberFormat="1" applyFont="1" applyFill="1" applyBorder="1" applyAlignment="1">
      <alignment horizontal="center" vertical="center" wrapText="1"/>
    </xf>
  </cellXfs>
  <cellStyles count="6">
    <cellStyle name="Normal" xfId="0" builtinId="0"/>
    <cellStyle name="Normal 2" xfId="2" xr:uid="{00000000-0005-0000-0000-000001000000}"/>
    <cellStyle name="Normal 3" xfId="4" xr:uid="{00000000-0005-0000-0000-000002000000}"/>
    <cellStyle name="NumberCellStyle" xfId="3" xr:uid="{00000000-0005-0000-0000-000003000000}"/>
    <cellStyle name="Percent" xfId="1" builtinId="5"/>
    <cellStyle name="Percent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Monthly arrivals and nights spent in tourist accommodation, EU, 2023 (share in the entire year)</a:t>
            </a:r>
          </a:p>
        </c:rich>
      </c:tx>
      <c:layout>
        <c:manualLayout>
          <c:xMode val="edge"/>
          <c:yMode val="edge"/>
          <c:x val="5.3333333333333332E-3"/>
          <c:y val="8.67192091754386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3311398608429825"/>
          <c:w val="0.97066666666666668"/>
          <c:h val="0.68825314907663671"/>
        </c:manualLayout>
      </c:layout>
      <c:lineChart>
        <c:grouping val="standard"/>
        <c:varyColors val="0"/>
        <c:ser>
          <c:idx val="0"/>
          <c:order val="0"/>
          <c:tx>
            <c:strRef>
              <c:f>'F1'!$C$5</c:f>
              <c:strCache>
                <c:ptCount val="1"/>
                <c:pt idx="0">
                  <c:v>Arrivals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2644A7"/>
              </a:solidFill>
              <a:ln w="12700">
                <a:solidFill>
                  <a:srgbClr val="2644A7"/>
                </a:solidFill>
                <a:prstDash val="solid"/>
              </a:ln>
            </c:spPr>
          </c:marker>
          <c:cat>
            <c:strRef>
              <c:f>'F1'!$D$2:$O$2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'F1'!$D$5:$O$5</c:f>
              <c:numCache>
                <c:formatCode>0.0%</c:formatCode>
                <c:ptCount val="12"/>
                <c:pt idx="0">
                  <c:v>4.8580529047832222E-2</c:v>
                </c:pt>
                <c:pt idx="1">
                  <c:v>5.2913067490547361E-2</c:v>
                </c:pt>
                <c:pt idx="2">
                  <c:v>6.1015925231972377E-2</c:v>
                </c:pt>
                <c:pt idx="3">
                  <c:v>8.0349962459046811E-2</c:v>
                </c:pt>
                <c:pt idx="4">
                  <c:v>9.2330831019502249E-2</c:v>
                </c:pt>
                <c:pt idx="5">
                  <c:v>0.10574833454773383</c:v>
                </c:pt>
                <c:pt idx="6">
                  <c:v>0.1299683774085518</c:v>
                </c:pt>
                <c:pt idx="7">
                  <c:v>0.12990697869509923</c:v>
                </c:pt>
                <c:pt idx="8">
                  <c:v>0.10254503634952979</c:v>
                </c:pt>
                <c:pt idx="9">
                  <c:v>8.0356828780221642E-2</c:v>
                </c:pt>
                <c:pt idx="10">
                  <c:v>5.6777072603117762E-2</c:v>
                </c:pt>
                <c:pt idx="11">
                  <c:v>5.9507056366844918E-2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09-48B0-BBD9-C261023C60F7}"/>
            </c:ext>
          </c:extLst>
        </c:ser>
        <c:ser>
          <c:idx val="1"/>
          <c:order val="1"/>
          <c:tx>
            <c:strRef>
              <c:f>'F1'!$C$6</c:f>
              <c:strCache>
                <c:ptCount val="1"/>
                <c:pt idx="0">
                  <c:v>Nights spent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B09120"/>
              </a:solidFill>
              <a:ln w="12700">
                <a:solidFill>
                  <a:srgbClr val="B09120"/>
                </a:solidFill>
                <a:prstDash val="solid"/>
              </a:ln>
            </c:spPr>
          </c:marker>
          <c:cat>
            <c:strRef>
              <c:f>'F1'!$D$2:$O$2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'F1'!$D$6:$O$6</c:f>
              <c:numCache>
                <c:formatCode>0.0%</c:formatCode>
                <c:ptCount val="12"/>
                <c:pt idx="0">
                  <c:v>4.4418068268065068E-2</c:v>
                </c:pt>
                <c:pt idx="1">
                  <c:v>4.8125386265839863E-2</c:v>
                </c:pt>
                <c:pt idx="2">
                  <c:v>5.3083149357792347E-2</c:v>
                </c:pt>
                <c:pt idx="3">
                  <c:v>7.2006935615005388E-2</c:v>
                </c:pt>
                <c:pt idx="4">
                  <c:v>8.5861384295616031E-2</c:v>
                </c:pt>
                <c:pt idx="5">
                  <c:v>0.10712260254953794</c:v>
                </c:pt>
                <c:pt idx="6">
                  <c:v>0.15017388545736338</c:v>
                </c:pt>
                <c:pt idx="7">
                  <c:v>0.16522665536088743</c:v>
                </c:pt>
                <c:pt idx="8">
                  <c:v>0.10385322021921987</c:v>
                </c:pt>
                <c:pt idx="9">
                  <c:v>7.4494294717660781E-2</c:v>
                </c:pt>
                <c:pt idx="10">
                  <c:v>4.5986809098493772E-2</c:v>
                </c:pt>
                <c:pt idx="11">
                  <c:v>4.9647608794518079E-2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09-48B0-BBD9-C261023C6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96000"/>
        <c:axId val="61326464"/>
      </c:lineChart>
      <c:catAx>
        <c:axId val="61296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fr-FR"/>
          </a:p>
        </c:txPr>
        <c:crossAx val="61326464"/>
        <c:crosses val="autoZero"/>
        <c:auto val="1"/>
        <c:lblAlgn val="ctr"/>
        <c:lblOffset val="100"/>
        <c:tickMarkSkip val="1"/>
        <c:noMultiLvlLbl val="0"/>
      </c:catAx>
      <c:valAx>
        <c:axId val="613264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none"/>
        <c:minorTickMark val="none"/>
        <c:tickLblPos val="nextTo"/>
        <c:spPr>
          <a:ln w="6350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6129600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36770351706036747"/>
          <c:y val="0.84521491768418056"/>
          <c:w val="0.26459286089238843"/>
          <c:h val="4.178978205311825E-2"/>
        </c:manualLayout>
      </c:layout>
      <c:overlay val="0"/>
      <c:spPr/>
      <c:txPr>
        <a:bodyPr/>
        <a:lstStyle/>
        <a:p>
          <a:pPr>
            <a:defRPr b="1"/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Seasonality in nights spent, EU, 2023: Lorenz curve and Gini coefficient</a:t>
            </a:r>
          </a:p>
        </c:rich>
      </c:tx>
      <c:layout>
        <c:manualLayout>
          <c:xMode val="edge"/>
          <c:yMode val="edge"/>
          <c:x val="5.3333333333333332E-3"/>
          <c:y val="8.732381389163733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xMode val="edge"/>
          <c:yMode val="edge"/>
          <c:x val="1.4666666666666666E-2"/>
          <c:y val="0.13404205432366331"/>
          <c:w val="0.97066666666666668"/>
          <c:h val="0.68706204872668819"/>
        </c:manualLayout>
      </c:layout>
      <c:lineChart>
        <c:grouping val="standard"/>
        <c:varyColors val="0"/>
        <c:ser>
          <c:idx val="0"/>
          <c:order val="0"/>
          <c:tx>
            <c:strRef>
              <c:f>'F2'!$D$1</c:f>
              <c:strCache>
                <c:ptCount val="1"/>
                <c:pt idx="0">
                  <c:v>Cumulative share (Lorenz curve)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12700">
                <a:solidFill>
                  <a:srgbClr val="2644A7"/>
                </a:solidFill>
                <a:prstDash val="solid"/>
              </a:ln>
              <a:effectLst/>
            </c:spPr>
          </c:marker>
          <c:cat>
            <c:strRef>
              <c:f>'F2'!$B$2:$B$14</c:f>
              <c:strCache>
                <c:ptCount val="13"/>
                <c:pt idx="1">
                  <c:v>Jan</c:v>
                </c:pt>
                <c:pt idx="2">
                  <c:v>Nov</c:v>
                </c:pt>
                <c:pt idx="3">
                  <c:v>Feb</c:v>
                </c:pt>
                <c:pt idx="4">
                  <c:v>Dec</c:v>
                </c:pt>
                <c:pt idx="5">
                  <c:v>Mar</c:v>
                </c:pt>
                <c:pt idx="6">
                  <c:v>Apr</c:v>
                </c:pt>
                <c:pt idx="7">
                  <c:v>Oct</c:v>
                </c:pt>
                <c:pt idx="8">
                  <c:v>May</c:v>
                </c:pt>
                <c:pt idx="9">
                  <c:v>Sep</c:v>
                </c:pt>
                <c:pt idx="10">
                  <c:v>Jun</c:v>
                </c:pt>
                <c:pt idx="11">
                  <c:v>Jul</c:v>
                </c:pt>
                <c:pt idx="12">
                  <c:v>Aug</c:v>
                </c:pt>
              </c:strCache>
            </c:strRef>
          </c:cat>
          <c:val>
            <c:numRef>
              <c:f>'F2'!$D$2:$D$14</c:f>
              <c:numCache>
                <c:formatCode>0%</c:formatCode>
                <c:ptCount val="13"/>
                <c:pt idx="0">
                  <c:v>0</c:v>
                </c:pt>
                <c:pt idx="1">
                  <c:v>4.4418068268065068E-2</c:v>
                </c:pt>
                <c:pt idx="2">
                  <c:v>9.0404877366558833E-2</c:v>
                </c:pt>
                <c:pt idx="3">
                  <c:v>0.1385302636323987</c:v>
                </c:pt>
                <c:pt idx="4">
                  <c:v>0.1881778724269168</c:v>
                </c:pt>
                <c:pt idx="5">
                  <c:v>0.24126102178470915</c:v>
                </c:pt>
                <c:pt idx="6">
                  <c:v>0.31326795739971453</c:v>
                </c:pt>
                <c:pt idx="7">
                  <c:v>0.38776225211737531</c:v>
                </c:pt>
                <c:pt idx="8">
                  <c:v>0.47362363641299132</c:v>
                </c:pt>
                <c:pt idx="9">
                  <c:v>0.57747685663221127</c:v>
                </c:pt>
                <c:pt idx="10">
                  <c:v>0.68459945918174925</c:v>
                </c:pt>
                <c:pt idx="11">
                  <c:v>0.83477334463911257</c:v>
                </c:pt>
                <c:pt idx="1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8DA-4060-B890-E751026416AD}"/>
            </c:ext>
          </c:extLst>
        </c:ser>
        <c:ser>
          <c:idx val="1"/>
          <c:order val="1"/>
          <c:tx>
            <c:strRef>
              <c:f>'F2'!$E$1</c:f>
              <c:strCache>
                <c:ptCount val="1"/>
                <c:pt idx="0">
                  <c:v>Absence of seasonality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12700">
                <a:solidFill>
                  <a:srgbClr val="B09120"/>
                </a:solidFill>
                <a:prstDash val="solid"/>
              </a:ln>
              <a:effectLst/>
            </c:spPr>
          </c:marker>
          <c:cat>
            <c:strRef>
              <c:f>'F2'!$B$2:$B$14</c:f>
              <c:strCache>
                <c:ptCount val="13"/>
                <c:pt idx="1">
                  <c:v>Jan</c:v>
                </c:pt>
                <c:pt idx="2">
                  <c:v>Nov</c:v>
                </c:pt>
                <c:pt idx="3">
                  <c:v>Feb</c:v>
                </c:pt>
                <c:pt idx="4">
                  <c:v>Dec</c:v>
                </c:pt>
                <c:pt idx="5">
                  <c:v>Mar</c:v>
                </c:pt>
                <c:pt idx="6">
                  <c:v>Apr</c:v>
                </c:pt>
                <c:pt idx="7">
                  <c:v>Oct</c:v>
                </c:pt>
                <c:pt idx="8">
                  <c:v>May</c:v>
                </c:pt>
                <c:pt idx="9">
                  <c:v>Sep</c:v>
                </c:pt>
                <c:pt idx="10">
                  <c:v>Jun</c:v>
                </c:pt>
                <c:pt idx="11">
                  <c:v>Jul</c:v>
                </c:pt>
                <c:pt idx="12">
                  <c:v>Aug</c:v>
                </c:pt>
              </c:strCache>
            </c:strRef>
          </c:cat>
          <c:val>
            <c:numRef>
              <c:f>'F2'!$E$2:$E$14</c:f>
              <c:numCache>
                <c:formatCode>#,##0.00</c:formatCode>
                <c:ptCount val="13"/>
                <c:pt idx="0" formatCode="0.00">
                  <c:v>0</c:v>
                </c:pt>
                <c:pt idx="1">
                  <c:v>8.3333333333333329E-2</c:v>
                </c:pt>
                <c:pt idx="2">
                  <c:v>0.16666666666666666</c:v>
                </c:pt>
                <c:pt idx="3">
                  <c:v>0.25</c:v>
                </c:pt>
                <c:pt idx="4">
                  <c:v>0.33333333333333331</c:v>
                </c:pt>
                <c:pt idx="5">
                  <c:v>0.41666666666666663</c:v>
                </c:pt>
                <c:pt idx="6">
                  <c:v>0.49999999999999994</c:v>
                </c:pt>
                <c:pt idx="7">
                  <c:v>0.58333333333333326</c:v>
                </c:pt>
                <c:pt idx="8">
                  <c:v>0.66666666666666663</c:v>
                </c:pt>
                <c:pt idx="9">
                  <c:v>0.75</c:v>
                </c:pt>
                <c:pt idx="10">
                  <c:v>0.83333333333333337</c:v>
                </c:pt>
                <c:pt idx="11">
                  <c:v>0.91666666666666674</c:v>
                </c:pt>
                <c:pt idx="1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8DA-4060-B890-E75102641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987016"/>
        <c:axId val="331986032"/>
      </c:lineChart>
      <c:catAx>
        <c:axId val="331987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31986032"/>
        <c:crosses val="autoZero"/>
        <c:auto val="1"/>
        <c:lblAlgn val="ctr"/>
        <c:lblOffset val="100"/>
        <c:tickMarkSkip val="1"/>
        <c:noMultiLvlLbl val="0"/>
      </c:catAx>
      <c:valAx>
        <c:axId val="331986032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31987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603086614173227"/>
          <c:y val="0.84511815187055173"/>
          <c:w val="0.58793826771653546"/>
          <c:h val="4.208113963765430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Monthly nights spent in tourist accommodation, 2023, Gini coefficient</a:t>
            </a:r>
          </a:p>
        </c:rich>
      </c:tx>
      <c:layout>
        <c:manualLayout>
          <c:xMode val="edge"/>
          <c:yMode val="edge"/>
          <c:x val="5.3333333333333332E-3"/>
          <c:y val="8.88467741187947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xMode val="edge"/>
          <c:yMode val="edge"/>
          <c:x val="1.4666666666666666E-2"/>
          <c:y val="0.13637979827235"/>
          <c:w val="0.97066666666666668"/>
          <c:h val="0.755404655955733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'F3a-c'!$A$3:$A$39</c:f>
              <c:strCache>
                <c:ptCount val="37"/>
                <c:pt idx="0">
                  <c:v>EU</c:v>
                </c:pt>
                <c:pt idx="2">
                  <c:v>Croatia</c:v>
                </c:pt>
                <c:pt idx="3">
                  <c:v>Greece</c:v>
                </c:pt>
                <c:pt idx="4">
                  <c:v>Bulgaria</c:v>
                </c:pt>
                <c:pt idx="5">
                  <c:v>Cyprus</c:v>
                </c:pt>
                <c:pt idx="6">
                  <c:v>Italy</c:v>
                </c:pt>
                <c:pt idx="7">
                  <c:v>France</c:v>
                </c:pt>
                <c:pt idx="8">
                  <c:v>Slovenia</c:v>
                </c:pt>
                <c:pt idx="9">
                  <c:v>Denmark</c:v>
                </c:pt>
                <c:pt idx="10">
                  <c:v>Luxembourg</c:v>
                </c:pt>
                <c:pt idx="11">
                  <c:v>Sweden</c:v>
                </c:pt>
                <c:pt idx="12">
                  <c:v>Romania</c:v>
                </c:pt>
                <c:pt idx="13">
                  <c:v>Spain</c:v>
                </c:pt>
                <c:pt idx="14">
                  <c:v>Netherlands</c:v>
                </c:pt>
                <c:pt idx="15">
                  <c:v>Latvia</c:v>
                </c:pt>
                <c:pt idx="16">
                  <c:v>Hungary</c:v>
                </c:pt>
                <c:pt idx="17">
                  <c:v>Portugal</c:v>
                </c:pt>
                <c:pt idx="18">
                  <c:v>Czechia</c:v>
                </c:pt>
                <c:pt idx="19">
                  <c:v>Lithuania</c:v>
                </c:pt>
                <c:pt idx="20">
                  <c:v>Austria</c:v>
                </c:pt>
                <c:pt idx="21">
                  <c:v>Belgium</c:v>
                </c:pt>
                <c:pt idx="22">
                  <c:v>Germany</c:v>
                </c:pt>
                <c:pt idx="23">
                  <c:v>Poland</c:v>
                </c:pt>
                <c:pt idx="24">
                  <c:v>Slovakia</c:v>
                </c:pt>
                <c:pt idx="25">
                  <c:v>Malta</c:v>
                </c:pt>
                <c:pt idx="26">
                  <c:v>Estonia</c:v>
                </c:pt>
                <c:pt idx="27">
                  <c:v>Finland</c:v>
                </c:pt>
                <c:pt idx="29">
                  <c:v>Iceland</c:v>
                </c:pt>
                <c:pt idx="30">
                  <c:v>Norway</c:v>
                </c:pt>
                <c:pt idx="31">
                  <c:v>Liechtenstein</c:v>
                </c:pt>
                <c:pt idx="33">
                  <c:v>Albania</c:v>
                </c:pt>
                <c:pt idx="34">
                  <c:v>Montenegro</c:v>
                </c:pt>
                <c:pt idx="35">
                  <c:v>North Macedonia</c:v>
                </c:pt>
                <c:pt idx="36">
                  <c:v>Serbia</c:v>
                </c:pt>
              </c:strCache>
            </c:strRef>
          </c:cat>
          <c:val>
            <c:numRef>
              <c:f>'F3a-c'!$B$3:$B$39</c:f>
              <c:numCache>
                <c:formatCode>0.0</c:formatCode>
                <c:ptCount val="37"/>
                <c:pt idx="0">
                  <c:v>0.2542840650230328</c:v>
                </c:pt>
                <c:pt idx="2">
                  <c:v>0.59796062916737969</c:v>
                </c:pt>
                <c:pt idx="3">
                  <c:v>0.48717224100968903</c:v>
                </c:pt>
                <c:pt idx="4">
                  <c:v>0.40336169534196964</c:v>
                </c:pt>
                <c:pt idx="5">
                  <c:v>0.33601271794855769</c:v>
                </c:pt>
                <c:pt idx="6">
                  <c:v>0.31543692853412186</c:v>
                </c:pt>
                <c:pt idx="7">
                  <c:v>0.2989075079487078</c:v>
                </c:pt>
                <c:pt idx="8">
                  <c:v>0.28823125523951265</c:v>
                </c:pt>
                <c:pt idx="9">
                  <c:v>0.28513283516050025</c:v>
                </c:pt>
                <c:pt idx="10">
                  <c:v>0.26353388509280851</c:v>
                </c:pt>
                <c:pt idx="11">
                  <c:v>0.24308943611564759</c:v>
                </c:pt>
                <c:pt idx="12">
                  <c:v>0.23006785106068961</c:v>
                </c:pt>
                <c:pt idx="13">
                  <c:v>0.22137029323091451</c:v>
                </c:pt>
                <c:pt idx="14">
                  <c:v>0.21838484277347048</c:v>
                </c:pt>
                <c:pt idx="15">
                  <c:v>0.21179873162849461</c:v>
                </c:pt>
                <c:pt idx="16">
                  <c:v>0.20866791075106406</c:v>
                </c:pt>
                <c:pt idx="17">
                  <c:v>0.19723755372873786</c:v>
                </c:pt>
                <c:pt idx="18">
                  <c:v>0.18654963799864799</c:v>
                </c:pt>
                <c:pt idx="19">
                  <c:v>0.1856557429928164</c:v>
                </c:pt>
                <c:pt idx="20">
                  <c:v>0.18431533888812723</c:v>
                </c:pt>
                <c:pt idx="21">
                  <c:v>0.18111112878333113</c:v>
                </c:pt>
                <c:pt idx="22">
                  <c:v>0.17353030133214542</c:v>
                </c:pt>
                <c:pt idx="23">
                  <c:v>0.16469438252102231</c:v>
                </c:pt>
                <c:pt idx="24">
                  <c:v>0.16239580151720223</c:v>
                </c:pt>
                <c:pt idx="25">
                  <c:v>0.15359935611372011</c:v>
                </c:pt>
                <c:pt idx="26">
                  <c:v>0.15242811007778179</c:v>
                </c:pt>
                <c:pt idx="27">
                  <c:v>0.12275517727181529</c:v>
                </c:pt>
                <c:pt idx="29">
                  <c:v>0.25397400238143664</c:v>
                </c:pt>
                <c:pt idx="30">
                  <c:v>0.24081633152552528</c:v>
                </c:pt>
                <c:pt idx="31">
                  <c:v>0.15934427044045063</c:v>
                </c:pt>
                <c:pt idx="33">
                  <c:v>0.45582698913788522</c:v>
                </c:pt>
                <c:pt idx="34">
                  <c:v>0.44056918399700085</c:v>
                </c:pt>
                <c:pt idx="35">
                  <c:v>0.26317473790387835</c:v>
                </c:pt>
                <c:pt idx="36">
                  <c:v>0.12778005967129202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71-40E3-A14E-9A2829BEC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968365984"/>
        <c:axId val="968366968"/>
      </c:barChart>
      <c:catAx>
        <c:axId val="96836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68366968"/>
        <c:crosses val="autoZero"/>
        <c:auto val="1"/>
        <c:lblAlgn val="ctr"/>
        <c:lblOffset val="100"/>
        <c:tickMarkSkip val="1"/>
        <c:noMultiLvlLbl val="0"/>
      </c:catAx>
      <c:valAx>
        <c:axId val="9683669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68365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Monthly nights spent in tourist accommodation, 2023, share of the two busiest months</a:t>
            </a:r>
          </a:p>
        </c:rich>
      </c:tx>
      <c:layout>
        <c:manualLayout>
          <c:xMode val="edge"/>
          <c:yMode val="edge"/>
          <c:x val="5.3333333333333332E-3"/>
          <c:y val="8.914873835231370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xMode val="edge"/>
          <c:yMode val="edge"/>
          <c:x val="1.4666666666666666E-2"/>
          <c:y val="0.13684331337080155"/>
          <c:w val="0.97066666666666668"/>
          <c:h val="0.7565791944393649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'F3a-c'!$D$3:$D$39</c:f>
              <c:strCache>
                <c:ptCount val="37"/>
                <c:pt idx="0">
                  <c:v>EU</c:v>
                </c:pt>
                <c:pt idx="2">
                  <c:v>Croatia</c:v>
                </c:pt>
                <c:pt idx="3">
                  <c:v>Bulgaria</c:v>
                </c:pt>
                <c:pt idx="4">
                  <c:v>Greece</c:v>
                </c:pt>
                <c:pt idx="5">
                  <c:v>France</c:v>
                </c:pt>
                <c:pt idx="6">
                  <c:v>Slovenia</c:v>
                </c:pt>
                <c:pt idx="7">
                  <c:v>Italy</c:v>
                </c:pt>
                <c:pt idx="8">
                  <c:v>Denmark</c:v>
                </c:pt>
                <c:pt idx="9">
                  <c:v>Sweden</c:v>
                </c:pt>
                <c:pt idx="10">
                  <c:v>Romania</c:v>
                </c:pt>
                <c:pt idx="11">
                  <c:v>Luxembourg</c:v>
                </c:pt>
                <c:pt idx="12">
                  <c:v>Latvia</c:v>
                </c:pt>
                <c:pt idx="13">
                  <c:v>Hungary</c:v>
                </c:pt>
                <c:pt idx="14">
                  <c:v>Cyprus</c:v>
                </c:pt>
                <c:pt idx="15">
                  <c:v>Czechia</c:v>
                </c:pt>
                <c:pt idx="16">
                  <c:v>Lithuania</c:v>
                </c:pt>
                <c:pt idx="17">
                  <c:v>Spain</c:v>
                </c:pt>
                <c:pt idx="18">
                  <c:v>Netherlands</c:v>
                </c:pt>
                <c:pt idx="19">
                  <c:v>Slovakia</c:v>
                </c:pt>
                <c:pt idx="20">
                  <c:v>Belgium</c:v>
                </c:pt>
                <c:pt idx="21">
                  <c:v>Poland</c:v>
                </c:pt>
                <c:pt idx="22">
                  <c:v>Estonia</c:v>
                </c:pt>
                <c:pt idx="23">
                  <c:v>Portugal</c:v>
                </c:pt>
                <c:pt idx="24">
                  <c:v>Austria</c:v>
                </c:pt>
                <c:pt idx="25">
                  <c:v>Finland</c:v>
                </c:pt>
                <c:pt idx="26">
                  <c:v>Germany</c:v>
                </c:pt>
                <c:pt idx="27">
                  <c:v>Malta</c:v>
                </c:pt>
                <c:pt idx="29">
                  <c:v>Norway</c:v>
                </c:pt>
                <c:pt idx="30">
                  <c:v>Iceland</c:v>
                </c:pt>
                <c:pt idx="31">
                  <c:v>Liechtenstein</c:v>
                </c:pt>
                <c:pt idx="33">
                  <c:v>Albania</c:v>
                </c:pt>
                <c:pt idx="34">
                  <c:v>Montenegro</c:v>
                </c:pt>
                <c:pt idx="35">
                  <c:v>North Macedonia</c:v>
                </c:pt>
                <c:pt idx="36">
                  <c:v>Serbia</c:v>
                </c:pt>
              </c:strCache>
            </c:strRef>
          </c:cat>
          <c:val>
            <c:numRef>
              <c:f>'F3a-c'!$E$3:$E$39</c:f>
              <c:numCache>
                <c:formatCode>0%</c:formatCode>
                <c:ptCount val="37"/>
                <c:pt idx="0">
                  <c:v>0.31540054081825081</c:v>
                </c:pt>
                <c:pt idx="2">
                  <c:v>0.56221053601551929</c:v>
                </c:pt>
                <c:pt idx="3">
                  <c:v>0.45223045588680549</c:v>
                </c:pt>
                <c:pt idx="4">
                  <c:v>0.41409756984247581</c:v>
                </c:pt>
                <c:pt idx="5">
                  <c:v>0.36520318571984661</c:v>
                </c:pt>
                <c:pt idx="6">
                  <c:v>0.35779158186258514</c:v>
                </c:pt>
                <c:pt idx="7">
                  <c:v>0.34520694897937354</c:v>
                </c:pt>
                <c:pt idx="8">
                  <c:v>0.33244307767085479</c:v>
                </c:pt>
                <c:pt idx="9">
                  <c:v>0.3309859852017828</c:v>
                </c:pt>
                <c:pt idx="10">
                  <c:v>0.32254856750923894</c:v>
                </c:pt>
                <c:pt idx="11">
                  <c:v>0.30931492468764354</c:v>
                </c:pt>
                <c:pt idx="12">
                  <c:v>0.30084166618239822</c:v>
                </c:pt>
                <c:pt idx="13">
                  <c:v>0.30025300131559879</c:v>
                </c:pt>
                <c:pt idx="14">
                  <c:v>0.29978275550256028</c:v>
                </c:pt>
                <c:pt idx="15">
                  <c:v>0.28719862700918086</c:v>
                </c:pt>
                <c:pt idx="16">
                  <c:v>0.28624784453968144</c:v>
                </c:pt>
                <c:pt idx="17">
                  <c:v>0.28221748853568174</c:v>
                </c:pt>
                <c:pt idx="18">
                  <c:v>0.27613263508097641</c:v>
                </c:pt>
                <c:pt idx="19">
                  <c:v>0.27303439157529036</c:v>
                </c:pt>
                <c:pt idx="20">
                  <c:v>0.27205638533511434</c:v>
                </c:pt>
                <c:pt idx="21">
                  <c:v>0.27132767639978256</c:v>
                </c:pt>
                <c:pt idx="22">
                  <c:v>0.26963877806296049</c:v>
                </c:pt>
                <c:pt idx="23">
                  <c:v>0.26271074720401677</c:v>
                </c:pt>
                <c:pt idx="24">
                  <c:v>0.25546602376173738</c:v>
                </c:pt>
                <c:pt idx="25">
                  <c:v>0.24238749166518481</c:v>
                </c:pt>
                <c:pt idx="26">
                  <c:v>0.24168884718555886</c:v>
                </c:pt>
                <c:pt idx="27">
                  <c:v>0.23211779596962179</c:v>
                </c:pt>
                <c:pt idx="29">
                  <c:v>0.31474096068047042</c:v>
                </c:pt>
                <c:pt idx="30">
                  <c:v>0.31444602251028514</c:v>
                </c:pt>
                <c:pt idx="31">
                  <c:v>0.2429139922398334</c:v>
                </c:pt>
                <c:pt idx="33">
                  <c:v>0.45147685013650457</c:v>
                </c:pt>
                <c:pt idx="34">
                  <c:v>0.40804475352215053</c:v>
                </c:pt>
                <c:pt idx="35">
                  <c:v>0.30733135377425141</c:v>
                </c:pt>
                <c:pt idx="36">
                  <c:v>0.24128604481897858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1-42AA-8446-88018CD38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968365984"/>
        <c:axId val="968366968"/>
      </c:barChart>
      <c:catAx>
        <c:axId val="96836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68366968"/>
        <c:crosses val="autoZero"/>
        <c:auto val="1"/>
        <c:lblAlgn val="ctr"/>
        <c:lblOffset val="100"/>
        <c:tickMarkSkip val="1"/>
        <c:noMultiLvlLbl val="0"/>
      </c:catAx>
      <c:valAx>
        <c:axId val="968366968"/>
        <c:scaling>
          <c:orientation val="minMax"/>
          <c:max val="0.60000000000000009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68365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Monthly nights spent in tourist accommodation, 2023, seasonal deviation</a:t>
            </a:r>
          </a:p>
        </c:rich>
      </c:tx>
      <c:layout>
        <c:manualLayout>
          <c:xMode val="edge"/>
          <c:yMode val="edge"/>
          <c:x val="5.3333333333333332E-3"/>
          <c:y val="8.88910345787838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xMode val="edge"/>
          <c:yMode val="edge"/>
          <c:x val="1.4666666666666666E-2"/>
          <c:y val="0.13639940757968455"/>
          <c:w val="0.97066666666666668"/>
          <c:h val="0.7580352733926698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'F3a-c'!$G$3:$G$39</c:f>
              <c:strCache>
                <c:ptCount val="37"/>
                <c:pt idx="0">
                  <c:v>EU</c:v>
                </c:pt>
                <c:pt idx="2">
                  <c:v>Croatia</c:v>
                </c:pt>
                <c:pt idx="3">
                  <c:v>Greece</c:v>
                </c:pt>
                <c:pt idx="4">
                  <c:v>Bulgaria</c:v>
                </c:pt>
                <c:pt idx="5">
                  <c:v>Cyprus</c:v>
                </c:pt>
                <c:pt idx="6">
                  <c:v>Italy</c:v>
                </c:pt>
                <c:pt idx="7">
                  <c:v>Slovenia</c:v>
                </c:pt>
                <c:pt idx="8">
                  <c:v>France</c:v>
                </c:pt>
                <c:pt idx="9">
                  <c:v>Denmark</c:v>
                </c:pt>
                <c:pt idx="10">
                  <c:v>Luxembourg</c:v>
                </c:pt>
                <c:pt idx="11">
                  <c:v>Sweden</c:v>
                </c:pt>
                <c:pt idx="12">
                  <c:v>Romania</c:v>
                </c:pt>
                <c:pt idx="13">
                  <c:v>Netherlands</c:v>
                </c:pt>
                <c:pt idx="14">
                  <c:v>Spain</c:v>
                </c:pt>
                <c:pt idx="15">
                  <c:v>Latvia</c:v>
                </c:pt>
                <c:pt idx="16">
                  <c:v>Hungary</c:v>
                </c:pt>
                <c:pt idx="17">
                  <c:v>Portugal</c:v>
                </c:pt>
                <c:pt idx="18">
                  <c:v>Lithuania</c:v>
                </c:pt>
                <c:pt idx="19">
                  <c:v>Czechia</c:v>
                </c:pt>
                <c:pt idx="20">
                  <c:v>Germany</c:v>
                </c:pt>
                <c:pt idx="21">
                  <c:v>Poland</c:v>
                </c:pt>
                <c:pt idx="22">
                  <c:v>Austria</c:v>
                </c:pt>
                <c:pt idx="23">
                  <c:v>Belgium</c:v>
                </c:pt>
                <c:pt idx="24">
                  <c:v>Slovakia</c:v>
                </c:pt>
                <c:pt idx="25">
                  <c:v>Estonia</c:v>
                </c:pt>
                <c:pt idx="26">
                  <c:v>Malta</c:v>
                </c:pt>
                <c:pt idx="27">
                  <c:v>Finland</c:v>
                </c:pt>
                <c:pt idx="29">
                  <c:v>Iceland</c:v>
                </c:pt>
                <c:pt idx="30">
                  <c:v>Norway</c:v>
                </c:pt>
                <c:pt idx="31">
                  <c:v>Liechtenstein</c:v>
                </c:pt>
                <c:pt idx="33">
                  <c:v>Albania</c:v>
                </c:pt>
                <c:pt idx="34">
                  <c:v>Montenegro</c:v>
                </c:pt>
                <c:pt idx="35">
                  <c:v>North Macedonia</c:v>
                </c:pt>
                <c:pt idx="36">
                  <c:v>Serbia</c:v>
                </c:pt>
              </c:strCache>
            </c:strRef>
          </c:cat>
          <c:val>
            <c:numRef>
              <c:f>'F3a-c'!$H$3:$H$39</c:f>
              <c:numCache>
                <c:formatCode>General</c:formatCode>
                <c:ptCount val="37"/>
                <c:pt idx="0" formatCode="#,##0.00_i">
                  <c:v>3.259518020265967</c:v>
                </c:pt>
                <c:pt idx="2" formatCode="0.00">
                  <c:v>8.2823226402663703</c:v>
                </c:pt>
                <c:pt idx="3" formatCode="0.00">
                  <c:v>6.6061017996635982</c:v>
                </c:pt>
                <c:pt idx="4" formatCode="0.00">
                  <c:v>5.8663269902625315</c:v>
                </c:pt>
                <c:pt idx="5" formatCode="0.00">
                  <c:v>4.598838367372081</c:v>
                </c:pt>
                <c:pt idx="6" formatCode="0.00">
                  <c:v>4.1762057568392477</c:v>
                </c:pt>
                <c:pt idx="7" formatCode="0.00">
                  <c:v>3.8213653057951587</c:v>
                </c:pt>
                <c:pt idx="8" formatCode="0.00">
                  <c:v>3.7894006932381559</c:v>
                </c:pt>
                <c:pt idx="9" formatCode="0.00">
                  <c:v>3.5049490259807552</c:v>
                </c:pt>
                <c:pt idx="10" formatCode="0.00">
                  <c:v>3.3465859672169596</c:v>
                </c:pt>
                <c:pt idx="11" formatCode="0.00">
                  <c:v>3.1784650948509978</c:v>
                </c:pt>
                <c:pt idx="12" formatCode="0.00">
                  <c:v>3.0288991940484018</c:v>
                </c:pt>
                <c:pt idx="13" formatCode="0.00">
                  <c:v>2.8218918279659149</c:v>
                </c:pt>
                <c:pt idx="14" formatCode="0.00">
                  <c:v>2.7828943167564191</c:v>
                </c:pt>
                <c:pt idx="15" formatCode="0.00">
                  <c:v>2.6394981646861484</c:v>
                </c:pt>
                <c:pt idx="16" formatCode="0.00">
                  <c:v>2.5461969629847778</c:v>
                </c:pt>
                <c:pt idx="17" formatCode="0.00">
                  <c:v>2.4891749974940542</c:v>
                </c:pt>
                <c:pt idx="18" formatCode="0.00">
                  <c:v>2.4163256296655748</c:v>
                </c:pt>
                <c:pt idx="19" formatCode="0.00">
                  <c:v>2.3608559364550081</c:v>
                </c:pt>
                <c:pt idx="20" formatCode="0.00">
                  <c:v>2.2938070690180674</c:v>
                </c:pt>
                <c:pt idx="21" formatCode="0.00">
                  <c:v>2.1913397814680704</c:v>
                </c:pt>
                <c:pt idx="22" formatCode="0.00">
                  <c:v>2.1606145219452948</c:v>
                </c:pt>
                <c:pt idx="23" formatCode="0.00">
                  <c:v>2.1595065615337794</c:v>
                </c:pt>
                <c:pt idx="24" formatCode="0.00">
                  <c:v>2.0460351941368393</c:v>
                </c:pt>
                <c:pt idx="25" formatCode="0.00">
                  <c:v>1.9648464547154123</c:v>
                </c:pt>
                <c:pt idx="26" formatCode="0.00">
                  <c:v>1.9462790506126766</c:v>
                </c:pt>
                <c:pt idx="27" formatCode="0.00">
                  <c:v>1.5067829642112727</c:v>
                </c:pt>
                <c:pt idx="29" formatCode="0.00">
                  <c:v>3.3719242567702956</c:v>
                </c:pt>
                <c:pt idx="30" formatCode="0.00">
                  <c:v>3.1515319470435714</c:v>
                </c:pt>
                <c:pt idx="31" formatCode="0.00">
                  <c:v>2.0382419824911939</c:v>
                </c:pt>
                <c:pt idx="33" formatCode="0.00">
                  <c:v>6.1426342917121488</c:v>
                </c:pt>
                <c:pt idx="34" formatCode="0.00">
                  <c:v>5.8128551682934786</c:v>
                </c:pt>
                <c:pt idx="35" formatCode="0.00">
                  <c:v>3.3687189932894288</c:v>
                </c:pt>
                <c:pt idx="36" formatCode="0.00">
                  <c:v>1.6279852224397386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14-4077-B2E7-F2729CB2C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968365984"/>
        <c:axId val="968366968"/>
      </c:barChart>
      <c:catAx>
        <c:axId val="96836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68366968"/>
        <c:crosses val="autoZero"/>
        <c:auto val="1"/>
        <c:lblAlgn val="ctr"/>
        <c:lblOffset val="100"/>
        <c:tickMarkSkip val="1"/>
        <c:noMultiLvlLbl val="0"/>
      </c:catAx>
      <c:valAx>
        <c:axId val="968366968"/>
        <c:scaling>
          <c:orientation val="minMax"/>
          <c:max val="1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0_i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68365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Monthly nights spent in tourist accommodation, selected countries, 2023 </a:t>
            </a:r>
          </a:p>
          <a:p>
            <a:pPr algn="l">
              <a:defRPr sz="1800" b="1"/>
            </a:pPr>
            <a:r>
              <a:rPr lang="en-US" sz="1600" b="0"/>
              <a:t>(share in the entire year)</a:t>
            </a:r>
          </a:p>
        </c:rich>
      </c:tx>
      <c:layout>
        <c:manualLayout>
          <c:xMode val="edge"/>
          <c:yMode val="edge"/>
          <c:x val="5.3333333333333332E-3"/>
          <c:y val="8.62939549216007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xMode val="edge"/>
          <c:yMode val="edge"/>
          <c:x val="1.4666666666666666E-2"/>
          <c:y val="0.17215644006859351"/>
          <c:w val="0.97066666666666668"/>
          <c:h val="0.64879226683857516"/>
        </c:manualLayout>
      </c:layout>
      <c:lineChart>
        <c:grouping val="standard"/>
        <c:varyColors val="0"/>
        <c:ser>
          <c:idx val="0"/>
          <c:order val="0"/>
          <c:tx>
            <c:strRef>
              <c:f>'F4'!$A$2</c:f>
              <c:strCache>
                <c:ptCount val="1"/>
                <c:pt idx="0">
                  <c:v>EU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ysDash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'F4'!$B$1:$M$1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'F4'!$B$2:$M$2</c:f>
              <c:numCache>
                <c:formatCode>0%</c:formatCode>
                <c:ptCount val="12"/>
                <c:pt idx="0">
                  <c:v>4.4418068268065068E-2</c:v>
                </c:pt>
                <c:pt idx="1">
                  <c:v>4.8125386265839863E-2</c:v>
                </c:pt>
                <c:pt idx="2">
                  <c:v>5.3083149357792347E-2</c:v>
                </c:pt>
                <c:pt idx="3">
                  <c:v>7.2006935615005388E-2</c:v>
                </c:pt>
                <c:pt idx="4">
                  <c:v>8.5861384295616031E-2</c:v>
                </c:pt>
                <c:pt idx="5">
                  <c:v>0.10712260254953794</c:v>
                </c:pt>
                <c:pt idx="6">
                  <c:v>0.15017388545736338</c:v>
                </c:pt>
                <c:pt idx="7">
                  <c:v>0.16522665536088743</c:v>
                </c:pt>
                <c:pt idx="8">
                  <c:v>0.10385322021921987</c:v>
                </c:pt>
                <c:pt idx="9">
                  <c:v>7.4494294717660781E-2</c:v>
                </c:pt>
                <c:pt idx="10">
                  <c:v>4.5986809098493772E-2</c:v>
                </c:pt>
                <c:pt idx="11">
                  <c:v>4.9647608794518079E-2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CC-4826-A011-86BEC5B2FA5A}"/>
            </c:ext>
          </c:extLst>
        </c:ser>
        <c:ser>
          <c:idx val="3"/>
          <c:order val="1"/>
          <c:tx>
            <c:strRef>
              <c:f>'F4'!$A$10</c:f>
              <c:strCache>
                <c:ptCount val="1"/>
                <c:pt idx="0">
                  <c:v>Greece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'F4'!$B$1:$M$1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'F4'!$B$10:$M$10</c:f>
              <c:numCache>
                <c:formatCode>0%</c:formatCode>
                <c:ptCount val="12"/>
                <c:pt idx="0">
                  <c:v>1.1173207463563935E-2</c:v>
                </c:pt>
                <c:pt idx="1">
                  <c:v>1.1266054690296567E-2</c:v>
                </c:pt>
                <c:pt idx="2">
                  <c:v>1.7392992441329115E-2</c:v>
                </c:pt>
                <c:pt idx="3">
                  <c:v>4.5225747873318144E-2</c:v>
                </c:pt>
                <c:pt idx="4">
                  <c:v>9.646723458071986E-2</c:v>
                </c:pt>
                <c:pt idx="5">
                  <c:v>0.15301359918450019</c:v>
                </c:pt>
                <c:pt idx="6">
                  <c:v>0.19814402783102297</c:v>
                </c:pt>
                <c:pt idx="7">
                  <c:v>0.21595354201145275</c:v>
                </c:pt>
                <c:pt idx="8">
                  <c:v>0.14945437103878681</c:v>
                </c:pt>
                <c:pt idx="9">
                  <c:v>7.3101821511392481E-2</c:v>
                </c:pt>
                <c:pt idx="10">
                  <c:v>1.4883706948295721E-2</c:v>
                </c:pt>
                <c:pt idx="11">
                  <c:v>1.3923694425321443E-2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CC-4826-A011-86BEC5B2FA5A}"/>
            </c:ext>
          </c:extLst>
        </c:ser>
        <c:ser>
          <c:idx val="1"/>
          <c:order val="2"/>
          <c:tx>
            <c:strRef>
              <c:f>'F4'!$A$13</c:f>
              <c:strCache>
                <c:ptCount val="1"/>
                <c:pt idx="0">
                  <c:v>Croatia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'F4'!$B$1:$M$1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'F4'!$B$13:$M$13</c:f>
              <c:numCache>
                <c:formatCode>0%</c:formatCode>
                <c:ptCount val="12"/>
                <c:pt idx="0">
                  <c:v>6.5147119511213374E-3</c:v>
                </c:pt>
                <c:pt idx="1">
                  <c:v>7.0514932177962565E-3</c:v>
                </c:pt>
                <c:pt idx="2">
                  <c:v>1.0635680727003284E-2</c:v>
                </c:pt>
                <c:pt idx="3">
                  <c:v>3.2930811096344249E-2</c:v>
                </c:pt>
                <c:pt idx="4">
                  <c:v>6.0324903249256663E-2</c:v>
                </c:pt>
                <c:pt idx="5">
                  <c:v>0.14275809709151233</c:v>
                </c:pt>
                <c:pt idx="6">
                  <c:v>0.27104737951555313</c:v>
                </c:pt>
                <c:pt idx="7">
                  <c:v>0.2911631564999661</c:v>
                </c:pt>
                <c:pt idx="8">
                  <c:v>0.12530405864228397</c:v>
                </c:pt>
                <c:pt idx="9">
                  <c:v>3.4272726360103527E-2</c:v>
                </c:pt>
                <c:pt idx="10">
                  <c:v>8.9099820728896911E-3</c:v>
                </c:pt>
                <c:pt idx="11">
                  <c:v>9.0869995761694595E-3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32-4F9B-BC36-1C2C44445A80}"/>
            </c:ext>
          </c:extLst>
        </c:ser>
        <c:ser>
          <c:idx val="2"/>
          <c:order val="3"/>
          <c:tx>
            <c:strRef>
              <c:f>'F4'!$A$22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rgbClr val="20848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'F4'!$B$1:$M$1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'F4'!$B$22:$M$22</c:f>
              <c:numCache>
                <c:formatCode>0%</c:formatCode>
                <c:ptCount val="12"/>
                <c:pt idx="0">
                  <c:v>9.5870917367551323E-2</c:v>
                </c:pt>
                <c:pt idx="1">
                  <c:v>0.10791439594489641</c:v>
                </c:pt>
                <c:pt idx="2">
                  <c:v>8.4472626540209358E-2</c:v>
                </c:pt>
                <c:pt idx="3">
                  <c:v>5.5791501817660127E-2</c:v>
                </c:pt>
                <c:pt idx="4">
                  <c:v>5.7372745202534853E-2</c:v>
                </c:pt>
                <c:pt idx="5">
                  <c:v>8.5432757454629332E-2</c:v>
                </c:pt>
                <c:pt idx="6">
                  <c:v>0.12270111017876364</c:v>
                </c:pt>
                <c:pt idx="7">
                  <c:v>0.13276491358297374</c:v>
                </c:pt>
                <c:pt idx="8">
                  <c:v>8.3813483581027207E-2</c:v>
                </c:pt>
                <c:pt idx="9">
                  <c:v>6.0432771151553648E-2</c:v>
                </c:pt>
                <c:pt idx="10">
                  <c:v>3.7307228508762627E-2</c:v>
                </c:pt>
                <c:pt idx="11">
                  <c:v>7.6125548669437729E-2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32-4F9B-BC36-1C2C44445A80}"/>
            </c:ext>
          </c:extLst>
        </c:ser>
        <c:ser>
          <c:idx val="5"/>
          <c:order val="4"/>
          <c:tx>
            <c:strRef>
              <c:f>'F4'!$A$28</c:f>
              <c:strCache>
                <c:ptCount val="1"/>
                <c:pt idx="0">
                  <c:v>Finland</c:v>
                </c:pt>
              </c:strCache>
            </c:strRef>
          </c:tx>
          <c:spPr>
            <a:ln w="28575" cap="rnd" cmpd="sng" algn="ctr">
              <a:solidFill>
                <a:srgbClr val="388AE2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'F4'!$B$1:$M$1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'F4'!$B$28:$M$28</c:f>
              <c:numCache>
                <c:formatCode>0%</c:formatCode>
                <c:ptCount val="12"/>
                <c:pt idx="0">
                  <c:v>6.6818777088834089E-2</c:v>
                </c:pt>
                <c:pt idx="1">
                  <c:v>7.718245926673438E-2</c:v>
                </c:pt>
                <c:pt idx="2">
                  <c:v>8.2920239593857553E-2</c:v>
                </c:pt>
                <c:pt idx="3">
                  <c:v>6.7166217197711223E-2</c:v>
                </c:pt>
                <c:pt idx="4">
                  <c:v>6.8854152864794252E-2</c:v>
                </c:pt>
                <c:pt idx="5">
                  <c:v>9.8019486187491511E-2</c:v>
                </c:pt>
                <c:pt idx="6">
                  <c:v>0.14089754908550317</c:v>
                </c:pt>
                <c:pt idx="7">
                  <c:v>0.10148994257968166</c:v>
                </c:pt>
                <c:pt idx="8">
                  <c:v>8.1931654800654105E-2</c:v>
                </c:pt>
                <c:pt idx="9">
                  <c:v>7.0982579650108041E-2</c:v>
                </c:pt>
                <c:pt idx="10">
                  <c:v>6.4546368878307558E-2</c:v>
                </c:pt>
                <c:pt idx="11">
                  <c:v>7.9190572806322454E-2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32-4F9B-BC36-1C2C44445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2545120"/>
        <c:axId val="952545448"/>
      </c:lineChart>
      <c:catAx>
        <c:axId val="95254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52545448"/>
        <c:crosses val="autoZero"/>
        <c:auto val="1"/>
        <c:lblAlgn val="ctr"/>
        <c:lblOffset val="100"/>
        <c:tickMarkSkip val="1"/>
        <c:noMultiLvlLbl val="0"/>
      </c:catAx>
      <c:valAx>
        <c:axId val="9525454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5254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781532808398949"/>
          <c:y val="0.84467954451060878"/>
          <c:w val="0.54436923884514432"/>
          <c:h val="4.158485303273140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Monthly nights spent in tourist accommodation, by type of accommodation, EU, 2023 (share in the entire year) </a:t>
            </a:r>
          </a:p>
        </c:rich>
      </c:tx>
      <c:layout>
        <c:manualLayout>
          <c:xMode val="edge"/>
          <c:yMode val="edge"/>
          <c:x val="5.3354675203414696E-3"/>
          <c:y val="8.670252874410705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xMode val="edge"/>
          <c:yMode val="edge"/>
          <c:x val="1.4672535680939042E-2"/>
          <c:y val="0.13308838162220432"/>
          <c:w val="0.97145524876617317"/>
          <c:h val="0.68737201563239769"/>
        </c:manualLayout>
      </c:layout>
      <c:lineChart>
        <c:grouping val="standard"/>
        <c:varyColors val="0"/>
        <c:ser>
          <c:idx val="0"/>
          <c:order val="0"/>
          <c:tx>
            <c:strRef>
              <c:f>'F5'!$A$2</c:f>
              <c:strCache>
                <c:ptCount val="1"/>
                <c:pt idx="0">
                  <c:v>Hotels and similar accommodation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12700">
                <a:solidFill>
                  <a:srgbClr val="2644A7"/>
                </a:solidFill>
                <a:prstDash val="solid"/>
              </a:ln>
              <a:effectLst/>
            </c:spPr>
          </c:marker>
          <c:cat>
            <c:strRef>
              <c:f>'F5'!$B$1:$M$1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'F5'!$B$2:$M$2</c:f>
              <c:numCache>
                <c:formatCode>0%</c:formatCode>
                <c:ptCount val="12"/>
                <c:pt idx="0">
                  <c:v>5.1108689710214782E-2</c:v>
                </c:pt>
                <c:pt idx="1">
                  <c:v>5.5384294114646127E-2</c:v>
                </c:pt>
                <c:pt idx="2">
                  <c:v>6.1986402386838474E-2</c:v>
                </c:pt>
                <c:pt idx="3">
                  <c:v>7.5701556429962749E-2</c:v>
                </c:pt>
                <c:pt idx="4">
                  <c:v>8.7763914651306424E-2</c:v>
                </c:pt>
                <c:pt idx="5">
                  <c:v>0.1042039642619393</c:v>
                </c:pt>
                <c:pt idx="6">
                  <c:v>0.12434502822197875</c:v>
                </c:pt>
                <c:pt idx="7">
                  <c:v>0.13386470334652487</c:v>
                </c:pt>
                <c:pt idx="8">
                  <c:v>0.10576223400274894</c:v>
                </c:pt>
                <c:pt idx="9">
                  <c:v>8.5377093337921497E-2</c:v>
                </c:pt>
                <c:pt idx="10">
                  <c:v>5.5901745043791175E-2</c:v>
                </c:pt>
                <c:pt idx="11">
                  <c:v>5.8600374492126954E-2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72-48B8-B894-34952EE53388}"/>
            </c:ext>
          </c:extLst>
        </c:ser>
        <c:ser>
          <c:idx val="1"/>
          <c:order val="1"/>
          <c:tx>
            <c:strRef>
              <c:f>'F5'!$A$3</c:f>
              <c:strCache>
                <c:ptCount val="1"/>
                <c:pt idx="0">
                  <c:v>Holiday and other-short stay accommodation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12700">
                <a:solidFill>
                  <a:srgbClr val="B09120"/>
                </a:solidFill>
                <a:prstDash val="solid"/>
              </a:ln>
              <a:effectLst/>
            </c:spPr>
          </c:marker>
          <c:cat>
            <c:strRef>
              <c:f>'F5'!$B$1:$M$1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'F5'!$B$3:$M$3</c:f>
              <c:numCache>
                <c:formatCode>0%</c:formatCode>
                <c:ptCount val="12"/>
                <c:pt idx="0">
                  <c:v>4.5350592263022106E-2</c:v>
                </c:pt>
                <c:pt idx="1">
                  <c:v>4.9601641243828945E-2</c:v>
                </c:pt>
                <c:pt idx="2">
                  <c:v>5.1686803409452267E-2</c:v>
                </c:pt>
                <c:pt idx="3">
                  <c:v>6.8168586952940147E-2</c:v>
                </c:pt>
                <c:pt idx="4">
                  <c:v>7.7687735252081128E-2</c:v>
                </c:pt>
                <c:pt idx="5">
                  <c:v>0.10409193292898136</c:v>
                </c:pt>
                <c:pt idx="6">
                  <c:v>0.1604880565064746</c:v>
                </c:pt>
                <c:pt idx="7">
                  <c:v>0.1824684771248547</c:v>
                </c:pt>
                <c:pt idx="8">
                  <c:v>9.911471676350038E-2</c:v>
                </c:pt>
                <c:pt idx="9">
                  <c:v>7.1452922725877069E-2</c:v>
                </c:pt>
                <c:pt idx="10">
                  <c:v>4.0911420839328132E-2</c:v>
                </c:pt>
                <c:pt idx="11">
                  <c:v>4.8977113989659267E-2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72-48B8-B894-34952EE53388}"/>
            </c:ext>
          </c:extLst>
        </c:ser>
        <c:ser>
          <c:idx val="2"/>
          <c:order val="2"/>
          <c:tx>
            <c:strRef>
              <c:f>'F5'!$A$4</c:f>
              <c:strCache>
                <c:ptCount val="1"/>
                <c:pt idx="0">
                  <c:v>Campsites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E04040"/>
              </a:solidFill>
              <a:ln w="12700">
                <a:solidFill>
                  <a:srgbClr val="E04040"/>
                </a:solidFill>
                <a:prstDash val="solid"/>
              </a:ln>
              <a:effectLst/>
            </c:spPr>
          </c:marker>
          <c:cat>
            <c:strRef>
              <c:f>'F5'!$B$1:$M$1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'F5'!$B$4:$M$4</c:f>
              <c:numCache>
                <c:formatCode>0%</c:formatCode>
                <c:ptCount val="12"/>
                <c:pt idx="0">
                  <c:v>1.1559376396593797E-2</c:v>
                </c:pt>
                <c:pt idx="1">
                  <c:v>1.1658426756024244E-2</c:v>
                </c:pt>
                <c:pt idx="2">
                  <c:v>1.3998099121057648E-2</c:v>
                </c:pt>
                <c:pt idx="3">
                  <c:v>6.1521633787372861E-2</c:v>
                </c:pt>
                <c:pt idx="4">
                  <c:v>9.1365736477904844E-2</c:v>
                </c:pt>
                <c:pt idx="5">
                  <c:v>0.12607316447048333</c:v>
                </c:pt>
                <c:pt idx="6">
                  <c:v>0.25254173455012124</c:v>
                </c:pt>
                <c:pt idx="7">
                  <c:v>0.28122240471281373</c:v>
                </c:pt>
                <c:pt idx="8">
                  <c:v>0.10328323368751803</c:v>
                </c:pt>
                <c:pt idx="9">
                  <c:v>2.9067234445300124E-2</c:v>
                </c:pt>
                <c:pt idx="10">
                  <c:v>8.6545436589036979E-3</c:v>
                </c:pt>
                <c:pt idx="11">
                  <c:v>9.0544119359064652E-3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72-48B8-B894-34952EE53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080960"/>
        <c:axId val="762081288"/>
      </c:lineChart>
      <c:catAx>
        <c:axId val="76208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62081288"/>
        <c:crosses val="autoZero"/>
        <c:auto val="1"/>
        <c:lblAlgn val="ctr"/>
        <c:lblOffset val="100"/>
        <c:tickMarkSkip val="1"/>
        <c:noMultiLvlLbl val="0"/>
      </c:catAx>
      <c:valAx>
        <c:axId val="7620812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6208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039963491958467E-2"/>
          <c:y val="0.84430359265923138"/>
          <c:w val="0.9"/>
          <c:h val="4.178174379266217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Monthly nights spent in tourist accommodation, by origin of the guest, EU, 2023 (share in the entire year) </a:t>
            </a:r>
          </a:p>
        </c:rich>
      </c:tx>
      <c:layout>
        <c:manualLayout>
          <c:xMode val="edge"/>
          <c:yMode val="edge"/>
          <c:x val="5.3333333333333332E-3"/>
          <c:y val="8.62775402409147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xMode val="edge"/>
          <c:yMode val="edge"/>
          <c:x val="1.4666666666666666E-2"/>
          <c:y val="0.13243602426980414"/>
          <c:w val="0.97066666666666668"/>
          <c:h val="0.68919382300366416"/>
        </c:manualLayout>
      </c:layout>
      <c:lineChart>
        <c:grouping val="standard"/>
        <c:varyColors val="0"/>
        <c:ser>
          <c:idx val="0"/>
          <c:order val="0"/>
          <c:tx>
            <c:strRef>
              <c:f>'F6'!$A$2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ysDash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12700">
                <a:solidFill>
                  <a:srgbClr val="2644A7"/>
                </a:solidFill>
                <a:prstDash val="solid"/>
              </a:ln>
              <a:effectLst/>
            </c:spPr>
          </c:marker>
          <c:cat>
            <c:strRef>
              <c:f>'F6'!$B$1:$M$1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'F6'!$B$2:$M$2</c:f>
              <c:numCache>
                <c:formatCode>0%</c:formatCode>
                <c:ptCount val="12"/>
                <c:pt idx="0">
                  <c:v>4.4418068268065068E-2</c:v>
                </c:pt>
                <c:pt idx="1">
                  <c:v>4.8125386265839863E-2</c:v>
                </c:pt>
                <c:pt idx="2">
                  <c:v>5.3083149357792347E-2</c:v>
                </c:pt>
                <c:pt idx="3">
                  <c:v>7.2006935615005388E-2</c:v>
                </c:pt>
                <c:pt idx="4">
                  <c:v>8.5861384295616031E-2</c:v>
                </c:pt>
                <c:pt idx="5">
                  <c:v>0.10712260254953794</c:v>
                </c:pt>
                <c:pt idx="6">
                  <c:v>0.15017388545736338</c:v>
                </c:pt>
                <c:pt idx="7">
                  <c:v>0.16522665536088743</c:v>
                </c:pt>
                <c:pt idx="8">
                  <c:v>0.10385322021921987</c:v>
                </c:pt>
                <c:pt idx="9">
                  <c:v>7.4494294717660781E-2</c:v>
                </c:pt>
                <c:pt idx="10">
                  <c:v>4.5986809098493772E-2</c:v>
                </c:pt>
                <c:pt idx="11">
                  <c:v>4.9647608794518079E-2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52-4133-BE3E-6C70266EBF34}"/>
            </c:ext>
          </c:extLst>
        </c:ser>
        <c:ser>
          <c:idx val="1"/>
          <c:order val="1"/>
          <c:tx>
            <c:strRef>
              <c:f>'F6'!$A$3</c:f>
              <c:strCache>
                <c:ptCount val="1"/>
                <c:pt idx="0">
                  <c:v>Domestic tourists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12700">
                <a:solidFill>
                  <a:srgbClr val="B09120"/>
                </a:solidFill>
                <a:prstDash val="solid"/>
              </a:ln>
              <a:effectLst/>
            </c:spPr>
          </c:marker>
          <c:cat>
            <c:strRef>
              <c:f>'F6'!$B$1:$M$1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'F6'!$B$3:$M$3</c:f>
              <c:numCache>
                <c:formatCode>0%</c:formatCode>
                <c:ptCount val="12"/>
                <c:pt idx="0">
                  <c:v>4.7183665297497991E-2</c:v>
                </c:pt>
                <c:pt idx="1">
                  <c:v>5.1010194878253451E-2</c:v>
                </c:pt>
                <c:pt idx="2">
                  <c:v>5.667263668009738E-2</c:v>
                </c:pt>
                <c:pt idx="3">
                  <c:v>7.5276483114391626E-2</c:v>
                </c:pt>
                <c:pt idx="4">
                  <c:v>8.3404063931397432E-2</c:v>
                </c:pt>
                <c:pt idx="5">
                  <c:v>0.10135950987286588</c:v>
                </c:pt>
                <c:pt idx="6">
                  <c:v>0.14710934475600343</c:v>
                </c:pt>
                <c:pt idx="7">
                  <c:v>0.16907359264333047</c:v>
                </c:pt>
                <c:pt idx="8">
                  <c:v>9.5134600152159465E-2</c:v>
                </c:pt>
                <c:pt idx="9">
                  <c:v>7.0030326395164322E-2</c:v>
                </c:pt>
                <c:pt idx="10">
                  <c:v>5.0585844850175796E-2</c:v>
                </c:pt>
                <c:pt idx="11">
                  <c:v>5.3159737428662826E-2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52-4133-BE3E-6C70266EBF34}"/>
            </c:ext>
          </c:extLst>
        </c:ser>
        <c:ser>
          <c:idx val="2"/>
          <c:order val="2"/>
          <c:tx>
            <c:strRef>
              <c:f>'F6'!$A$4</c:f>
              <c:strCache>
                <c:ptCount val="1"/>
                <c:pt idx="0">
                  <c:v>International tourists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E04040"/>
              </a:solidFill>
              <a:ln w="12700">
                <a:solidFill>
                  <a:srgbClr val="E04040"/>
                </a:solidFill>
                <a:prstDash val="solid"/>
              </a:ln>
              <a:effectLst/>
            </c:spPr>
          </c:marker>
          <c:cat>
            <c:strRef>
              <c:f>'F6'!$B$1:$M$1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'F6'!$B$4:$M$4</c:f>
              <c:numCache>
                <c:formatCode>0%</c:formatCode>
                <c:ptCount val="12"/>
                <c:pt idx="0">
                  <c:v>4.1253878789613493E-2</c:v>
                </c:pt>
                <c:pt idx="1">
                  <c:v>4.4824803801511347E-2</c:v>
                </c:pt>
                <c:pt idx="2">
                  <c:v>4.8976326166489378E-2</c:v>
                </c:pt>
                <c:pt idx="3">
                  <c:v>6.8266163663504964E-2</c:v>
                </c:pt>
                <c:pt idx="4">
                  <c:v>8.8672866647851484E-2</c:v>
                </c:pt>
                <c:pt idx="5">
                  <c:v>0.11371630257770381</c:v>
                </c:pt>
                <c:pt idx="6">
                  <c:v>0.15368010394846374</c:v>
                </c:pt>
                <c:pt idx="7">
                  <c:v>0.16082527716159667</c:v>
                </c:pt>
                <c:pt idx="8">
                  <c:v>0.11382841385343719</c:v>
                </c:pt>
                <c:pt idx="9">
                  <c:v>7.9601633729042651E-2</c:v>
                </c:pt>
                <c:pt idx="10">
                  <c:v>4.0724936026740141E-2</c:v>
                </c:pt>
                <c:pt idx="11">
                  <c:v>4.5629293634045109E-2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52-4133-BE3E-6C70266EB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080960"/>
        <c:axId val="762081288"/>
      </c:lineChart>
      <c:catAx>
        <c:axId val="76208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62081288"/>
        <c:crosses val="autoZero"/>
        <c:auto val="1"/>
        <c:lblAlgn val="ctr"/>
        <c:lblOffset val="100"/>
        <c:tickMarkSkip val="1"/>
        <c:noMultiLvlLbl val="0"/>
      </c:catAx>
      <c:valAx>
        <c:axId val="7620812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6208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289910761154856"/>
          <c:y val="0.84535617083971992"/>
          <c:w val="0.55020178477690285"/>
          <c:h val="4.157694283688365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339724</xdr:colOff>
      <xdr:row>8</xdr:row>
      <xdr:rowOff>131126</xdr:rowOff>
    </xdr:from>
    <xdr:to>
      <xdr:col>11</xdr:col>
      <xdr:colOff>606424</xdr:colOff>
      <xdr:row>40</xdr:row>
      <xdr:rowOff>131238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0.95402</cdr:y>
    </cdr:from>
    <cdr:ext cx="7995000" cy="269369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D7B8295C-D237-C0F1-89E4-9C770C527C1E}"/>
            </a:ext>
          </a:extLst>
        </cdr:cNvPr>
        <cdr:cNvSpPr txBox="1"/>
      </cdr:nvSpPr>
      <cdr:spPr>
        <a:xfrm xmlns:a="http://schemas.openxmlformats.org/drawingml/2006/main">
          <a:off x="0" y="5588618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fr-BE" sz="1200" i="1">
              <a:latin typeface="Arial" panose="020B0604020202020204" pitchFamily="34" charset="0"/>
            </a:rPr>
            <a:t>Source:</a:t>
          </a:r>
          <a:r>
            <a:rPr lang="fr-BE" sz="1200">
              <a:latin typeface="Arial" panose="020B0604020202020204" pitchFamily="34" charset="0"/>
            </a:rPr>
            <a:t> Eurostat (online data code: tour_occ_nim, tour_occ_arm)</a:t>
          </a:r>
        </a:p>
      </cdr:txBody>
    </cdr:sp>
  </cdr:absSizeAnchor>
  <cdr:absSizeAnchor xmlns:cdr="http://schemas.openxmlformats.org/drawingml/2006/chartDrawing">
    <cdr:from>
      <cdr:x>0.83936</cdr:x>
      <cdr:y>0.9282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71FD5D48-04E7-7F19-1DC5-77A54FDADC1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37362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20682</xdr:colOff>
      <xdr:row>2</xdr:row>
      <xdr:rowOff>2719</xdr:rowOff>
    </xdr:from>
    <xdr:to>
      <xdr:col>22</xdr:col>
      <xdr:colOff>401682</xdr:colOff>
      <xdr:row>35</xdr:row>
      <xdr:rowOff>137532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0.4381</cdr:x>
      <cdr:y>0.5129</cdr:y>
    </cdr:from>
    <cdr:to>
      <cdr:x>0.58571</cdr:x>
      <cdr:y>0.59028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02972" y="1406979"/>
          <a:ext cx="674914" cy="2122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0.39524</cdr:x>
      <cdr:y>0.4256</cdr:y>
    </cdr:from>
    <cdr:to>
      <cdr:x>0.54959</cdr:x>
      <cdr:y>0.51858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CFEAC86F-A2D8-6E20-45FE-1FBEB383AE69}"/>
            </a:ext>
          </a:extLst>
        </cdr:cNvPr>
        <cdr:cNvCxnSpPr/>
      </cdr:nvCxnSpPr>
      <cdr:spPr>
        <a:xfrm xmlns:a="http://schemas.openxmlformats.org/drawingml/2006/main">
          <a:off x="4199211" y="2486774"/>
          <a:ext cx="1639887" cy="543265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rgbClr val="C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0.17449</cdr:x>
      <cdr:y>0.29427</cdr:y>
    </cdr:from>
    <cdr:to>
      <cdr:x>0.49078</cdr:x>
      <cdr:y>0.42468</cdr:y>
    </cdr:to>
    <cdr:sp macro="" textlink="">
      <cdr:nvSpPr>
        <cdr:cNvPr id="9" name="Rounded Rectangle 8"/>
        <cdr:cNvSpPr/>
      </cdr:nvSpPr>
      <cdr:spPr>
        <a:xfrm xmlns:a="http://schemas.openxmlformats.org/drawingml/2006/main">
          <a:off x="1853838" y="1719399"/>
          <a:ext cx="3360420" cy="762000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/>
        </a:solidFill>
        <a:ln xmlns:a="http://schemas.openxmlformats.org/drawingml/2006/main" w="28575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GB" sz="18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Gini coefficient</a:t>
          </a:r>
          <a:r>
            <a:rPr lang="en-GB" sz="18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= 0.25</a:t>
          </a:r>
          <a:endParaRPr lang="en-GB" sz="1800">
            <a:solidFill>
              <a:srgbClr val="C00000"/>
            </a:solidFill>
            <a:effectLst/>
          </a:endParaRPr>
        </a:p>
        <a:p xmlns:a="http://schemas.openxmlformats.org/drawingml/2006/main">
          <a:r>
            <a:rPr lang="en-GB" sz="1800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(area between the two curves)</a:t>
          </a:r>
          <a:endParaRPr lang="en-GB" sz="1800">
            <a:solidFill>
              <a:srgbClr val="C00000"/>
            </a:solidFill>
            <a:effectLst/>
          </a:endParaRPr>
        </a:p>
      </cdr:txBody>
    </cdr:sp>
  </cdr:relSizeAnchor>
  <cdr:absSizeAnchor xmlns:cdr="http://schemas.openxmlformats.org/drawingml/2006/chartDrawing">
    <cdr:from>
      <cdr:x>0</cdr:x>
      <cdr:y>0.9537</cdr:y>
    </cdr:from>
    <cdr:ext cx="7995000" cy="269368"/>
    <cdr:sp macro="" textlink="">
      <cdr:nvSpPr>
        <cdr:cNvPr id="8" name="FootonotesShape">
          <a:extLst xmlns:a="http://schemas.openxmlformats.org/drawingml/2006/main">
            <a:ext uri="{FF2B5EF4-FFF2-40B4-BE49-F238E27FC236}">
              <a16:creationId xmlns:a16="http://schemas.microsoft.com/office/drawing/2014/main" id="{45DD1A45-F127-CCB4-EBA3-2C8859BC68F6}"/>
            </a:ext>
          </a:extLst>
        </cdr:cNvPr>
        <cdr:cNvSpPr txBox="1"/>
      </cdr:nvSpPr>
      <cdr:spPr>
        <a:xfrm xmlns:a="http://schemas.openxmlformats.org/drawingml/2006/main">
          <a:off x="0" y="5548060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fr-BE" sz="1200" i="1">
              <a:latin typeface="Arial" panose="020B0604020202020204" pitchFamily="34" charset="0"/>
            </a:rPr>
            <a:t>Source:</a:t>
          </a:r>
          <a:r>
            <a:rPr lang="fr-BE" sz="1200">
              <a:latin typeface="Arial" panose="020B0604020202020204" pitchFamily="34" charset="0"/>
            </a:rPr>
            <a:t> Eurostat (online data code: tour_occ_nim)</a:t>
          </a:r>
        </a:p>
      </cdr:txBody>
    </cdr:sp>
  </cdr:absSizeAnchor>
  <cdr:absSizeAnchor xmlns:cdr="http://schemas.openxmlformats.org/drawingml/2006/chartDrawing">
    <cdr:from>
      <cdr:x>0.83936</cdr:x>
      <cdr:y>0.9277</cdr:y>
    </cdr:from>
    <cdr:ext cx="1530099" cy="420625"/>
    <cdr:pic>
      <cdr:nvPicPr>
        <cdr:cNvPr id="11" name="LogoShape">
          <a:extLst xmlns:a="http://schemas.openxmlformats.org/drawingml/2006/main">
            <a:ext uri="{FF2B5EF4-FFF2-40B4-BE49-F238E27FC236}">
              <a16:creationId xmlns:a16="http://schemas.microsoft.com/office/drawing/2014/main" id="{15170037-9F81-81FD-4ADF-BE71C6A1EC9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396803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0</xdr:row>
      <xdr:rowOff>135255</xdr:rowOff>
    </xdr:from>
    <xdr:to>
      <xdr:col>24</xdr:col>
      <xdr:colOff>400050</xdr:colOff>
      <xdr:row>34</xdr:row>
      <xdr:rowOff>16044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57150</xdr:colOff>
      <xdr:row>36</xdr:row>
      <xdr:rowOff>171449</xdr:rowOff>
    </xdr:from>
    <xdr:to>
      <xdr:col>24</xdr:col>
      <xdr:colOff>438150</xdr:colOff>
      <xdr:row>70</xdr:row>
      <xdr:rowOff>11916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19050</xdr:colOff>
      <xdr:row>72</xdr:row>
      <xdr:rowOff>129540</xdr:rowOff>
    </xdr:from>
    <xdr:to>
      <xdr:col>24</xdr:col>
      <xdr:colOff>400050</xdr:colOff>
      <xdr:row>106</xdr:row>
      <xdr:rowOff>24747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0.95156</cdr:y>
    </cdr:from>
    <cdr:ext cx="7995000" cy="269369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F665FD53-E1E7-B8D3-A099-FCB4DBDE1347}"/>
            </a:ext>
          </a:extLst>
        </cdr:cNvPr>
        <cdr:cNvSpPr txBox="1"/>
      </cdr:nvSpPr>
      <cdr:spPr>
        <a:xfrm xmlns:a="http://schemas.openxmlformats.org/drawingml/2006/main">
          <a:off x="0" y="5440720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fr-BE" sz="1200" i="1">
              <a:latin typeface="Arial" panose="020B0604020202020204" pitchFamily="34" charset="0"/>
            </a:rPr>
            <a:t>Source:</a:t>
          </a:r>
          <a:r>
            <a:rPr lang="fr-BE" sz="1200">
              <a:latin typeface="Arial" panose="020B0604020202020204" pitchFamily="34" charset="0"/>
            </a:rPr>
            <a:t> Eurostat (online data code: tour_occ_nim)</a:t>
          </a:r>
        </a:p>
      </cdr:txBody>
    </cdr:sp>
  </cdr:absSizeAnchor>
  <cdr:absSizeAnchor xmlns:cdr="http://schemas.openxmlformats.org/drawingml/2006/chartDrawing">
    <cdr:from>
      <cdr:x>0.83936</cdr:x>
      <cdr:y>0.9251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621FFEF1-CDD4-6AE3-1A26-145D35C35CC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289464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c:userShapes xmlns:c="http://schemas.openxmlformats.org/drawingml/2006/chart">
  <cdr:absSizeAnchor xmlns:cdr="http://schemas.openxmlformats.org/drawingml/2006/chartDrawing">
    <cdr:from>
      <cdr:x>0</cdr:x>
      <cdr:y>0.95273</cdr:y>
    </cdr:from>
    <cdr:ext cx="7995000" cy="269369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E4A076E9-7D2D-9B88-089C-AEE82D0D6B37}"/>
            </a:ext>
          </a:extLst>
        </cdr:cNvPr>
        <cdr:cNvSpPr txBox="1"/>
      </cdr:nvSpPr>
      <cdr:spPr>
        <a:xfrm xmlns:a="http://schemas.openxmlformats.org/drawingml/2006/main">
          <a:off x="0" y="5428973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fr-BE" sz="1200" i="1">
              <a:latin typeface="Arial" panose="020B0604020202020204" pitchFamily="34" charset="0"/>
            </a:rPr>
            <a:t>Source:</a:t>
          </a:r>
          <a:r>
            <a:rPr lang="fr-BE" sz="1200">
              <a:latin typeface="Arial" panose="020B0604020202020204" pitchFamily="34" charset="0"/>
            </a:rPr>
            <a:t> Eurostat (online data code: tour_occ_nim)</a:t>
          </a:r>
        </a:p>
      </cdr:txBody>
    </cdr:sp>
  </cdr:absSizeAnchor>
  <cdr:absSizeAnchor xmlns:cdr="http://schemas.openxmlformats.org/drawingml/2006/chartDrawing">
    <cdr:from>
      <cdr:x>0.83936</cdr:x>
      <cdr:y>0.92618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A4BE2053-AB8C-7ACD-06E4-D9F99804427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277717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0.95288</cdr:y>
    </cdr:from>
    <cdr:ext cx="7995000" cy="269369"/>
    <cdr:sp macro="" textlink="">
      <cdr:nvSpPr>
        <cdr:cNvPr id="6" name="FootonotesShape">
          <a:extLst xmlns:a="http://schemas.openxmlformats.org/drawingml/2006/main">
            <a:ext uri="{FF2B5EF4-FFF2-40B4-BE49-F238E27FC236}">
              <a16:creationId xmlns:a16="http://schemas.microsoft.com/office/drawing/2014/main" id="{6F2C5A53-F405-2051-779F-E516ACDBE811}"/>
            </a:ext>
          </a:extLst>
        </cdr:cNvPr>
        <cdr:cNvSpPr txBox="1"/>
      </cdr:nvSpPr>
      <cdr:spPr>
        <a:xfrm xmlns:a="http://schemas.openxmlformats.org/drawingml/2006/main">
          <a:off x="0" y="5447518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fr-BE" sz="1200" i="1">
              <a:latin typeface="Arial" panose="020B0604020202020204" pitchFamily="34" charset="0"/>
            </a:rPr>
            <a:t>Source:</a:t>
          </a:r>
          <a:r>
            <a:rPr lang="fr-BE" sz="1200">
              <a:latin typeface="Arial" panose="020B0604020202020204" pitchFamily="34" charset="0"/>
            </a:rPr>
            <a:t> Eurostat (online data code: tour_occ_nim)</a:t>
          </a:r>
        </a:p>
      </cdr:txBody>
    </cdr:sp>
  </cdr:absSizeAnchor>
  <cdr:absSizeAnchor xmlns:cdr="http://schemas.openxmlformats.org/drawingml/2006/chartDrawing">
    <cdr:from>
      <cdr:x>0.83936</cdr:x>
      <cdr:y>0.92642</cdr:y>
    </cdr:from>
    <cdr:ext cx="1530099" cy="420625"/>
    <cdr:pic>
      <cdr:nvPicPr>
        <cdr:cNvPr id="8" name="LogoShape">
          <a:extLst xmlns:a="http://schemas.openxmlformats.org/drawingml/2006/main">
            <a:ext uri="{FF2B5EF4-FFF2-40B4-BE49-F238E27FC236}">
              <a16:creationId xmlns:a16="http://schemas.microsoft.com/office/drawing/2014/main" id="{AD99DACB-5510-AEF9-72EF-76363F75E2F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296262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95250</xdr:colOff>
      <xdr:row>4</xdr:row>
      <xdr:rowOff>34291</xdr:rowOff>
    </xdr:from>
    <xdr:to>
      <xdr:col>28</xdr:col>
      <xdr:colOff>476250</xdr:colOff>
      <xdr:row>38</xdr:row>
      <xdr:rowOff>88036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0.9536</cdr:y>
    </cdr:from>
    <cdr:ext cx="7995000" cy="269368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2E055901-C89A-E0AB-7EC6-A25FE8D5C7A1}"/>
            </a:ext>
          </a:extLst>
        </cdr:cNvPr>
        <cdr:cNvSpPr txBox="1"/>
      </cdr:nvSpPr>
      <cdr:spPr>
        <a:xfrm xmlns:a="http://schemas.openxmlformats.org/drawingml/2006/main">
          <a:off x="0" y="5613676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fr-BE" sz="1200" i="1">
              <a:latin typeface="Arial" panose="020B0604020202020204" pitchFamily="34" charset="0"/>
            </a:rPr>
            <a:t>Source:</a:t>
          </a:r>
          <a:r>
            <a:rPr lang="fr-BE" sz="1200">
              <a:latin typeface="Arial" panose="020B0604020202020204" pitchFamily="34" charset="0"/>
            </a:rPr>
            <a:t> Eurostat (online data code: tour_occ_nim)</a:t>
          </a:r>
        </a:p>
      </cdr:txBody>
    </cdr:sp>
  </cdr:absSizeAnchor>
  <cdr:absSizeAnchor xmlns:cdr="http://schemas.openxmlformats.org/drawingml/2006/chartDrawing">
    <cdr:from>
      <cdr:x>0.83936</cdr:x>
      <cdr:y>0.9279</cdr:y>
    </cdr:from>
    <cdr:ext cx="1530099" cy="420624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E5F040D5-CB4B-CD6F-B047-15764ED90C8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62420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2148840</xdr:colOff>
      <xdr:row>5</xdr:row>
      <xdr:rowOff>135256</xdr:rowOff>
    </xdr:from>
    <xdr:to>
      <xdr:col>15</xdr:col>
      <xdr:colOff>224790</xdr:colOff>
      <xdr:row>39</xdr:row>
      <xdr:rowOff>128875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</cdr:x>
      <cdr:y>0.95273</cdr:y>
    </cdr:from>
    <cdr:ext cx="7994999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50092E36-B3E7-FF83-E6D0-D44148DD2750}"/>
            </a:ext>
          </a:extLst>
        </cdr:cNvPr>
        <cdr:cNvSpPr txBox="1"/>
      </cdr:nvSpPr>
      <cdr:spPr>
        <a:xfrm xmlns:a="http://schemas.openxmlformats.org/drawingml/2006/main">
          <a:off x="0" y="5582125"/>
          <a:ext cx="7994999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fr-BE" sz="1200" i="1">
              <a:latin typeface="Arial" panose="020B0604020202020204" pitchFamily="34" charset="0"/>
            </a:rPr>
            <a:t>Source:</a:t>
          </a:r>
          <a:r>
            <a:rPr lang="fr-BE" sz="1200">
              <a:latin typeface="Arial" panose="020B0604020202020204" pitchFamily="34" charset="0"/>
            </a:rPr>
            <a:t> Eurostat (online data code: tour_occ_nim)</a:t>
          </a:r>
        </a:p>
      </cdr:txBody>
    </cdr:sp>
  </cdr:absSizeAnchor>
  <cdr:absSizeAnchor xmlns:cdr="http://schemas.openxmlformats.org/drawingml/2006/chartDrawing">
    <cdr:from>
      <cdr:x>0.8393</cdr:x>
      <cdr:y>0.92691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0D403A65-CBA3-A9F3-7C63-74F5159EEA8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1091" y="5430869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19050</xdr:rowOff>
    </xdr:from>
    <xdr:to>
      <xdr:col>15</xdr:col>
      <xdr:colOff>304800</xdr:colOff>
      <xdr:row>40</xdr:row>
      <xdr:rowOff>73915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</cdr:x>
      <cdr:y>0.9536</cdr:y>
    </cdr:from>
    <cdr:ext cx="7995000" cy="269368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1A6BC8D5-B547-0BE4-AA42-0A83B470F5AC}"/>
            </a:ext>
          </a:extLst>
        </cdr:cNvPr>
        <cdr:cNvSpPr txBox="1"/>
      </cdr:nvSpPr>
      <cdr:spPr>
        <a:xfrm xmlns:a="http://schemas.openxmlformats.org/drawingml/2006/main">
          <a:off x="0" y="5614797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fr-BE" sz="1200" i="1">
              <a:latin typeface="Arial" panose="020B0604020202020204" pitchFamily="34" charset="0"/>
            </a:rPr>
            <a:t>Source:</a:t>
          </a:r>
          <a:r>
            <a:rPr lang="fr-BE" sz="1200">
              <a:latin typeface="Arial" panose="020B0604020202020204" pitchFamily="34" charset="0"/>
            </a:rPr>
            <a:t> Eurostat (online data code: tour_occ_nim)</a:t>
          </a:r>
        </a:p>
      </cdr:txBody>
    </cdr:sp>
  </cdr:absSizeAnchor>
  <cdr:absSizeAnchor xmlns:cdr="http://schemas.openxmlformats.org/drawingml/2006/chartDrawing">
    <cdr:from>
      <cdr:x>0.83936</cdr:x>
      <cdr:y>0.92791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DF5E5310-C29A-A625-08A7-09053158DB7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63540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40"/>
  <sheetViews>
    <sheetView showGridLines="0" tabSelected="1" zoomScaleNormal="100" workbookViewId="0">
      <selection activeCell="B9" sqref="B9"/>
    </sheetView>
  </sheetViews>
  <sheetFormatPr defaultColWidth="9.33203125" defaultRowHeight="13.2" x14ac:dyDescent="0.25"/>
  <cols>
    <col min="1" max="1" width="5.5546875" style="2" customWidth="1"/>
    <col min="2" max="3" width="11.33203125" style="2" customWidth="1"/>
    <col min="4" max="15" width="13.33203125" style="2" customWidth="1"/>
    <col min="16" max="16" width="12.6640625" style="2" customWidth="1"/>
    <col min="17" max="16384" width="9.33203125" style="2"/>
  </cols>
  <sheetData>
    <row r="2" spans="2:16" x14ac:dyDescent="0.25">
      <c r="B2" s="1"/>
      <c r="C2" s="1"/>
      <c r="D2" s="1" t="s">
        <v>0</v>
      </c>
      <c r="E2" s="1" t="s">
        <v>1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11</v>
      </c>
      <c r="P2" s="1" t="s">
        <v>12</v>
      </c>
    </row>
    <row r="3" spans="2:16" s="5" customFormat="1" x14ac:dyDescent="0.25">
      <c r="B3" s="131" t="s">
        <v>13</v>
      </c>
      <c r="C3" s="3" t="s">
        <v>14</v>
      </c>
      <c r="D3" s="4">
        <v>48924941</v>
      </c>
      <c r="E3" s="4">
        <v>53288195</v>
      </c>
      <c r="F3" s="4">
        <v>61448498</v>
      </c>
      <c r="G3" s="4">
        <v>80919604</v>
      </c>
      <c r="H3" s="4">
        <v>92985411</v>
      </c>
      <c r="I3" s="4">
        <v>106498038</v>
      </c>
      <c r="J3" s="4">
        <v>130889789</v>
      </c>
      <c r="K3" s="4">
        <v>130827955</v>
      </c>
      <c r="L3" s="4">
        <v>103272030</v>
      </c>
      <c r="M3" s="4">
        <v>80926519</v>
      </c>
      <c r="N3" s="4">
        <v>57179594</v>
      </c>
      <c r="O3" s="4">
        <v>59928932</v>
      </c>
      <c r="P3" s="4">
        <f>SUM(D3:O3)</f>
        <v>1007089506</v>
      </c>
    </row>
    <row r="4" spans="2:16" s="5" customFormat="1" x14ac:dyDescent="0.25">
      <c r="B4" s="132"/>
      <c r="C4" s="6" t="s">
        <v>15</v>
      </c>
      <c r="D4" s="7">
        <v>129558942.41278499</v>
      </c>
      <c r="E4" s="7">
        <v>140372474.33139199</v>
      </c>
      <c r="F4" s="7">
        <v>154833313.53426</v>
      </c>
      <c r="G4" s="7">
        <v>210030350</v>
      </c>
      <c r="H4" s="7">
        <v>250441106</v>
      </c>
      <c r="I4" s="7">
        <v>312455981</v>
      </c>
      <c r="J4" s="7">
        <v>438028274</v>
      </c>
      <c r="K4" s="7">
        <v>481934302</v>
      </c>
      <c r="L4" s="7">
        <v>302919823</v>
      </c>
      <c r="M4" s="7">
        <v>217285497</v>
      </c>
      <c r="N4" s="7">
        <v>134134657</v>
      </c>
      <c r="O4" s="7">
        <v>144812504</v>
      </c>
      <c r="P4" s="7">
        <f>SUM(D4:O4)</f>
        <v>2916807224.2784371</v>
      </c>
    </row>
    <row r="5" spans="2:16" x14ac:dyDescent="0.25">
      <c r="B5" s="133" t="s">
        <v>16</v>
      </c>
      <c r="C5" s="8" t="s">
        <v>14</v>
      </c>
      <c r="D5" s="9">
        <f>D3/$P3</f>
        <v>4.8580529047832222E-2</v>
      </c>
      <c r="E5" s="9">
        <f t="shared" ref="E5:O6" si="0">E3/$P3</f>
        <v>5.2913067490547361E-2</v>
      </c>
      <c r="F5" s="9">
        <f t="shared" si="0"/>
        <v>6.1015925231972377E-2</v>
      </c>
      <c r="G5" s="9">
        <f t="shared" si="0"/>
        <v>8.0349962459046811E-2</v>
      </c>
      <c r="H5" s="9">
        <f t="shared" si="0"/>
        <v>9.2330831019502249E-2</v>
      </c>
      <c r="I5" s="9">
        <f t="shared" si="0"/>
        <v>0.10574833454773383</v>
      </c>
      <c r="J5" s="9">
        <f t="shared" si="0"/>
        <v>0.1299683774085518</v>
      </c>
      <c r="K5" s="9">
        <f t="shared" si="0"/>
        <v>0.12990697869509923</v>
      </c>
      <c r="L5" s="9">
        <f t="shared" si="0"/>
        <v>0.10254503634952979</v>
      </c>
      <c r="M5" s="9">
        <f t="shared" si="0"/>
        <v>8.0356828780221642E-2</v>
      </c>
      <c r="N5" s="9">
        <f t="shared" si="0"/>
        <v>5.6777072603117762E-2</v>
      </c>
      <c r="O5" s="9">
        <f t="shared" si="0"/>
        <v>5.9507056366844918E-2</v>
      </c>
      <c r="P5" s="9">
        <v>1</v>
      </c>
    </row>
    <row r="6" spans="2:16" x14ac:dyDescent="0.25">
      <c r="B6" s="134"/>
      <c r="C6" s="10" t="s">
        <v>15</v>
      </c>
      <c r="D6" s="11">
        <f>D4/$P4</f>
        <v>4.4418068268065068E-2</v>
      </c>
      <c r="E6" s="11">
        <f t="shared" si="0"/>
        <v>4.8125386265839863E-2</v>
      </c>
      <c r="F6" s="11">
        <f t="shared" si="0"/>
        <v>5.3083149357792347E-2</v>
      </c>
      <c r="G6" s="11">
        <f t="shared" si="0"/>
        <v>7.2006935615005388E-2</v>
      </c>
      <c r="H6" s="11">
        <f t="shared" si="0"/>
        <v>8.5861384295616031E-2</v>
      </c>
      <c r="I6" s="11">
        <f t="shared" si="0"/>
        <v>0.10712260254953794</v>
      </c>
      <c r="J6" s="11">
        <f t="shared" si="0"/>
        <v>0.15017388545736338</v>
      </c>
      <c r="K6" s="11">
        <f t="shared" si="0"/>
        <v>0.16522665536088743</v>
      </c>
      <c r="L6" s="11">
        <f t="shared" si="0"/>
        <v>0.10385322021921987</v>
      </c>
      <c r="M6" s="11">
        <f t="shared" si="0"/>
        <v>7.4494294717660781E-2</v>
      </c>
      <c r="N6" s="11">
        <f t="shared" si="0"/>
        <v>4.5986809098493772E-2</v>
      </c>
      <c r="O6" s="11">
        <f t="shared" si="0"/>
        <v>4.9647608794518079E-2</v>
      </c>
      <c r="P6" s="11">
        <v>1</v>
      </c>
    </row>
    <row r="7" spans="2:16" x14ac:dyDescent="0.25">
      <c r="B7" s="135" t="s">
        <v>112</v>
      </c>
      <c r="C7" s="135"/>
      <c r="D7" s="135"/>
      <c r="E7" s="135"/>
    </row>
    <row r="9" spans="2:16" x14ac:dyDescent="0.25">
      <c r="D9" s="12"/>
    </row>
    <row r="32" s="2" customFormat="1" ht="42.6" customHeight="1" x14ac:dyDescent="0.25"/>
    <row r="40" spans="4:7" x14ac:dyDescent="0.25">
      <c r="D40" s="136"/>
      <c r="E40" s="136"/>
      <c r="F40" s="136"/>
      <c r="G40" s="136"/>
    </row>
  </sheetData>
  <mergeCells count="4">
    <mergeCell ref="B3:B4"/>
    <mergeCell ref="B5:B6"/>
    <mergeCell ref="B7:E7"/>
    <mergeCell ref="D40:G4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45"/>
  <sheetViews>
    <sheetView showGridLines="0" zoomScaleNormal="100" workbookViewId="0">
      <selection activeCell="B2" sqref="B2:Q45"/>
    </sheetView>
  </sheetViews>
  <sheetFormatPr defaultColWidth="9.33203125" defaultRowHeight="13.2" x14ac:dyDescent="0.25"/>
  <cols>
    <col min="1" max="1" width="5.6640625" style="2" customWidth="1"/>
    <col min="2" max="2" width="15.6640625" style="2" customWidth="1"/>
    <col min="3" max="3" width="13.77734375" style="2" customWidth="1"/>
    <col min="4" max="15" width="5.6640625" style="2" customWidth="1"/>
    <col min="16" max="16" width="10.77734375" style="2" customWidth="1"/>
    <col min="17" max="17" width="10.77734375" style="14" customWidth="1"/>
    <col min="18" max="18" width="14.6640625" style="2" bestFit="1" customWidth="1"/>
    <col min="19" max="16384" width="9.33203125" style="2"/>
  </cols>
  <sheetData>
    <row r="2" spans="1:18" ht="15.6" x14ac:dyDescent="0.3">
      <c r="B2" s="126" t="s">
        <v>106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3"/>
    </row>
    <row r="3" spans="1:18" ht="6.75" customHeight="1" x14ac:dyDescent="0.25"/>
    <row r="4" spans="1:18" ht="19.5" customHeight="1" x14ac:dyDescent="0.25">
      <c r="B4" s="139"/>
      <c r="C4" s="137" t="s">
        <v>107</v>
      </c>
      <c r="D4" s="139" t="s">
        <v>56</v>
      </c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7" t="s">
        <v>113</v>
      </c>
      <c r="Q4" s="137" t="s">
        <v>114</v>
      </c>
    </row>
    <row r="5" spans="1:18" ht="19.5" customHeight="1" x14ac:dyDescent="0.25">
      <c r="A5" s="15"/>
      <c r="B5" s="140"/>
      <c r="C5" s="138"/>
      <c r="D5" s="127" t="s">
        <v>0</v>
      </c>
      <c r="E5" s="127" t="s">
        <v>1</v>
      </c>
      <c r="F5" s="127" t="s">
        <v>2</v>
      </c>
      <c r="G5" s="127" t="s">
        <v>3</v>
      </c>
      <c r="H5" s="127" t="s">
        <v>4</v>
      </c>
      <c r="I5" s="127" t="s">
        <v>5</v>
      </c>
      <c r="J5" s="127" t="s">
        <v>6</v>
      </c>
      <c r="K5" s="127" t="s">
        <v>7</v>
      </c>
      <c r="L5" s="127" t="s">
        <v>8</v>
      </c>
      <c r="M5" s="127" t="s">
        <v>9</v>
      </c>
      <c r="N5" s="127" t="s">
        <v>10</v>
      </c>
      <c r="O5" s="127" t="s">
        <v>11</v>
      </c>
      <c r="P5" s="138"/>
      <c r="Q5" s="138"/>
    </row>
    <row r="6" spans="1:18" x14ac:dyDescent="0.25">
      <c r="A6" s="15"/>
      <c r="B6" s="18" t="s">
        <v>103</v>
      </c>
      <c r="C6" s="19">
        <v>2916807224.2784371</v>
      </c>
      <c r="D6" s="20">
        <v>4.4418068268065065</v>
      </c>
      <c r="E6" s="20">
        <v>4.8125386265839865</v>
      </c>
      <c r="F6" s="20">
        <v>5.3083149357792347</v>
      </c>
      <c r="G6" s="20">
        <v>7.2006935615005387</v>
      </c>
      <c r="H6" s="20">
        <v>8.5861384295616023</v>
      </c>
      <c r="I6" s="20">
        <v>10.712260254953794</v>
      </c>
      <c r="J6" s="20">
        <v>15.017388545736338</v>
      </c>
      <c r="K6" s="20">
        <v>16.522665536088745</v>
      </c>
      <c r="L6" s="20">
        <v>10.385322021921988</v>
      </c>
      <c r="M6" s="20">
        <v>7.4494294717660781</v>
      </c>
      <c r="N6" s="20">
        <v>4.5986809098493771</v>
      </c>
      <c r="O6" s="20">
        <v>4.9647608794518083</v>
      </c>
      <c r="P6" s="21">
        <v>3.259518020265967</v>
      </c>
      <c r="Q6" s="21">
        <v>0.2542840650230328</v>
      </c>
    </row>
    <row r="7" spans="1:18" x14ac:dyDescent="0.25">
      <c r="B7" s="23" t="s">
        <v>17</v>
      </c>
      <c r="C7" s="24">
        <v>44388563</v>
      </c>
      <c r="D7" s="25">
        <v>4.5641869505890513</v>
      </c>
      <c r="E7" s="25">
        <v>5.462303431629449</v>
      </c>
      <c r="F7" s="25">
        <v>6.3215608038494064</v>
      </c>
      <c r="G7" s="25">
        <v>8.8957689393999981</v>
      </c>
      <c r="H7" s="25">
        <v>9.3098485751836577</v>
      </c>
      <c r="I7" s="25">
        <v>8.6800241764978967</v>
      </c>
      <c r="J7" s="25">
        <v>14.015590006822254</v>
      </c>
      <c r="K7" s="25">
        <v>13.190048526689182</v>
      </c>
      <c r="L7" s="25">
        <v>8.8519873914368432</v>
      </c>
      <c r="M7" s="25">
        <v>8.3471050865061791</v>
      </c>
      <c r="N7" s="25">
        <v>6.0064796420645568</v>
      </c>
      <c r="O7" s="25">
        <v>6.3550964693315253</v>
      </c>
      <c r="P7" s="26">
        <v>2.1595065615337794</v>
      </c>
      <c r="Q7" s="26">
        <v>0.18111112878333113</v>
      </c>
      <c r="R7" s="22"/>
    </row>
    <row r="8" spans="1:18" x14ac:dyDescent="0.25">
      <c r="B8" s="23" t="s">
        <v>18</v>
      </c>
      <c r="C8" s="24">
        <v>26865046</v>
      </c>
      <c r="D8" s="25" t="s">
        <v>55</v>
      </c>
      <c r="E8" s="25" t="s">
        <v>55</v>
      </c>
      <c r="F8" s="25" t="s">
        <v>55</v>
      </c>
      <c r="G8" s="25" t="s">
        <v>55</v>
      </c>
      <c r="H8" s="25" t="s">
        <v>55</v>
      </c>
      <c r="I8" s="25">
        <v>12.424776789885266</v>
      </c>
      <c r="J8" s="25">
        <v>21.662408469354567</v>
      </c>
      <c r="K8" s="25">
        <v>23.560637119325982</v>
      </c>
      <c r="L8" s="25">
        <v>10.883472896342706</v>
      </c>
      <c r="M8" s="25">
        <v>3.9703710166734871</v>
      </c>
      <c r="N8" s="25" t="s">
        <v>55</v>
      </c>
      <c r="O8" s="25" t="s">
        <v>55</v>
      </c>
      <c r="P8" s="26">
        <v>5.8663269902625315</v>
      </c>
      <c r="Q8" s="26">
        <v>0.40336169534196964</v>
      </c>
      <c r="R8" s="22"/>
    </row>
    <row r="9" spans="1:18" x14ac:dyDescent="0.25">
      <c r="B9" s="23" t="s">
        <v>20</v>
      </c>
      <c r="C9" s="24">
        <v>55842471</v>
      </c>
      <c r="D9" s="25">
        <v>5.156301195912337</v>
      </c>
      <c r="E9" s="25">
        <v>6.1753445688318482</v>
      </c>
      <c r="F9" s="25">
        <v>6.2258079518007001</v>
      </c>
      <c r="G9" s="25">
        <v>7.0347209384770961</v>
      </c>
      <c r="H9" s="25">
        <v>8.5202802003514488</v>
      </c>
      <c r="I9" s="25">
        <v>9.1575174028384243</v>
      </c>
      <c r="J9" s="25">
        <v>14.666417608919922</v>
      </c>
      <c r="K9" s="25">
        <v>14.053445091998167</v>
      </c>
      <c r="L9" s="25">
        <v>9.4341419812887573</v>
      </c>
      <c r="M9" s="25">
        <v>7.589649820474456</v>
      </c>
      <c r="N9" s="25">
        <v>5.8581558828225928</v>
      </c>
      <c r="O9" s="25">
        <v>6.1282173562842521</v>
      </c>
      <c r="P9" s="26">
        <v>2.3608559364550081</v>
      </c>
      <c r="Q9" s="26">
        <v>0.18654963799864799</v>
      </c>
      <c r="R9" s="22"/>
    </row>
    <row r="10" spans="1:18" x14ac:dyDescent="0.25">
      <c r="B10" s="23" t="s">
        <v>21</v>
      </c>
      <c r="C10" s="24">
        <v>38991421</v>
      </c>
      <c r="D10" s="25">
        <v>3.5386348191824042</v>
      </c>
      <c r="E10" s="25">
        <v>4.1334733607169643</v>
      </c>
      <c r="F10" s="25">
        <v>4.9752534025369322</v>
      </c>
      <c r="G10" s="25">
        <v>8.1297960389799595</v>
      </c>
      <c r="H10" s="25">
        <v>9.8271078655994604</v>
      </c>
      <c r="I10" s="25">
        <v>10.963055180779383</v>
      </c>
      <c r="J10" s="25">
        <v>18.556253694883292</v>
      </c>
      <c r="K10" s="25">
        <v>14.688054072202188</v>
      </c>
      <c r="L10" s="25">
        <v>8.6618900090868696</v>
      </c>
      <c r="M10" s="25">
        <v>7.032967585356789</v>
      </c>
      <c r="N10" s="25">
        <v>5.0864522224004096</v>
      </c>
      <c r="O10" s="25">
        <v>4.4070617482753445</v>
      </c>
      <c r="P10" s="26">
        <v>3.5049490259807552</v>
      </c>
      <c r="Q10" s="26">
        <v>0.28513283516050025</v>
      </c>
      <c r="R10" s="22"/>
    </row>
    <row r="11" spans="1:18" x14ac:dyDescent="0.25">
      <c r="B11" s="23" t="s">
        <v>22</v>
      </c>
      <c r="C11" s="24">
        <v>431439035</v>
      </c>
      <c r="D11" s="25">
        <v>4.5982056306054924</v>
      </c>
      <c r="E11" s="25">
        <v>5.1411384229523875</v>
      </c>
      <c r="F11" s="25">
        <v>6.2216785738916736</v>
      </c>
      <c r="G11" s="25">
        <v>8.2175807295693577</v>
      </c>
      <c r="H11" s="25">
        <v>9.7461111742010083</v>
      </c>
      <c r="I11" s="25">
        <v>10.339959155527037</v>
      </c>
      <c r="J11" s="25">
        <v>12.05719042088994</v>
      </c>
      <c r="K11" s="25">
        <v>12.111694297665949</v>
      </c>
      <c r="L11" s="25">
        <v>10.353311447583783</v>
      </c>
      <c r="M11" s="25">
        <v>9.1545759182406847</v>
      </c>
      <c r="N11" s="25">
        <v>6.0350644906295967</v>
      </c>
      <c r="O11" s="25">
        <v>6.0234897382430868</v>
      </c>
      <c r="P11" s="26">
        <v>2.2938070690180674</v>
      </c>
      <c r="Q11" s="26">
        <v>0.17353030133214542</v>
      </c>
      <c r="R11" s="22"/>
    </row>
    <row r="12" spans="1:18" x14ac:dyDescent="0.25">
      <c r="B12" s="23" t="s">
        <v>23</v>
      </c>
      <c r="C12" s="24">
        <v>6374862</v>
      </c>
      <c r="D12" s="25" t="s">
        <v>55</v>
      </c>
      <c r="E12" s="25">
        <v>6.4240606306458083</v>
      </c>
      <c r="F12" s="25">
        <v>6.7144512304736947</v>
      </c>
      <c r="G12" s="25" t="s">
        <v>55</v>
      </c>
      <c r="H12" s="25">
        <v>7.7707407627019993</v>
      </c>
      <c r="I12" s="25">
        <v>9.8252009219964282</v>
      </c>
      <c r="J12" s="25">
        <v>14.518980959901565</v>
      </c>
      <c r="K12" s="25">
        <v>12.44489684639448</v>
      </c>
      <c r="L12" s="25">
        <v>7.8158084049505696</v>
      </c>
      <c r="M12" s="25">
        <v>7.5042879359584562</v>
      </c>
      <c r="N12" s="25">
        <v>6.3401999917802137</v>
      </c>
      <c r="O12" s="25">
        <v>7.6718837207770143</v>
      </c>
      <c r="P12" s="26">
        <v>1.9648464547154123</v>
      </c>
      <c r="Q12" s="26">
        <v>0.15242811007778179</v>
      </c>
      <c r="R12" s="22"/>
    </row>
    <row r="13" spans="1:18" x14ac:dyDescent="0.25">
      <c r="B13" s="23" t="s">
        <v>24</v>
      </c>
      <c r="C13" s="24" t="s">
        <v>19</v>
      </c>
      <c r="D13" s="25" t="s">
        <v>19</v>
      </c>
      <c r="E13" s="25" t="s">
        <v>19</v>
      </c>
      <c r="F13" s="25" t="s">
        <v>19</v>
      </c>
      <c r="G13" s="25" t="s">
        <v>19</v>
      </c>
      <c r="H13" s="25" t="s">
        <v>19</v>
      </c>
      <c r="I13" s="25" t="s">
        <v>19</v>
      </c>
      <c r="J13" s="25" t="s">
        <v>19</v>
      </c>
      <c r="K13" s="25" t="s">
        <v>19</v>
      </c>
      <c r="L13" s="25" t="s">
        <v>19</v>
      </c>
      <c r="M13" s="25" t="s">
        <v>19</v>
      </c>
      <c r="N13" s="25" t="s">
        <v>19</v>
      </c>
      <c r="O13" s="25" t="s">
        <v>19</v>
      </c>
      <c r="P13" s="26" t="s">
        <v>19</v>
      </c>
      <c r="Q13" s="26" t="s">
        <v>19</v>
      </c>
      <c r="R13" s="22"/>
    </row>
    <row r="14" spans="1:18" x14ac:dyDescent="0.25">
      <c r="B14" s="23" t="s">
        <v>25</v>
      </c>
      <c r="C14" s="24">
        <v>146035595</v>
      </c>
      <c r="D14" s="25">
        <v>1.1173207463563934</v>
      </c>
      <c r="E14" s="25">
        <v>1.1266054690296567</v>
      </c>
      <c r="F14" s="25">
        <v>1.7392992441329116</v>
      </c>
      <c r="G14" s="25">
        <v>4.5225747873318145</v>
      </c>
      <c r="H14" s="25">
        <v>9.6467234580719854</v>
      </c>
      <c r="I14" s="25">
        <v>15.30135991845002</v>
      </c>
      <c r="J14" s="25">
        <v>19.814402783102299</v>
      </c>
      <c r="K14" s="25">
        <v>21.595354201145277</v>
      </c>
      <c r="L14" s="25">
        <v>14.945437103878682</v>
      </c>
      <c r="M14" s="25">
        <v>7.310182151139248</v>
      </c>
      <c r="N14" s="25">
        <v>1.4883706948295721</v>
      </c>
      <c r="O14" s="25">
        <v>1.3923694425321442</v>
      </c>
      <c r="P14" s="26">
        <v>6.6061017996635982</v>
      </c>
      <c r="Q14" s="26">
        <v>0.48717224100968903</v>
      </c>
      <c r="R14" s="22"/>
    </row>
    <row r="15" spans="1:18" x14ac:dyDescent="0.25">
      <c r="B15" s="23" t="s">
        <v>26</v>
      </c>
      <c r="C15" s="24">
        <v>484242269</v>
      </c>
      <c r="D15" s="25">
        <v>4.4302043364165717</v>
      </c>
      <c r="E15" s="25">
        <v>4.7497726804183635</v>
      </c>
      <c r="F15" s="25">
        <v>5.6894647088315207</v>
      </c>
      <c r="G15" s="25">
        <v>8.0147032765534973</v>
      </c>
      <c r="H15" s="25">
        <v>8.8407583849314886</v>
      </c>
      <c r="I15" s="25">
        <v>10.200045341353709</v>
      </c>
      <c r="J15" s="25">
        <v>13.323961192656645</v>
      </c>
      <c r="K15" s="25">
        <v>14.897787660911527</v>
      </c>
      <c r="L15" s="25">
        <v>10.644915840669828</v>
      </c>
      <c r="M15" s="25">
        <v>8.789897480015318</v>
      </c>
      <c r="N15" s="25">
        <v>5.2594747774899426</v>
      </c>
      <c r="O15" s="25">
        <v>5.159014319751587</v>
      </c>
      <c r="P15" s="26">
        <v>2.7828943167564191</v>
      </c>
      <c r="Q15" s="26">
        <v>0.22137029323091451</v>
      </c>
      <c r="R15" s="22"/>
    </row>
    <row r="16" spans="1:18" x14ac:dyDescent="0.25">
      <c r="B16" s="23" t="s">
        <v>27</v>
      </c>
      <c r="C16" s="24">
        <v>453956804</v>
      </c>
      <c r="D16" s="25">
        <v>4.4038386083976393</v>
      </c>
      <c r="E16" s="25">
        <v>4.7640561413415892</v>
      </c>
      <c r="F16" s="25">
        <v>5.0522738722955678</v>
      </c>
      <c r="G16" s="25">
        <v>7.66764407831191</v>
      </c>
      <c r="H16" s="25">
        <v>8.7761284000933273</v>
      </c>
      <c r="I16" s="25">
        <v>9.7332456768287585</v>
      </c>
      <c r="J16" s="25">
        <v>16.947922868890405</v>
      </c>
      <c r="K16" s="25">
        <v>19.572395703094251</v>
      </c>
      <c r="L16" s="25">
        <v>9.373378177188858</v>
      </c>
      <c r="M16" s="25">
        <v>5.3204407968296472</v>
      </c>
      <c r="N16" s="25">
        <v>3.8703671462097966</v>
      </c>
      <c r="O16" s="25">
        <v>4.5183085305182473</v>
      </c>
      <c r="P16" s="26">
        <v>3.7894006932381559</v>
      </c>
      <c r="Q16" s="26">
        <v>0.2989075079487078</v>
      </c>
      <c r="R16" s="22"/>
    </row>
    <row r="17" spans="2:18" x14ac:dyDescent="0.25">
      <c r="B17" s="23" t="s">
        <v>28</v>
      </c>
      <c r="C17" s="24">
        <v>92341151</v>
      </c>
      <c r="D17" s="25">
        <v>0.65147119511213369</v>
      </c>
      <c r="E17" s="25">
        <v>0.70514932177962564</v>
      </c>
      <c r="F17" s="25">
        <v>1.0635680727003283</v>
      </c>
      <c r="G17" s="25">
        <v>3.293081109634425</v>
      </c>
      <c r="H17" s="25">
        <v>6.0324903249256661</v>
      </c>
      <c r="I17" s="25">
        <v>14.275809709151233</v>
      </c>
      <c r="J17" s="25">
        <v>27.104737951555315</v>
      </c>
      <c r="K17" s="25">
        <v>29.116315649996611</v>
      </c>
      <c r="L17" s="25">
        <v>12.530405864228397</v>
      </c>
      <c r="M17" s="25">
        <v>3.4272726360103527</v>
      </c>
      <c r="N17" s="25">
        <v>0.89099820728896906</v>
      </c>
      <c r="O17" s="25">
        <v>0.908699957616946</v>
      </c>
      <c r="P17" s="26">
        <v>8.2823226402663703</v>
      </c>
      <c r="Q17" s="26">
        <v>0.59796062916737969</v>
      </c>
      <c r="R17" s="22"/>
    </row>
    <row r="18" spans="2:18" x14ac:dyDescent="0.25">
      <c r="B18" s="23" t="s">
        <v>29</v>
      </c>
      <c r="C18" s="24">
        <v>431147862</v>
      </c>
      <c r="D18" s="25">
        <v>4.1376357329588238</v>
      </c>
      <c r="E18" s="25">
        <v>4.0917150599253116</v>
      </c>
      <c r="F18" s="25">
        <v>4.4509178152900128</v>
      </c>
      <c r="G18" s="25">
        <v>6.5179759606461882</v>
      </c>
      <c r="H18" s="25">
        <v>7.5746607784407853</v>
      </c>
      <c r="I18" s="25">
        <v>12.189239384422599</v>
      </c>
      <c r="J18" s="25">
        <v>14.841290109424223</v>
      </c>
      <c r="K18" s="25">
        <v>19.679404788513132</v>
      </c>
      <c r="L18" s="25">
        <v>11.68063359200886</v>
      </c>
      <c r="M18" s="25">
        <v>7.0196743779747646</v>
      </c>
      <c r="N18" s="25">
        <v>3.374728783880645</v>
      </c>
      <c r="O18" s="25">
        <v>4.4421236165146514</v>
      </c>
      <c r="P18" s="26">
        <v>4.1762057568392477</v>
      </c>
      <c r="Q18" s="26">
        <v>0.31543692853412186</v>
      </c>
      <c r="R18" s="22"/>
    </row>
    <row r="19" spans="2:18" x14ac:dyDescent="0.25">
      <c r="B19" s="23" t="s">
        <v>30</v>
      </c>
      <c r="C19" s="24">
        <v>15357351</v>
      </c>
      <c r="D19" s="25">
        <v>1.8059820342714052</v>
      </c>
      <c r="E19" s="25">
        <v>2.3531727574631849</v>
      </c>
      <c r="F19" s="25">
        <v>3.5934582728492694</v>
      </c>
      <c r="G19" s="25">
        <v>7.8670338393646153</v>
      </c>
      <c r="H19" s="25">
        <v>10.23808077317501</v>
      </c>
      <c r="I19" s="25">
        <v>12.226919863979147</v>
      </c>
      <c r="J19" s="25">
        <v>14.573424804837762</v>
      </c>
      <c r="K19" s="25">
        <v>15.404850745418269</v>
      </c>
      <c r="L19" s="25">
        <v>12.970654900054052</v>
      </c>
      <c r="M19" s="25">
        <v>12.179099116768249</v>
      </c>
      <c r="N19" s="25">
        <v>4.5257935434307655</v>
      </c>
      <c r="O19" s="25">
        <v>2.2615293483882732</v>
      </c>
      <c r="P19" s="26">
        <v>4.598838367372081</v>
      </c>
      <c r="Q19" s="26">
        <v>0.33601271794855769</v>
      </c>
      <c r="R19" s="22"/>
    </row>
    <row r="20" spans="2:18" x14ac:dyDescent="0.25">
      <c r="B20" s="23" t="s">
        <v>31</v>
      </c>
      <c r="C20" s="24">
        <v>4370854</v>
      </c>
      <c r="D20" s="25">
        <v>4.9662834768674493</v>
      </c>
      <c r="E20" s="25">
        <v>5.2806613993512483</v>
      </c>
      <c r="F20" s="25">
        <v>5.5451863640377832</v>
      </c>
      <c r="G20" s="25">
        <v>6.9839212199721157</v>
      </c>
      <c r="H20" s="25">
        <v>8.2308628931554342</v>
      </c>
      <c r="I20" s="25">
        <v>10.667594936824703</v>
      </c>
      <c r="J20" s="25">
        <v>16.103672188547137</v>
      </c>
      <c r="K20" s="25">
        <v>13.980494429692685</v>
      </c>
      <c r="L20" s="25">
        <v>8.4185607663856992</v>
      </c>
      <c r="M20" s="25">
        <v>7.2560648330966897</v>
      </c>
      <c r="N20" s="25">
        <v>5.9327994025881434</v>
      </c>
      <c r="O20" s="25">
        <v>6.6338980894809119</v>
      </c>
      <c r="P20" s="26">
        <v>2.6394981646861484</v>
      </c>
      <c r="Q20" s="26">
        <v>0.21179873162849461</v>
      </c>
      <c r="R20" s="22"/>
    </row>
    <row r="21" spans="2:18" x14ac:dyDescent="0.25">
      <c r="B21" s="23" t="s">
        <v>32</v>
      </c>
      <c r="C21" s="24">
        <v>8473828</v>
      </c>
      <c r="D21" s="25">
        <v>5.5854567734912726</v>
      </c>
      <c r="E21" s="25">
        <v>5.5875573589645668</v>
      </c>
      <c r="F21" s="25">
        <v>6.2480026736440726</v>
      </c>
      <c r="G21" s="25">
        <v>6.7482016392119357</v>
      </c>
      <c r="H21" s="25">
        <v>8.1919765187587004</v>
      </c>
      <c r="I21" s="25">
        <v>10.569520646394995</v>
      </c>
      <c r="J21" s="25">
        <v>14.335905803138793</v>
      </c>
      <c r="K21" s="25">
        <v>14.288878650829353</v>
      </c>
      <c r="L21" s="25">
        <v>8.6369820109636404</v>
      </c>
      <c r="M21" s="25">
        <v>7.1541102793212223</v>
      </c>
      <c r="N21" s="25">
        <v>6.183273958357427</v>
      </c>
      <c r="O21" s="25">
        <v>6.4701336869240205</v>
      </c>
      <c r="P21" s="26">
        <v>2.4163256296655748</v>
      </c>
      <c r="Q21" s="26">
        <v>0.1856557429928164</v>
      </c>
      <c r="R21" s="22"/>
    </row>
    <row r="22" spans="2:18" s="28" customFormat="1" x14ac:dyDescent="0.25">
      <c r="B22" s="27" t="s">
        <v>33</v>
      </c>
      <c r="C22" s="24">
        <v>2773914</v>
      </c>
      <c r="D22" s="25">
        <v>3.8364924074791071</v>
      </c>
      <c r="E22" s="25">
        <v>4.0461600467786667</v>
      </c>
      <c r="F22" s="25">
        <v>4.9659073785272358</v>
      </c>
      <c r="G22" s="25">
        <v>7.8990192197739368</v>
      </c>
      <c r="H22" s="25">
        <v>10.91198213066447</v>
      </c>
      <c r="I22" s="25">
        <v>11.523212327418946</v>
      </c>
      <c r="J22" s="25">
        <v>15.472253285429902</v>
      </c>
      <c r="K22" s="25">
        <v>15.45923918333445</v>
      </c>
      <c r="L22" s="25">
        <v>8.3794955431206581</v>
      </c>
      <c r="M22" s="25">
        <v>7.3238031171838776</v>
      </c>
      <c r="N22" s="25">
        <v>5.0489308608702359</v>
      </c>
      <c r="O22" s="25">
        <v>5.1335044994185113</v>
      </c>
      <c r="P22" s="26">
        <v>3.3465859672169596</v>
      </c>
      <c r="Q22" s="26">
        <v>0.26353388509280851</v>
      </c>
      <c r="R22" s="22"/>
    </row>
    <row r="23" spans="2:18" x14ac:dyDescent="0.25">
      <c r="B23" s="23" t="s">
        <v>34</v>
      </c>
      <c r="C23" s="24">
        <v>29816841</v>
      </c>
      <c r="D23" s="25">
        <v>4.8199036242638851</v>
      </c>
      <c r="E23" s="25">
        <v>4.7022385771852893</v>
      </c>
      <c r="F23" s="25">
        <v>5.7161689261447917</v>
      </c>
      <c r="G23" s="25">
        <v>7.1556071281997982</v>
      </c>
      <c r="H23" s="25">
        <v>7.9195814204462502</v>
      </c>
      <c r="I23" s="25">
        <v>9.9275607365649492</v>
      </c>
      <c r="J23" s="25">
        <v>14.678459733544544</v>
      </c>
      <c r="K23" s="25">
        <v>15.346840398015335</v>
      </c>
      <c r="L23" s="25">
        <v>8.6576542431171699</v>
      </c>
      <c r="M23" s="25">
        <v>7.870921000651947</v>
      </c>
      <c r="N23" s="25">
        <v>6.5215057490496733</v>
      </c>
      <c r="O23" s="25">
        <v>6.6835584628163662</v>
      </c>
      <c r="P23" s="26">
        <v>2.5461969629847778</v>
      </c>
      <c r="Q23" s="26">
        <v>0.20866791075106406</v>
      </c>
      <c r="R23" s="22"/>
    </row>
    <row r="24" spans="2:18" x14ac:dyDescent="0.25">
      <c r="B24" s="23" t="s">
        <v>35</v>
      </c>
      <c r="C24" s="24">
        <v>9892223</v>
      </c>
      <c r="D24" s="25">
        <v>4.5182361942305587</v>
      </c>
      <c r="E24" s="25">
        <v>5.417498170027101</v>
      </c>
      <c r="F24" s="25">
        <v>6.8388672596644859</v>
      </c>
      <c r="G24" s="25">
        <v>8.6207720954127289</v>
      </c>
      <c r="H24" s="25">
        <v>8.9673170530021409</v>
      </c>
      <c r="I24" s="25">
        <v>9.5460039669546468</v>
      </c>
      <c r="J24" s="25">
        <v>11.079481325886</v>
      </c>
      <c r="K24" s="25">
        <v>12.132298271076177</v>
      </c>
      <c r="L24" s="25">
        <v>9.7304013465931778</v>
      </c>
      <c r="M24" s="25">
        <v>9.9347335780845221</v>
      </c>
      <c r="N24" s="25">
        <v>7.2805172305557608</v>
      </c>
      <c r="O24" s="25">
        <v>5.933873508512697</v>
      </c>
      <c r="P24" s="26">
        <v>1.9462790506126766</v>
      </c>
      <c r="Q24" s="26">
        <v>0.15359935611372011</v>
      </c>
      <c r="R24" s="22"/>
    </row>
    <row r="25" spans="2:18" x14ac:dyDescent="0.25">
      <c r="B25" s="23" t="s">
        <v>36</v>
      </c>
      <c r="C25" s="24">
        <v>142798420</v>
      </c>
      <c r="D25" s="25">
        <v>4.5998429114271708</v>
      </c>
      <c r="E25" s="25">
        <v>4.5006730466625608</v>
      </c>
      <c r="F25" s="25">
        <v>5.634094550906096</v>
      </c>
      <c r="G25" s="25">
        <v>8.7744878409719096</v>
      </c>
      <c r="H25" s="25">
        <v>10.592288065932381</v>
      </c>
      <c r="I25" s="25">
        <v>10.190233897545925</v>
      </c>
      <c r="J25" s="25">
        <v>13.397924150701387</v>
      </c>
      <c r="K25" s="25">
        <v>14.21533935739625</v>
      </c>
      <c r="L25" s="25">
        <v>9.1325856406534474</v>
      </c>
      <c r="M25" s="25">
        <v>8.9618253479275189</v>
      </c>
      <c r="N25" s="25">
        <v>5.1213451801497518</v>
      </c>
      <c r="O25" s="25">
        <v>4.8793600097255982</v>
      </c>
      <c r="P25" s="26">
        <v>2.8218918279659149</v>
      </c>
      <c r="Q25" s="26">
        <v>0.21838484277347048</v>
      </c>
      <c r="R25" s="22"/>
    </row>
    <row r="26" spans="2:18" x14ac:dyDescent="0.25">
      <c r="B26" s="23" t="s">
        <v>37</v>
      </c>
      <c r="C26" s="24">
        <v>127765910</v>
      </c>
      <c r="D26" s="25">
        <v>9.5870917367551325</v>
      </c>
      <c r="E26" s="25">
        <v>10.79143959448964</v>
      </c>
      <c r="F26" s="25">
        <v>8.4472626540209355</v>
      </c>
      <c r="G26" s="25">
        <v>5.5791501817660123</v>
      </c>
      <c r="H26" s="25">
        <v>5.7372745202534849</v>
      </c>
      <c r="I26" s="25">
        <v>8.5432757454629336</v>
      </c>
      <c r="J26" s="25">
        <v>12.270111017876365</v>
      </c>
      <c r="K26" s="25">
        <v>13.276491358297374</v>
      </c>
      <c r="L26" s="25">
        <v>8.3813483581027199</v>
      </c>
      <c r="M26" s="25">
        <v>6.043277115155365</v>
      </c>
      <c r="N26" s="25">
        <v>3.7307228508762629</v>
      </c>
      <c r="O26" s="25">
        <v>7.612554866943773</v>
      </c>
      <c r="P26" s="26">
        <v>2.1606145219452948</v>
      </c>
      <c r="Q26" s="26">
        <v>0.18431533888812723</v>
      </c>
      <c r="R26" s="22"/>
    </row>
    <row r="27" spans="2:18" x14ac:dyDescent="0.25">
      <c r="B27" s="23" t="s">
        <v>38</v>
      </c>
      <c r="C27" s="24">
        <v>92797861</v>
      </c>
      <c r="D27" s="25">
        <v>5.9449818568555148</v>
      </c>
      <c r="E27" s="25">
        <v>6.4955882980966546</v>
      </c>
      <c r="F27" s="25">
        <v>6.2915006198257091</v>
      </c>
      <c r="G27" s="25">
        <v>6.7734955658083544</v>
      </c>
      <c r="H27" s="25">
        <v>8.075678597807336</v>
      </c>
      <c r="I27" s="25">
        <v>9.9284454412155032</v>
      </c>
      <c r="J27" s="25">
        <v>13.491392867342061</v>
      </c>
      <c r="K27" s="25">
        <v>13.641374772636192</v>
      </c>
      <c r="L27" s="25">
        <v>9.4201589409480029</v>
      </c>
      <c r="M27" s="25">
        <v>7.5336898120959921</v>
      </c>
      <c r="N27" s="25">
        <v>6.2703826761696586</v>
      </c>
      <c r="O27" s="25">
        <v>6.1333105511990196</v>
      </c>
      <c r="P27" s="26">
        <v>2.1913397814680704</v>
      </c>
      <c r="Q27" s="26">
        <v>0.16469438252102231</v>
      </c>
      <c r="R27" s="22"/>
    </row>
    <row r="28" spans="2:18" x14ac:dyDescent="0.25">
      <c r="B28" s="23" t="s">
        <v>39</v>
      </c>
      <c r="C28" s="24">
        <v>84957948</v>
      </c>
      <c r="D28" s="25">
        <v>4.4137483169908958</v>
      </c>
      <c r="E28" s="25">
        <v>5.1289409673595223</v>
      </c>
      <c r="F28" s="25">
        <v>6.3675125486787891</v>
      </c>
      <c r="G28" s="25">
        <v>8.6747775499474162</v>
      </c>
      <c r="H28" s="25">
        <v>9.0149576117351611</v>
      </c>
      <c r="I28" s="25">
        <v>9.5306680429710937</v>
      </c>
      <c r="J28" s="25">
        <v>11.938853560822821</v>
      </c>
      <c r="K28" s="25">
        <v>14.332221159578854</v>
      </c>
      <c r="L28" s="25">
        <v>10.568846366204609</v>
      </c>
      <c r="M28" s="25">
        <v>9.2080590270377058</v>
      </c>
      <c r="N28" s="25">
        <v>5.7326043232588431</v>
      </c>
      <c r="O28" s="25">
        <v>5.0888105254142912</v>
      </c>
      <c r="P28" s="26">
        <v>2.4891749974940542</v>
      </c>
      <c r="Q28" s="26">
        <v>0.19723755372873786</v>
      </c>
      <c r="R28" s="22"/>
    </row>
    <row r="29" spans="2:18" x14ac:dyDescent="0.25">
      <c r="B29" s="23" t="s">
        <v>40</v>
      </c>
      <c r="C29" s="24">
        <v>29171148</v>
      </c>
      <c r="D29" s="25">
        <v>5.1032684760983695</v>
      </c>
      <c r="E29" s="25">
        <v>5.309859591401751</v>
      </c>
      <c r="F29" s="25">
        <v>5.2242304622361795</v>
      </c>
      <c r="G29" s="25">
        <v>5.9172062751867021</v>
      </c>
      <c r="H29" s="25">
        <v>6.8952377191326173</v>
      </c>
      <c r="I29" s="25">
        <v>9.5287645175980042</v>
      </c>
      <c r="J29" s="25">
        <v>14.972835487996564</v>
      </c>
      <c r="K29" s="25">
        <v>17.282021262927326</v>
      </c>
      <c r="L29" s="25">
        <v>9.723107229101851</v>
      </c>
      <c r="M29" s="25">
        <v>7.6184008939243668</v>
      </c>
      <c r="N29" s="25">
        <v>6.4759672810956905</v>
      </c>
      <c r="O29" s="25">
        <v>5.9491008033005759</v>
      </c>
      <c r="P29" s="26">
        <v>3.0288991940484018</v>
      </c>
      <c r="Q29" s="26">
        <v>0.23006785106068961</v>
      </c>
      <c r="R29" s="22"/>
    </row>
    <row r="30" spans="2:18" x14ac:dyDescent="0.25">
      <c r="B30" s="23" t="s">
        <v>41</v>
      </c>
      <c r="C30" s="24">
        <v>16102802</v>
      </c>
      <c r="D30" s="25">
        <v>4.8470322121578588</v>
      </c>
      <c r="E30" s="25">
        <v>4.9197524753766455</v>
      </c>
      <c r="F30" s="25">
        <v>4.4388858535303362</v>
      </c>
      <c r="G30" s="25">
        <v>6.4919012231535858</v>
      </c>
      <c r="H30" s="25">
        <v>7.5393710982722144</v>
      </c>
      <c r="I30" s="25">
        <v>10.597062548493113</v>
      </c>
      <c r="J30" s="25">
        <v>18.007834909725648</v>
      </c>
      <c r="K30" s="25">
        <v>17.771323276532865</v>
      </c>
      <c r="L30" s="25">
        <v>9.8853044333526547</v>
      </c>
      <c r="M30" s="25">
        <v>6.4657256544544239</v>
      </c>
      <c r="N30" s="25">
        <v>4.101932073685064</v>
      </c>
      <c r="O30" s="25">
        <v>4.9338742412655883</v>
      </c>
      <c r="P30" s="26">
        <v>3.8213653057951587</v>
      </c>
      <c r="Q30" s="26">
        <v>0.28823125523951265</v>
      </c>
      <c r="R30" s="22"/>
    </row>
    <row r="31" spans="2:18" x14ac:dyDescent="0.25">
      <c r="B31" s="23" t="s">
        <v>42</v>
      </c>
      <c r="C31" s="24">
        <v>14359854</v>
      </c>
      <c r="D31" s="25">
        <v>5.7850657813094761</v>
      </c>
      <c r="E31" s="25">
        <v>7.2219188300939559</v>
      </c>
      <c r="F31" s="25">
        <v>6.9558924484886822</v>
      </c>
      <c r="G31" s="25">
        <v>6.6245938155081525</v>
      </c>
      <c r="H31" s="25">
        <v>7.9171835591086097</v>
      </c>
      <c r="I31" s="25">
        <v>9.0508650018307986</v>
      </c>
      <c r="J31" s="25">
        <v>13.425610037539379</v>
      </c>
      <c r="K31" s="25">
        <v>13.877829119989659</v>
      </c>
      <c r="L31" s="25">
        <v>9.2552403387945308</v>
      </c>
      <c r="M31" s="25">
        <v>7.8358805040775481</v>
      </c>
      <c r="N31" s="25">
        <v>6.396799020380012</v>
      </c>
      <c r="O31" s="25">
        <v>5.6531215428791963</v>
      </c>
      <c r="P31" s="26">
        <v>2.0460351941368393</v>
      </c>
      <c r="Q31" s="26">
        <v>0.16239580151720223</v>
      </c>
      <c r="R31" s="22"/>
    </row>
    <row r="32" spans="2:18" x14ac:dyDescent="0.25">
      <c r="B32" s="23" t="s">
        <v>43</v>
      </c>
      <c r="C32" s="24">
        <v>22815443</v>
      </c>
      <c r="D32" s="25">
        <v>6.6818777088834089</v>
      </c>
      <c r="E32" s="25">
        <v>7.718245926673438</v>
      </c>
      <c r="F32" s="25">
        <v>8.2920239593857552</v>
      </c>
      <c r="G32" s="25">
        <v>6.7166217197711227</v>
      </c>
      <c r="H32" s="25">
        <v>6.8854152864794251</v>
      </c>
      <c r="I32" s="25">
        <v>9.8019486187491509</v>
      </c>
      <c r="J32" s="25">
        <v>14.089754908550317</v>
      </c>
      <c r="K32" s="25">
        <v>10.148994257968166</v>
      </c>
      <c r="L32" s="25">
        <v>8.1931654800654101</v>
      </c>
      <c r="M32" s="25">
        <v>7.098257965010804</v>
      </c>
      <c r="N32" s="25">
        <v>6.4546368878307554</v>
      </c>
      <c r="O32" s="25">
        <v>7.919057280632245</v>
      </c>
      <c r="P32" s="26">
        <v>1.5067829642112727</v>
      </c>
      <c r="Q32" s="26">
        <v>0.12275517727181529</v>
      </c>
      <c r="R32" s="22"/>
    </row>
    <row r="33" spans="2:18" s="14" customFormat="1" x14ac:dyDescent="0.25">
      <c r="B33" s="29" t="s">
        <v>44</v>
      </c>
      <c r="C33" s="30">
        <v>63139903</v>
      </c>
      <c r="D33" s="31">
        <v>5.0240669517658274</v>
      </c>
      <c r="E33" s="31">
        <v>5.5452112430391285</v>
      </c>
      <c r="F33" s="31">
        <v>6.1689625972342714</v>
      </c>
      <c r="G33" s="31">
        <v>6.3709901486544886</v>
      </c>
      <c r="H33" s="31">
        <v>8.5464527875502121</v>
      </c>
      <c r="I33" s="31">
        <v>10.759072594710828</v>
      </c>
      <c r="J33" s="31">
        <v>20.088499344067728</v>
      </c>
      <c r="K33" s="31">
        <v>13.010099176110549</v>
      </c>
      <c r="L33" s="31">
        <v>7.4658065280841495</v>
      </c>
      <c r="M33" s="31">
        <v>6.2541036846382241</v>
      </c>
      <c r="N33" s="31">
        <v>5.6428943199358415</v>
      </c>
      <c r="O33" s="31">
        <v>5.1238406242087509</v>
      </c>
      <c r="P33" s="32">
        <v>3.1784650948509978</v>
      </c>
      <c r="Q33" s="32">
        <v>0.24308943611564759</v>
      </c>
      <c r="R33" s="22"/>
    </row>
    <row r="34" spans="2:18" s="14" customFormat="1" x14ac:dyDescent="0.25">
      <c r="B34" s="23" t="s">
        <v>45</v>
      </c>
      <c r="C34" s="24">
        <v>9950296</v>
      </c>
      <c r="D34" s="25">
        <v>4.5204182870539729</v>
      </c>
      <c r="E34" s="25">
        <v>5.781325500266524</v>
      </c>
      <c r="F34" s="25">
        <v>6.4233365519980516</v>
      </c>
      <c r="G34" s="25">
        <v>5.6600426761173734</v>
      </c>
      <c r="H34" s="25">
        <v>6.8803380321550227</v>
      </c>
      <c r="I34" s="25">
        <v>11.764393742658511</v>
      </c>
      <c r="J34" s="25">
        <v>16.144936793840102</v>
      </c>
      <c r="K34" s="25">
        <v>15.299665457188411</v>
      </c>
      <c r="L34" s="25">
        <v>10.355882880268084</v>
      </c>
      <c r="M34" s="25">
        <v>7.7871954763958779</v>
      </c>
      <c r="N34" s="25">
        <v>5.2659538972508964</v>
      </c>
      <c r="O34" s="25">
        <v>4.1165107048071734</v>
      </c>
      <c r="P34" s="26">
        <v>3.3719242567702956</v>
      </c>
      <c r="Q34" s="26">
        <v>0.25397400238143664</v>
      </c>
    </row>
    <row r="35" spans="2:18" s="14" customFormat="1" x14ac:dyDescent="0.25">
      <c r="B35" s="23" t="s">
        <v>46</v>
      </c>
      <c r="C35" s="24">
        <v>221387</v>
      </c>
      <c r="D35" s="25">
        <v>6.7004837682429415</v>
      </c>
      <c r="E35" s="25">
        <v>8.1418511475380217</v>
      </c>
      <c r="F35" s="25">
        <v>7.2520066670581373</v>
      </c>
      <c r="G35" s="25">
        <v>5.6552552769584485</v>
      </c>
      <c r="H35" s="25">
        <v>7.2849805995835348</v>
      </c>
      <c r="I35" s="25">
        <v>10.660969252937164</v>
      </c>
      <c r="J35" s="25">
        <v>12.289339482444769</v>
      </c>
      <c r="K35" s="25">
        <v>12.002059741538574</v>
      </c>
      <c r="L35" s="25">
        <v>9.9359944350842646</v>
      </c>
      <c r="M35" s="25">
        <v>9.0077556496090558</v>
      </c>
      <c r="N35" s="25">
        <v>5.1335444267278572</v>
      </c>
      <c r="O35" s="25">
        <v>5.9357595522772337</v>
      </c>
      <c r="P35" s="26">
        <v>2.0382419824911939</v>
      </c>
      <c r="Q35" s="26">
        <v>0.15934427044045063</v>
      </c>
    </row>
    <row r="36" spans="2:18" s="14" customFormat="1" x14ac:dyDescent="0.25">
      <c r="B36" s="29" t="s">
        <v>47</v>
      </c>
      <c r="C36" s="30">
        <v>37044492</v>
      </c>
      <c r="D36" s="31">
        <v>4.7746450403476981</v>
      </c>
      <c r="E36" s="31">
        <v>5.6959560951733392</v>
      </c>
      <c r="F36" s="31">
        <v>6.4249794544354932</v>
      </c>
      <c r="G36" s="31">
        <v>6.1540052971977586</v>
      </c>
      <c r="H36" s="31">
        <v>7.912855168860192</v>
      </c>
      <c r="I36" s="31">
        <v>12.327886693654754</v>
      </c>
      <c r="J36" s="31">
        <v>17.757765445939981</v>
      </c>
      <c r="K36" s="31">
        <v>13.716330622107058</v>
      </c>
      <c r="L36" s="31">
        <v>8.4405422538929678</v>
      </c>
      <c r="M36" s="31">
        <v>6.3734036358225667</v>
      </c>
      <c r="N36" s="31">
        <v>5.5833536602418521</v>
      </c>
      <c r="O36" s="31">
        <v>4.8382766323263393</v>
      </c>
      <c r="P36" s="32">
        <v>3.1515319470435714</v>
      </c>
      <c r="Q36" s="32">
        <v>0.24081633152552528</v>
      </c>
    </row>
    <row r="37" spans="2:18" s="14" customFormat="1" x14ac:dyDescent="0.25">
      <c r="B37" s="23" t="s">
        <v>48</v>
      </c>
      <c r="C37" s="24">
        <v>5124781</v>
      </c>
      <c r="D37" s="25">
        <v>1.581648074327469</v>
      </c>
      <c r="E37" s="25">
        <v>1.8721580492903016</v>
      </c>
      <c r="F37" s="25">
        <v>3.0528524048149568</v>
      </c>
      <c r="G37" s="25">
        <v>5.9677867210325672</v>
      </c>
      <c r="H37" s="25">
        <v>9.4312713070080463</v>
      </c>
      <c r="I37" s="25">
        <v>13.176075231312323</v>
      </c>
      <c r="J37" s="25">
        <v>19.618301738162081</v>
      </c>
      <c r="K37" s="25">
        <v>21.186173614052972</v>
      </c>
      <c r="L37" s="25">
        <v>13.13197578589212</v>
      </c>
      <c r="M37" s="25">
        <v>6.6544892357351459</v>
      </c>
      <c r="N37" s="25">
        <v>2.7011690841033014</v>
      </c>
      <c r="O37" s="25">
        <v>1.6260987542687191</v>
      </c>
      <c r="P37" s="26">
        <v>5.8128551682934786</v>
      </c>
      <c r="Q37" s="26">
        <v>0.44056918399700085</v>
      </c>
    </row>
    <row r="38" spans="2:18" s="14" customFormat="1" ht="12" customHeight="1" x14ac:dyDescent="0.25">
      <c r="B38" s="33" t="s">
        <v>49</v>
      </c>
      <c r="C38" s="24">
        <v>2080598</v>
      </c>
      <c r="D38" s="25">
        <v>3.8301488322107389</v>
      </c>
      <c r="E38" s="25">
        <v>4.0888244629668966</v>
      </c>
      <c r="F38" s="25">
        <v>4.4572762253928921</v>
      </c>
      <c r="G38" s="25">
        <v>6.2124446913819975</v>
      </c>
      <c r="H38" s="25">
        <v>9.4807358269113013</v>
      </c>
      <c r="I38" s="25">
        <v>10.569509342986969</v>
      </c>
      <c r="J38" s="25">
        <v>14.996842254005818</v>
      </c>
      <c r="K38" s="25">
        <v>15.736293123419326</v>
      </c>
      <c r="L38" s="25">
        <v>11.079555012549276</v>
      </c>
      <c r="M38" s="25">
        <v>8.3493783998638857</v>
      </c>
      <c r="N38" s="25">
        <v>6.3267868180205884</v>
      </c>
      <c r="O38" s="25">
        <v>4.8722050102903109</v>
      </c>
      <c r="P38" s="26">
        <v>3.3687189932894288</v>
      </c>
      <c r="Q38" s="26">
        <v>0.26317473790387835</v>
      </c>
    </row>
    <row r="39" spans="2:18" s="14" customFormat="1" ht="12" customHeight="1" x14ac:dyDescent="0.25">
      <c r="B39" s="33" t="s">
        <v>54</v>
      </c>
      <c r="C39" s="24">
        <v>6007854</v>
      </c>
      <c r="D39" s="25">
        <v>1.8914407706978231</v>
      </c>
      <c r="E39" s="25">
        <v>1.8335165934458459</v>
      </c>
      <c r="F39" s="25">
        <v>2.563427806334841</v>
      </c>
      <c r="G39" s="25">
        <v>4.1740195417531787</v>
      </c>
      <c r="H39" s="25">
        <v>6.4879905536985412</v>
      </c>
      <c r="I39" s="25">
        <v>11.3803198280118</v>
      </c>
      <c r="J39" s="25">
        <v>19.764411718393955</v>
      </c>
      <c r="K39" s="25">
        <v>25.383273295256508</v>
      </c>
      <c r="L39" s="25">
        <v>13.661134241943962</v>
      </c>
      <c r="M39" s="25">
        <v>5.6473576088899629</v>
      </c>
      <c r="N39" s="25">
        <v>3.8155055032961855</v>
      </c>
      <c r="O39" s="25">
        <v>3.3976025382773951</v>
      </c>
      <c r="P39" s="26">
        <v>6.1426342917121488</v>
      </c>
      <c r="Q39" s="26">
        <v>0.45582698913788522</v>
      </c>
    </row>
    <row r="40" spans="2:18" s="14" customFormat="1" x14ac:dyDescent="0.25">
      <c r="B40" s="145" t="s">
        <v>50</v>
      </c>
      <c r="C40" s="30">
        <v>12440935</v>
      </c>
      <c r="D40" s="31">
        <v>6.3767152549225603</v>
      </c>
      <c r="E40" s="31">
        <v>6.4576255723544893</v>
      </c>
      <c r="F40" s="31">
        <v>6.7257645828066783</v>
      </c>
      <c r="G40" s="31">
        <v>7.5509999851297342</v>
      </c>
      <c r="H40" s="31">
        <v>8.5199866408754659</v>
      </c>
      <c r="I40" s="31">
        <v>8.7269244634748109</v>
      </c>
      <c r="J40" s="31">
        <v>11.601965607890403</v>
      </c>
      <c r="K40" s="31">
        <v>12.526638874007459</v>
      </c>
      <c r="L40" s="31">
        <v>9.5866267286180662</v>
      </c>
      <c r="M40" s="31">
        <v>8.805769019772228</v>
      </c>
      <c r="N40" s="31">
        <v>6.557465335201897</v>
      </c>
      <c r="O40" s="31">
        <v>6.5635179349462076</v>
      </c>
      <c r="P40" s="32">
        <v>1.6279852224397386</v>
      </c>
      <c r="Q40" s="32">
        <v>0.12778005967129202</v>
      </c>
    </row>
    <row r="41" spans="2:18" s="14" customFormat="1" ht="13.8" customHeight="1" x14ac:dyDescent="0.25">
      <c r="B41" s="34" t="s">
        <v>104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2:18" s="14" customFormat="1" ht="13.8" customHeight="1" x14ac:dyDescent="0.25">
      <c r="B42" s="34" t="s">
        <v>58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2:18" s="14" customFormat="1" ht="13.8" customHeight="1" x14ac:dyDescent="0.25">
      <c r="B43" s="34" t="s">
        <v>52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2:18" s="14" customFormat="1" ht="13.8" customHeight="1" x14ac:dyDescent="0.25">
      <c r="B44" s="34" t="s">
        <v>57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8" ht="14.4" customHeight="1" x14ac:dyDescent="0.25">
      <c r="B45" s="35" t="s">
        <v>115</v>
      </c>
    </row>
  </sheetData>
  <mergeCells count="5">
    <mergeCell ref="Q4:Q5"/>
    <mergeCell ref="B4:B5"/>
    <mergeCell ref="C4:C5"/>
    <mergeCell ref="D4:O4"/>
    <mergeCell ref="P4:P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4"/>
  <sheetViews>
    <sheetView zoomScaleNormal="100" workbookViewId="0">
      <selection activeCell="Y21" sqref="Y21"/>
    </sheetView>
  </sheetViews>
  <sheetFormatPr defaultColWidth="8.88671875" defaultRowHeight="13.2" x14ac:dyDescent="0.25"/>
  <cols>
    <col min="1" max="2" width="5.6640625" style="36" customWidth="1"/>
    <col min="3" max="3" width="8.6640625" style="36" customWidth="1"/>
    <col min="4" max="4" width="11.6640625" style="36" customWidth="1"/>
    <col min="5" max="6" width="8.6640625" style="36" customWidth="1"/>
    <col min="7" max="16384" width="8.88671875" style="36"/>
  </cols>
  <sheetData>
    <row r="1" spans="1:19" ht="22.95" customHeight="1" x14ac:dyDescent="0.25">
      <c r="C1" s="37" t="s">
        <v>74</v>
      </c>
      <c r="D1" s="37" t="s">
        <v>59</v>
      </c>
      <c r="E1" s="37" t="s">
        <v>60</v>
      </c>
      <c r="F1" s="37" t="s">
        <v>75</v>
      </c>
    </row>
    <row r="2" spans="1:19" x14ac:dyDescent="0.25">
      <c r="C2" s="38">
        <v>0</v>
      </c>
      <c r="D2" s="38">
        <v>0</v>
      </c>
      <c r="E2" s="39">
        <v>0</v>
      </c>
      <c r="F2" s="40">
        <v>0</v>
      </c>
    </row>
    <row r="3" spans="1:19" x14ac:dyDescent="0.25">
      <c r="A3" s="41" t="s">
        <v>62</v>
      </c>
      <c r="B3" s="42" t="s">
        <v>0</v>
      </c>
      <c r="C3" s="43">
        <v>4.4418068268065068E-2</v>
      </c>
      <c r="D3" s="44">
        <f>C3</f>
        <v>4.4418068268065068E-2</v>
      </c>
      <c r="E3" s="45">
        <f>1/12</f>
        <v>8.3333333333333329E-2</v>
      </c>
      <c r="F3" s="46">
        <f>(E3-E2)*(D3+D2)/2</f>
        <v>1.850752844502711E-3</v>
      </c>
      <c r="G3" s="46"/>
      <c r="H3" s="47"/>
      <c r="I3" s="47"/>
      <c r="J3" s="47"/>
      <c r="K3" s="47"/>
      <c r="L3" s="47"/>
    </row>
    <row r="4" spans="1:19" x14ac:dyDescent="0.25">
      <c r="A4" s="41" t="s">
        <v>63</v>
      </c>
      <c r="B4" s="42" t="s">
        <v>10</v>
      </c>
      <c r="C4" s="43">
        <v>4.5986809098493772E-2</v>
      </c>
      <c r="D4" s="38">
        <f>C4+D3</f>
        <v>9.0404877366558833E-2</v>
      </c>
      <c r="E4" s="45">
        <f>1/12+E3</f>
        <v>0.16666666666666666</v>
      </c>
      <c r="F4" s="46">
        <f>(E4-E3)*(D4+D3)/2</f>
        <v>5.6176227347759962E-3</v>
      </c>
      <c r="G4" s="46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</row>
    <row r="5" spans="1:19" x14ac:dyDescent="0.25">
      <c r="A5" s="41" t="s">
        <v>64</v>
      </c>
      <c r="B5" s="42" t="s">
        <v>1</v>
      </c>
      <c r="C5" s="43">
        <v>4.8125386265839863E-2</v>
      </c>
      <c r="D5" s="38">
        <f t="shared" ref="D5:D14" si="0">C5+D4</f>
        <v>0.1385302636323987</v>
      </c>
      <c r="E5" s="45">
        <f t="shared" ref="E5:E14" si="1">1/12+E4</f>
        <v>0.25</v>
      </c>
      <c r="F5" s="46">
        <f t="shared" ref="F5:F14" si="2">(E5-E4)*(D5+D4)/2</f>
        <v>9.538964208289898E-3</v>
      </c>
      <c r="G5" s="46"/>
    </row>
    <row r="6" spans="1:19" x14ac:dyDescent="0.25">
      <c r="A6" s="41" t="s">
        <v>65</v>
      </c>
      <c r="B6" s="42" t="s">
        <v>11</v>
      </c>
      <c r="C6" s="43">
        <v>4.9647608794518086E-2</v>
      </c>
      <c r="D6" s="38">
        <f t="shared" si="0"/>
        <v>0.1881778724269168</v>
      </c>
      <c r="E6" s="45">
        <f t="shared" si="1"/>
        <v>0.33333333333333331</v>
      </c>
      <c r="F6" s="46">
        <f t="shared" si="2"/>
        <v>1.3612839002471476E-2</v>
      </c>
      <c r="G6" s="46"/>
    </row>
    <row r="7" spans="1:19" x14ac:dyDescent="0.25">
      <c r="A7" s="41" t="s">
        <v>66</v>
      </c>
      <c r="B7" s="42" t="s">
        <v>2</v>
      </c>
      <c r="C7" s="43">
        <v>5.3083149357792347E-2</v>
      </c>
      <c r="D7" s="38">
        <f t="shared" si="0"/>
        <v>0.24126102178470915</v>
      </c>
      <c r="E7" s="45">
        <f t="shared" si="1"/>
        <v>0.41666666666666663</v>
      </c>
      <c r="F7" s="46">
        <f t="shared" si="2"/>
        <v>1.7893287258817746E-2</v>
      </c>
      <c r="G7" s="46"/>
    </row>
    <row r="8" spans="1:19" x14ac:dyDescent="0.25">
      <c r="A8" s="41" t="s">
        <v>67</v>
      </c>
      <c r="B8" s="42" t="s">
        <v>3</v>
      </c>
      <c r="C8" s="43">
        <v>7.2006935615005388E-2</v>
      </c>
      <c r="D8" s="38">
        <f t="shared" si="0"/>
        <v>0.31326795739971453</v>
      </c>
      <c r="E8" s="45">
        <f t="shared" si="1"/>
        <v>0.49999999999999994</v>
      </c>
      <c r="F8" s="46">
        <f t="shared" si="2"/>
        <v>2.3105374132684316E-2</v>
      </c>
      <c r="G8" s="46"/>
    </row>
    <row r="9" spans="1:19" x14ac:dyDescent="0.25">
      <c r="A9" s="41" t="s">
        <v>68</v>
      </c>
      <c r="B9" s="42" t="s">
        <v>9</v>
      </c>
      <c r="C9" s="43">
        <v>7.4494294717660781E-2</v>
      </c>
      <c r="D9" s="38">
        <f t="shared" si="0"/>
        <v>0.38776225211737531</v>
      </c>
      <c r="E9" s="45">
        <f t="shared" si="1"/>
        <v>0.58333333333333326</v>
      </c>
      <c r="F9" s="46">
        <f t="shared" si="2"/>
        <v>2.920959206321207E-2</v>
      </c>
      <c r="G9" s="46"/>
    </row>
    <row r="10" spans="1:19" x14ac:dyDescent="0.25">
      <c r="A10" s="41" t="s">
        <v>69</v>
      </c>
      <c r="B10" s="42" t="s">
        <v>4</v>
      </c>
      <c r="C10" s="43">
        <v>8.5861384295616017E-2</v>
      </c>
      <c r="D10" s="38">
        <f t="shared" si="0"/>
        <v>0.47362363641299132</v>
      </c>
      <c r="E10" s="45">
        <f t="shared" si="1"/>
        <v>0.66666666666666663</v>
      </c>
      <c r="F10" s="46">
        <f t="shared" si="2"/>
        <v>3.5891078688765295E-2</v>
      </c>
      <c r="G10" s="46"/>
    </row>
    <row r="11" spans="1:19" x14ac:dyDescent="0.25">
      <c r="A11" s="41" t="s">
        <v>70</v>
      </c>
      <c r="B11" s="42" t="s">
        <v>8</v>
      </c>
      <c r="C11" s="43">
        <v>0.10385322021921989</v>
      </c>
      <c r="D11" s="38">
        <f t="shared" si="0"/>
        <v>0.57747685663221127</v>
      </c>
      <c r="E11" s="45">
        <f t="shared" si="1"/>
        <v>0.75</v>
      </c>
      <c r="F11" s="46">
        <f t="shared" si="2"/>
        <v>4.3795853876883457E-2</v>
      </c>
      <c r="G11" s="46"/>
    </row>
    <row r="12" spans="1:19" x14ac:dyDescent="0.25">
      <c r="A12" s="41" t="s">
        <v>71</v>
      </c>
      <c r="B12" s="42" t="s">
        <v>5</v>
      </c>
      <c r="C12" s="43">
        <v>0.10712260254953794</v>
      </c>
      <c r="D12" s="38">
        <f t="shared" si="0"/>
        <v>0.68459945918174925</v>
      </c>
      <c r="E12" s="45">
        <f t="shared" si="1"/>
        <v>0.83333333333333337</v>
      </c>
      <c r="F12" s="46">
        <f t="shared" si="2"/>
        <v>5.2586513158915042E-2</v>
      </c>
      <c r="G12" s="46"/>
    </row>
    <row r="13" spans="1:19" x14ac:dyDescent="0.25">
      <c r="A13" s="41" t="s">
        <v>72</v>
      </c>
      <c r="B13" s="42" t="s">
        <v>6</v>
      </c>
      <c r="C13" s="43">
        <v>0.15017388545736338</v>
      </c>
      <c r="D13" s="38">
        <f t="shared" si="0"/>
        <v>0.83477334463911257</v>
      </c>
      <c r="E13" s="45">
        <f t="shared" si="1"/>
        <v>0.91666666666666674</v>
      </c>
      <c r="F13" s="46">
        <f t="shared" si="2"/>
        <v>6.3307200159202603E-2</v>
      </c>
      <c r="G13" s="46"/>
    </row>
    <row r="14" spans="1:19" x14ac:dyDescent="0.25">
      <c r="A14" s="41" t="s">
        <v>73</v>
      </c>
      <c r="B14" s="42" t="s">
        <v>7</v>
      </c>
      <c r="C14" s="43">
        <v>0.16522665536088746</v>
      </c>
      <c r="D14" s="38">
        <f t="shared" si="0"/>
        <v>1</v>
      </c>
      <c r="E14" s="45">
        <f t="shared" si="1"/>
        <v>1</v>
      </c>
      <c r="F14" s="46">
        <f t="shared" si="2"/>
        <v>7.6448889359962954E-2</v>
      </c>
      <c r="G14" s="46"/>
    </row>
    <row r="15" spans="1:19" x14ac:dyDescent="0.25">
      <c r="E15" s="49" t="s">
        <v>61</v>
      </c>
      <c r="F15" s="50">
        <f>1-2*SUM(F3:F14)</f>
        <v>0.25428406502303291</v>
      </c>
      <c r="G15" s="46"/>
    </row>
    <row r="16" spans="1:19" ht="15.6" x14ac:dyDescent="0.3">
      <c r="A16" s="128" t="s">
        <v>116</v>
      </c>
    </row>
    <row r="18" spans="3:5" x14ac:dyDescent="0.25">
      <c r="C18" s="38"/>
      <c r="D18" s="38"/>
      <c r="E18" s="51"/>
    </row>
    <row r="19" spans="3:5" x14ac:dyDescent="0.25">
      <c r="C19" s="38"/>
      <c r="D19" s="38"/>
      <c r="E19" s="51"/>
    </row>
    <row r="20" spans="3:5" x14ac:dyDescent="0.25">
      <c r="C20" s="38"/>
      <c r="D20" s="38"/>
      <c r="E20" s="51"/>
    </row>
    <row r="21" spans="3:5" x14ac:dyDescent="0.25">
      <c r="C21" s="38"/>
      <c r="D21" s="38"/>
      <c r="E21" s="51"/>
    </row>
    <row r="22" spans="3:5" x14ac:dyDescent="0.25">
      <c r="C22" s="38"/>
      <c r="D22" s="38"/>
      <c r="E22" s="51"/>
    </row>
    <row r="23" spans="3:5" x14ac:dyDescent="0.25">
      <c r="C23" s="38"/>
      <c r="D23" s="38"/>
      <c r="E23" s="51"/>
    </row>
    <row r="24" spans="3:5" x14ac:dyDescent="0.25">
      <c r="C24" s="38"/>
      <c r="D24" s="38"/>
      <c r="E24" s="51"/>
    </row>
    <row r="25" spans="3:5" x14ac:dyDescent="0.25">
      <c r="C25" s="38"/>
      <c r="D25" s="38"/>
      <c r="E25" s="51"/>
    </row>
    <row r="26" spans="3:5" x14ac:dyDescent="0.25">
      <c r="C26" s="38"/>
      <c r="D26" s="38"/>
      <c r="E26" s="51"/>
    </row>
    <row r="27" spans="3:5" x14ac:dyDescent="0.25">
      <c r="C27" s="38"/>
      <c r="D27" s="38"/>
      <c r="E27" s="51"/>
    </row>
    <row r="28" spans="3:5" x14ac:dyDescent="0.25">
      <c r="C28" s="38"/>
      <c r="D28" s="38"/>
      <c r="E28" s="51"/>
    </row>
    <row r="29" spans="3:5" x14ac:dyDescent="0.25">
      <c r="C29" s="38"/>
      <c r="D29" s="38"/>
      <c r="E29" s="51"/>
    </row>
    <row r="44" spans="8:8" x14ac:dyDescent="0.25">
      <c r="H44" s="34" t="s">
        <v>53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3"/>
  <sheetViews>
    <sheetView topLeftCell="A48" zoomScaleNormal="100" workbookViewId="0">
      <selection activeCell="AB89" sqref="AB89"/>
    </sheetView>
  </sheetViews>
  <sheetFormatPr defaultColWidth="8.88671875" defaultRowHeight="13.2" x14ac:dyDescent="0.25"/>
  <cols>
    <col min="1" max="16384" width="8.88671875" style="2"/>
  </cols>
  <sheetData>
    <row r="1" spans="1:8" x14ac:dyDescent="0.25">
      <c r="B1" s="52" t="s">
        <v>80</v>
      </c>
      <c r="E1" s="2" t="s">
        <v>82</v>
      </c>
      <c r="H1" s="2" t="s">
        <v>81</v>
      </c>
    </row>
    <row r="3" spans="1:8" x14ac:dyDescent="0.25">
      <c r="A3" s="2" t="s">
        <v>103</v>
      </c>
      <c r="B3" s="53">
        <v>0.2542840650230328</v>
      </c>
      <c r="D3" s="2" t="s">
        <v>103</v>
      </c>
      <c r="E3" s="54">
        <v>0.31540054081825081</v>
      </c>
      <c r="G3" s="2" t="s">
        <v>103</v>
      </c>
      <c r="H3" s="26">
        <v>3.259518020265967</v>
      </c>
    </row>
    <row r="4" spans="1:8" x14ac:dyDescent="0.25">
      <c r="B4" s="53"/>
      <c r="E4" s="54"/>
    </row>
    <row r="5" spans="1:8" x14ac:dyDescent="0.25">
      <c r="A5" s="2" t="s">
        <v>28</v>
      </c>
      <c r="B5" s="53">
        <v>0.59796062916737969</v>
      </c>
      <c r="D5" s="2" t="s">
        <v>28</v>
      </c>
      <c r="E5" s="54">
        <v>0.56221053601551929</v>
      </c>
      <c r="G5" s="2" t="s">
        <v>28</v>
      </c>
      <c r="H5" s="55">
        <v>8.2823226402663703</v>
      </c>
    </row>
    <row r="6" spans="1:8" x14ac:dyDescent="0.25">
      <c r="A6" s="2" t="s">
        <v>25</v>
      </c>
      <c r="B6" s="53">
        <v>0.48717224100968903</v>
      </c>
      <c r="D6" s="2" t="s">
        <v>18</v>
      </c>
      <c r="E6" s="54">
        <v>0.45223045588680549</v>
      </c>
      <c r="G6" s="2" t="s">
        <v>25</v>
      </c>
      <c r="H6" s="55">
        <v>6.6061017996635982</v>
      </c>
    </row>
    <row r="7" spans="1:8" x14ac:dyDescent="0.25">
      <c r="A7" s="2" t="s">
        <v>18</v>
      </c>
      <c r="B7" s="53">
        <v>0.40336169534196964</v>
      </c>
      <c r="D7" s="2" t="s">
        <v>25</v>
      </c>
      <c r="E7" s="54">
        <v>0.41409756984247581</v>
      </c>
      <c r="G7" s="2" t="s">
        <v>18</v>
      </c>
      <c r="H7" s="55">
        <v>5.8663269902625315</v>
      </c>
    </row>
    <row r="8" spans="1:8" x14ac:dyDescent="0.25">
      <c r="A8" s="2" t="s">
        <v>30</v>
      </c>
      <c r="B8" s="53">
        <v>0.33601271794855769</v>
      </c>
      <c r="D8" s="2" t="s">
        <v>27</v>
      </c>
      <c r="E8" s="54">
        <v>0.36520318571984661</v>
      </c>
      <c r="G8" s="2" t="s">
        <v>30</v>
      </c>
      <c r="H8" s="55">
        <v>4.598838367372081</v>
      </c>
    </row>
    <row r="9" spans="1:8" x14ac:dyDescent="0.25">
      <c r="A9" s="2" t="s">
        <v>29</v>
      </c>
      <c r="B9" s="53">
        <v>0.31543692853412186</v>
      </c>
      <c r="D9" s="2" t="s">
        <v>41</v>
      </c>
      <c r="E9" s="54">
        <v>0.35779158186258514</v>
      </c>
      <c r="G9" s="2" t="s">
        <v>29</v>
      </c>
      <c r="H9" s="55">
        <v>4.1762057568392477</v>
      </c>
    </row>
    <row r="10" spans="1:8" x14ac:dyDescent="0.25">
      <c r="A10" s="2" t="s">
        <v>27</v>
      </c>
      <c r="B10" s="53">
        <v>0.2989075079487078</v>
      </c>
      <c r="D10" s="2" t="s">
        <v>29</v>
      </c>
      <c r="E10" s="54">
        <v>0.34520694897937354</v>
      </c>
      <c r="G10" s="2" t="s">
        <v>41</v>
      </c>
      <c r="H10" s="55">
        <v>3.8213653057951587</v>
      </c>
    </row>
    <row r="11" spans="1:8" x14ac:dyDescent="0.25">
      <c r="A11" s="2" t="s">
        <v>41</v>
      </c>
      <c r="B11" s="53">
        <v>0.28823125523951265</v>
      </c>
      <c r="D11" s="2" t="s">
        <v>21</v>
      </c>
      <c r="E11" s="54">
        <v>0.33244307767085479</v>
      </c>
      <c r="G11" s="2" t="s">
        <v>27</v>
      </c>
      <c r="H11" s="55">
        <v>3.7894006932381559</v>
      </c>
    </row>
    <row r="12" spans="1:8" x14ac:dyDescent="0.25">
      <c r="A12" s="2" t="s">
        <v>21</v>
      </c>
      <c r="B12" s="53">
        <v>0.28513283516050025</v>
      </c>
      <c r="D12" s="2" t="s">
        <v>44</v>
      </c>
      <c r="E12" s="54">
        <v>0.3309859852017828</v>
      </c>
      <c r="G12" s="2" t="s">
        <v>21</v>
      </c>
      <c r="H12" s="55">
        <v>3.5049490259807552</v>
      </c>
    </row>
    <row r="13" spans="1:8" x14ac:dyDescent="0.25">
      <c r="A13" s="2" t="s">
        <v>33</v>
      </c>
      <c r="B13" s="53">
        <v>0.26353388509280851</v>
      </c>
      <c r="D13" s="2" t="s">
        <v>40</v>
      </c>
      <c r="E13" s="54">
        <v>0.32254856750923894</v>
      </c>
      <c r="G13" s="2" t="s">
        <v>33</v>
      </c>
      <c r="H13" s="55">
        <v>3.3465859672169596</v>
      </c>
    </row>
    <row r="14" spans="1:8" x14ac:dyDescent="0.25">
      <c r="A14" s="2" t="s">
        <v>44</v>
      </c>
      <c r="B14" s="53">
        <v>0.24308943611564759</v>
      </c>
      <c r="D14" s="2" t="s">
        <v>33</v>
      </c>
      <c r="E14" s="54">
        <v>0.30931492468764354</v>
      </c>
      <c r="G14" s="2" t="s">
        <v>44</v>
      </c>
      <c r="H14" s="55">
        <v>3.1784650948509978</v>
      </c>
    </row>
    <row r="15" spans="1:8" x14ac:dyDescent="0.25">
      <c r="A15" s="2" t="s">
        <v>40</v>
      </c>
      <c r="B15" s="53">
        <v>0.23006785106068961</v>
      </c>
      <c r="D15" s="2" t="s">
        <v>31</v>
      </c>
      <c r="E15" s="54">
        <v>0.30084166618239822</v>
      </c>
      <c r="G15" s="2" t="s">
        <v>40</v>
      </c>
      <c r="H15" s="55">
        <v>3.0288991940484018</v>
      </c>
    </row>
    <row r="16" spans="1:8" x14ac:dyDescent="0.25">
      <c r="A16" s="2" t="s">
        <v>26</v>
      </c>
      <c r="B16" s="53">
        <v>0.22137029323091451</v>
      </c>
      <c r="D16" s="2" t="s">
        <v>34</v>
      </c>
      <c r="E16" s="54">
        <v>0.30025300131559879</v>
      </c>
      <c r="G16" s="2" t="s">
        <v>36</v>
      </c>
      <c r="H16" s="55">
        <v>2.8218918279659149</v>
      </c>
    </row>
    <row r="17" spans="1:8" x14ac:dyDescent="0.25">
      <c r="A17" s="2" t="s">
        <v>36</v>
      </c>
      <c r="B17" s="53">
        <v>0.21838484277347048</v>
      </c>
      <c r="D17" s="2" t="s">
        <v>30</v>
      </c>
      <c r="E17" s="54">
        <v>0.29978275550256028</v>
      </c>
      <c r="G17" s="2" t="s">
        <v>26</v>
      </c>
      <c r="H17" s="55">
        <v>2.7828943167564191</v>
      </c>
    </row>
    <row r="18" spans="1:8" x14ac:dyDescent="0.25">
      <c r="A18" s="2" t="s">
        <v>31</v>
      </c>
      <c r="B18" s="53">
        <v>0.21179873162849461</v>
      </c>
      <c r="D18" s="2" t="s">
        <v>20</v>
      </c>
      <c r="E18" s="54">
        <v>0.28719862700918086</v>
      </c>
      <c r="G18" s="2" t="s">
        <v>31</v>
      </c>
      <c r="H18" s="55">
        <v>2.6394981646861484</v>
      </c>
    </row>
    <row r="19" spans="1:8" x14ac:dyDescent="0.25">
      <c r="A19" s="2" t="s">
        <v>34</v>
      </c>
      <c r="B19" s="53">
        <v>0.20866791075106406</v>
      </c>
      <c r="D19" s="2" t="s">
        <v>32</v>
      </c>
      <c r="E19" s="54">
        <v>0.28624784453968144</v>
      </c>
      <c r="G19" s="2" t="s">
        <v>34</v>
      </c>
      <c r="H19" s="55">
        <v>2.5461969629847778</v>
      </c>
    </row>
    <row r="20" spans="1:8" x14ac:dyDescent="0.25">
      <c r="A20" s="2" t="s">
        <v>39</v>
      </c>
      <c r="B20" s="53">
        <v>0.19723755372873786</v>
      </c>
      <c r="D20" s="2" t="s">
        <v>26</v>
      </c>
      <c r="E20" s="54">
        <v>0.28221748853568174</v>
      </c>
      <c r="G20" s="2" t="s">
        <v>39</v>
      </c>
      <c r="H20" s="55">
        <v>2.4891749974940542</v>
      </c>
    </row>
    <row r="21" spans="1:8" x14ac:dyDescent="0.25">
      <c r="A21" s="2" t="s">
        <v>20</v>
      </c>
      <c r="B21" s="53">
        <v>0.18654963799864799</v>
      </c>
      <c r="D21" s="2" t="s">
        <v>36</v>
      </c>
      <c r="E21" s="54">
        <v>0.27613263508097641</v>
      </c>
      <c r="G21" s="2" t="s">
        <v>32</v>
      </c>
      <c r="H21" s="55">
        <v>2.4163256296655748</v>
      </c>
    </row>
    <row r="22" spans="1:8" x14ac:dyDescent="0.25">
      <c r="A22" s="2" t="s">
        <v>32</v>
      </c>
      <c r="B22" s="53">
        <v>0.1856557429928164</v>
      </c>
      <c r="D22" s="2" t="s">
        <v>42</v>
      </c>
      <c r="E22" s="54">
        <v>0.27303439157529036</v>
      </c>
      <c r="G22" s="2" t="s">
        <v>20</v>
      </c>
      <c r="H22" s="55">
        <v>2.3608559364550081</v>
      </c>
    </row>
    <row r="23" spans="1:8" x14ac:dyDescent="0.25">
      <c r="A23" s="2" t="s">
        <v>37</v>
      </c>
      <c r="B23" s="53">
        <v>0.18431533888812723</v>
      </c>
      <c r="D23" s="2" t="s">
        <v>17</v>
      </c>
      <c r="E23" s="54">
        <v>0.27205638533511434</v>
      </c>
      <c r="G23" s="2" t="s">
        <v>22</v>
      </c>
      <c r="H23" s="55">
        <v>2.2938070690180674</v>
      </c>
    </row>
    <row r="24" spans="1:8" x14ac:dyDescent="0.25">
      <c r="A24" s="2" t="s">
        <v>17</v>
      </c>
      <c r="B24" s="53">
        <v>0.18111112878333113</v>
      </c>
      <c r="D24" s="2" t="s">
        <v>38</v>
      </c>
      <c r="E24" s="54">
        <v>0.27132767639978256</v>
      </c>
      <c r="G24" s="2" t="s">
        <v>38</v>
      </c>
      <c r="H24" s="55">
        <v>2.1913397814680704</v>
      </c>
    </row>
    <row r="25" spans="1:8" x14ac:dyDescent="0.25">
      <c r="A25" s="2" t="s">
        <v>22</v>
      </c>
      <c r="B25" s="53">
        <v>0.17353030133214542</v>
      </c>
      <c r="D25" s="2" t="s">
        <v>23</v>
      </c>
      <c r="E25" s="56">
        <v>0.26963877806296049</v>
      </c>
      <c r="G25" s="2" t="s">
        <v>37</v>
      </c>
      <c r="H25" s="55">
        <v>2.1606145219452948</v>
      </c>
    </row>
    <row r="26" spans="1:8" x14ac:dyDescent="0.25">
      <c r="A26" s="2" t="s">
        <v>38</v>
      </c>
      <c r="B26" s="53">
        <v>0.16469438252102231</v>
      </c>
      <c r="D26" s="2" t="s">
        <v>39</v>
      </c>
      <c r="E26" s="56">
        <v>0.26271074720401677</v>
      </c>
      <c r="G26" s="2" t="s">
        <v>17</v>
      </c>
      <c r="H26" s="55">
        <v>2.1595065615337794</v>
      </c>
    </row>
    <row r="27" spans="1:8" x14ac:dyDescent="0.25">
      <c r="A27" s="2" t="s">
        <v>42</v>
      </c>
      <c r="B27" s="53">
        <v>0.16239580151720223</v>
      </c>
      <c r="D27" s="2" t="s">
        <v>37</v>
      </c>
      <c r="E27" s="56">
        <v>0.25546602376173738</v>
      </c>
      <c r="G27" s="2" t="s">
        <v>42</v>
      </c>
      <c r="H27" s="55">
        <v>2.0460351941368393</v>
      </c>
    </row>
    <row r="28" spans="1:8" x14ac:dyDescent="0.25">
      <c r="A28" s="2" t="s">
        <v>35</v>
      </c>
      <c r="B28" s="53">
        <v>0.15359935611372011</v>
      </c>
      <c r="D28" s="2" t="s">
        <v>43</v>
      </c>
      <c r="E28" s="56">
        <v>0.24238749166518481</v>
      </c>
      <c r="G28" s="2" t="s">
        <v>23</v>
      </c>
      <c r="H28" s="55">
        <v>1.9648464547154123</v>
      </c>
    </row>
    <row r="29" spans="1:8" x14ac:dyDescent="0.25">
      <c r="A29" s="2" t="s">
        <v>23</v>
      </c>
      <c r="B29" s="53">
        <v>0.15242811007778179</v>
      </c>
      <c r="D29" s="2" t="s">
        <v>22</v>
      </c>
      <c r="E29" s="56">
        <v>0.24168884718555886</v>
      </c>
      <c r="G29" s="2" t="s">
        <v>35</v>
      </c>
      <c r="H29" s="55">
        <v>1.9462790506126766</v>
      </c>
    </row>
    <row r="30" spans="1:8" x14ac:dyDescent="0.25">
      <c r="A30" s="2" t="s">
        <v>43</v>
      </c>
      <c r="B30" s="53">
        <v>0.12275517727181529</v>
      </c>
      <c r="D30" s="2" t="s">
        <v>35</v>
      </c>
      <c r="E30" s="56">
        <v>0.23211779596962179</v>
      </c>
      <c r="G30" s="2" t="s">
        <v>43</v>
      </c>
      <c r="H30" s="55">
        <v>1.5067829642112727</v>
      </c>
    </row>
    <row r="31" spans="1:8" x14ac:dyDescent="0.25">
      <c r="B31" s="53"/>
      <c r="E31" s="56"/>
      <c r="H31" s="55"/>
    </row>
    <row r="32" spans="1:8" x14ac:dyDescent="0.25">
      <c r="A32" s="2" t="s">
        <v>45</v>
      </c>
      <c r="B32" s="53">
        <v>0.25397400238143664</v>
      </c>
      <c r="D32" s="2" t="s">
        <v>47</v>
      </c>
      <c r="E32" s="54">
        <v>0.31474096068047042</v>
      </c>
      <c r="G32" s="2" t="s">
        <v>45</v>
      </c>
      <c r="H32" s="55">
        <v>3.3719242567702956</v>
      </c>
    </row>
    <row r="33" spans="1:8" x14ac:dyDescent="0.25">
      <c r="A33" s="2" t="s">
        <v>47</v>
      </c>
      <c r="B33" s="53">
        <v>0.24081633152552528</v>
      </c>
      <c r="D33" s="2" t="s">
        <v>45</v>
      </c>
      <c r="E33" s="54">
        <v>0.31444602251028514</v>
      </c>
      <c r="G33" s="2" t="s">
        <v>47</v>
      </c>
      <c r="H33" s="55">
        <v>3.1515319470435714</v>
      </c>
    </row>
    <row r="34" spans="1:8" x14ac:dyDescent="0.25">
      <c r="A34" s="2" t="s">
        <v>46</v>
      </c>
      <c r="B34" s="53">
        <v>0.15934427044045063</v>
      </c>
      <c r="D34" s="2" t="s">
        <v>46</v>
      </c>
      <c r="E34" s="54">
        <v>0.2429139922398334</v>
      </c>
      <c r="G34" s="2" t="s">
        <v>46</v>
      </c>
      <c r="H34" s="55">
        <v>2.0382419824911939</v>
      </c>
    </row>
    <row r="35" spans="1:8" x14ac:dyDescent="0.25">
      <c r="B35" s="53"/>
      <c r="E35" s="54"/>
      <c r="H35" s="55"/>
    </row>
    <row r="36" spans="1:8" x14ac:dyDescent="0.25">
      <c r="A36" s="2" t="s">
        <v>54</v>
      </c>
      <c r="B36" s="53">
        <v>0.45582698913788522</v>
      </c>
      <c r="D36" s="2" t="s">
        <v>54</v>
      </c>
      <c r="E36" s="54">
        <v>0.45147685013650457</v>
      </c>
      <c r="G36" s="2" t="s">
        <v>54</v>
      </c>
      <c r="H36" s="55">
        <v>6.1426342917121488</v>
      </c>
    </row>
    <row r="37" spans="1:8" x14ac:dyDescent="0.25">
      <c r="A37" s="2" t="s">
        <v>48</v>
      </c>
      <c r="B37" s="53">
        <v>0.44056918399700085</v>
      </c>
      <c r="D37" s="2" t="s">
        <v>48</v>
      </c>
      <c r="E37" s="54">
        <v>0.40804475352215053</v>
      </c>
      <c r="G37" s="2" t="s">
        <v>48</v>
      </c>
      <c r="H37" s="55">
        <v>5.8128551682934786</v>
      </c>
    </row>
    <row r="38" spans="1:8" x14ac:dyDescent="0.25">
      <c r="A38" s="2" t="s">
        <v>49</v>
      </c>
      <c r="B38" s="53">
        <v>0.26317473790387835</v>
      </c>
      <c r="D38" s="2" t="s">
        <v>49</v>
      </c>
      <c r="E38" s="54">
        <v>0.30733135377425141</v>
      </c>
      <c r="G38" s="2" t="s">
        <v>49</v>
      </c>
      <c r="H38" s="55">
        <v>3.3687189932894288</v>
      </c>
    </row>
    <row r="39" spans="1:8" x14ac:dyDescent="0.25">
      <c r="A39" s="2" t="s">
        <v>50</v>
      </c>
      <c r="B39" s="53">
        <v>0.12778005967129202</v>
      </c>
      <c r="D39" s="2" t="s">
        <v>50</v>
      </c>
      <c r="E39" s="54">
        <v>0.24128604481897858</v>
      </c>
      <c r="G39" s="2" t="s">
        <v>50</v>
      </c>
      <c r="H39" s="55">
        <v>1.6279852224397386</v>
      </c>
    </row>
    <row r="40" spans="1:8" x14ac:dyDescent="0.25">
      <c r="B40" s="53"/>
      <c r="E40" s="54"/>
      <c r="H40" s="55"/>
    </row>
    <row r="41" spans="1:8" x14ac:dyDescent="0.25">
      <c r="A41" s="2" t="s">
        <v>51</v>
      </c>
      <c r="B41" s="53"/>
      <c r="D41" s="2" t="s">
        <v>51</v>
      </c>
      <c r="E41" s="54"/>
      <c r="G41" s="2" t="s">
        <v>51</v>
      </c>
      <c r="H41" s="55"/>
    </row>
    <row r="43" spans="1:8" ht="15.6" x14ac:dyDescent="0.3">
      <c r="A43" s="128" t="s">
        <v>116</v>
      </c>
    </row>
  </sheetData>
  <sortState xmlns:xlrd2="http://schemas.microsoft.com/office/spreadsheetml/2017/richdata2" ref="G5:H31">
    <sortCondition descending="1" ref="H5:H31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P42"/>
  <sheetViews>
    <sheetView showGridLines="0" zoomScaleNormal="100" workbookViewId="0">
      <selection activeCell="B2" sqref="B2:L42"/>
    </sheetView>
  </sheetViews>
  <sheetFormatPr defaultColWidth="9.33203125" defaultRowHeight="13.2" x14ac:dyDescent="0.25"/>
  <cols>
    <col min="1" max="1" width="3.6640625" style="2" customWidth="1"/>
    <col min="2" max="2" width="15.6640625" style="2" customWidth="1"/>
    <col min="3" max="6" width="6.6640625" style="2" customWidth="1"/>
    <col min="7" max="7" width="14.6640625" style="57" customWidth="1"/>
    <col min="8" max="11" width="6.6640625" style="2" customWidth="1"/>
    <col min="12" max="12" width="14.6640625" style="57" customWidth="1"/>
    <col min="13" max="16384" width="9.33203125" style="2"/>
  </cols>
  <sheetData>
    <row r="2" spans="1:13" ht="31.5" customHeight="1" x14ac:dyDescent="0.3">
      <c r="B2" s="141" t="s">
        <v>108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</row>
    <row r="3" spans="1:13" ht="9.75" customHeight="1" x14ac:dyDescent="0.25"/>
    <row r="4" spans="1:13" ht="39" customHeight="1" x14ac:dyDescent="0.25">
      <c r="B4" s="129"/>
      <c r="C4" s="142" t="s">
        <v>76</v>
      </c>
      <c r="D4" s="142"/>
      <c r="E4" s="142"/>
      <c r="F4" s="142"/>
      <c r="G4" s="129" t="s">
        <v>77</v>
      </c>
      <c r="H4" s="142" t="s">
        <v>78</v>
      </c>
      <c r="I4" s="142"/>
      <c r="J4" s="142"/>
      <c r="K4" s="142"/>
      <c r="L4" s="129" t="s">
        <v>79</v>
      </c>
    </row>
    <row r="5" spans="1:13" ht="13.8" customHeight="1" x14ac:dyDescent="0.25">
      <c r="B5" s="58" t="s">
        <v>103</v>
      </c>
      <c r="C5" s="59">
        <v>16.522665536088745</v>
      </c>
      <c r="D5" s="60" t="s">
        <v>7</v>
      </c>
      <c r="E5" s="59">
        <v>15.017388545736338</v>
      </c>
      <c r="F5" s="60" t="s">
        <v>6</v>
      </c>
      <c r="G5" s="61">
        <v>31.540054081825083</v>
      </c>
      <c r="H5" s="59">
        <v>4.5986809098493771</v>
      </c>
      <c r="I5" s="60" t="s">
        <v>10</v>
      </c>
      <c r="J5" s="59">
        <v>4.4418068268065065</v>
      </c>
      <c r="K5" s="60" t="s">
        <v>0</v>
      </c>
      <c r="L5" s="61">
        <v>9.0404877366558836</v>
      </c>
      <c r="M5" s="62"/>
    </row>
    <row r="6" spans="1:13" ht="13.8" customHeight="1" x14ac:dyDescent="0.25">
      <c r="A6" s="63"/>
      <c r="B6" s="64" t="s">
        <v>17</v>
      </c>
      <c r="C6" s="65">
        <v>14.015590006822254</v>
      </c>
      <c r="D6" s="66" t="s">
        <v>6</v>
      </c>
      <c r="E6" s="65">
        <v>13.190048526689182</v>
      </c>
      <c r="F6" s="66" t="s">
        <v>7</v>
      </c>
      <c r="G6" s="67">
        <v>27.205638533511436</v>
      </c>
      <c r="H6" s="65">
        <v>5.462303431629449</v>
      </c>
      <c r="I6" s="66" t="s">
        <v>1</v>
      </c>
      <c r="J6" s="65">
        <v>4.5641869505890513</v>
      </c>
      <c r="K6" s="66" t="s">
        <v>0</v>
      </c>
      <c r="L6" s="67">
        <v>10.026490382218501</v>
      </c>
    </row>
    <row r="7" spans="1:13" ht="13.8" customHeight="1" x14ac:dyDescent="0.25">
      <c r="A7" s="63"/>
      <c r="B7" s="64" t="s">
        <v>18</v>
      </c>
      <c r="C7" s="65">
        <v>23.560637119325982</v>
      </c>
      <c r="D7" s="66" t="s">
        <v>7</v>
      </c>
      <c r="E7" s="65">
        <v>21.662408469354567</v>
      </c>
      <c r="F7" s="66" t="s">
        <v>6</v>
      </c>
      <c r="G7" s="67">
        <v>45.223045588680549</v>
      </c>
      <c r="H7" s="65" t="s">
        <v>55</v>
      </c>
      <c r="I7" s="66" t="s">
        <v>1</v>
      </c>
      <c r="J7" s="65" t="s">
        <v>55</v>
      </c>
      <c r="K7" s="66" t="s">
        <v>0</v>
      </c>
      <c r="L7" s="67" t="s">
        <v>55</v>
      </c>
    </row>
    <row r="8" spans="1:13" ht="13.8" customHeight="1" x14ac:dyDescent="0.25">
      <c r="A8" s="63"/>
      <c r="B8" s="64" t="s">
        <v>20</v>
      </c>
      <c r="C8" s="65">
        <v>14.666417608919922</v>
      </c>
      <c r="D8" s="66" t="s">
        <v>6</v>
      </c>
      <c r="E8" s="65">
        <v>14.053445091998167</v>
      </c>
      <c r="F8" s="66" t="s">
        <v>7</v>
      </c>
      <c r="G8" s="67">
        <v>28.719862700918089</v>
      </c>
      <c r="H8" s="65">
        <v>5.8581558828225928</v>
      </c>
      <c r="I8" s="66" t="s">
        <v>10</v>
      </c>
      <c r="J8" s="65">
        <v>5.156301195912337</v>
      </c>
      <c r="K8" s="66" t="s">
        <v>0</v>
      </c>
      <c r="L8" s="67">
        <v>11.01445707873493</v>
      </c>
    </row>
    <row r="9" spans="1:13" ht="13.8" customHeight="1" x14ac:dyDescent="0.25">
      <c r="A9" s="63"/>
      <c r="B9" s="64" t="s">
        <v>21</v>
      </c>
      <c r="C9" s="65">
        <v>18.556253694883292</v>
      </c>
      <c r="D9" s="66" t="s">
        <v>6</v>
      </c>
      <c r="E9" s="65">
        <v>14.688054072202188</v>
      </c>
      <c r="F9" s="66" t="s">
        <v>7</v>
      </c>
      <c r="G9" s="67">
        <v>33.244307767085481</v>
      </c>
      <c r="H9" s="65">
        <v>4.1334733607169643</v>
      </c>
      <c r="I9" s="66" t="s">
        <v>1</v>
      </c>
      <c r="J9" s="65">
        <v>3.5386348191824042</v>
      </c>
      <c r="K9" s="66" t="s">
        <v>0</v>
      </c>
      <c r="L9" s="67">
        <v>7.672108179899368</v>
      </c>
    </row>
    <row r="10" spans="1:13" ht="13.8" customHeight="1" x14ac:dyDescent="0.25">
      <c r="A10" s="63"/>
      <c r="B10" s="64" t="s">
        <v>22</v>
      </c>
      <c r="C10" s="65">
        <v>12.111694297665949</v>
      </c>
      <c r="D10" s="66" t="s">
        <v>7</v>
      </c>
      <c r="E10" s="65">
        <v>12.05719042088994</v>
      </c>
      <c r="F10" s="66" t="s">
        <v>6</v>
      </c>
      <c r="G10" s="67">
        <v>24.168884718555887</v>
      </c>
      <c r="H10" s="65">
        <v>5.1411384229523875</v>
      </c>
      <c r="I10" s="66" t="s">
        <v>1</v>
      </c>
      <c r="J10" s="65">
        <v>4.5982056306054924</v>
      </c>
      <c r="K10" s="66" t="s">
        <v>0</v>
      </c>
      <c r="L10" s="67">
        <v>9.739344053557879</v>
      </c>
    </row>
    <row r="11" spans="1:13" ht="13.8" customHeight="1" x14ac:dyDescent="0.25">
      <c r="A11" s="63"/>
      <c r="B11" s="64" t="s">
        <v>23</v>
      </c>
      <c r="C11" s="65">
        <v>14.518980959901565</v>
      </c>
      <c r="D11" s="66" t="s">
        <v>6</v>
      </c>
      <c r="E11" s="65">
        <v>12.44489684639448</v>
      </c>
      <c r="F11" s="66" t="s">
        <v>7</v>
      </c>
      <c r="G11" s="67">
        <v>26.963877806296047</v>
      </c>
      <c r="H11" s="65" t="s">
        <v>55</v>
      </c>
      <c r="I11" s="66" t="s">
        <v>1</v>
      </c>
      <c r="J11" s="65" t="s">
        <v>55</v>
      </c>
      <c r="K11" s="66" t="s">
        <v>0</v>
      </c>
      <c r="L11" s="67" t="s">
        <v>55</v>
      </c>
    </row>
    <row r="12" spans="1:13" ht="13.8" customHeight="1" x14ac:dyDescent="0.25">
      <c r="A12" s="63"/>
      <c r="B12" s="64" t="s">
        <v>24</v>
      </c>
      <c r="C12" s="65" t="s">
        <v>19</v>
      </c>
      <c r="D12" s="66" t="s">
        <v>19</v>
      </c>
      <c r="E12" s="65" t="s">
        <v>19</v>
      </c>
      <c r="F12" s="66" t="s">
        <v>19</v>
      </c>
      <c r="G12" s="67" t="s">
        <v>19</v>
      </c>
      <c r="H12" s="65" t="s">
        <v>19</v>
      </c>
      <c r="I12" s="66" t="s">
        <v>19</v>
      </c>
      <c r="J12" s="65" t="s">
        <v>19</v>
      </c>
      <c r="K12" s="66" t="s">
        <v>19</v>
      </c>
      <c r="L12" s="67" t="s">
        <v>19</v>
      </c>
    </row>
    <row r="13" spans="1:13" ht="13.8" customHeight="1" x14ac:dyDescent="0.25">
      <c r="A13" s="63"/>
      <c r="B13" s="64" t="s">
        <v>25</v>
      </c>
      <c r="C13" s="65">
        <v>21.595354201145277</v>
      </c>
      <c r="D13" s="66" t="s">
        <v>7</v>
      </c>
      <c r="E13" s="65">
        <v>19.814402783102299</v>
      </c>
      <c r="F13" s="66" t="s">
        <v>6</v>
      </c>
      <c r="G13" s="67">
        <v>41.409756984247579</v>
      </c>
      <c r="H13" s="65">
        <v>1.1266054690296567</v>
      </c>
      <c r="I13" s="66" t="s">
        <v>1</v>
      </c>
      <c r="J13" s="65">
        <v>1.1173207463563934</v>
      </c>
      <c r="K13" s="66" t="s">
        <v>0</v>
      </c>
      <c r="L13" s="67">
        <v>2.2439262153860504</v>
      </c>
    </row>
    <row r="14" spans="1:13" ht="13.8" customHeight="1" x14ac:dyDescent="0.25">
      <c r="A14" s="63"/>
      <c r="B14" s="64" t="s">
        <v>26</v>
      </c>
      <c r="C14" s="65">
        <v>14.897787660911527</v>
      </c>
      <c r="D14" s="66" t="s">
        <v>7</v>
      </c>
      <c r="E14" s="65">
        <v>13.323961192656645</v>
      </c>
      <c r="F14" s="66" t="s">
        <v>6</v>
      </c>
      <c r="G14" s="67">
        <v>28.221748853568172</v>
      </c>
      <c r="H14" s="65">
        <v>4.7497726804183635</v>
      </c>
      <c r="I14" s="66" t="s">
        <v>1</v>
      </c>
      <c r="J14" s="65">
        <v>4.4302043364165717</v>
      </c>
      <c r="K14" s="66" t="s">
        <v>0</v>
      </c>
      <c r="L14" s="67">
        <v>9.1799770168349362</v>
      </c>
    </row>
    <row r="15" spans="1:13" ht="13.8" customHeight="1" x14ac:dyDescent="0.25">
      <c r="A15" s="63"/>
      <c r="B15" s="64" t="s">
        <v>27</v>
      </c>
      <c r="C15" s="65">
        <v>19.572395703094251</v>
      </c>
      <c r="D15" s="66" t="s">
        <v>7</v>
      </c>
      <c r="E15" s="65">
        <v>16.947922868890405</v>
      </c>
      <c r="F15" s="66" t="s">
        <v>6</v>
      </c>
      <c r="G15" s="67">
        <v>36.52031857198466</v>
      </c>
      <c r="H15" s="65">
        <v>4.4038386083976393</v>
      </c>
      <c r="I15" s="66" t="s">
        <v>0</v>
      </c>
      <c r="J15" s="65">
        <v>3.8703671462097966</v>
      </c>
      <c r="K15" s="66" t="s">
        <v>10</v>
      </c>
      <c r="L15" s="67">
        <v>8.2742057546074363</v>
      </c>
    </row>
    <row r="16" spans="1:13" ht="13.8" customHeight="1" x14ac:dyDescent="0.25">
      <c r="A16" s="63"/>
      <c r="B16" s="64" t="s">
        <v>28</v>
      </c>
      <c r="C16" s="65">
        <v>29.116315649996611</v>
      </c>
      <c r="D16" s="66" t="s">
        <v>7</v>
      </c>
      <c r="E16" s="65">
        <v>27.104737951555315</v>
      </c>
      <c r="F16" s="66" t="s">
        <v>6</v>
      </c>
      <c r="G16" s="67">
        <v>56.22105360155193</v>
      </c>
      <c r="H16" s="65">
        <v>0.70514932177962564</v>
      </c>
      <c r="I16" s="66" t="s">
        <v>1</v>
      </c>
      <c r="J16" s="65">
        <v>0.65147119511213369</v>
      </c>
      <c r="K16" s="66" t="s">
        <v>0</v>
      </c>
      <c r="L16" s="67">
        <v>1.3566205168917593</v>
      </c>
    </row>
    <row r="17" spans="1:12" ht="13.8" customHeight="1" x14ac:dyDescent="0.25">
      <c r="A17" s="63"/>
      <c r="B17" s="64" t="s">
        <v>29</v>
      </c>
      <c r="C17" s="65">
        <v>19.679404788513132</v>
      </c>
      <c r="D17" s="66" t="s">
        <v>7</v>
      </c>
      <c r="E17" s="65">
        <v>14.841290109424223</v>
      </c>
      <c r="F17" s="66" t="s">
        <v>6</v>
      </c>
      <c r="G17" s="67">
        <v>34.520694897937354</v>
      </c>
      <c r="H17" s="65">
        <v>4.0917150599253116</v>
      </c>
      <c r="I17" s="66" t="s">
        <v>1</v>
      </c>
      <c r="J17" s="65">
        <v>3.374728783880645</v>
      </c>
      <c r="K17" s="66" t="s">
        <v>10</v>
      </c>
      <c r="L17" s="67">
        <v>7.4664438438059566</v>
      </c>
    </row>
    <row r="18" spans="1:12" ht="13.8" customHeight="1" x14ac:dyDescent="0.25">
      <c r="A18" s="63"/>
      <c r="B18" s="64" t="s">
        <v>30</v>
      </c>
      <c r="C18" s="65">
        <v>15.404850745418269</v>
      </c>
      <c r="D18" s="66" t="s">
        <v>7</v>
      </c>
      <c r="E18" s="65">
        <v>14.573424804837762</v>
      </c>
      <c r="F18" s="66" t="s">
        <v>6</v>
      </c>
      <c r="G18" s="67">
        <v>29.978275550256029</v>
      </c>
      <c r="H18" s="65">
        <v>2.2615293483882732</v>
      </c>
      <c r="I18" s="66" t="s">
        <v>11</v>
      </c>
      <c r="J18" s="65">
        <v>1.8059820342714052</v>
      </c>
      <c r="K18" s="66" t="s">
        <v>0</v>
      </c>
      <c r="L18" s="67">
        <v>4.0675113826596787</v>
      </c>
    </row>
    <row r="19" spans="1:12" ht="13.8" customHeight="1" x14ac:dyDescent="0.25">
      <c r="A19" s="63"/>
      <c r="B19" s="64" t="s">
        <v>31</v>
      </c>
      <c r="C19" s="65">
        <v>16.103672188547137</v>
      </c>
      <c r="D19" s="66" t="s">
        <v>6</v>
      </c>
      <c r="E19" s="65">
        <v>13.980494429692685</v>
      </c>
      <c r="F19" s="66" t="s">
        <v>7</v>
      </c>
      <c r="G19" s="67">
        <v>30.08416661823982</v>
      </c>
      <c r="H19" s="65">
        <v>5.2806613993512483</v>
      </c>
      <c r="I19" s="66" t="s">
        <v>1</v>
      </c>
      <c r="J19" s="65">
        <v>4.9662834768674493</v>
      </c>
      <c r="K19" s="66" t="s">
        <v>0</v>
      </c>
      <c r="L19" s="67">
        <v>10.246944876218699</v>
      </c>
    </row>
    <row r="20" spans="1:12" ht="13.8" customHeight="1" x14ac:dyDescent="0.25">
      <c r="A20" s="63"/>
      <c r="B20" s="64" t="s">
        <v>32</v>
      </c>
      <c r="C20" s="65">
        <v>14.335905803138793</v>
      </c>
      <c r="D20" s="66" t="s">
        <v>6</v>
      </c>
      <c r="E20" s="65">
        <v>14.288878650829353</v>
      </c>
      <c r="F20" s="66" t="s">
        <v>7</v>
      </c>
      <c r="G20" s="67">
        <v>28.624784453968147</v>
      </c>
      <c r="H20" s="65">
        <v>5.5875573589645668</v>
      </c>
      <c r="I20" s="66" t="s">
        <v>1</v>
      </c>
      <c r="J20" s="65">
        <v>5.5854567734912726</v>
      </c>
      <c r="K20" s="66" t="s">
        <v>0</v>
      </c>
      <c r="L20" s="67">
        <v>11.17301413245584</v>
      </c>
    </row>
    <row r="21" spans="1:12" ht="13.8" customHeight="1" x14ac:dyDescent="0.25">
      <c r="A21" s="63"/>
      <c r="B21" s="68" t="s">
        <v>33</v>
      </c>
      <c r="C21" s="69">
        <v>15.472253285429902</v>
      </c>
      <c r="D21" s="70" t="s">
        <v>6</v>
      </c>
      <c r="E21" s="69">
        <v>15.45923918333445</v>
      </c>
      <c r="F21" s="70" t="s">
        <v>7</v>
      </c>
      <c r="G21" s="71">
        <v>30.931492468764354</v>
      </c>
      <c r="H21" s="69">
        <v>4.0461600467786667</v>
      </c>
      <c r="I21" s="70" t="s">
        <v>1</v>
      </c>
      <c r="J21" s="69">
        <v>3.8364924074791071</v>
      </c>
      <c r="K21" s="70" t="s">
        <v>0</v>
      </c>
      <c r="L21" s="71">
        <v>7.8826524542577738</v>
      </c>
    </row>
    <row r="22" spans="1:12" ht="13.8" customHeight="1" x14ac:dyDescent="0.25">
      <c r="A22" s="63"/>
      <c r="B22" s="64" t="s">
        <v>34</v>
      </c>
      <c r="C22" s="65">
        <v>15.346840398015335</v>
      </c>
      <c r="D22" s="66" t="s">
        <v>7</v>
      </c>
      <c r="E22" s="65">
        <v>14.678459733544544</v>
      </c>
      <c r="F22" s="66" t="s">
        <v>6</v>
      </c>
      <c r="G22" s="67">
        <v>30.025300131559881</v>
      </c>
      <c r="H22" s="65">
        <v>4.8199036242638851</v>
      </c>
      <c r="I22" s="66" t="s">
        <v>0</v>
      </c>
      <c r="J22" s="65">
        <v>4.7022385771852893</v>
      </c>
      <c r="K22" s="66" t="s">
        <v>1</v>
      </c>
      <c r="L22" s="67">
        <v>9.5221422014491743</v>
      </c>
    </row>
    <row r="23" spans="1:12" ht="13.8" customHeight="1" x14ac:dyDescent="0.25">
      <c r="A23" s="63"/>
      <c r="B23" s="64" t="s">
        <v>35</v>
      </c>
      <c r="C23" s="65">
        <v>12.132298271076177</v>
      </c>
      <c r="D23" s="66" t="s">
        <v>7</v>
      </c>
      <c r="E23" s="65">
        <v>11.079481325886</v>
      </c>
      <c r="F23" s="66" t="s">
        <v>6</v>
      </c>
      <c r="G23" s="67">
        <v>23.211779596962177</v>
      </c>
      <c r="H23" s="65">
        <v>5.417498170027101</v>
      </c>
      <c r="I23" s="66" t="s">
        <v>1</v>
      </c>
      <c r="J23" s="65">
        <v>4.5182361942305587</v>
      </c>
      <c r="K23" s="66" t="s">
        <v>0</v>
      </c>
      <c r="L23" s="67">
        <v>9.9357343642576588</v>
      </c>
    </row>
    <row r="24" spans="1:12" ht="13.8" customHeight="1" x14ac:dyDescent="0.25">
      <c r="A24" s="63"/>
      <c r="B24" s="64" t="s">
        <v>36</v>
      </c>
      <c r="C24" s="65">
        <v>14.21533935739625</v>
      </c>
      <c r="D24" s="66" t="s">
        <v>7</v>
      </c>
      <c r="E24" s="65">
        <v>13.397924150701387</v>
      </c>
      <c r="F24" s="66" t="s">
        <v>6</v>
      </c>
      <c r="G24" s="67">
        <v>27.613263508097639</v>
      </c>
      <c r="H24" s="65">
        <v>4.5998429114271708</v>
      </c>
      <c r="I24" s="66" t="s">
        <v>0</v>
      </c>
      <c r="J24" s="65">
        <v>4.5006730466625608</v>
      </c>
      <c r="K24" s="66" t="s">
        <v>1</v>
      </c>
      <c r="L24" s="67">
        <v>9.1005159580897317</v>
      </c>
    </row>
    <row r="25" spans="1:12" ht="13.8" customHeight="1" x14ac:dyDescent="0.25">
      <c r="A25" s="63"/>
      <c r="B25" s="64" t="s">
        <v>37</v>
      </c>
      <c r="C25" s="65">
        <v>13.276491358297374</v>
      </c>
      <c r="D25" s="66" t="s">
        <v>7</v>
      </c>
      <c r="E25" s="65">
        <v>12.270111017876365</v>
      </c>
      <c r="F25" s="66" t="s">
        <v>6</v>
      </c>
      <c r="G25" s="67">
        <v>25.546602376173738</v>
      </c>
      <c r="H25" s="65">
        <v>5.5791501817660123</v>
      </c>
      <c r="I25" s="66" t="s">
        <v>3</v>
      </c>
      <c r="J25" s="65">
        <v>3.7307228508762629</v>
      </c>
      <c r="K25" s="66" t="s">
        <v>10</v>
      </c>
      <c r="L25" s="67">
        <v>9.3098730326422761</v>
      </c>
    </row>
    <row r="26" spans="1:12" ht="13.8" customHeight="1" x14ac:dyDescent="0.25">
      <c r="A26" s="63"/>
      <c r="B26" s="64" t="s">
        <v>38</v>
      </c>
      <c r="C26" s="65">
        <v>13.641374772636192</v>
      </c>
      <c r="D26" s="66" t="s">
        <v>7</v>
      </c>
      <c r="E26" s="65">
        <v>13.491392867342061</v>
      </c>
      <c r="F26" s="66" t="s">
        <v>6</v>
      </c>
      <c r="G26" s="67">
        <v>27.132767639978255</v>
      </c>
      <c r="H26" s="65">
        <v>6.1333105511990196</v>
      </c>
      <c r="I26" s="66" t="s">
        <v>11</v>
      </c>
      <c r="J26" s="65">
        <v>5.9449818568555148</v>
      </c>
      <c r="K26" s="66" t="s">
        <v>0</v>
      </c>
      <c r="L26" s="67">
        <v>12.078292408054534</v>
      </c>
    </row>
    <row r="27" spans="1:12" ht="13.8" customHeight="1" x14ac:dyDescent="0.25">
      <c r="A27" s="63"/>
      <c r="B27" s="64" t="s">
        <v>39</v>
      </c>
      <c r="C27" s="65">
        <v>14.332221159578854</v>
      </c>
      <c r="D27" s="66" t="s">
        <v>7</v>
      </c>
      <c r="E27" s="65">
        <v>11.938853560822821</v>
      </c>
      <c r="F27" s="66" t="s">
        <v>6</v>
      </c>
      <c r="G27" s="67">
        <v>26.271074720401675</v>
      </c>
      <c r="H27" s="65">
        <v>5.0888105254142912</v>
      </c>
      <c r="I27" s="66" t="s">
        <v>11</v>
      </c>
      <c r="J27" s="65">
        <v>4.4137483169908958</v>
      </c>
      <c r="K27" s="66" t="s">
        <v>0</v>
      </c>
      <c r="L27" s="67">
        <v>9.5025588424051861</v>
      </c>
    </row>
    <row r="28" spans="1:12" ht="13.8" customHeight="1" x14ac:dyDescent="0.25">
      <c r="A28" s="63"/>
      <c r="B28" s="64" t="s">
        <v>40</v>
      </c>
      <c r="C28" s="65">
        <v>17.282021262927326</v>
      </c>
      <c r="D28" s="66" t="s">
        <v>7</v>
      </c>
      <c r="E28" s="65">
        <v>14.972835487996564</v>
      </c>
      <c r="F28" s="66" t="s">
        <v>6</v>
      </c>
      <c r="G28" s="67">
        <v>32.254856750923892</v>
      </c>
      <c r="H28" s="65">
        <v>5.2242304622361795</v>
      </c>
      <c r="I28" s="66" t="s">
        <v>2</v>
      </c>
      <c r="J28" s="65">
        <v>5.1032684760983695</v>
      </c>
      <c r="K28" s="66" t="s">
        <v>0</v>
      </c>
      <c r="L28" s="67">
        <v>10.32749893833455</v>
      </c>
    </row>
    <row r="29" spans="1:12" ht="13.8" customHeight="1" x14ac:dyDescent="0.25">
      <c r="A29" s="63"/>
      <c r="B29" s="64" t="s">
        <v>41</v>
      </c>
      <c r="C29" s="65">
        <v>18.007834909725648</v>
      </c>
      <c r="D29" s="66" t="s">
        <v>6</v>
      </c>
      <c r="E29" s="65">
        <v>17.771323276532865</v>
      </c>
      <c r="F29" s="66" t="s">
        <v>7</v>
      </c>
      <c r="G29" s="67">
        <v>35.779158186258513</v>
      </c>
      <c r="H29" s="65">
        <v>4.4388858535303362</v>
      </c>
      <c r="I29" s="66" t="s">
        <v>2</v>
      </c>
      <c r="J29" s="65">
        <v>4.101932073685064</v>
      </c>
      <c r="K29" s="66" t="s">
        <v>10</v>
      </c>
      <c r="L29" s="67">
        <v>8.5408179272154001</v>
      </c>
    </row>
    <row r="30" spans="1:12" ht="13.8" customHeight="1" x14ac:dyDescent="0.25">
      <c r="A30" s="63"/>
      <c r="B30" s="64" t="s">
        <v>42</v>
      </c>
      <c r="C30" s="65">
        <v>13.877829119989659</v>
      </c>
      <c r="D30" s="66" t="s">
        <v>7</v>
      </c>
      <c r="E30" s="65">
        <v>13.425610037539379</v>
      </c>
      <c r="F30" s="66" t="s">
        <v>6</v>
      </c>
      <c r="G30" s="67">
        <v>27.303439157529038</v>
      </c>
      <c r="H30" s="65">
        <v>5.7850657813094761</v>
      </c>
      <c r="I30" s="66" t="s">
        <v>0</v>
      </c>
      <c r="J30" s="65">
        <v>5.6531215428791963</v>
      </c>
      <c r="K30" s="66" t="s">
        <v>11</v>
      </c>
      <c r="L30" s="67">
        <v>11.438187324188672</v>
      </c>
    </row>
    <row r="31" spans="1:12" ht="13.8" customHeight="1" x14ac:dyDescent="0.25">
      <c r="A31" s="63"/>
      <c r="B31" s="64" t="s">
        <v>43</v>
      </c>
      <c r="C31" s="65">
        <v>14.089754908550317</v>
      </c>
      <c r="D31" s="66" t="s">
        <v>6</v>
      </c>
      <c r="E31" s="65">
        <v>10.148994257968166</v>
      </c>
      <c r="F31" s="66" t="s">
        <v>7</v>
      </c>
      <c r="G31" s="67">
        <v>24.238749166518481</v>
      </c>
      <c r="H31" s="65">
        <v>6.6818777088834089</v>
      </c>
      <c r="I31" s="66" t="s">
        <v>0</v>
      </c>
      <c r="J31" s="65">
        <v>6.4546368878307554</v>
      </c>
      <c r="K31" s="66" t="s">
        <v>10</v>
      </c>
      <c r="L31" s="67">
        <v>13.136514596714164</v>
      </c>
    </row>
    <row r="32" spans="1:12" ht="13.8" customHeight="1" x14ac:dyDescent="0.25">
      <c r="A32" s="63"/>
      <c r="B32" s="72" t="s">
        <v>44</v>
      </c>
      <c r="C32" s="73">
        <v>20.088499344067728</v>
      </c>
      <c r="D32" s="74" t="s">
        <v>6</v>
      </c>
      <c r="E32" s="73">
        <v>13.010099176110549</v>
      </c>
      <c r="F32" s="74" t="s">
        <v>7</v>
      </c>
      <c r="G32" s="75">
        <v>33.098598520178278</v>
      </c>
      <c r="H32" s="73">
        <v>5.1238406242087509</v>
      </c>
      <c r="I32" s="74" t="s">
        <v>11</v>
      </c>
      <c r="J32" s="73">
        <v>5.0240669517658274</v>
      </c>
      <c r="K32" s="74" t="s">
        <v>0</v>
      </c>
      <c r="L32" s="75">
        <v>10.147907575974578</v>
      </c>
    </row>
    <row r="33" spans="1:16" ht="13.8" customHeight="1" x14ac:dyDescent="0.25">
      <c r="A33" s="63"/>
      <c r="B33" s="64" t="s">
        <v>45</v>
      </c>
      <c r="C33" s="65">
        <v>16.144936793840102</v>
      </c>
      <c r="D33" s="66" t="s">
        <v>6</v>
      </c>
      <c r="E33" s="65">
        <v>15.299665457188411</v>
      </c>
      <c r="F33" s="66" t="s">
        <v>7</v>
      </c>
      <c r="G33" s="67">
        <v>31.444602251028513</v>
      </c>
      <c r="H33" s="65">
        <v>4.5204182870539729</v>
      </c>
      <c r="I33" s="66" t="s">
        <v>0</v>
      </c>
      <c r="J33" s="65">
        <v>4.1165107048071734</v>
      </c>
      <c r="K33" s="66" t="s">
        <v>11</v>
      </c>
      <c r="L33" s="67">
        <v>8.6369289918611472</v>
      </c>
    </row>
    <row r="34" spans="1:16" ht="13.8" customHeight="1" x14ac:dyDescent="0.25">
      <c r="A34" s="63"/>
      <c r="B34" s="64" t="s">
        <v>46</v>
      </c>
      <c r="C34" s="65">
        <v>12.289339482444769</v>
      </c>
      <c r="D34" s="66" t="s">
        <v>6</v>
      </c>
      <c r="E34" s="65">
        <v>12.002059741538574</v>
      </c>
      <c r="F34" s="66" t="s">
        <v>7</v>
      </c>
      <c r="G34" s="67">
        <v>24.291399223983341</v>
      </c>
      <c r="H34" s="65">
        <v>5.6552552769584485</v>
      </c>
      <c r="I34" s="66" t="s">
        <v>3</v>
      </c>
      <c r="J34" s="65">
        <v>5.1335444267278572</v>
      </c>
      <c r="K34" s="66" t="s">
        <v>10</v>
      </c>
      <c r="L34" s="67">
        <v>10.788799703686305</v>
      </c>
    </row>
    <row r="35" spans="1:16" ht="13.8" customHeight="1" x14ac:dyDescent="0.25">
      <c r="A35" s="63"/>
      <c r="B35" s="72" t="s">
        <v>47</v>
      </c>
      <c r="C35" s="73">
        <v>17.757765445939981</v>
      </c>
      <c r="D35" s="74" t="s">
        <v>6</v>
      </c>
      <c r="E35" s="73">
        <v>13.716330622107058</v>
      </c>
      <c r="F35" s="74" t="s">
        <v>7</v>
      </c>
      <c r="G35" s="75">
        <v>31.474096068047039</v>
      </c>
      <c r="H35" s="73">
        <v>4.8382766323263393</v>
      </c>
      <c r="I35" s="74" t="s">
        <v>11</v>
      </c>
      <c r="J35" s="73">
        <v>4.7746450403476981</v>
      </c>
      <c r="K35" s="74" t="s">
        <v>0</v>
      </c>
      <c r="L35" s="75">
        <v>9.6129216726740374</v>
      </c>
    </row>
    <row r="36" spans="1:16" ht="13.8" customHeight="1" x14ac:dyDescent="0.25">
      <c r="B36" s="64" t="s">
        <v>48</v>
      </c>
      <c r="C36" s="65">
        <v>21.186173614052972</v>
      </c>
      <c r="D36" s="66" t="s">
        <v>7</v>
      </c>
      <c r="E36" s="65">
        <v>19.618301738162081</v>
      </c>
      <c r="F36" s="66" t="s">
        <v>6</v>
      </c>
      <c r="G36" s="67">
        <v>40.80447535221505</v>
      </c>
      <c r="H36" s="65">
        <v>1.6260987542687191</v>
      </c>
      <c r="I36" s="66" t="s">
        <v>11</v>
      </c>
      <c r="J36" s="65">
        <v>1.581648074327469</v>
      </c>
      <c r="K36" s="66" t="s">
        <v>0</v>
      </c>
      <c r="L36" s="67">
        <v>3.2077468285961883</v>
      </c>
    </row>
    <row r="37" spans="1:16" ht="13.8" customHeight="1" x14ac:dyDescent="0.25">
      <c r="B37" s="76" t="s">
        <v>49</v>
      </c>
      <c r="C37" s="77">
        <v>15.736293123419326</v>
      </c>
      <c r="D37" s="78" t="s">
        <v>7</v>
      </c>
      <c r="E37" s="77">
        <v>14.996842254005818</v>
      </c>
      <c r="F37" s="78" t="s">
        <v>6</v>
      </c>
      <c r="G37" s="79">
        <v>30.733135377425143</v>
      </c>
      <c r="H37" s="77">
        <v>4.0888244629668966</v>
      </c>
      <c r="I37" s="78" t="s">
        <v>1</v>
      </c>
      <c r="J37" s="77">
        <v>3.8301488322107389</v>
      </c>
      <c r="K37" s="78" t="s">
        <v>0</v>
      </c>
      <c r="L37" s="79">
        <v>7.9189732951776355</v>
      </c>
    </row>
    <row r="38" spans="1:16" ht="13.8" customHeight="1" x14ac:dyDescent="0.25">
      <c r="B38" s="76" t="s">
        <v>54</v>
      </c>
      <c r="C38" s="77">
        <v>25.383273295256508</v>
      </c>
      <c r="D38" s="78" t="s">
        <v>7</v>
      </c>
      <c r="E38" s="77">
        <v>19.764411718393955</v>
      </c>
      <c r="F38" s="78" t="s">
        <v>6</v>
      </c>
      <c r="G38" s="79">
        <v>45.147685013650459</v>
      </c>
      <c r="H38" s="77">
        <v>1.8914407706978231</v>
      </c>
      <c r="I38" s="78" t="s">
        <v>0</v>
      </c>
      <c r="J38" s="77">
        <v>1.8335165934458459</v>
      </c>
      <c r="K38" s="78" t="s">
        <v>1</v>
      </c>
      <c r="L38" s="79">
        <v>3.7249573641436688</v>
      </c>
    </row>
    <row r="39" spans="1:16" ht="13.8" customHeight="1" x14ac:dyDescent="0.25">
      <c r="B39" s="146" t="s">
        <v>50</v>
      </c>
      <c r="C39" s="147">
        <v>12.526638874007459</v>
      </c>
      <c r="D39" s="148" t="s">
        <v>7</v>
      </c>
      <c r="E39" s="147">
        <v>11.601965607890403</v>
      </c>
      <c r="F39" s="148" t="s">
        <v>6</v>
      </c>
      <c r="G39" s="149">
        <v>24.12860448189786</v>
      </c>
      <c r="H39" s="147">
        <v>6.4576255723544893</v>
      </c>
      <c r="I39" s="148" t="s">
        <v>1</v>
      </c>
      <c r="J39" s="147">
        <v>6.3767152549225603</v>
      </c>
      <c r="K39" s="148" t="s">
        <v>0</v>
      </c>
      <c r="L39" s="149">
        <v>12.83434082727705</v>
      </c>
      <c r="N39" s="80"/>
    </row>
    <row r="40" spans="1:16" ht="13.8" customHeight="1" x14ac:dyDescent="0.25">
      <c r="B40" s="34" t="s">
        <v>52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</row>
    <row r="41" spans="1:16" s="14" customFormat="1" ht="13.8" customHeight="1" x14ac:dyDescent="0.25">
      <c r="B41" s="34" t="s">
        <v>57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ht="16.2" customHeight="1" x14ac:dyDescent="0.25">
      <c r="B42" s="81" t="s">
        <v>115</v>
      </c>
    </row>
  </sheetData>
  <mergeCells count="3">
    <mergeCell ref="B2:L2"/>
    <mergeCell ref="C4:F4"/>
    <mergeCell ref="H4:K4"/>
  </mergeCells>
  <phoneticPr fontId="5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P42"/>
  <sheetViews>
    <sheetView showGridLines="0" zoomScaleNormal="100" workbookViewId="0">
      <selection activeCell="B2" sqref="B2:G42"/>
    </sheetView>
  </sheetViews>
  <sheetFormatPr defaultColWidth="9.33203125" defaultRowHeight="13.2" x14ac:dyDescent="0.25"/>
  <cols>
    <col min="1" max="1" width="4.6640625" style="2" customWidth="1"/>
    <col min="2" max="2" width="21.44140625" style="2" customWidth="1"/>
    <col min="3" max="3" width="13.44140625" style="2" customWidth="1"/>
    <col min="4" max="4" width="8.5546875" style="57" customWidth="1"/>
    <col min="5" max="5" width="13.44140625" style="2" customWidth="1"/>
    <col min="6" max="6" width="8.5546875" style="57" customWidth="1"/>
    <col min="7" max="7" width="12.5546875" style="57" customWidth="1"/>
    <col min="8" max="16384" width="9.33203125" style="2"/>
  </cols>
  <sheetData>
    <row r="2" spans="1:7" ht="33.6" customHeight="1" x14ac:dyDescent="0.3">
      <c r="B2" s="141" t="s">
        <v>109</v>
      </c>
      <c r="C2" s="141"/>
      <c r="D2" s="141"/>
      <c r="E2" s="141"/>
      <c r="F2" s="141"/>
      <c r="G2" s="141"/>
    </row>
    <row r="3" spans="1:7" ht="7.5" customHeight="1" x14ac:dyDescent="0.25"/>
    <row r="4" spans="1:7" ht="28.5" customHeight="1" x14ac:dyDescent="0.25">
      <c r="B4" s="130"/>
      <c r="C4" s="142" t="s">
        <v>83</v>
      </c>
      <c r="D4" s="142"/>
      <c r="E4" s="142" t="s">
        <v>84</v>
      </c>
      <c r="F4" s="142"/>
      <c r="G4" s="129" t="s">
        <v>85</v>
      </c>
    </row>
    <row r="5" spans="1:7" x14ac:dyDescent="0.25">
      <c r="B5" s="58" t="s">
        <v>103</v>
      </c>
      <c r="C5" s="82">
        <v>481934302</v>
      </c>
      <c r="D5" s="83" t="s">
        <v>7</v>
      </c>
      <c r="E5" s="82">
        <v>129558942.41278499</v>
      </c>
      <c r="F5" s="60" t="s">
        <v>0</v>
      </c>
      <c r="G5" s="61">
        <v>3.7198073172326414</v>
      </c>
    </row>
    <row r="6" spans="1:7" x14ac:dyDescent="0.25">
      <c r="A6" s="84"/>
      <c r="B6" s="64" t="s">
        <v>17</v>
      </c>
      <c r="C6" s="85">
        <v>6221319</v>
      </c>
      <c r="D6" s="86" t="s">
        <v>6</v>
      </c>
      <c r="E6" s="85">
        <v>2025977</v>
      </c>
      <c r="F6" s="66" t="s">
        <v>0</v>
      </c>
      <c r="G6" s="67">
        <v>3.0707747422601539</v>
      </c>
    </row>
    <row r="7" spans="1:7" x14ac:dyDescent="0.25">
      <c r="A7" s="84"/>
      <c r="B7" s="64" t="s">
        <v>18</v>
      </c>
      <c r="C7" s="85">
        <v>6329576</v>
      </c>
      <c r="D7" s="86" t="s">
        <v>7</v>
      </c>
      <c r="E7" s="85" t="s">
        <v>55</v>
      </c>
      <c r="F7" s="66" t="s">
        <v>10</v>
      </c>
      <c r="G7" s="67" t="s">
        <v>55</v>
      </c>
    </row>
    <row r="8" spans="1:7" x14ac:dyDescent="0.25">
      <c r="A8" s="84"/>
      <c r="B8" s="64" t="s">
        <v>20</v>
      </c>
      <c r="C8" s="85">
        <v>8190090</v>
      </c>
      <c r="D8" s="86" t="s">
        <v>6</v>
      </c>
      <c r="E8" s="85">
        <v>2879406</v>
      </c>
      <c r="F8" s="66" t="s">
        <v>0</v>
      </c>
      <c r="G8" s="67">
        <v>2.8443679008795564</v>
      </c>
    </row>
    <row r="9" spans="1:7" x14ac:dyDescent="0.25">
      <c r="A9" s="84"/>
      <c r="B9" s="64" t="s">
        <v>21</v>
      </c>
      <c r="C9" s="85">
        <v>7235347</v>
      </c>
      <c r="D9" s="86" t="s">
        <v>6</v>
      </c>
      <c r="E9" s="85">
        <v>1379764</v>
      </c>
      <c r="F9" s="66" t="s">
        <v>0</v>
      </c>
      <c r="G9" s="67">
        <v>5.2439018556796668</v>
      </c>
    </row>
    <row r="10" spans="1:7" x14ac:dyDescent="0.25">
      <c r="A10" s="84"/>
      <c r="B10" s="64" t="s">
        <v>22</v>
      </c>
      <c r="C10" s="85">
        <v>52254577</v>
      </c>
      <c r="D10" s="86" t="s">
        <v>7</v>
      </c>
      <c r="E10" s="85">
        <v>19838454</v>
      </c>
      <c r="F10" s="66" t="s">
        <v>0</v>
      </c>
      <c r="G10" s="67">
        <v>2.6340044945034529</v>
      </c>
    </row>
    <row r="11" spans="1:7" x14ac:dyDescent="0.25">
      <c r="A11" s="84"/>
      <c r="B11" s="64" t="s">
        <v>23</v>
      </c>
      <c r="C11" s="85">
        <v>925565</v>
      </c>
      <c r="D11" s="86" t="s">
        <v>6</v>
      </c>
      <c r="E11" s="85" t="s">
        <v>55</v>
      </c>
      <c r="F11" s="66" t="s">
        <v>0</v>
      </c>
      <c r="G11" s="67" t="s">
        <v>55</v>
      </c>
    </row>
    <row r="12" spans="1:7" x14ac:dyDescent="0.25">
      <c r="A12" s="84"/>
      <c r="B12" s="64" t="s">
        <v>24</v>
      </c>
      <c r="C12" s="85">
        <v>5948934</v>
      </c>
      <c r="D12" s="86" t="s">
        <v>7</v>
      </c>
      <c r="E12" s="85" t="s">
        <v>19</v>
      </c>
      <c r="F12" s="66" t="s">
        <v>19</v>
      </c>
      <c r="G12" s="67" t="s">
        <v>19</v>
      </c>
    </row>
    <row r="13" spans="1:7" x14ac:dyDescent="0.25">
      <c r="A13" s="84"/>
      <c r="B13" s="64" t="s">
        <v>25</v>
      </c>
      <c r="C13" s="85">
        <v>31536904</v>
      </c>
      <c r="D13" s="86" t="s">
        <v>7</v>
      </c>
      <c r="E13" s="85">
        <v>1631686</v>
      </c>
      <c r="F13" s="66" t="s">
        <v>0</v>
      </c>
      <c r="G13" s="67">
        <v>19.327802040343546</v>
      </c>
    </row>
    <row r="14" spans="1:7" x14ac:dyDescent="0.25">
      <c r="A14" s="84"/>
      <c r="B14" s="64" t="s">
        <v>26</v>
      </c>
      <c r="C14" s="85">
        <v>72141385</v>
      </c>
      <c r="D14" s="86" t="s">
        <v>7</v>
      </c>
      <c r="E14" s="85">
        <v>21452922</v>
      </c>
      <c r="F14" s="66" t="s">
        <v>0</v>
      </c>
      <c r="G14" s="67">
        <v>3.3627766418019887</v>
      </c>
    </row>
    <row r="15" spans="1:7" x14ac:dyDescent="0.25">
      <c r="A15" s="84"/>
      <c r="B15" s="64" t="s">
        <v>27</v>
      </c>
      <c r="C15" s="85">
        <v>88850222</v>
      </c>
      <c r="D15" s="86" t="s">
        <v>7</v>
      </c>
      <c r="E15" s="85">
        <v>17569795</v>
      </c>
      <c r="F15" s="66" t="s">
        <v>10</v>
      </c>
      <c r="G15" s="67">
        <v>5.0569868345077449</v>
      </c>
    </row>
    <row r="16" spans="1:7" x14ac:dyDescent="0.25">
      <c r="A16" s="84"/>
      <c r="B16" s="64" t="s">
        <v>28</v>
      </c>
      <c r="C16" s="85">
        <v>26886341</v>
      </c>
      <c r="D16" s="86" t="s">
        <v>7</v>
      </c>
      <c r="E16" s="85">
        <v>601576</v>
      </c>
      <c r="F16" s="66" t="s">
        <v>0</v>
      </c>
      <c r="G16" s="67">
        <v>44.6931742622711</v>
      </c>
    </row>
    <row r="17" spans="1:7" x14ac:dyDescent="0.25">
      <c r="A17" s="84"/>
      <c r="B17" s="64" t="s">
        <v>29</v>
      </c>
      <c r="C17" s="85">
        <v>84847333</v>
      </c>
      <c r="D17" s="86" t="s">
        <v>7</v>
      </c>
      <c r="E17" s="85">
        <v>14550071</v>
      </c>
      <c r="F17" s="66" t="s">
        <v>10</v>
      </c>
      <c r="G17" s="67">
        <v>5.8314033656605524</v>
      </c>
    </row>
    <row r="18" spans="1:7" x14ac:dyDescent="0.25">
      <c r="A18" s="84"/>
      <c r="B18" s="64" t="s">
        <v>30</v>
      </c>
      <c r="C18" s="85">
        <v>2365777</v>
      </c>
      <c r="D18" s="86" t="s">
        <v>7</v>
      </c>
      <c r="E18" s="85">
        <v>277351</v>
      </c>
      <c r="F18" s="66" t="s">
        <v>0</v>
      </c>
      <c r="G18" s="67">
        <v>8.5299025422659369</v>
      </c>
    </row>
    <row r="19" spans="1:7" x14ac:dyDescent="0.25">
      <c r="A19" s="84"/>
      <c r="B19" s="64" t="s">
        <v>31</v>
      </c>
      <c r="C19" s="85">
        <v>703868</v>
      </c>
      <c r="D19" s="86" t="s">
        <v>6</v>
      </c>
      <c r="E19" s="85">
        <v>217069</v>
      </c>
      <c r="F19" s="66" t="s">
        <v>0</v>
      </c>
      <c r="G19" s="67">
        <v>3.242600279173903</v>
      </c>
    </row>
    <row r="20" spans="1:7" x14ac:dyDescent="0.25">
      <c r="A20" s="84"/>
      <c r="B20" s="64" t="s">
        <v>32</v>
      </c>
      <c r="C20" s="85">
        <v>1214800</v>
      </c>
      <c r="D20" s="86" t="s">
        <v>6</v>
      </c>
      <c r="E20" s="85">
        <v>473302</v>
      </c>
      <c r="F20" s="66" t="s">
        <v>0</v>
      </c>
      <c r="G20" s="67">
        <v>2.5666487781585543</v>
      </c>
    </row>
    <row r="21" spans="1:7" x14ac:dyDescent="0.25">
      <c r="A21" s="84"/>
      <c r="B21" s="68" t="s">
        <v>33</v>
      </c>
      <c r="C21" s="87">
        <v>429187</v>
      </c>
      <c r="D21" s="88" t="s">
        <v>6</v>
      </c>
      <c r="E21" s="87">
        <v>106421</v>
      </c>
      <c r="F21" s="70" t="s">
        <v>0</v>
      </c>
      <c r="G21" s="71">
        <v>4.0329164356658929</v>
      </c>
    </row>
    <row r="22" spans="1:7" x14ac:dyDescent="0.25">
      <c r="A22" s="84"/>
      <c r="B22" s="64" t="s">
        <v>34</v>
      </c>
      <c r="C22" s="85">
        <v>4575943</v>
      </c>
      <c r="D22" s="86" t="s">
        <v>7</v>
      </c>
      <c r="E22" s="85">
        <v>1402059</v>
      </c>
      <c r="F22" s="66" t="s">
        <v>1</v>
      </c>
      <c r="G22" s="67">
        <v>3.2637306989220853</v>
      </c>
    </row>
    <row r="23" spans="1:7" x14ac:dyDescent="0.25">
      <c r="A23" s="84"/>
      <c r="B23" s="64" t="s">
        <v>35</v>
      </c>
      <c r="C23" s="85">
        <v>1200154</v>
      </c>
      <c r="D23" s="86" t="s">
        <v>7</v>
      </c>
      <c r="E23" s="85">
        <v>446954</v>
      </c>
      <c r="F23" s="66" t="s">
        <v>0</v>
      </c>
      <c r="G23" s="67">
        <v>2.6851846051271497</v>
      </c>
    </row>
    <row r="24" spans="1:7" x14ac:dyDescent="0.25">
      <c r="A24" s="84"/>
      <c r="B24" s="64" t="s">
        <v>36</v>
      </c>
      <c r="C24" s="85">
        <v>20299280</v>
      </c>
      <c r="D24" s="86" t="s">
        <v>7</v>
      </c>
      <c r="E24" s="85">
        <v>6426890</v>
      </c>
      <c r="F24" s="66" t="s">
        <v>1</v>
      </c>
      <c r="G24" s="67">
        <v>3.1584918988811075</v>
      </c>
    </row>
    <row r="25" spans="1:7" x14ac:dyDescent="0.25">
      <c r="A25" s="84"/>
      <c r="B25" s="64" t="s">
        <v>37</v>
      </c>
      <c r="C25" s="85">
        <v>16962830</v>
      </c>
      <c r="D25" s="86" t="s">
        <v>7</v>
      </c>
      <c r="E25" s="85">
        <v>4766592</v>
      </c>
      <c r="F25" s="66" t="s">
        <v>10</v>
      </c>
      <c r="G25" s="67">
        <v>3.5586914088724186</v>
      </c>
    </row>
    <row r="26" spans="1:7" x14ac:dyDescent="0.25">
      <c r="A26" s="84"/>
      <c r="B26" s="64" t="s">
        <v>38</v>
      </c>
      <c r="C26" s="85">
        <v>12658904</v>
      </c>
      <c r="D26" s="86" t="s">
        <v>7</v>
      </c>
      <c r="E26" s="85">
        <v>5516816</v>
      </c>
      <c r="F26" s="66" t="s">
        <v>0</v>
      </c>
      <c r="G26" s="67">
        <v>2.2946032639116476</v>
      </c>
    </row>
    <row r="27" spans="1:7" x14ac:dyDescent="0.25">
      <c r="A27" s="84"/>
      <c r="B27" s="64" t="s">
        <v>39</v>
      </c>
      <c r="C27" s="85">
        <v>12176361</v>
      </c>
      <c r="D27" s="86" t="s">
        <v>7</v>
      </c>
      <c r="E27" s="85">
        <v>3749830</v>
      </c>
      <c r="F27" s="66" t="s">
        <v>0</v>
      </c>
      <c r="G27" s="67">
        <v>3.2471768053485093</v>
      </c>
    </row>
    <row r="28" spans="1:7" x14ac:dyDescent="0.25">
      <c r="A28" s="84"/>
      <c r="B28" s="64" t="s">
        <v>40</v>
      </c>
      <c r="C28" s="85">
        <v>5041364</v>
      </c>
      <c r="D28" s="86" t="s">
        <v>7</v>
      </c>
      <c r="E28" s="85">
        <v>1488682</v>
      </c>
      <c r="F28" s="66" t="s">
        <v>0</v>
      </c>
      <c r="G28" s="67">
        <v>3.3864613127585339</v>
      </c>
    </row>
    <row r="29" spans="1:7" x14ac:dyDescent="0.25">
      <c r="A29" s="84"/>
      <c r="B29" s="64" t="s">
        <v>41</v>
      </c>
      <c r="C29" s="85">
        <v>2899766</v>
      </c>
      <c r="D29" s="86" t="s">
        <v>6</v>
      </c>
      <c r="E29" s="85">
        <v>660526</v>
      </c>
      <c r="F29" s="66" t="s">
        <v>10</v>
      </c>
      <c r="G29" s="67">
        <v>4.3900860829096811</v>
      </c>
    </row>
    <row r="30" spans="1:7" x14ac:dyDescent="0.25">
      <c r="A30" s="84"/>
      <c r="B30" s="64" t="s">
        <v>42</v>
      </c>
      <c r="C30" s="85">
        <v>1992836</v>
      </c>
      <c r="D30" s="86" t="s">
        <v>7</v>
      </c>
      <c r="E30" s="85">
        <v>811780</v>
      </c>
      <c r="F30" s="66" t="s">
        <v>11</v>
      </c>
      <c r="G30" s="67">
        <v>2.4548966468747691</v>
      </c>
    </row>
    <row r="31" spans="1:7" x14ac:dyDescent="0.25">
      <c r="A31" s="84"/>
      <c r="B31" s="64" t="s">
        <v>43</v>
      </c>
      <c r="C31" s="85">
        <v>3214640</v>
      </c>
      <c r="D31" s="86" t="s">
        <v>6</v>
      </c>
      <c r="E31" s="85">
        <v>1472654</v>
      </c>
      <c r="F31" s="66" t="s">
        <v>10</v>
      </c>
      <c r="G31" s="67">
        <v>2.1828888523712968</v>
      </c>
    </row>
    <row r="32" spans="1:7" x14ac:dyDescent="0.25">
      <c r="A32" s="84"/>
      <c r="B32" s="72" t="s">
        <v>44</v>
      </c>
      <c r="C32" s="89">
        <v>12683859</v>
      </c>
      <c r="D32" s="90" t="s">
        <v>6</v>
      </c>
      <c r="E32" s="89">
        <v>3172191</v>
      </c>
      <c r="F32" s="74" t="s">
        <v>0</v>
      </c>
      <c r="G32" s="75">
        <v>3.9984537501052113</v>
      </c>
    </row>
    <row r="33" spans="1:16" x14ac:dyDescent="0.25">
      <c r="A33" s="84"/>
      <c r="B33" s="64" t="s">
        <v>45</v>
      </c>
      <c r="C33" s="85">
        <v>1606469</v>
      </c>
      <c r="D33" s="86" t="s">
        <v>6</v>
      </c>
      <c r="E33" s="85">
        <v>409605</v>
      </c>
      <c r="F33" s="66" t="s">
        <v>11</v>
      </c>
      <c r="G33" s="67">
        <v>3.9219955811086291</v>
      </c>
    </row>
    <row r="34" spans="1:16" x14ac:dyDescent="0.25">
      <c r="A34" s="84"/>
      <c r="B34" s="64" t="s">
        <v>46</v>
      </c>
      <c r="C34" s="85">
        <v>27207</v>
      </c>
      <c r="D34" s="86" t="s">
        <v>6</v>
      </c>
      <c r="E34" s="85">
        <v>11365</v>
      </c>
      <c r="F34" s="66" t="s">
        <v>10</v>
      </c>
      <c r="G34" s="67">
        <v>2.3939287285525737</v>
      </c>
    </row>
    <row r="35" spans="1:16" x14ac:dyDescent="0.25">
      <c r="A35" s="84"/>
      <c r="B35" s="72" t="s">
        <v>47</v>
      </c>
      <c r="C35" s="89">
        <v>6578274</v>
      </c>
      <c r="D35" s="90" t="s">
        <v>6</v>
      </c>
      <c r="E35" s="89">
        <v>1768743</v>
      </c>
      <c r="F35" s="74" t="s">
        <v>0</v>
      </c>
      <c r="G35" s="75">
        <v>3.7191802313846614</v>
      </c>
    </row>
    <row r="36" spans="1:16" x14ac:dyDescent="0.25">
      <c r="B36" s="64" t="s">
        <v>48</v>
      </c>
      <c r="C36" s="85">
        <v>1085745</v>
      </c>
      <c r="D36" s="86" t="s">
        <v>7</v>
      </c>
      <c r="E36" s="85">
        <v>81056</v>
      </c>
      <c r="F36" s="66" t="s">
        <v>0</v>
      </c>
      <c r="G36" s="67">
        <v>13.394998519542044</v>
      </c>
    </row>
    <row r="37" spans="1:16" x14ac:dyDescent="0.25">
      <c r="B37" s="76" t="s">
        <v>49</v>
      </c>
      <c r="C37" s="91">
        <v>327409</v>
      </c>
      <c r="D37" s="92" t="s">
        <v>7</v>
      </c>
      <c r="E37" s="91">
        <v>79690</v>
      </c>
      <c r="F37" s="78" t="s">
        <v>0</v>
      </c>
      <c r="G37" s="79">
        <v>4.108533065629314</v>
      </c>
    </row>
    <row r="38" spans="1:16" x14ac:dyDescent="0.25">
      <c r="B38" s="76" t="s">
        <v>54</v>
      </c>
      <c r="C38" s="91">
        <v>1524990</v>
      </c>
      <c r="D38" s="92" t="s">
        <v>7</v>
      </c>
      <c r="E38" s="91">
        <v>110155</v>
      </c>
      <c r="F38" s="78" t="s">
        <v>1</v>
      </c>
      <c r="G38" s="79">
        <v>13.844037946529889</v>
      </c>
    </row>
    <row r="39" spans="1:16" x14ac:dyDescent="0.25">
      <c r="B39" s="146" t="s">
        <v>50</v>
      </c>
      <c r="C39" s="150">
        <v>1558431</v>
      </c>
      <c r="D39" s="151" t="s">
        <v>7</v>
      </c>
      <c r="E39" s="150">
        <v>793323</v>
      </c>
      <c r="F39" s="148" t="s">
        <v>0</v>
      </c>
      <c r="G39" s="149">
        <v>1.9644344107003073</v>
      </c>
    </row>
    <row r="40" spans="1:16" ht="13.8" customHeight="1" x14ac:dyDescent="0.25">
      <c r="B40" s="34" t="s">
        <v>52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</row>
    <row r="41" spans="1:16" s="14" customFormat="1" ht="13.8" customHeight="1" x14ac:dyDescent="0.25">
      <c r="B41" s="34" t="s">
        <v>57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ht="16.2" customHeight="1" x14ac:dyDescent="0.25">
      <c r="B42" s="81" t="s">
        <v>115</v>
      </c>
    </row>
  </sheetData>
  <mergeCells count="3">
    <mergeCell ref="B2:G2"/>
    <mergeCell ref="C4:D4"/>
    <mergeCell ref="E4:F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5"/>
  <sheetViews>
    <sheetView topLeftCell="A4" zoomScaleNormal="100" workbookViewId="0">
      <selection activeCell="Q3" sqref="Q3"/>
    </sheetView>
  </sheetViews>
  <sheetFormatPr defaultColWidth="8.88671875" defaultRowHeight="13.2" x14ac:dyDescent="0.25"/>
  <cols>
    <col min="1" max="1" width="16" style="2" customWidth="1"/>
    <col min="2" max="13" width="5.44140625" style="2" customWidth="1"/>
    <col min="14" max="16384" width="8.88671875" style="2"/>
  </cols>
  <sheetData>
    <row r="1" spans="1:15" x14ac:dyDescent="0.25">
      <c r="A1" s="17"/>
      <c r="B1" s="93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5</v>
      </c>
      <c r="H1" s="16" t="s">
        <v>6</v>
      </c>
      <c r="I1" s="16" t="s">
        <v>7</v>
      </c>
      <c r="J1" s="16" t="s">
        <v>8</v>
      </c>
      <c r="K1" s="16" t="s">
        <v>9</v>
      </c>
      <c r="L1" s="16" t="s">
        <v>10</v>
      </c>
      <c r="M1" s="17" t="s">
        <v>11</v>
      </c>
    </row>
    <row r="2" spans="1:15" x14ac:dyDescent="0.25">
      <c r="A2" s="18" t="s">
        <v>103</v>
      </c>
      <c r="B2" s="94">
        <v>4.4418068268065068E-2</v>
      </c>
      <c r="C2" s="95">
        <v>4.8125386265839863E-2</v>
      </c>
      <c r="D2" s="95">
        <v>5.3083149357792347E-2</v>
      </c>
      <c r="E2" s="95">
        <v>7.2006935615005388E-2</v>
      </c>
      <c r="F2" s="95">
        <v>8.5861384295616031E-2</v>
      </c>
      <c r="G2" s="95">
        <v>0.10712260254953794</v>
      </c>
      <c r="H2" s="95">
        <v>0.15017388545736338</v>
      </c>
      <c r="I2" s="95">
        <v>0.16522665536088743</v>
      </c>
      <c r="J2" s="95">
        <v>0.10385322021921987</v>
      </c>
      <c r="K2" s="95">
        <v>7.4494294717660781E-2</v>
      </c>
      <c r="L2" s="95">
        <v>4.5986809098493772E-2</v>
      </c>
      <c r="M2" s="96">
        <v>4.9647608794518079E-2</v>
      </c>
      <c r="O2" s="34" t="s">
        <v>53</v>
      </c>
    </row>
    <row r="3" spans="1:15" x14ac:dyDescent="0.25">
      <c r="A3" s="97" t="s">
        <v>17</v>
      </c>
      <c r="B3" s="98">
        <v>4.5641869505890512E-2</v>
      </c>
      <c r="C3" s="99">
        <v>5.4623034316294491E-2</v>
      </c>
      <c r="D3" s="99">
        <v>6.3215608038494062E-2</v>
      </c>
      <c r="E3" s="99">
        <v>8.8957689393999978E-2</v>
      </c>
      <c r="F3" s="99">
        <v>9.3098485751836574E-2</v>
      </c>
      <c r="G3" s="99">
        <v>8.6800241764978969E-2</v>
      </c>
      <c r="H3" s="99">
        <v>0.14015590006822254</v>
      </c>
      <c r="I3" s="99">
        <v>0.13190048526689183</v>
      </c>
      <c r="J3" s="99">
        <v>8.8519873914368441E-2</v>
      </c>
      <c r="K3" s="99">
        <v>8.3471050865061791E-2</v>
      </c>
      <c r="L3" s="99">
        <v>6.0064796420645564E-2</v>
      </c>
      <c r="M3" s="100">
        <v>6.3550964693315254E-2</v>
      </c>
    </row>
    <row r="4" spans="1:15" x14ac:dyDescent="0.25">
      <c r="A4" s="101" t="s">
        <v>18</v>
      </c>
      <c r="B4" s="102" t="s">
        <v>55</v>
      </c>
      <c r="C4" s="103" t="s">
        <v>55</v>
      </c>
      <c r="D4" s="103" t="s">
        <v>55</v>
      </c>
      <c r="E4" s="103" t="s">
        <v>55</v>
      </c>
      <c r="F4" s="103" t="s">
        <v>55</v>
      </c>
      <c r="G4" s="103">
        <v>0.12424776789885265</v>
      </c>
      <c r="H4" s="103">
        <v>0.21662408469354566</v>
      </c>
      <c r="I4" s="103">
        <v>0.23560637119325983</v>
      </c>
      <c r="J4" s="103">
        <v>0.10883472896342705</v>
      </c>
      <c r="K4" s="103">
        <v>3.9703710166734872E-2</v>
      </c>
      <c r="L4" s="103" t="s">
        <v>55</v>
      </c>
      <c r="M4" s="103" t="s">
        <v>55</v>
      </c>
    </row>
    <row r="5" spans="1:15" x14ac:dyDescent="0.25">
      <c r="A5" s="101" t="s">
        <v>20</v>
      </c>
      <c r="B5" s="102">
        <v>5.156301195912337E-2</v>
      </c>
      <c r="C5" s="103">
        <v>6.1753445688318483E-2</v>
      </c>
      <c r="D5" s="103">
        <v>6.2258079518006999E-2</v>
      </c>
      <c r="E5" s="103">
        <v>7.0347209384770959E-2</v>
      </c>
      <c r="F5" s="103">
        <v>8.5202802003514488E-2</v>
      </c>
      <c r="G5" s="103">
        <v>9.1575174028384235E-2</v>
      </c>
      <c r="H5" s="103">
        <v>0.14666417608919921</v>
      </c>
      <c r="I5" s="103">
        <v>0.14053445091998168</v>
      </c>
      <c r="J5" s="103">
        <v>9.4341419812887573E-2</v>
      </c>
      <c r="K5" s="103">
        <v>7.5896498204744561E-2</v>
      </c>
      <c r="L5" s="103">
        <v>5.8581558828225924E-2</v>
      </c>
      <c r="M5" s="103">
        <v>6.1282173562842518E-2</v>
      </c>
    </row>
    <row r="6" spans="1:15" x14ac:dyDescent="0.25">
      <c r="A6" s="101" t="s">
        <v>21</v>
      </c>
      <c r="B6" s="102">
        <v>3.5386348191824041E-2</v>
      </c>
      <c r="C6" s="103">
        <v>4.1334733607169639E-2</v>
      </c>
      <c r="D6" s="103">
        <v>4.9752534025369326E-2</v>
      </c>
      <c r="E6" s="103">
        <v>8.1297960389799598E-2</v>
      </c>
      <c r="F6" s="103">
        <v>9.8271078655994604E-2</v>
      </c>
      <c r="G6" s="103">
        <v>0.10963055180779382</v>
      </c>
      <c r="H6" s="103">
        <v>0.18556253694883293</v>
      </c>
      <c r="I6" s="103">
        <v>0.14688054072202189</v>
      </c>
      <c r="J6" s="103">
        <v>8.66189000908687E-2</v>
      </c>
      <c r="K6" s="103">
        <v>7.0329675853567891E-2</v>
      </c>
      <c r="L6" s="103">
        <v>5.0864522224004095E-2</v>
      </c>
      <c r="M6" s="103">
        <v>4.4070617482753448E-2</v>
      </c>
    </row>
    <row r="7" spans="1:15" x14ac:dyDescent="0.25">
      <c r="A7" s="101" t="s">
        <v>22</v>
      </c>
      <c r="B7" s="102">
        <v>4.5982056306054925E-2</v>
      </c>
      <c r="C7" s="103">
        <v>5.1411384229523877E-2</v>
      </c>
      <c r="D7" s="103">
        <v>6.2216785738916737E-2</v>
      </c>
      <c r="E7" s="103">
        <v>8.2175807295693584E-2</v>
      </c>
      <c r="F7" s="103">
        <v>9.7461111742010081E-2</v>
      </c>
      <c r="G7" s="103">
        <v>0.10339959155527037</v>
      </c>
      <c r="H7" s="103">
        <v>0.12057190420889941</v>
      </c>
      <c r="I7" s="103">
        <v>0.12111694297665949</v>
      </c>
      <c r="J7" s="103">
        <v>0.10353311447583782</v>
      </c>
      <c r="K7" s="103">
        <v>9.1545759182406844E-2</v>
      </c>
      <c r="L7" s="103">
        <v>6.0350644906295971E-2</v>
      </c>
      <c r="M7" s="103">
        <v>6.0234897382430867E-2</v>
      </c>
    </row>
    <row r="8" spans="1:15" x14ac:dyDescent="0.25">
      <c r="A8" s="101" t="s">
        <v>23</v>
      </c>
      <c r="B8" s="102" t="s">
        <v>55</v>
      </c>
      <c r="C8" s="103">
        <v>6.4240606306458087E-2</v>
      </c>
      <c r="D8" s="103">
        <v>6.7144512304736947E-2</v>
      </c>
      <c r="E8" s="103" t="s">
        <v>55</v>
      </c>
      <c r="F8" s="103">
        <v>7.7707407627019998E-2</v>
      </c>
      <c r="G8" s="103">
        <v>9.8252009219964284E-2</v>
      </c>
      <c r="H8" s="103">
        <v>0.14518980959901565</v>
      </c>
      <c r="I8" s="103">
        <v>0.12444896846394479</v>
      </c>
      <c r="J8" s="103">
        <v>7.8158084049505694E-2</v>
      </c>
      <c r="K8" s="103">
        <v>7.5042879359584563E-2</v>
      </c>
      <c r="L8" s="103">
        <v>6.340199991780214E-2</v>
      </c>
      <c r="M8" s="103">
        <v>7.6718837207770146E-2</v>
      </c>
    </row>
    <row r="9" spans="1:15" x14ac:dyDescent="0.25">
      <c r="A9" s="101" t="s">
        <v>24</v>
      </c>
      <c r="B9" s="102" t="s">
        <v>19</v>
      </c>
      <c r="C9" s="103" t="s">
        <v>19</v>
      </c>
      <c r="D9" s="103" t="s">
        <v>19</v>
      </c>
      <c r="E9" s="103" t="s">
        <v>19</v>
      </c>
      <c r="F9" s="103" t="s">
        <v>19</v>
      </c>
      <c r="G9" s="103" t="s">
        <v>19</v>
      </c>
      <c r="H9" s="103" t="s">
        <v>19</v>
      </c>
      <c r="I9" s="103" t="s">
        <v>19</v>
      </c>
      <c r="J9" s="103" t="s">
        <v>19</v>
      </c>
      <c r="K9" s="103" t="s">
        <v>19</v>
      </c>
      <c r="L9" s="103" t="s">
        <v>19</v>
      </c>
      <c r="M9" s="103" t="s">
        <v>19</v>
      </c>
    </row>
    <row r="10" spans="1:15" x14ac:dyDescent="0.25">
      <c r="A10" s="101" t="s">
        <v>25</v>
      </c>
      <c r="B10" s="102">
        <v>1.1173207463563935E-2</v>
      </c>
      <c r="C10" s="103">
        <v>1.1266054690296567E-2</v>
      </c>
      <c r="D10" s="103">
        <v>1.7392992441329115E-2</v>
      </c>
      <c r="E10" s="103">
        <v>4.5225747873318144E-2</v>
      </c>
      <c r="F10" s="103">
        <v>9.646723458071986E-2</v>
      </c>
      <c r="G10" s="103">
        <v>0.15301359918450019</v>
      </c>
      <c r="H10" s="103">
        <v>0.19814402783102297</v>
      </c>
      <c r="I10" s="103">
        <v>0.21595354201145275</v>
      </c>
      <c r="J10" s="103">
        <v>0.14945437103878681</v>
      </c>
      <c r="K10" s="103">
        <v>7.3101821511392481E-2</v>
      </c>
      <c r="L10" s="103">
        <v>1.4883706948295721E-2</v>
      </c>
      <c r="M10" s="103">
        <v>1.3923694425321443E-2</v>
      </c>
    </row>
    <row r="11" spans="1:15" x14ac:dyDescent="0.25">
      <c r="A11" s="101" t="s">
        <v>26</v>
      </c>
      <c r="B11" s="102">
        <v>4.4302043364165718E-2</v>
      </c>
      <c r="C11" s="103">
        <v>4.7497726804183633E-2</v>
      </c>
      <c r="D11" s="103">
        <v>5.6894647088315209E-2</v>
      </c>
      <c r="E11" s="103">
        <v>8.0147032765534976E-2</v>
      </c>
      <c r="F11" s="103">
        <v>8.8407583849314894E-2</v>
      </c>
      <c r="G11" s="103">
        <v>0.1020004534135371</v>
      </c>
      <c r="H11" s="103">
        <v>0.13323961192656644</v>
      </c>
      <c r="I11" s="103">
        <v>0.14897787660911527</v>
      </c>
      <c r="J11" s="103">
        <v>0.10644915840669827</v>
      </c>
      <c r="K11" s="103">
        <v>8.7898974800153185E-2</v>
      </c>
      <c r="L11" s="103">
        <v>5.2594747774899427E-2</v>
      </c>
      <c r="M11" s="103">
        <v>5.159014319751587E-2</v>
      </c>
    </row>
    <row r="12" spans="1:15" x14ac:dyDescent="0.25">
      <c r="A12" s="101" t="s">
        <v>27</v>
      </c>
      <c r="B12" s="102">
        <v>4.4038386083976394E-2</v>
      </c>
      <c r="C12" s="103">
        <v>4.764056141341589E-2</v>
      </c>
      <c r="D12" s="103">
        <v>5.0522738722955679E-2</v>
      </c>
      <c r="E12" s="103">
        <v>7.6676440783119096E-2</v>
      </c>
      <c r="F12" s="103">
        <v>8.7761284000933276E-2</v>
      </c>
      <c r="G12" s="103">
        <v>9.7332456768287584E-2</v>
      </c>
      <c r="H12" s="103">
        <v>0.16947922868890405</v>
      </c>
      <c r="I12" s="103">
        <v>0.19572395703094253</v>
      </c>
      <c r="J12" s="103">
        <v>9.3733781771888583E-2</v>
      </c>
      <c r="K12" s="103">
        <v>5.3204407968296473E-2</v>
      </c>
      <c r="L12" s="103">
        <v>3.8703671462097966E-2</v>
      </c>
      <c r="M12" s="103">
        <v>4.5183085305182474E-2</v>
      </c>
    </row>
    <row r="13" spans="1:15" x14ac:dyDescent="0.25">
      <c r="A13" s="101" t="s">
        <v>28</v>
      </c>
      <c r="B13" s="102">
        <v>6.5147119511213374E-3</v>
      </c>
      <c r="C13" s="103">
        <v>7.0514932177962565E-3</v>
      </c>
      <c r="D13" s="103">
        <v>1.0635680727003284E-2</v>
      </c>
      <c r="E13" s="103">
        <v>3.2930811096344249E-2</v>
      </c>
      <c r="F13" s="103">
        <v>6.0324903249256663E-2</v>
      </c>
      <c r="G13" s="103">
        <v>0.14275809709151233</v>
      </c>
      <c r="H13" s="103">
        <v>0.27104737951555313</v>
      </c>
      <c r="I13" s="103">
        <v>0.2911631564999661</v>
      </c>
      <c r="J13" s="103">
        <v>0.12530405864228397</v>
      </c>
      <c r="K13" s="103">
        <v>3.4272726360103527E-2</v>
      </c>
      <c r="L13" s="103">
        <v>8.9099820728896911E-3</v>
      </c>
      <c r="M13" s="103">
        <v>9.0869995761694595E-3</v>
      </c>
    </row>
    <row r="14" spans="1:15" x14ac:dyDescent="0.25">
      <c r="A14" s="101" t="s">
        <v>29</v>
      </c>
      <c r="B14" s="102">
        <v>4.1376357329588241E-2</v>
      </c>
      <c r="C14" s="103">
        <v>4.0917150599253119E-2</v>
      </c>
      <c r="D14" s="103">
        <v>4.4509178152900127E-2</v>
      </c>
      <c r="E14" s="103">
        <v>6.5179759606461884E-2</v>
      </c>
      <c r="F14" s="103">
        <v>7.5746607784407852E-2</v>
      </c>
      <c r="G14" s="103">
        <v>0.121892393844226</v>
      </c>
      <c r="H14" s="103">
        <v>0.14841290109424224</v>
      </c>
      <c r="I14" s="103">
        <v>0.19679404788513133</v>
      </c>
      <c r="J14" s="103">
        <v>0.1168063359200886</v>
      </c>
      <c r="K14" s="103">
        <v>7.0196743779747647E-2</v>
      </c>
      <c r="L14" s="103">
        <v>3.3747287838806449E-2</v>
      </c>
      <c r="M14" s="103">
        <v>4.4421236165146517E-2</v>
      </c>
    </row>
    <row r="15" spans="1:15" x14ac:dyDescent="0.25">
      <c r="A15" s="101" t="s">
        <v>30</v>
      </c>
      <c r="B15" s="102">
        <v>1.8059820342714052E-2</v>
      </c>
      <c r="C15" s="103">
        <v>2.3531727574631848E-2</v>
      </c>
      <c r="D15" s="103">
        <v>3.5934582728492696E-2</v>
      </c>
      <c r="E15" s="103">
        <v>7.867033839364615E-2</v>
      </c>
      <c r="F15" s="103">
        <v>0.1023808077317501</v>
      </c>
      <c r="G15" s="103">
        <v>0.12226919863979147</v>
      </c>
      <c r="H15" s="103">
        <v>0.14573424804837762</v>
      </c>
      <c r="I15" s="103">
        <v>0.15404850745418269</v>
      </c>
      <c r="J15" s="103">
        <v>0.12970654900054052</v>
      </c>
      <c r="K15" s="103">
        <v>0.12179099116768249</v>
      </c>
      <c r="L15" s="103">
        <v>4.5257935434307651E-2</v>
      </c>
      <c r="M15" s="103">
        <v>2.2615293483882734E-2</v>
      </c>
    </row>
    <row r="16" spans="1:15" x14ac:dyDescent="0.25">
      <c r="A16" s="101" t="s">
        <v>31</v>
      </c>
      <c r="B16" s="102">
        <v>4.9662834768674495E-2</v>
      </c>
      <c r="C16" s="103">
        <v>5.2806613993512483E-2</v>
      </c>
      <c r="D16" s="103">
        <v>5.5451863640377831E-2</v>
      </c>
      <c r="E16" s="103">
        <v>6.9839212199721154E-2</v>
      </c>
      <c r="F16" s="103">
        <v>8.2308628931554342E-2</v>
      </c>
      <c r="G16" s="103">
        <v>0.10667594936824702</v>
      </c>
      <c r="H16" s="103">
        <v>0.16103672188547136</v>
      </c>
      <c r="I16" s="103">
        <v>0.13980494429692686</v>
      </c>
      <c r="J16" s="103">
        <v>8.4185607663856993E-2</v>
      </c>
      <c r="K16" s="103">
        <v>7.2560648330966898E-2</v>
      </c>
      <c r="L16" s="103">
        <v>5.9327994025881438E-2</v>
      </c>
      <c r="M16" s="103">
        <v>6.6338980894809121E-2</v>
      </c>
    </row>
    <row r="17" spans="1:13" x14ac:dyDescent="0.25">
      <c r="A17" s="101" t="s">
        <v>32</v>
      </c>
      <c r="B17" s="102">
        <v>5.5854567734912722E-2</v>
      </c>
      <c r="C17" s="103">
        <v>5.587557358964567E-2</v>
      </c>
      <c r="D17" s="103">
        <v>6.2480026736440722E-2</v>
      </c>
      <c r="E17" s="103">
        <v>6.7482016392119357E-2</v>
      </c>
      <c r="F17" s="103">
        <v>8.1919765187587007E-2</v>
      </c>
      <c r="G17" s="103">
        <v>0.10569520646394995</v>
      </c>
      <c r="H17" s="103">
        <v>0.14335905803138793</v>
      </c>
      <c r="I17" s="103">
        <v>0.14288878650829354</v>
      </c>
      <c r="J17" s="103">
        <v>8.6369820109636397E-2</v>
      </c>
      <c r="K17" s="103">
        <v>7.1541102793212227E-2</v>
      </c>
      <c r="L17" s="103">
        <v>6.183273958357427E-2</v>
      </c>
      <c r="M17" s="103">
        <v>6.4701336869240206E-2</v>
      </c>
    </row>
    <row r="18" spans="1:13" x14ac:dyDescent="0.25">
      <c r="A18" s="104" t="s">
        <v>33</v>
      </c>
      <c r="B18" s="102">
        <v>3.8364924074791071E-2</v>
      </c>
      <c r="C18" s="103">
        <v>4.0461600467786671E-2</v>
      </c>
      <c r="D18" s="103">
        <v>4.9659073785272359E-2</v>
      </c>
      <c r="E18" s="103">
        <v>7.8990192197739367E-2</v>
      </c>
      <c r="F18" s="103">
        <v>0.10911982130664469</v>
      </c>
      <c r="G18" s="103">
        <v>0.11523212327418947</v>
      </c>
      <c r="H18" s="103">
        <v>0.15472253285429902</v>
      </c>
      <c r="I18" s="103">
        <v>0.1545923918333445</v>
      </c>
      <c r="J18" s="103">
        <v>8.3794955431206589E-2</v>
      </c>
      <c r="K18" s="103">
        <v>7.3238031171838774E-2</v>
      </c>
      <c r="L18" s="103">
        <v>5.0489308608702363E-2</v>
      </c>
      <c r="M18" s="103">
        <v>5.1335044994185113E-2</v>
      </c>
    </row>
    <row r="19" spans="1:13" x14ac:dyDescent="0.25">
      <c r="A19" s="101" t="s">
        <v>34</v>
      </c>
      <c r="B19" s="102">
        <v>4.8199036242638847E-2</v>
      </c>
      <c r="C19" s="103">
        <v>4.7022385771852894E-2</v>
      </c>
      <c r="D19" s="103">
        <v>5.7161689261447921E-2</v>
      </c>
      <c r="E19" s="103">
        <v>7.1556071281997979E-2</v>
      </c>
      <c r="F19" s="103">
        <v>7.9195814204462506E-2</v>
      </c>
      <c r="G19" s="103">
        <v>9.9275607365649499E-2</v>
      </c>
      <c r="H19" s="103">
        <v>0.14678459733544544</v>
      </c>
      <c r="I19" s="103">
        <v>0.15346840398015335</v>
      </c>
      <c r="J19" s="103">
        <v>8.6576542431171702E-2</v>
      </c>
      <c r="K19" s="103">
        <v>7.8709210006519467E-2</v>
      </c>
      <c r="L19" s="103">
        <v>6.5215057490496733E-2</v>
      </c>
      <c r="M19" s="103">
        <v>6.6835584628163663E-2</v>
      </c>
    </row>
    <row r="20" spans="1:13" x14ac:dyDescent="0.25">
      <c r="A20" s="101" t="s">
        <v>35</v>
      </c>
      <c r="B20" s="102">
        <v>4.5182361942305585E-2</v>
      </c>
      <c r="C20" s="103">
        <v>5.4174981700271012E-2</v>
      </c>
      <c r="D20" s="103">
        <v>6.8388672596644856E-2</v>
      </c>
      <c r="E20" s="103">
        <v>8.6207720954127293E-2</v>
      </c>
      <c r="F20" s="103">
        <v>8.9673170530021412E-2</v>
      </c>
      <c r="G20" s="103">
        <v>9.546003966954647E-2</v>
      </c>
      <c r="H20" s="103">
        <v>0.11079481325886001</v>
      </c>
      <c r="I20" s="103">
        <v>0.12132298271076178</v>
      </c>
      <c r="J20" s="103">
        <v>9.7304013465931774E-2</v>
      </c>
      <c r="K20" s="103">
        <v>9.9347335780845217E-2</v>
      </c>
      <c r="L20" s="103">
        <v>7.2805172305557608E-2</v>
      </c>
      <c r="M20" s="103">
        <v>5.9338735085126972E-2</v>
      </c>
    </row>
    <row r="21" spans="1:13" x14ac:dyDescent="0.25">
      <c r="A21" s="101" t="s">
        <v>36</v>
      </c>
      <c r="B21" s="102">
        <v>4.5998429114271711E-2</v>
      </c>
      <c r="C21" s="103">
        <v>4.5006730466625608E-2</v>
      </c>
      <c r="D21" s="103">
        <v>5.6340945509060956E-2</v>
      </c>
      <c r="E21" s="103">
        <v>8.7744878409719104E-2</v>
      </c>
      <c r="F21" s="103">
        <v>0.10592288065932381</v>
      </c>
      <c r="G21" s="103">
        <v>0.10190233897545925</v>
      </c>
      <c r="H21" s="103">
        <v>0.13397924150701387</v>
      </c>
      <c r="I21" s="103">
        <v>0.14215339357396251</v>
      </c>
      <c r="J21" s="103">
        <v>9.132585640653447E-2</v>
      </c>
      <c r="K21" s="103">
        <v>8.9618253479275184E-2</v>
      </c>
      <c r="L21" s="103">
        <v>5.1213451801497521E-2</v>
      </c>
      <c r="M21" s="103">
        <v>4.8793600097255981E-2</v>
      </c>
    </row>
    <row r="22" spans="1:13" x14ac:dyDescent="0.25">
      <c r="A22" s="101" t="s">
        <v>37</v>
      </c>
      <c r="B22" s="102">
        <v>9.5870917367551323E-2</v>
      </c>
      <c r="C22" s="103">
        <v>0.10791439594489641</v>
      </c>
      <c r="D22" s="103">
        <v>8.4472626540209358E-2</v>
      </c>
      <c r="E22" s="103">
        <v>5.5791501817660127E-2</v>
      </c>
      <c r="F22" s="103">
        <v>5.7372745202534853E-2</v>
      </c>
      <c r="G22" s="103">
        <v>8.5432757454629332E-2</v>
      </c>
      <c r="H22" s="103">
        <v>0.12270111017876364</v>
      </c>
      <c r="I22" s="103">
        <v>0.13276491358297374</v>
      </c>
      <c r="J22" s="103">
        <v>8.3813483581027207E-2</v>
      </c>
      <c r="K22" s="103">
        <v>6.0432771151553648E-2</v>
      </c>
      <c r="L22" s="103">
        <v>3.7307228508762627E-2</v>
      </c>
      <c r="M22" s="103">
        <v>7.6125548669437729E-2</v>
      </c>
    </row>
    <row r="23" spans="1:13" x14ac:dyDescent="0.25">
      <c r="A23" s="101" t="s">
        <v>38</v>
      </c>
      <c r="B23" s="102">
        <v>5.9449818568555149E-2</v>
      </c>
      <c r="C23" s="103">
        <v>6.4955882980966551E-2</v>
      </c>
      <c r="D23" s="103">
        <v>6.2915006198257087E-2</v>
      </c>
      <c r="E23" s="103">
        <v>6.7734955658083545E-2</v>
      </c>
      <c r="F23" s="103">
        <v>8.0756785978073356E-2</v>
      </c>
      <c r="G23" s="103">
        <v>9.928445441215504E-2</v>
      </c>
      <c r="H23" s="103">
        <v>0.13491392867342061</v>
      </c>
      <c r="I23" s="103">
        <v>0.13641374772636192</v>
      </c>
      <c r="J23" s="103">
        <v>9.4201589409480035E-2</v>
      </c>
      <c r="K23" s="103">
        <v>7.5336898120959922E-2</v>
      </c>
      <c r="L23" s="103">
        <v>6.2703826761696585E-2</v>
      </c>
      <c r="M23" s="103">
        <v>6.1333105511990192E-2</v>
      </c>
    </row>
    <row r="24" spans="1:13" x14ac:dyDescent="0.25">
      <c r="A24" s="101" t="s">
        <v>39</v>
      </c>
      <c r="B24" s="102">
        <v>4.4137483169908953E-2</v>
      </c>
      <c r="C24" s="103">
        <v>5.1289409673595222E-2</v>
      </c>
      <c r="D24" s="103">
        <v>6.3675125486787887E-2</v>
      </c>
      <c r="E24" s="103">
        <v>8.674777549947417E-2</v>
      </c>
      <c r="F24" s="103">
        <v>9.014957611735161E-2</v>
      </c>
      <c r="G24" s="103">
        <v>9.5306680429710938E-2</v>
      </c>
      <c r="H24" s="103">
        <v>0.11938853560822821</v>
      </c>
      <c r="I24" s="103">
        <v>0.14332221159578853</v>
      </c>
      <c r="J24" s="103">
        <v>0.10568846366204608</v>
      </c>
      <c r="K24" s="103">
        <v>9.2080590270377058E-2</v>
      </c>
      <c r="L24" s="103">
        <v>5.7326043232588435E-2</v>
      </c>
      <c r="M24" s="103">
        <v>5.0888105254142911E-2</v>
      </c>
    </row>
    <row r="25" spans="1:13" x14ac:dyDescent="0.25">
      <c r="A25" s="101" t="s">
        <v>40</v>
      </c>
      <c r="B25" s="102">
        <v>5.1032684760983694E-2</v>
      </c>
      <c r="C25" s="103">
        <v>5.3098595914017506E-2</v>
      </c>
      <c r="D25" s="103">
        <v>5.2242304622361797E-2</v>
      </c>
      <c r="E25" s="103">
        <v>5.9172062751867018E-2</v>
      </c>
      <c r="F25" s="103">
        <v>6.8952377191326172E-2</v>
      </c>
      <c r="G25" s="103">
        <v>9.528764517598004E-2</v>
      </c>
      <c r="H25" s="103">
        <v>0.14972835487996564</v>
      </c>
      <c r="I25" s="103">
        <v>0.17282021262927327</v>
      </c>
      <c r="J25" s="103">
        <v>9.7231072291018503E-2</v>
      </c>
      <c r="K25" s="103">
        <v>7.6184008939243666E-2</v>
      </c>
      <c r="L25" s="103">
        <v>6.4759672810956903E-2</v>
      </c>
      <c r="M25" s="103">
        <v>5.9491008033005763E-2</v>
      </c>
    </row>
    <row r="26" spans="1:13" x14ac:dyDescent="0.25">
      <c r="A26" s="101" t="s">
        <v>41</v>
      </c>
      <c r="B26" s="102">
        <v>4.8470322121578591E-2</v>
      </c>
      <c r="C26" s="103">
        <v>4.9197524753766458E-2</v>
      </c>
      <c r="D26" s="103">
        <v>4.438885853530336E-2</v>
      </c>
      <c r="E26" s="103">
        <v>6.4919012231535858E-2</v>
      </c>
      <c r="F26" s="103">
        <v>7.5393710982722142E-2</v>
      </c>
      <c r="G26" s="103">
        <v>0.10597062548493114</v>
      </c>
      <c r="H26" s="103">
        <v>0.18007834909725648</v>
      </c>
      <c r="I26" s="103">
        <v>0.17771323276532866</v>
      </c>
      <c r="J26" s="103">
        <v>9.8853044333526555E-2</v>
      </c>
      <c r="K26" s="103">
        <v>6.4657256544544239E-2</v>
      </c>
      <c r="L26" s="103">
        <v>4.1019320736850641E-2</v>
      </c>
      <c r="M26" s="103">
        <v>4.9338742412655887E-2</v>
      </c>
    </row>
    <row r="27" spans="1:13" x14ac:dyDescent="0.25">
      <c r="A27" s="101" t="s">
        <v>42</v>
      </c>
      <c r="B27" s="102">
        <v>5.7850657813094758E-2</v>
      </c>
      <c r="C27" s="103">
        <v>7.2219188300939555E-2</v>
      </c>
      <c r="D27" s="103">
        <v>6.9558924484886819E-2</v>
      </c>
      <c r="E27" s="103">
        <v>6.6245938155081521E-2</v>
      </c>
      <c r="F27" s="103">
        <v>7.9171835591086093E-2</v>
      </c>
      <c r="G27" s="103">
        <v>9.050865001830799E-2</v>
      </c>
      <c r="H27" s="103">
        <v>0.13425610037539379</v>
      </c>
      <c r="I27" s="103">
        <v>0.1387782911998966</v>
      </c>
      <c r="J27" s="103">
        <v>9.2552403387945306E-2</v>
      </c>
      <c r="K27" s="103">
        <v>7.8358805040775484E-2</v>
      </c>
      <c r="L27" s="103">
        <v>6.3967990203800118E-2</v>
      </c>
      <c r="M27" s="103">
        <v>5.6531215428791963E-2</v>
      </c>
    </row>
    <row r="28" spans="1:13" x14ac:dyDescent="0.25">
      <c r="A28" s="101" t="s">
        <v>43</v>
      </c>
      <c r="B28" s="102">
        <v>6.6818777088834089E-2</v>
      </c>
      <c r="C28" s="103">
        <v>7.718245926673438E-2</v>
      </c>
      <c r="D28" s="103">
        <v>8.2920239593857553E-2</v>
      </c>
      <c r="E28" s="103">
        <v>6.7166217197711223E-2</v>
      </c>
      <c r="F28" s="103">
        <v>6.8854152864794252E-2</v>
      </c>
      <c r="G28" s="103">
        <v>9.8019486187491511E-2</v>
      </c>
      <c r="H28" s="103">
        <v>0.14089754908550317</v>
      </c>
      <c r="I28" s="103">
        <v>0.10148994257968166</v>
      </c>
      <c r="J28" s="103">
        <v>8.1931654800654105E-2</v>
      </c>
      <c r="K28" s="103">
        <v>7.0982579650108041E-2</v>
      </c>
      <c r="L28" s="103">
        <v>6.4546368878307558E-2</v>
      </c>
      <c r="M28" s="103">
        <v>7.9190572806322454E-2</v>
      </c>
    </row>
    <row r="29" spans="1:13" x14ac:dyDescent="0.25">
      <c r="A29" s="105" t="s">
        <v>44</v>
      </c>
      <c r="B29" s="106">
        <v>5.0240669517658272E-2</v>
      </c>
      <c r="C29" s="107">
        <v>5.5452112430391283E-2</v>
      </c>
      <c r="D29" s="107">
        <v>6.1689625972342718E-2</v>
      </c>
      <c r="E29" s="107">
        <v>6.3709901486544887E-2</v>
      </c>
      <c r="F29" s="107">
        <v>8.5464527875502128E-2</v>
      </c>
      <c r="G29" s="107">
        <v>0.10759072594710828</v>
      </c>
      <c r="H29" s="107">
        <v>0.20088499344067728</v>
      </c>
      <c r="I29" s="107">
        <v>0.13010099176110548</v>
      </c>
      <c r="J29" s="107">
        <v>7.4658065280841499E-2</v>
      </c>
      <c r="K29" s="107">
        <v>6.2541036846382236E-2</v>
      </c>
      <c r="L29" s="107">
        <v>5.6428943199358414E-2</v>
      </c>
      <c r="M29" s="107">
        <v>5.123840624208751E-2</v>
      </c>
    </row>
    <row r="35" spans="2:13" x14ac:dyDescent="0.25"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46"/>
  <sheetViews>
    <sheetView zoomScaleNormal="100" workbookViewId="0">
      <selection activeCell="S29" sqref="S29"/>
    </sheetView>
  </sheetViews>
  <sheetFormatPr defaultColWidth="8.88671875" defaultRowHeight="13.2" x14ac:dyDescent="0.25"/>
  <cols>
    <col min="1" max="1" width="31.6640625" style="2" customWidth="1"/>
    <col min="2" max="14" width="9.6640625" style="2" customWidth="1"/>
    <col min="15" max="16384" width="8.88671875" style="2"/>
  </cols>
  <sheetData>
    <row r="1" spans="1:15" x14ac:dyDescent="0.25">
      <c r="A1" s="108" t="s">
        <v>105</v>
      </c>
      <c r="B1" s="109" t="s">
        <v>0</v>
      </c>
      <c r="C1" s="109" t="s">
        <v>1</v>
      </c>
      <c r="D1" s="109" t="s">
        <v>2</v>
      </c>
      <c r="E1" s="109" t="s">
        <v>3</v>
      </c>
      <c r="F1" s="109" t="s">
        <v>4</v>
      </c>
      <c r="G1" s="109" t="s">
        <v>5</v>
      </c>
      <c r="H1" s="109" t="s">
        <v>6</v>
      </c>
      <c r="I1" s="109" t="s">
        <v>7</v>
      </c>
      <c r="J1" s="109" t="s">
        <v>8</v>
      </c>
      <c r="K1" s="109" t="s">
        <v>9</v>
      </c>
      <c r="L1" s="109" t="s">
        <v>10</v>
      </c>
      <c r="M1" s="109" t="s">
        <v>11</v>
      </c>
      <c r="O1" s="110"/>
    </row>
    <row r="2" spans="1:15" x14ac:dyDescent="0.25">
      <c r="A2" s="111" t="s">
        <v>87</v>
      </c>
      <c r="B2" s="56">
        <v>5.1108689710214782E-2</v>
      </c>
      <c r="C2" s="56">
        <v>5.5384294114646127E-2</v>
      </c>
      <c r="D2" s="56">
        <v>6.1986402386838474E-2</v>
      </c>
      <c r="E2" s="56">
        <v>7.5701556429962749E-2</v>
      </c>
      <c r="F2" s="56">
        <v>8.7763914651306424E-2</v>
      </c>
      <c r="G2" s="56">
        <v>0.1042039642619393</v>
      </c>
      <c r="H2" s="56">
        <v>0.12434502822197875</v>
      </c>
      <c r="I2" s="56">
        <v>0.13386470334652487</v>
      </c>
      <c r="J2" s="56">
        <v>0.10576223400274894</v>
      </c>
      <c r="K2" s="56">
        <v>8.5377093337921497E-2</v>
      </c>
      <c r="L2" s="56">
        <v>5.5901745043791175E-2</v>
      </c>
      <c r="M2" s="56">
        <v>5.8600374492126954E-2</v>
      </c>
      <c r="N2" s="112"/>
      <c r="O2" s="113"/>
    </row>
    <row r="3" spans="1:15" x14ac:dyDescent="0.25">
      <c r="A3" s="111" t="s">
        <v>86</v>
      </c>
      <c r="B3" s="114">
        <v>4.5350592263022106E-2</v>
      </c>
      <c r="C3" s="114">
        <v>4.9601641243828945E-2</v>
      </c>
      <c r="D3" s="114">
        <v>5.1686803409452267E-2</v>
      </c>
      <c r="E3" s="114">
        <v>6.8168586952940147E-2</v>
      </c>
      <c r="F3" s="114">
        <v>7.7687735252081128E-2</v>
      </c>
      <c r="G3" s="114">
        <v>0.10409193292898136</v>
      </c>
      <c r="H3" s="114">
        <v>0.1604880565064746</v>
      </c>
      <c r="I3" s="114">
        <v>0.1824684771248547</v>
      </c>
      <c r="J3" s="114">
        <v>9.911471676350038E-2</v>
      </c>
      <c r="K3" s="114">
        <v>7.1452922725877069E-2</v>
      </c>
      <c r="L3" s="114">
        <v>4.0911420839328132E-2</v>
      </c>
      <c r="M3" s="114">
        <v>4.8977113989659267E-2</v>
      </c>
      <c r="N3" s="112"/>
      <c r="O3" s="113"/>
    </row>
    <row r="4" spans="1:15" x14ac:dyDescent="0.25">
      <c r="A4" s="111" t="s">
        <v>88</v>
      </c>
      <c r="B4" s="114">
        <v>1.1559376396593797E-2</v>
      </c>
      <c r="C4" s="114">
        <v>1.1658426756024244E-2</v>
      </c>
      <c r="D4" s="114">
        <v>1.3998099121057648E-2</v>
      </c>
      <c r="E4" s="114">
        <v>6.1521633787372861E-2</v>
      </c>
      <c r="F4" s="114">
        <v>9.1365736477904844E-2</v>
      </c>
      <c r="G4" s="114">
        <v>0.12607316447048333</v>
      </c>
      <c r="H4" s="114">
        <v>0.25254173455012124</v>
      </c>
      <c r="I4" s="114">
        <v>0.28122240471281373</v>
      </c>
      <c r="J4" s="114">
        <v>0.10328323368751803</v>
      </c>
      <c r="K4" s="114">
        <v>2.9067234445300124E-2</v>
      </c>
      <c r="L4" s="114">
        <v>8.6545436589036979E-3</v>
      </c>
      <c r="M4" s="114">
        <v>9.0544119359064652E-3</v>
      </c>
      <c r="N4" s="112"/>
      <c r="O4" s="113"/>
    </row>
    <row r="6" spans="1:15" ht="15.6" x14ac:dyDescent="0.3">
      <c r="A6" s="128" t="s">
        <v>116</v>
      </c>
    </row>
    <row r="30" spans="2:2" x14ac:dyDescent="0.25">
      <c r="B30" s="34" t="s">
        <v>53</v>
      </c>
    </row>
    <row r="44" spans="2:13" x14ac:dyDescent="0.25"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</row>
    <row r="45" spans="2:13" x14ac:dyDescent="0.25"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</row>
    <row r="46" spans="2:13" x14ac:dyDescent="0.25"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</row>
  </sheetData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45"/>
  <sheetViews>
    <sheetView showGridLines="0" zoomScaleNormal="100" workbookViewId="0">
      <selection activeCell="B2" sqref="B2:Q44"/>
    </sheetView>
  </sheetViews>
  <sheetFormatPr defaultColWidth="9.33203125" defaultRowHeight="13.2" x14ac:dyDescent="0.25"/>
  <cols>
    <col min="1" max="1" width="5.33203125" style="2" customWidth="1"/>
    <col min="2" max="2" width="19.33203125" style="2" customWidth="1"/>
    <col min="3" max="3" width="11.33203125" style="2" customWidth="1"/>
    <col min="4" max="7" width="5.6640625" style="2" customWidth="1"/>
    <col min="8" max="8" width="11.33203125" style="2" customWidth="1"/>
    <col min="9" max="12" width="5.6640625" style="2" customWidth="1"/>
    <col min="13" max="13" width="11.33203125" style="2" customWidth="1"/>
    <col min="14" max="17" width="5.6640625" style="2" customWidth="1"/>
    <col min="18" max="16384" width="9.33203125" style="2"/>
  </cols>
  <sheetData>
    <row r="2" spans="1:19" ht="13.2" customHeight="1" x14ac:dyDescent="0.3">
      <c r="B2" s="141" t="s">
        <v>110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</row>
    <row r="3" spans="1:19" ht="6" customHeight="1" x14ac:dyDescent="0.25"/>
    <row r="4" spans="1:19" ht="27" customHeight="1" x14ac:dyDescent="0.25">
      <c r="B4" s="139"/>
      <c r="C4" s="137" t="s">
        <v>91</v>
      </c>
      <c r="D4" s="137"/>
      <c r="E4" s="137"/>
      <c r="F4" s="137"/>
      <c r="G4" s="137"/>
      <c r="H4" s="137" t="s">
        <v>92</v>
      </c>
      <c r="I4" s="137"/>
      <c r="J4" s="137"/>
      <c r="K4" s="137"/>
      <c r="L4" s="137"/>
      <c r="M4" s="137" t="s">
        <v>93</v>
      </c>
      <c r="N4" s="137"/>
      <c r="O4" s="137"/>
      <c r="P4" s="137"/>
      <c r="Q4" s="137"/>
    </row>
    <row r="5" spans="1:19" ht="25.5" customHeight="1" x14ac:dyDescent="0.25">
      <c r="B5" s="143"/>
      <c r="C5" s="144" t="s">
        <v>94</v>
      </c>
      <c r="D5" s="143" t="s">
        <v>95</v>
      </c>
      <c r="E5" s="143"/>
      <c r="F5" s="143"/>
      <c r="G5" s="143"/>
      <c r="H5" s="144" t="s">
        <v>94</v>
      </c>
      <c r="I5" s="143" t="s">
        <v>95</v>
      </c>
      <c r="J5" s="143"/>
      <c r="K5" s="143"/>
      <c r="L5" s="143"/>
      <c r="M5" s="144" t="s">
        <v>94</v>
      </c>
      <c r="N5" s="143" t="s">
        <v>95</v>
      </c>
      <c r="O5" s="143"/>
      <c r="P5" s="143"/>
      <c r="Q5" s="143"/>
    </row>
    <row r="6" spans="1:19" ht="16.5" customHeight="1" x14ac:dyDescent="0.25">
      <c r="B6" s="140"/>
      <c r="C6" s="138"/>
      <c r="D6" s="127" t="s">
        <v>96</v>
      </c>
      <c r="E6" s="127" t="s">
        <v>97</v>
      </c>
      <c r="F6" s="127" t="s">
        <v>98</v>
      </c>
      <c r="G6" s="127" t="s">
        <v>99</v>
      </c>
      <c r="H6" s="138"/>
      <c r="I6" s="127" t="s">
        <v>96</v>
      </c>
      <c r="J6" s="127" t="s">
        <v>97</v>
      </c>
      <c r="K6" s="127" t="s">
        <v>98</v>
      </c>
      <c r="L6" s="127" t="s">
        <v>99</v>
      </c>
      <c r="M6" s="138"/>
      <c r="N6" s="127" t="s">
        <v>96</v>
      </c>
      <c r="O6" s="127" t="s">
        <v>97</v>
      </c>
      <c r="P6" s="127" t="s">
        <v>98</v>
      </c>
      <c r="Q6" s="127" t="s">
        <v>99</v>
      </c>
    </row>
    <row r="7" spans="1:19" x14ac:dyDescent="0.25">
      <c r="A7" s="116"/>
      <c r="B7" s="58" t="s">
        <v>103</v>
      </c>
      <c r="C7" s="117">
        <v>62.837263918062483</v>
      </c>
      <c r="D7" s="117">
        <v>16.847938621169938</v>
      </c>
      <c r="E7" s="117">
        <v>26.766943534320848</v>
      </c>
      <c r="F7" s="117">
        <v>36.397196557125255</v>
      </c>
      <c r="G7" s="117">
        <v>19.987921287383966</v>
      </c>
      <c r="H7" s="117">
        <v>23.695464284150795</v>
      </c>
      <c r="I7" s="117">
        <v>14.663903691630331</v>
      </c>
      <c r="J7" s="117">
        <v>24.994825513400265</v>
      </c>
      <c r="K7" s="117">
        <v>44.207125039482968</v>
      </c>
      <c r="L7" s="117">
        <v>16.134145755486447</v>
      </c>
      <c r="M7" s="117">
        <v>13.467271797786712</v>
      </c>
      <c r="N7" s="117">
        <v>3.7215902273675687</v>
      </c>
      <c r="O7" s="117">
        <v>27.896053473576103</v>
      </c>
      <c r="P7" s="117">
        <v>63.704737295045298</v>
      </c>
      <c r="Q7" s="117">
        <v>4.6776190040110288</v>
      </c>
      <c r="S7" s="118"/>
    </row>
    <row r="8" spans="1:19" x14ac:dyDescent="0.25">
      <c r="A8" s="116"/>
      <c r="B8" s="64" t="s">
        <v>17</v>
      </c>
      <c r="C8" s="119">
        <v>45.90933705152834</v>
      </c>
      <c r="D8" s="119">
        <v>19.445204368624864</v>
      </c>
      <c r="E8" s="119">
        <v>27.139899192751965</v>
      </c>
      <c r="F8" s="119">
        <v>29.121296739528606</v>
      </c>
      <c r="G8" s="119">
        <v>24.29359969909456</v>
      </c>
      <c r="H8" s="119">
        <v>46.37527689283386</v>
      </c>
      <c r="I8" s="119">
        <v>15.378867823228779</v>
      </c>
      <c r="J8" s="119">
        <v>26.133687799542965</v>
      </c>
      <c r="K8" s="119">
        <v>39.013920551826281</v>
      </c>
      <c r="L8" s="119">
        <v>19.47352382540198</v>
      </c>
      <c r="M8" s="119">
        <v>7.7153860556378007</v>
      </c>
      <c r="N8" s="119">
        <v>3.7443911947999697</v>
      </c>
      <c r="O8" s="119">
        <v>29.892526430404097</v>
      </c>
      <c r="P8" s="119">
        <v>59.561737225122194</v>
      </c>
      <c r="Q8" s="119">
        <v>6.8013451496737432</v>
      </c>
      <c r="S8" s="118"/>
    </row>
    <row r="9" spans="1:19" x14ac:dyDescent="0.25">
      <c r="A9" s="116"/>
      <c r="B9" s="64" t="s">
        <v>18</v>
      </c>
      <c r="C9" s="119">
        <v>91.315332197830585</v>
      </c>
      <c r="D9" s="119" t="s">
        <v>19</v>
      </c>
      <c r="E9" s="119" t="s">
        <v>19</v>
      </c>
      <c r="F9" s="119">
        <v>55.841405066528459</v>
      </c>
      <c r="G9" s="119" t="s">
        <v>19</v>
      </c>
      <c r="H9" s="119">
        <v>8.2064888331105035</v>
      </c>
      <c r="I9" s="119" t="s">
        <v>19</v>
      </c>
      <c r="J9" s="119" t="s">
        <v>19</v>
      </c>
      <c r="K9" s="119">
        <v>57.465197849843761</v>
      </c>
      <c r="L9" s="119" t="s">
        <v>19</v>
      </c>
      <c r="M9" s="119">
        <v>0.47817896905890278</v>
      </c>
      <c r="N9" s="119" t="s">
        <v>19</v>
      </c>
      <c r="O9" s="119" t="s">
        <v>19</v>
      </c>
      <c r="P9" s="119">
        <v>83.416236581739483</v>
      </c>
      <c r="Q9" s="119" t="s">
        <v>19</v>
      </c>
      <c r="S9" s="118"/>
    </row>
    <row r="10" spans="1:19" x14ac:dyDescent="0.25">
      <c r="A10" s="116"/>
      <c r="B10" s="64" t="s">
        <v>20</v>
      </c>
      <c r="C10" s="119">
        <v>76.674141085196595</v>
      </c>
      <c r="D10" s="119">
        <v>19.195113779693852</v>
      </c>
      <c r="E10" s="119">
        <v>25.675110444549311</v>
      </c>
      <c r="F10" s="119">
        <v>33.124882128448142</v>
      </c>
      <c r="G10" s="119">
        <v>22.004893647308698</v>
      </c>
      <c r="H10" s="119">
        <v>16.879469749825361</v>
      </c>
      <c r="I10" s="119">
        <v>16.615748522185598</v>
      </c>
      <c r="J10" s="119">
        <v>23.333453215619539</v>
      </c>
      <c r="K10" s="119">
        <v>44.478449992059126</v>
      </c>
      <c r="L10" s="119">
        <v>15.572348270135741</v>
      </c>
      <c r="M10" s="119">
        <v>6.446389164978032</v>
      </c>
      <c r="N10" s="119">
        <v>0.54472122657141753</v>
      </c>
      <c r="O10" s="119">
        <v>16.874329654541349</v>
      </c>
      <c r="P10" s="119">
        <v>81.410836032771613</v>
      </c>
      <c r="Q10" s="119">
        <v>1.1701130861156228</v>
      </c>
      <c r="S10" s="118"/>
    </row>
    <row r="11" spans="1:19" x14ac:dyDescent="0.25">
      <c r="A11" s="116"/>
      <c r="B11" s="64" t="s">
        <v>21</v>
      </c>
      <c r="C11" s="119">
        <v>49.011229931835523</v>
      </c>
      <c r="D11" s="119">
        <v>17.234452327097998</v>
      </c>
      <c r="E11" s="119">
        <v>26.924274633801105</v>
      </c>
      <c r="F11" s="119">
        <v>33.621513146792218</v>
      </c>
      <c r="G11" s="119">
        <v>22.21975989230868</v>
      </c>
      <c r="H11" s="119">
        <v>19.637540268152833</v>
      </c>
      <c r="I11" s="119">
        <v>16.536166591528019</v>
      </c>
      <c r="J11" s="119">
        <v>26.766837892238115</v>
      </c>
      <c r="K11" s="119">
        <v>36.376439932526708</v>
      </c>
      <c r="L11" s="119">
        <v>20.320555583707154</v>
      </c>
      <c r="M11" s="119">
        <v>31.351229800011648</v>
      </c>
      <c r="N11" s="119">
        <v>3.0405446860308452</v>
      </c>
      <c r="O11" s="119">
        <v>33.388458552603055</v>
      </c>
      <c r="P11" s="119">
        <v>58.321293097595039</v>
      </c>
      <c r="Q11" s="119">
        <v>5.2497036637710659</v>
      </c>
      <c r="S11" s="118"/>
    </row>
    <row r="12" spans="1:19" x14ac:dyDescent="0.25">
      <c r="A12" s="116"/>
      <c r="B12" s="64" t="s">
        <v>22</v>
      </c>
      <c r="C12" s="119">
        <v>68.143073331322469</v>
      </c>
      <c r="D12" s="119">
        <v>18.428488326320341</v>
      </c>
      <c r="E12" s="119">
        <v>27.231979197744916</v>
      </c>
      <c r="F12" s="119">
        <v>30.669787282484407</v>
      </c>
      <c r="G12" s="119">
        <v>23.669745193450336</v>
      </c>
      <c r="H12" s="119">
        <v>22.058393719520534</v>
      </c>
      <c r="I12" s="119">
        <v>14.128895625056526</v>
      </c>
      <c r="J12" s="119">
        <v>28.991070482223847</v>
      </c>
      <c r="K12" s="119">
        <v>37.816987825207455</v>
      </c>
      <c r="L12" s="119">
        <v>19.063046067512175</v>
      </c>
      <c r="M12" s="119">
        <v>9.7985329491569999</v>
      </c>
      <c r="N12" s="119">
        <v>2.9257123457493344</v>
      </c>
      <c r="O12" s="119">
        <v>34.208988752988311</v>
      </c>
      <c r="P12" s="119">
        <v>53.896236178729708</v>
      </c>
      <c r="Q12" s="119">
        <v>8.969062722532648</v>
      </c>
      <c r="S12" s="118"/>
    </row>
    <row r="13" spans="1:19" x14ac:dyDescent="0.25">
      <c r="A13" s="116"/>
      <c r="B13" s="64" t="s">
        <v>23</v>
      </c>
      <c r="C13" s="119">
        <v>78.243152557655378</v>
      </c>
      <c r="D13" s="119" t="s">
        <v>19</v>
      </c>
      <c r="E13" s="119" t="s">
        <v>19</v>
      </c>
      <c r="F13" s="119">
        <v>32.606192634846018</v>
      </c>
      <c r="G13" s="119">
        <v>22.809551046904975</v>
      </c>
      <c r="H13" s="119">
        <v>21.494002536839229</v>
      </c>
      <c r="I13" s="119" t="s">
        <v>19</v>
      </c>
      <c r="J13" s="119" t="s">
        <v>19</v>
      </c>
      <c r="K13" s="119">
        <v>42.233141854587572</v>
      </c>
      <c r="L13" s="119">
        <v>17.060486216376578</v>
      </c>
      <c r="M13" s="119">
        <v>0.26284490550540546</v>
      </c>
      <c r="N13" s="119" t="s">
        <v>19</v>
      </c>
      <c r="O13" s="119" t="s">
        <v>19</v>
      </c>
      <c r="P13" s="119">
        <v>72.278586774886605</v>
      </c>
      <c r="Q13" s="119">
        <v>0.94294581045595605</v>
      </c>
      <c r="S13" s="118"/>
    </row>
    <row r="14" spans="1:19" x14ac:dyDescent="0.25">
      <c r="A14" s="116"/>
      <c r="B14" s="64" t="s">
        <v>24</v>
      </c>
      <c r="C14" s="119" t="s">
        <v>19</v>
      </c>
      <c r="D14" s="119" t="s">
        <v>19</v>
      </c>
      <c r="E14" s="119" t="s">
        <v>19</v>
      </c>
      <c r="F14" s="119" t="s">
        <v>19</v>
      </c>
      <c r="G14" s="119" t="s">
        <v>19</v>
      </c>
      <c r="H14" s="119" t="s">
        <v>19</v>
      </c>
      <c r="I14" s="119" t="s">
        <v>19</v>
      </c>
      <c r="J14" s="119" t="s">
        <v>19</v>
      </c>
      <c r="K14" s="119" t="s">
        <v>19</v>
      </c>
      <c r="L14" s="119" t="s">
        <v>19</v>
      </c>
      <c r="M14" s="119" t="s">
        <v>19</v>
      </c>
      <c r="N14" s="119" t="s">
        <v>19</v>
      </c>
      <c r="O14" s="119" t="s">
        <v>19</v>
      </c>
      <c r="P14" s="119" t="s">
        <v>19</v>
      </c>
      <c r="Q14" s="119" t="s">
        <v>19</v>
      </c>
      <c r="S14" s="118"/>
    </row>
    <row r="15" spans="1:19" x14ac:dyDescent="0.25">
      <c r="A15" s="116"/>
      <c r="B15" s="64" t="s">
        <v>25</v>
      </c>
      <c r="C15" s="119">
        <v>76.302595952719614</v>
      </c>
      <c r="D15" s="119">
        <v>4.5830378909610117</v>
      </c>
      <c r="E15" s="119">
        <v>30.788186552955942</v>
      </c>
      <c r="F15" s="119">
        <v>53.189852367809266</v>
      </c>
      <c r="G15" s="119">
        <v>11.438923188273783</v>
      </c>
      <c r="H15" s="119">
        <v>22.210470673262915</v>
      </c>
      <c r="I15" s="119">
        <v>2.1695631655405903</v>
      </c>
      <c r="J15" s="119">
        <v>25.330637002838248</v>
      </c>
      <c r="K15" s="119">
        <v>66.017581581833042</v>
      </c>
      <c r="L15" s="119">
        <v>6.482218249788124</v>
      </c>
      <c r="M15" s="119">
        <v>1.4869333740174784</v>
      </c>
      <c r="N15" s="119">
        <v>0.29445734927596834</v>
      </c>
      <c r="O15" s="119">
        <v>23.701053488633413</v>
      </c>
      <c r="P15" s="119">
        <v>74.457966374573331</v>
      </c>
      <c r="Q15" s="119">
        <v>1.5465227875172924</v>
      </c>
      <c r="S15" s="118"/>
    </row>
    <row r="16" spans="1:19" x14ac:dyDescent="0.25">
      <c r="A16" s="116"/>
      <c r="B16" s="64" t="s">
        <v>26</v>
      </c>
      <c r="C16" s="119">
        <v>71.678894681538011</v>
      </c>
      <c r="D16" s="119">
        <v>15.264615790032268</v>
      </c>
      <c r="E16" s="119">
        <v>27.875778941615664</v>
      </c>
      <c r="F16" s="119">
        <v>36.8513673424819</v>
      </c>
      <c r="G16" s="119">
        <v>20.008237925870169</v>
      </c>
      <c r="H16" s="119">
        <v>18.556512876408977</v>
      </c>
      <c r="I16" s="119">
        <v>16.11203434680883</v>
      </c>
      <c r="J16" s="119">
        <v>24.686864552870965</v>
      </c>
      <c r="K16" s="119">
        <v>39.277620089696825</v>
      </c>
      <c r="L16" s="119">
        <v>19.923481010623384</v>
      </c>
      <c r="M16" s="119">
        <v>9.7645924420530097</v>
      </c>
      <c r="N16" s="119">
        <v>9.6071815320286973</v>
      </c>
      <c r="O16" s="119">
        <v>25.535480245402471</v>
      </c>
      <c r="P16" s="119">
        <v>52.879373197233988</v>
      </c>
      <c r="Q16" s="119">
        <v>11.977965025334845</v>
      </c>
      <c r="S16" s="118"/>
    </row>
    <row r="17" spans="1:19" x14ac:dyDescent="0.25">
      <c r="A17" s="116"/>
      <c r="B17" s="64" t="s">
        <v>27</v>
      </c>
      <c r="C17" s="119">
        <v>47.896489948854253</v>
      </c>
      <c r="D17" s="119">
        <v>19.563885974468718</v>
      </c>
      <c r="E17" s="119">
        <v>27.618106339127362</v>
      </c>
      <c r="F17" s="119">
        <v>31.365528691787851</v>
      </c>
      <c r="G17" s="119">
        <v>21.452478994616069</v>
      </c>
      <c r="H17" s="119">
        <v>20.894974844346645</v>
      </c>
      <c r="I17" s="119">
        <v>23.210144921424639</v>
      </c>
      <c r="J17" s="119">
        <v>23.334177436182031</v>
      </c>
      <c r="K17" s="119">
        <v>37.020472270272599</v>
      </c>
      <c r="L17" s="119">
        <v>16.435205372120738</v>
      </c>
      <c r="M17" s="119">
        <v>31.208535206799105</v>
      </c>
      <c r="N17" s="119">
        <v>0</v>
      </c>
      <c r="O17" s="119">
        <v>25.868705690697375</v>
      </c>
      <c r="P17" s="119">
        <v>74.131294309302618</v>
      </c>
      <c r="Q17" s="119">
        <v>0</v>
      </c>
      <c r="S17" s="118"/>
    </row>
    <row r="18" spans="1:19" x14ac:dyDescent="0.25">
      <c r="A18" s="116"/>
      <c r="B18" s="64" t="s">
        <v>28</v>
      </c>
      <c r="C18" s="119">
        <v>26.766911319959615</v>
      </c>
      <c r="D18" s="119">
        <v>5.7145899598792305</v>
      </c>
      <c r="E18" s="119">
        <v>29.670653335854684</v>
      </c>
      <c r="F18" s="119">
        <v>53.394794179878893</v>
      </c>
      <c r="G18" s="119">
        <v>11.219962524387187</v>
      </c>
      <c r="H18" s="119">
        <v>49.794086928805989</v>
      </c>
      <c r="I18" s="119">
        <v>1.5947848946964029</v>
      </c>
      <c r="J18" s="119">
        <v>19.443181407186835</v>
      </c>
      <c r="K18" s="119">
        <v>75.613059146267716</v>
      </c>
      <c r="L18" s="119">
        <v>3.3489745518490439</v>
      </c>
      <c r="M18" s="119">
        <v>23.439001751234397</v>
      </c>
      <c r="N18" s="119">
        <v>0.41153965072008469</v>
      </c>
      <c r="O18" s="119">
        <v>25.504111007268392</v>
      </c>
      <c r="P18" s="119">
        <v>71.711628488913533</v>
      </c>
      <c r="Q18" s="119">
        <v>2.3727208530979986</v>
      </c>
      <c r="S18" s="118"/>
    </row>
    <row r="19" spans="1:19" x14ac:dyDescent="0.25">
      <c r="A19" s="116"/>
      <c r="B19" s="64" t="s">
        <v>29</v>
      </c>
      <c r="C19" s="119">
        <v>62.094701979526455</v>
      </c>
      <c r="D19" s="119">
        <v>14.975577467172977</v>
      </c>
      <c r="E19" s="119">
        <v>25.815115106463104</v>
      </c>
      <c r="F19" s="119">
        <v>42.482511764717742</v>
      </c>
      <c r="G19" s="119">
        <v>16.726795661646172</v>
      </c>
      <c r="H19" s="119">
        <v>26.932872509524351</v>
      </c>
      <c r="I19" s="119">
        <v>8.4072232411254433</v>
      </c>
      <c r="J19" s="119">
        <v>26.060661948212005</v>
      </c>
      <c r="K19" s="119">
        <v>51.231516356491177</v>
      </c>
      <c r="L19" s="119">
        <v>14.300598454171368</v>
      </c>
      <c r="M19" s="119">
        <v>10.972425510949188</v>
      </c>
      <c r="N19" s="119">
        <v>10.179350882646677</v>
      </c>
      <c r="O19" s="119">
        <v>29.466342438171061</v>
      </c>
      <c r="P19" s="119">
        <v>54.899624747750764</v>
      </c>
      <c r="Q19" s="119">
        <v>5.4546819314314989</v>
      </c>
      <c r="S19" s="118"/>
    </row>
    <row r="20" spans="1:19" x14ac:dyDescent="0.25">
      <c r="A20" s="116"/>
      <c r="B20" s="64" t="s">
        <v>30</v>
      </c>
      <c r="C20" s="119">
        <v>99.977509142038883</v>
      </c>
      <c r="D20" s="119">
        <v>7.7543570860218747</v>
      </c>
      <c r="E20" s="119">
        <v>30.332618487671244</v>
      </c>
      <c r="F20" s="119">
        <v>42.942368312096924</v>
      </c>
      <c r="G20" s="119">
        <v>18.970656114209962</v>
      </c>
      <c r="H20" s="119" t="s">
        <v>19</v>
      </c>
      <c r="I20" s="119" t="s">
        <v>19</v>
      </c>
      <c r="J20" s="119" t="s">
        <v>19</v>
      </c>
      <c r="K20" s="119" t="s">
        <v>19</v>
      </c>
      <c r="L20" s="119" t="s">
        <v>19</v>
      </c>
      <c r="M20" s="119">
        <v>2.2490857961115822E-2</v>
      </c>
      <c r="N20" s="119">
        <v>0</v>
      </c>
      <c r="O20" s="119">
        <v>27.735958309206715</v>
      </c>
      <c r="P20" s="119">
        <v>72.119281991893459</v>
      </c>
      <c r="Q20" s="119">
        <v>0.14475969889982629</v>
      </c>
      <c r="S20" s="118"/>
    </row>
    <row r="21" spans="1:19" x14ac:dyDescent="0.25">
      <c r="A21" s="116"/>
      <c r="B21" s="64" t="s">
        <v>31</v>
      </c>
      <c r="C21" s="119">
        <v>77.586027810583474</v>
      </c>
      <c r="D21" s="119">
        <v>17.252825866691516</v>
      </c>
      <c r="E21" s="119">
        <v>26.204332897299221</v>
      </c>
      <c r="F21" s="119">
        <v>34.626141050940504</v>
      </c>
      <c r="G21" s="119">
        <v>21.916700185068759</v>
      </c>
      <c r="H21" s="119">
        <v>18.479981257667266</v>
      </c>
      <c r="I21" s="119">
        <v>12.674485256885628</v>
      </c>
      <c r="J21" s="119">
        <v>24.787275003002229</v>
      </c>
      <c r="K21" s="119">
        <v>47.866683668984678</v>
      </c>
      <c r="L21" s="119">
        <v>14.671556071127464</v>
      </c>
      <c r="M21" s="119">
        <v>3.9339909317492641</v>
      </c>
      <c r="N21" s="119">
        <v>1.6295529488394813</v>
      </c>
      <c r="O21" s="119">
        <v>24.677084484352918</v>
      </c>
      <c r="P21" s="119">
        <v>70.969299036342164</v>
      </c>
      <c r="Q21" s="119">
        <v>2.7240635304654286</v>
      </c>
      <c r="S21" s="118"/>
    </row>
    <row r="22" spans="1:19" x14ac:dyDescent="0.25">
      <c r="A22" s="116"/>
      <c r="B22" s="64" t="s">
        <v>32</v>
      </c>
      <c r="C22" s="119">
        <v>56.400755361095364</v>
      </c>
      <c r="D22" s="119">
        <v>19.814039829657169</v>
      </c>
      <c r="E22" s="119">
        <v>25.742665823865952</v>
      </c>
      <c r="F22" s="119">
        <v>32.162179296855633</v>
      </c>
      <c r="G22" s="119">
        <v>22.281115049621253</v>
      </c>
      <c r="H22" s="119">
        <v>40.793641315353582</v>
      </c>
      <c r="I22" s="119">
        <v>15.142257989581642</v>
      </c>
      <c r="J22" s="119">
        <v>24.678696927171881</v>
      </c>
      <c r="K22" s="119">
        <v>42.795657118193418</v>
      </c>
      <c r="L22" s="119">
        <v>17.383387965053057</v>
      </c>
      <c r="M22" s="119">
        <v>2.8056033235510562</v>
      </c>
      <c r="N22" s="119">
        <v>2.4476112760892059</v>
      </c>
      <c r="O22" s="119">
        <v>32.909204095195633</v>
      </c>
      <c r="P22" s="119">
        <v>59.315139941617382</v>
      </c>
      <c r="Q22" s="119">
        <v>5.3280446870977789</v>
      </c>
      <c r="S22" s="118"/>
    </row>
    <row r="23" spans="1:19" x14ac:dyDescent="0.25">
      <c r="A23" s="116"/>
      <c r="B23" s="68" t="s">
        <v>33</v>
      </c>
      <c r="C23" s="120">
        <v>57.958249606873181</v>
      </c>
      <c r="D23" s="120">
        <v>19.256744989152285</v>
      </c>
      <c r="E23" s="120">
        <v>27.110328217989295</v>
      </c>
      <c r="F23" s="120">
        <v>29.263574570569855</v>
      </c>
      <c r="G23" s="120">
        <v>24.369352222288569</v>
      </c>
      <c r="H23" s="120">
        <v>8.9201035071743391</v>
      </c>
      <c r="I23" s="120">
        <v>14.108698815047124</v>
      </c>
      <c r="J23" s="120">
        <v>29.267770251701453</v>
      </c>
      <c r="K23" s="120">
        <v>37.229020837711566</v>
      </c>
      <c r="L23" s="120">
        <v>19.394510095539857</v>
      </c>
      <c r="M23" s="120">
        <v>33.12164688595248</v>
      </c>
      <c r="N23" s="120">
        <v>1.2957597473132441</v>
      </c>
      <c r="O23" s="120">
        <v>36.262769845640783</v>
      </c>
      <c r="P23" s="120">
        <v>57.453257956868228</v>
      </c>
      <c r="Q23" s="120">
        <v>4.9882124501777385</v>
      </c>
      <c r="S23" s="118"/>
    </row>
    <row r="24" spans="1:19" x14ac:dyDescent="0.25">
      <c r="A24" s="116"/>
      <c r="B24" s="64" t="s">
        <v>34</v>
      </c>
      <c r="C24" s="119">
        <v>76.447092433433838</v>
      </c>
      <c r="D24" s="119">
        <v>17.110452402875339</v>
      </c>
      <c r="E24" s="119">
        <v>25.013420134712007</v>
      </c>
      <c r="F24" s="119">
        <v>34.133026833074581</v>
      </c>
      <c r="G24" s="119">
        <v>23.743100629338073</v>
      </c>
      <c r="H24" s="119">
        <v>17.003769782318656</v>
      </c>
      <c r="I24" s="119">
        <v>11.932338288046893</v>
      </c>
      <c r="J24" s="119">
        <v>25.688132928151493</v>
      </c>
      <c r="K24" s="119">
        <v>46.99497257093558</v>
      </c>
      <c r="L24" s="119">
        <v>15.38455621286603</v>
      </c>
      <c r="M24" s="119">
        <v>6.5491377842474998</v>
      </c>
      <c r="N24" s="119">
        <v>1.9685099854256518</v>
      </c>
      <c r="O24" s="119">
        <v>23.09870305713083</v>
      </c>
      <c r="P24" s="119">
        <v>70.212767047019938</v>
      </c>
      <c r="Q24" s="119">
        <v>4.720019910423578</v>
      </c>
      <c r="S24" s="118"/>
    </row>
    <row r="25" spans="1:19" x14ac:dyDescent="0.25">
      <c r="A25" s="116"/>
      <c r="B25" s="64" t="s">
        <v>35</v>
      </c>
      <c r="C25" s="119">
        <v>98.00158164651161</v>
      </c>
      <c r="D25" s="119">
        <v>16.745465357544226</v>
      </c>
      <c r="E25" s="119">
        <v>27.126293318864704</v>
      </c>
      <c r="F25" s="119">
        <v>32.932956557483159</v>
      </c>
      <c r="G25" s="119">
        <v>23.195284766107914</v>
      </c>
      <c r="H25" s="119">
        <v>1.9984183534883917</v>
      </c>
      <c r="I25" s="119">
        <v>18.203431670106429</v>
      </c>
      <c r="J25" s="119">
        <v>27.51659180122213</v>
      </c>
      <c r="K25" s="119">
        <v>33.394540892719846</v>
      </c>
      <c r="L25" s="119">
        <v>20.885435635951598</v>
      </c>
      <c r="M25" s="119" t="s">
        <v>19</v>
      </c>
      <c r="N25" s="119" t="s">
        <v>19</v>
      </c>
      <c r="O25" s="119" t="s">
        <v>19</v>
      </c>
      <c r="P25" s="119" t="s">
        <v>19</v>
      </c>
      <c r="Q25" s="119" t="s">
        <v>19</v>
      </c>
      <c r="S25" s="118"/>
    </row>
    <row r="26" spans="1:19" x14ac:dyDescent="0.25">
      <c r="A26" s="116"/>
      <c r="B26" s="64" t="s">
        <v>36</v>
      </c>
      <c r="C26" s="119">
        <v>43.880803443063307</v>
      </c>
      <c r="D26" s="119">
        <v>19.317468348062995</v>
      </c>
      <c r="E26" s="119">
        <v>28.082720675128975</v>
      </c>
      <c r="F26" s="119">
        <v>29.410255748168073</v>
      </c>
      <c r="G26" s="119">
        <v>23.189555228639961</v>
      </c>
      <c r="H26" s="119">
        <v>36.245493472546826</v>
      </c>
      <c r="I26" s="119">
        <v>16.145525892890124</v>
      </c>
      <c r="J26" s="119">
        <v>28.257583872264597</v>
      </c>
      <c r="K26" s="119">
        <v>35.241913944420411</v>
      </c>
      <c r="L26" s="119">
        <v>20.354976290424869</v>
      </c>
      <c r="M26" s="119">
        <v>19.873703084389867</v>
      </c>
      <c r="N26" s="119">
        <v>2.04252150526154</v>
      </c>
      <c r="O26" s="119">
        <v>35.182097648944122</v>
      </c>
      <c r="P26" s="119">
        <v>55.685580923075925</v>
      </c>
      <c r="Q26" s="119">
        <v>7.0897999227184121</v>
      </c>
      <c r="S26" s="118"/>
    </row>
    <row r="27" spans="1:19" x14ac:dyDescent="0.25">
      <c r="A27" s="116"/>
      <c r="B27" s="64" t="s">
        <v>37</v>
      </c>
      <c r="C27" s="119">
        <v>70.688635176628878</v>
      </c>
      <c r="D27" s="119">
        <v>29.239216121869376</v>
      </c>
      <c r="E27" s="119">
        <v>20.032056786231113</v>
      </c>
      <c r="F27" s="119">
        <v>31.749873759878898</v>
      </c>
      <c r="G27" s="119">
        <v>18.978853332020609</v>
      </c>
      <c r="H27" s="119">
        <v>22.791977922749503</v>
      </c>
      <c r="I27" s="119">
        <v>34.371353283944323</v>
      </c>
      <c r="J27" s="119">
        <v>17.458461562552518</v>
      </c>
      <c r="K27" s="119">
        <v>32.421279009496374</v>
      </c>
      <c r="L27" s="119">
        <v>15.748906144006785</v>
      </c>
      <c r="M27" s="119">
        <v>6.5193869006216136</v>
      </c>
      <c r="N27" s="119">
        <v>4.9556794997667337</v>
      </c>
      <c r="O27" s="119">
        <v>26.385674431067979</v>
      </c>
      <c r="P27" s="119">
        <v>62.811850430407205</v>
      </c>
      <c r="Q27" s="119">
        <v>5.8467956387580893</v>
      </c>
      <c r="S27" s="118"/>
    </row>
    <row r="28" spans="1:19" x14ac:dyDescent="0.25">
      <c r="A28" s="116"/>
      <c r="B28" s="64" t="s">
        <v>38</v>
      </c>
      <c r="C28" s="119">
        <v>61.936264888691774</v>
      </c>
      <c r="D28" s="119">
        <v>20.829664743059606</v>
      </c>
      <c r="E28" s="119">
        <v>25.021297324640546</v>
      </c>
      <c r="F28" s="119">
        <v>31.89195179047417</v>
      </c>
      <c r="G28" s="119">
        <v>22.257086141825681</v>
      </c>
      <c r="H28" s="119">
        <v>36.856745006223797</v>
      </c>
      <c r="I28" s="119">
        <v>15.799041531481931</v>
      </c>
      <c r="J28" s="119">
        <v>24.584051743230734</v>
      </c>
      <c r="K28" s="119">
        <v>43.001492503231731</v>
      </c>
      <c r="L28" s="119">
        <v>16.615414222055605</v>
      </c>
      <c r="M28" s="119">
        <v>1.2069901050844263</v>
      </c>
      <c r="N28" s="119">
        <v>0.65799987679242466</v>
      </c>
      <c r="O28" s="119">
        <v>18.184188182607912</v>
      </c>
      <c r="P28" s="119">
        <v>78.815260954537308</v>
      </c>
      <c r="Q28" s="119">
        <v>2.3425509860623661</v>
      </c>
      <c r="S28" s="118"/>
    </row>
    <row r="29" spans="1:19" x14ac:dyDescent="0.25">
      <c r="A29" s="116"/>
      <c r="B29" s="64" t="s">
        <v>39</v>
      </c>
      <c r="C29" s="119">
        <v>74.284943887769046</v>
      </c>
      <c r="D29" s="119">
        <v>16.496802362264663</v>
      </c>
      <c r="E29" s="119">
        <v>27.8788674500361</v>
      </c>
      <c r="F29" s="119">
        <v>34.677579952668765</v>
      </c>
      <c r="G29" s="119">
        <v>20.946750235030478</v>
      </c>
      <c r="H29" s="119">
        <v>17.153764118690816</v>
      </c>
      <c r="I29" s="119">
        <v>15.520857535389954</v>
      </c>
      <c r="J29" s="119">
        <v>27.221743651450314</v>
      </c>
      <c r="K29" s="119">
        <v>37.650339802021286</v>
      </c>
      <c r="L29" s="119">
        <v>19.607059011138446</v>
      </c>
      <c r="M29" s="119">
        <v>8.561291993540145</v>
      </c>
      <c r="N29" s="119">
        <v>11.600470640123913</v>
      </c>
      <c r="O29" s="119">
        <v>21.504329828646409</v>
      </c>
      <c r="P29" s="119">
        <v>53.978415887376329</v>
      </c>
      <c r="Q29" s="119">
        <v>12.916783643853345</v>
      </c>
      <c r="S29" s="118"/>
    </row>
    <row r="30" spans="1:19" x14ac:dyDescent="0.25">
      <c r="A30" s="116"/>
      <c r="B30" s="64" t="s">
        <v>40</v>
      </c>
      <c r="C30" s="119">
        <v>82.133253720422658</v>
      </c>
      <c r="D30" s="119">
        <v>14.276875454965904</v>
      </c>
      <c r="E30" s="119">
        <v>22.542952475108429</v>
      </c>
      <c r="F30" s="119">
        <v>42.776050281785132</v>
      </c>
      <c r="G30" s="119">
        <v>20.404121788140536</v>
      </c>
      <c r="H30" s="119">
        <v>15.688031886849293</v>
      </c>
      <c r="I30" s="119">
        <v>16.436422770054666</v>
      </c>
      <c r="J30" s="119">
        <v>23.375380404463879</v>
      </c>
      <c r="K30" s="119">
        <v>39.606116538861841</v>
      </c>
      <c r="L30" s="119">
        <v>20.582080286619618</v>
      </c>
      <c r="M30" s="119">
        <v>2.1787143927280477</v>
      </c>
      <c r="N30" s="119">
        <v>61.171163516668869</v>
      </c>
      <c r="O30" s="119">
        <v>7.2892081893649028</v>
      </c>
      <c r="P30" s="119">
        <v>28.970381838893822</v>
      </c>
      <c r="Q30" s="119">
        <v>2.5692464550724088</v>
      </c>
      <c r="S30" s="118"/>
    </row>
    <row r="31" spans="1:19" x14ac:dyDescent="0.25">
      <c r="A31" s="116"/>
      <c r="B31" s="64" t="s">
        <v>41</v>
      </c>
      <c r="C31" s="119">
        <v>49.062411622523832</v>
      </c>
      <c r="D31" s="119">
        <v>17.863815646326785</v>
      </c>
      <c r="E31" s="119">
        <v>25.747469470938455</v>
      </c>
      <c r="F31" s="119">
        <v>36.556245152949408</v>
      </c>
      <c r="G31" s="119">
        <v>19.832469729785355</v>
      </c>
      <c r="H31" s="119">
        <v>36.971963016126011</v>
      </c>
      <c r="I31" s="119">
        <v>13.411641042058802</v>
      </c>
      <c r="J31" s="119">
        <v>22.988241246106085</v>
      </c>
      <c r="K31" s="119">
        <v>50.279800763312878</v>
      </c>
      <c r="L31" s="119">
        <v>13.320316948522237</v>
      </c>
      <c r="M31" s="119">
        <v>13.965625361350156</v>
      </c>
      <c r="N31" s="119">
        <v>3.4563780622778593</v>
      </c>
      <c r="O31" s="119">
        <v>25.038630735524759</v>
      </c>
      <c r="P31" s="119">
        <v>65.443956641084782</v>
      </c>
      <c r="Q31" s="119">
        <v>6.0610345611126011</v>
      </c>
      <c r="S31" s="118"/>
    </row>
    <row r="32" spans="1:19" x14ac:dyDescent="0.25">
      <c r="A32" s="116"/>
      <c r="B32" s="64" t="s">
        <v>42</v>
      </c>
      <c r="C32" s="119">
        <v>72.51190019062868</v>
      </c>
      <c r="D32" s="119">
        <v>20.808053471355816</v>
      </c>
      <c r="E32" s="119">
        <v>24.286876201848855</v>
      </c>
      <c r="F32" s="119">
        <v>33.53554341791385</v>
      </c>
      <c r="G32" s="119">
        <v>21.369526908881479</v>
      </c>
      <c r="H32" s="119">
        <v>25.044801987541099</v>
      </c>
      <c r="I32" s="119">
        <v>19.304848713865571</v>
      </c>
      <c r="J32" s="119">
        <v>22.513865960849149</v>
      </c>
      <c r="K32" s="119">
        <v>41.013631142501787</v>
      </c>
      <c r="L32" s="119">
        <v>17.16765418278349</v>
      </c>
      <c r="M32" s="119">
        <v>2.4432978218302219</v>
      </c>
      <c r="N32" s="119">
        <v>1.6248924053879961</v>
      </c>
      <c r="O32" s="119">
        <v>14.047153516847462</v>
      </c>
      <c r="P32" s="119">
        <v>80.613873577043435</v>
      </c>
      <c r="Q32" s="119">
        <v>3.7140805007210975</v>
      </c>
      <c r="S32" s="118"/>
    </row>
    <row r="33" spans="1:19" x14ac:dyDescent="0.25">
      <c r="A33" s="116"/>
      <c r="B33" s="64" t="s">
        <v>43</v>
      </c>
      <c r="C33" s="119">
        <v>82.490280815498522</v>
      </c>
      <c r="D33" s="119">
        <v>23.58242116863596</v>
      </c>
      <c r="E33" s="119">
        <v>23.194164157924835</v>
      </c>
      <c r="F33" s="119">
        <v>30.192646612424106</v>
      </c>
      <c r="G33" s="119">
        <v>23.030768061015095</v>
      </c>
      <c r="H33" s="119">
        <v>9.7819533900788169</v>
      </c>
      <c r="I33" s="119">
        <v>26.604358104414562</v>
      </c>
      <c r="J33" s="119">
        <v>22.075225513442984</v>
      </c>
      <c r="K33" s="119">
        <v>32.114942405130222</v>
      </c>
      <c r="L33" s="119">
        <v>19.205473977012236</v>
      </c>
      <c r="M33" s="119">
        <v>7.7277657944226643</v>
      </c>
      <c r="N33" s="119">
        <v>8.2367434167988183</v>
      </c>
      <c r="O33" s="119">
        <v>27.325701425424416</v>
      </c>
      <c r="P33" s="119">
        <v>56.736281736281732</v>
      </c>
      <c r="Q33" s="119">
        <v>7.7012734214950278</v>
      </c>
      <c r="S33" s="118"/>
    </row>
    <row r="34" spans="1:19" x14ac:dyDescent="0.25">
      <c r="A34" s="116"/>
      <c r="B34" s="72" t="s">
        <v>44</v>
      </c>
      <c r="C34" s="121">
        <v>65.865391019051771</v>
      </c>
      <c r="D34" s="121">
        <v>19.846913041621509</v>
      </c>
      <c r="E34" s="121">
        <v>25.400530507550567</v>
      </c>
      <c r="F34" s="121">
        <v>32.841053759047462</v>
      </c>
      <c r="G34" s="121">
        <v>21.911502691780459</v>
      </c>
      <c r="H34" s="121">
        <v>9.3695170865245085</v>
      </c>
      <c r="I34" s="121">
        <v>25.24216079233199</v>
      </c>
      <c r="J34" s="121">
        <v>23.87117843697261</v>
      </c>
      <c r="K34" s="121">
        <v>36.48537907308841</v>
      </c>
      <c r="L34" s="121">
        <v>14.401281697606994</v>
      </c>
      <c r="M34" s="121">
        <v>24.765091894423723</v>
      </c>
      <c r="N34" s="121">
        <v>5.2530608368605689</v>
      </c>
      <c r="O34" s="121">
        <v>27.093550378901369</v>
      </c>
      <c r="P34" s="121">
        <v>62.648718667771341</v>
      </c>
      <c r="Q34" s="121">
        <v>5.0046701164667251</v>
      </c>
      <c r="S34" s="118"/>
    </row>
    <row r="35" spans="1:19" x14ac:dyDescent="0.25">
      <c r="A35" s="116"/>
      <c r="B35" s="64" t="s">
        <v>45</v>
      </c>
      <c r="C35" s="119">
        <v>66.173810306748663</v>
      </c>
      <c r="D35" s="119">
        <v>19.733661984451338</v>
      </c>
      <c r="E35" s="119">
        <v>25.254423653160686</v>
      </c>
      <c r="F35" s="119">
        <v>34.812551921257381</v>
      </c>
      <c r="G35" s="119">
        <v>20.199362441130596</v>
      </c>
      <c r="H35" s="119">
        <v>19.4568382689319</v>
      </c>
      <c r="I35" s="119">
        <v>18.844604865773114</v>
      </c>
      <c r="J35" s="119">
        <v>23.756968574074659</v>
      </c>
      <c r="K35" s="119">
        <v>37.852741691300629</v>
      </c>
      <c r="L35" s="119">
        <v>19.545684868851605</v>
      </c>
      <c r="M35" s="119">
        <v>14.369351424319438</v>
      </c>
      <c r="N35" s="119">
        <v>0</v>
      </c>
      <c r="O35" s="119">
        <v>20.673202344675069</v>
      </c>
      <c r="P35" s="119">
        <v>79.326797655324938</v>
      </c>
      <c r="Q35" s="119">
        <v>0</v>
      </c>
      <c r="S35" s="118"/>
    </row>
    <row r="36" spans="1:19" x14ac:dyDescent="0.25">
      <c r="A36" s="116"/>
      <c r="B36" s="64" t="s">
        <v>46</v>
      </c>
      <c r="C36" s="119">
        <v>78.887649229629559</v>
      </c>
      <c r="D36" s="119">
        <v>24.698964196350353</v>
      </c>
      <c r="E36" s="119">
        <v>22.155548048348955</v>
      </c>
      <c r="F36" s="119">
        <v>31.048915813040018</v>
      </c>
      <c r="G36" s="119">
        <v>22.096571942260674</v>
      </c>
      <c r="H36" s="119">
        <v>14.393799093894403</v>
      </c>
      <c r="I36" s="119">
        <v>18.050586832360509</v>
      </c>
      <c r="J36" s="119">
        <v>30.788301010481391</v>
      </c>
      <c r="K36" s="119">
        <v>35.671248352475992</v>
      </c>
      <c r="L36" s="119">
        <v>15.489863804682106</v>
      </c>
      <c r="M36" s="119">
        <v>6.7185516764760349</v>
      </c>
      <c r="N36" s="119">
        <v>0.17480166733898078</v>
      </c>
      <c r="O36" s="119">
        <v>25.17816323786473</v>
      </c>
      <c r="P36" s="119">
        <v>68.455022186365468</v>
      </c>
      <c r="Q36" s="119">
        <v>6.1920129084308186</v>
      </c>
      <c r="S36" s="118"/>
    </row>
    <row r="37" spans="1:19" x14ac:dyDescent="0.25">
      <c r="A37" s="116"/>
      <c r="B37" s="72" t="s">
        <v>47</v>
      </c>
      <c r="C37" s="121">
        <v>68.382074182580226</v>
      </c>
      <c r="D37" s="121">
        <v>19.857280527173128</v>
      </c>
      <c r="E37" s="121">
        <v>25.18361511889881</v>
      </c>
      <c r="F37" s="121">
        <v>34.436801786466589</v>
      </c>
      <c r="G37" s="121">
        <v>20.522302567461473</v>
      </c>
      <c r="H37" s="121">
        <v>10.231394184053057</v>
      </c>
      <c r="I37" s="121">
        <v>20.633676396402482</v>
      </c>
      <c r="J37" s="121">
        <v>25.331014350815057</v>
      </c>
      <c r="K37" s="121">
        <v>38.73580274014239</v>
      </c>
      <c r="L37" s="121">
        <v>15.299506512640074</v>
      </c>
      <c r="M37" s="121">
        <v>21.386531633366708</v>
      </c>
      <c r="N37" s="121">
        <v>5.6374149072543975</v>
      </c>
      <c r="O37" s="121">
        <v>30.776158430158439</v>
      </c>
      <c r="P37" s="121">
        <v>57.993631328974118</v>
      </c>
      <c r="Q37" s="121">
        <v>5.5927953336130418</v>
      </c>
      <c r="S37" s="118"/>
    </row>
    <row r="38" spans="1:19" x14ac:dyDescent="0.25">
      <c r="A38" s="116"/>
      <c r="B38" s="64" t="s">
        <v>48</v>
      </c>
      <c r="C38" s="119">
        <v>92.958333243898622</v>
      </c>
      <c r="D38" s="119">
        <v>6.4849868102069914</v>
      </c>
      <c r="E38" s="119">
        <v>29.109884714470947</v>
      </c>
      <c r="F38" s="119">
        <v>53.482380338339652</v>
      </c>
      <c r="G38" s="119">
        <v>10.922748136982408</v>
      </c>
      <c r="H38" s="119">
        <v>6.1348182488188279</v>
      </c>
      <c r="I38" s="119">
        <v>7.7968549218183441</v>
      </c>
      <c r="J38" s="119">
        <v>22.915049809794017</v>
      </c>
      <c r="K38" s="119">
        <v>55.925647909006472</v>
      </c>
      <c r="L38" s="119">
        <v>13.362447359381163</v>
      </c>
      <c r="M38" s="119">
        <v>0.90684850728255506</v>
      </c>
      <c r="N38" s="119">
        <v>0</v>
      </c>
      <c r="O38" s="119">
        <v>12.049748246331282</v>
      </c>
      <c r="P38" s="119">
        <v>87.025003227611137</v>
      </c>
      <c r="Q38" s="119">
        <v>0.92524852605758057</v>
      </c>
      <c r="S38" s="118"/>
    </row>
    <row r="39" spans="1:19" x14ac:dyDescent="0.25">
      <c r="A39" s="116"/>
      <c r="B39" s="76" t="s">
        <v>49</v>
      </c>
      <c r="C39" s="122">
        <v>88.442217093354884</v>
      </c>
      <c r="D39" s="122">
        <v>12.277413461136106</v>
      </c>
      <c r="E39" s="122">
        <v>27.283279904050101</v>
      </c>
      <c r="F39" s="122">
        <v>40.316728138873025</v>
      </c>
      <c r="G39" s="122">
        <v>20.122578495940768</v>
      </c>
      <c r="H39" s="122">
        <v>9.9045562862215579</v>
      </c>
      <c r="I39" s="122">
        <v>15.324592136805226</v>
      </c>
      <c r="J39" s="122">
        <v>20.961887477313976</v>
      </c>
      <c r="K39" s="122">
        <v>46.035890020089873</v>
      </c>
      <c r="L39" s="122">
        <v>17.677630365790932</v>
      </c>
      <c r="M39" s="122">
        <v>1.6532266204235515</v>
      </c>
      <c r="N39" s="122">
        <v>0</v>
      </c>
      <c r="O39" s="122">
        <v>3.421810041573393</v>
      </c>
      <c r="P39" s="122">
        <v>96.540395964764372</v>
      </c>
      <c r="Q39" s="122">
        <v>3.7793993662237985E-2</v>
      </c>
      <c r="S39" s="118"/>
    </row>
    <row r="40" spans="1:19" x14ac:dyDescent="0.25">
      <c r="A40" s="116"/>
      <c r="B40" s="76" t="s">
        <v>54</v>
      </c>
      <c r="C40" s="122">
        <v>92.926625713607564</v>
      </c>
      <c r="D40" s="122">
        <v>6.548250227122268</v>
      </c>
      <c r="E40" s="122">
        <v>21.982838297543069</v>
      </c>
      <c r="F40" s="122">
        <v>58.146650054022139</v>
      </c>
      <c r="G40" s="122">
        <v>13.322261421312524</v>
      </c>
      <c r="H40" s="122">
        <v>6.2971570214589097</v>
      </c>
      <c r="I40" s="122">
        <v>3.0569036064325816</v>
      </c>
      <c r="J40" s="122">
        <v>22.272708049185354</v>
      </c>
      <c r="K40" s="122">
        <v>67.632769795201995</v>
      </c>
      <c r="L40" s="122">
        <v>7.0376185491800678</v>
      </c>
      <c r="M40" s="122">
        <v>0.77621726493353527</v>
      </c>
      <c r="N40" s="122">
        <v>1.3938328258352275</v>
      </c>
      <c r="O40" s="122">
        <v>27.295535446240944</v>
      </c>
      <c r="P40" s="122">
        <v>66.496547583308313</v>
      </c>
      <c r="Q40" s="122">
        <v>4.8140841446155163</v>
      </c>
      <c r="S40" s="118"/>
    </row>
    <row r="41" spans="1:19" x14ac:dyDescent="0.25">
      <c r="A41" s="116"/>
      <c r="B41" s="146" t="s">
        <v>50</v>
      </c>
      <c r="C41" s="152">
        <v>45.200332611656599</v>
      </c>
      <c r="D41" s="152">
        <v>21.07989480992093</v>
      </c>
      <c r="E41" s="152">
        <v>25.844017367601914</v>
      </c>
      <c r="F41" s="152">
        <v>29.239061312983878</v>
      </c>
      <c r="G41" s="152">
        <v>23.837026509493285</v>
      </c>
      <c r="H41" s="152">
        <v>54.484337391040135</v>
      </c>
      <c r="I41" s="152">
        <v>18.398931541120341</v>
      </c>
      <c r="J41" s="152">
        <v>23.946186991221033</v>
      </c>
      <c r="K41" s="152">
        <v>37.2037134050547</v>
      </c>
      <c r="L41" s="152">
        <v>20.451168062603927</v>
      </c>
      <c r="M41" s="152">
        <v>0.31532999730325734</v>
      </c>
      <c r="N41" s="152">
        <v>2.3425949528422128</v>
      </c>
      <c r="O41" s="152">
        <v>22.011215906194241</v>
      </c>
      <c r="P41" s="152">
        <v>72.584756563854185</v>
      </c>
      <c r="Q41" s="152">
        <v>3.0614325771093553</v>
      </c>
      <c r="S41" s="118"/>
    </row>
    <row r="42" spans="1:19" ht="13.8" customHeight="1" x14ac:dyDescent="0.25">
      <c r="B42" s="34" t="s">
        <v>100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</row>
    <row r="43" spans="1:19" s="14" customFormat="1" ht="13.8" customHeight="1" x14ac:dyDescent="0.25">
      <c r="B43" s="34" t="s">
        <v>57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123"/>
    </row>
    <row r="44" spans="1:19" ht="16.2" customHeight="1" x14ac:dyDescent="0.25">
      <c r="B44" s="81" t="s">
        <v>115</v>
      </c>
    </row>
    <row r="45" spans="1:19" x14ac:dyDescent="0.25">
      <c r="B45" s="124"/>
    </row>
  </sheetData>
  <mergeCells count="11">
    <mergeCell ref="N5:Q5"/>
    <mergeCell ref="B2:Q2"/>
    <mergeCell ref="B4:B6"/>
    <mergeCell ref="C4:G4"/>
    <mergeCell ref="H4:L4"/>
    <mergeCell ref="M4:Q4"/>
    <mergeCell ref="C5:C6"/>
    <mergeCell ref="D5:G5"/>
    <mergeCell ref="H5:H6"/>
    <mergeCell ref="I5:L5"/>
    <mergeCell ref="M5:M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46"/>
  <sheetViews>
    <sheetView topLeftCell="A6" zoomScaleNormal="100" workbookViewId="0">
      <selection activeCell="R23" sqref="R23"/>
    </sheetView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5" x14ac:dyDescent="0.25">
      <c r="A1" s="108" t="s">
        <v>105</v>
      </c>
      <c r="B1" s="109" t="s">
        <v>0</v>
      </c>
      <c r="C1" s="109" t="s">
        <v>1</v>
      </c>
      <c r="D1" s="109" t="s">
        <v>2</v>
      </c>
      <c r="E1" s="109" t="s">
        <v>3</v>
      </c>
      <c r="F1" s="109" t="s">
        <v>4</v>
      </c>
      <c r="G1" s="109" t="s">
        <v>5</v>
      </c>
      <c r="H1" s="109" t="s">
        <v>6</v>
      </c>
      <c r="I1" s="109" t="s">
        <v>7</v>
      </c>
      <c r="J1" s="109" t="s">
        <v>8</v>
      </c>
      <c r="K1" s="109" t="s">
        <v>9</v>
      </c>
      <c r="L1" s="109" t="s">
        <v>10</v>
      </c>
      <c r="M1" s="109" t="s">
        <v>11</v>
      </c>
      <c r="O1" s="110"/>
    </row>
    <row r="2" spans="1:15" x14ac:dyDescent="0.25">
      <c r="A2" s="125" t="s">
        <v>12</v>
      </c>
      <c r="B2" s="54">
        <v>4.4418068268065068E-2</v>
      </c>
      <c r="C2" s="54">
        <v>4.8125386265839863E-2</v>
      </c>
      <c r="D2" s="54">
        <v>5.3083149357792347E-2</v>
      </c>
      <c r="E2" s="54">
        <v>7.2006935615005388E-2</v>
      </c>
      <c r="F2" s="54">
        <v>8.5861384295616031E-2</v>
      </c>
      <c r="G2" s="54">
        <v>0.10712260254953794</v>
      </c>
      <c r="H2" s="54">
        <v>0.15017388545736338</v>
      </c>
      <c r="I2" s="54">
        <v>0.16522665536088743</v>
      </c>
      <c r="J2" s="54">
        <v>0.10385322021921987</v>
      </c>
      <c r="K2" s="54">
        <v>7.4494294717660781E-2</v>
      </c>
      <c r="L2" s="54">
        <v>4.5986809098493772E-2</v>
      </c>
      <c r="M2" s="54">
        <v>4.9647608794518079E-2</v>
      </c>
      <c r="N2" s="112"/>
      <c r="O2" s="113"/>
    </row>
    <row r="3" spans="1:15" x14ac:dyDescent="0.25">
      <c r="A3" s="125" t="s">
        <v>89</v>
      </c>
      <c r="B3" s="54">
        <v>4.7183665297497991E-2</v>
      </c>
      <c r="C3" s="54">
        <v>5.1010194878253451E-2</v>
      </c>
      <c r="D3" s="54">
        <v>5.667263668009738E-2</v>
      </c>
      <c r="E3" s="54">
        <v>7.5276483114391626E-2</v>
      </c>
      <c r="F3" s="54">
        <v>8.3404063931397432E-2</v>
      </c>
      <c r="G3" s="54">
        <v>0.10135950987286588</v>
      </c>
      <c r="H3" s="54">
        <v>0.14710934475600343</v>
      </c>
      <c r="I3" s="54">
        <v>0.16907359264333047</v>
      </c>
      <c r="J3" s="54">
        <v>9.5134600152159465E-2</v>
      </c>
      <c r="K3" s="54">
        <v>7.0030326395164322E-2</v>
      </c>
      <c r="L3" s="54">
        <v>5.0585844850175796E-2</v>
      </c>
      <c r="M3" s="54">
        <v>5.3159737428662826E-2</v>
      </c>
      <c r="N3" s="112"/>
      <c r="O3" s="113"/>
    </row>
    <row r="4" spans="1:15" x14ac:dyDescent="0.25">
      <c r="A4" s="125" t="s">
        <v>90</v>
      </c>
      <c r="B4" s="54">
        <v>4.1253878789613493E-2</v>
      </c>
      <c r="C4" s="54">
        <v>4.4824803801511347E-2</v>
      </c>
      <c r="D4" s="54">
        <v>4.8976326166489378E-2</v>
      </c>
      <c r="E4" s="54">
        <v>6.8266163663504964E-2</v>
      </c>
      <c r="F4" s="54">
        <v>8.8672866647851484E-2</v>
      </c>
      <c r="G4" s="54">
        <v>0.11371630257770381</v>
      </c>
      <c r="H4" s="54">
        <v>0.15368010394846374</v>
      </c>
      <c r="I4" s="54">
        <v>0.16082527716159667</v>
      </c>
      <c r="J4" s="54">
        <v>0.11382841385343719</v>
      </c>
      <c r="K4" s="54">
        <v>7.9601633729042651E-2</v>
      </c>
      <c r="L4" s="54">
        <v>4.0724936026740141E-2</v>
      </c>
      <c r="M4" s="54">
        <v>4.5629293634045109E-2</v>
      </c>
      <c r="N4" s="112"/>
      <c r="O4" s="113"/>
    </row>
    <row r="6" spans="1:15" ht="15.6" x14ac:dyDescent="0.3">
      <c r="A6" s="128" t="s">
        <v>116</v>
      </c>
    </row>
    <row r="30" spans="2:2" x14ac:dyDescent="0.25">
      <c r="B30" s="34" t="s">
        <v>53</v>
      </c>
    </row>
    <row r="44" spans="2:13" x14ac:dyDescent="0.25"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</row>
    <row r="45" spans="2:13" x14ac:dyDescent="0.25"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</row>
    <row r="46" spans="2:13" x14ac:dyDescent="0.25"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O44"/>
  <sheetViews>
    <sheetView showGridLines="0" zoomScaleNormal="100" workbookViewId="0">
      <selection activeCell="B2" sqref="B2:L44"/>
    </sheetView>
  </sheetViews>
  <sheetFormatPr defaultColWidth="9.33203125" defaultRowHeight="13.2" x14ac:dyDescent="0.25"/>
  <cols>
    <col min="1" max="1" width="5.33203125" style="2" customWidth="1"/>
    <col min="2" max="2" width="19.6640625" style="2" customWidth="1"/>
    <col min="3" max="3" width="11.33203125" style="2" customWidth="1"/>
    <col min="4" max="7" width="5.6640625" style="2" customWidth="1"/>
    <col min="8" max="8" width="11.33203125" style="2" customWidth="1"/>
    <col min="9" max="12" width="5.6640625" style="2" customWidth="1"/>
    <col min="13" max="16384" width="9.33203125" style="2"/>
  </cols>
  <sheetData>
    <row r="2" spans="2:12" ht="16.2" customHeight="1" x14ac:dyDescent="0.3">
      <c r="B2" s="141" t="s">
        <v>111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</row>
    <row r="3" spans="2:12" ht="5.25" customHeight="1" x14ac:dyDescent="0.25"/>
    <row r="4" spans="2:12" ht="18" customHeight="1" x14ac:dyDescent="0.25">
      <c r="B4" s="139"/>
      <c r="C4" s="137" t="s">
        <v>101</v>
      </c>
      <c r="D4" s="137"/>
      <c r="E4" s="137"/>
      <c r="F4" s="137"/>
      <c r="G4" s="137"/>
      <c r="H4" s="137" t="s">
        <v>102</v>
      </c>
      <c r="I4" s="137"/>
      <c r="J4" s="137"/>
      <c r="K4" s="137"/>
      <c r="L4" s="137"/>
    </row>
    <row r="5" spans="2:12" ht="25.5" customHeight="1" x14ac:dyDescent="0.25">
      <c r="B5" s="143"/>
      <c r="C5" s="144" t="s">
        <v>94</v>
      </c>
      <c r="D5" s="143" t="s">
        <v>95</v>
      </c>
      <c r="E5" s="143"/>
      <c r="F5" s="143"/>
      <c r="G5" s="143"/>
      <c r="H5" s="144" t="s">
        <v>94</v>
      </c>
      <c r="I5" s="143" t="s">
        <v>95</v>
      </c>
      <c r="J5" s="143"/>
      <c r="K5" s="143"/>
      <c r="L5" s="143"/>
    </row>
    <row r="6" spans="2:12" ht="16.5" customHeight="1" x14ac:dyDescent="0.25">
      <c r="B6" s="140"/>
      <c r="C6" s="138"/>
      <c r="D6" s="127" t="s">
        <v>96</v>
      </c>
      <c r="E6" s="127" t="s">
        <v>97</v>
      </c>
      <c r="F6" s="127" t="s">
        <v>98</v>
      </c>
      <c r="G6" s="127" t="s">
        <v>99</v>
      </c>
      <c r="H6" s="138"/>
      <c r="I6" s="127" t="s">
        <v>96</v>
      </c>
      <c r="J6" s="127" t="s">
        <v>97</v>
      </c>
      <c r="K6" s="127" t="s">
        <v>98</v>
      </c>
      <c r="L6" s="127" t="s">
        <v>99</v>
      </c>
    </row>
    <row r="7" spans="2:12" x14ac:dyDescent="0.25">
      <c r="B7" s="58" t="s">
        <v>103</v>
      </c>
      <c r="C7" s="117">
        <v>53.360934229998705</v>
      </c>
      <c r="D7" s="117">
        <v>15.486649685584883</v>
      </c>
      <c r="E7" s="117">
        <v>26.00400569186549</v>
      </c>
      <c r="F7" s="117">
        <v>41.131753755149333</v>
      </c>
      <c r="G7" s="117">
        <v>17.377590867400293</v>
      </c>
      <c r="H7" s="117">
        <v>46.639065770001288</v>
      </c>
      <c r="I7" s="117">
        <v>13.50550087576142</v>
      </c>
      <c r="J7" s="117">
        <v>27.065533288906025</v>
      </c>
      <c r="K7" s="117">
        <v>42.833379496349764</v>
      </c>
      <c r="L7" s="117">
        <v>16.595586338982791</v>
      </c>
    </row>
    <row r="8" spans="2:12" x14ac:dyDescent="0.25">
      <c r="B8" s="64" t="s">
        <v>17</v>
      </c>
      <c r="C8" s="119">
        <v>51.834437623042675</v>
      </c>
      <c r="D8" s="119">
        <v>15.897490681947007</v>
      </c>
      <c r="E8" s="119">
        <v>25.921167954781353</v>
      </c>
      <c r="F8" s="119">
        <v>38.633357443198754</v>
      </c>
      <c r="G8" s="119">
        <v>19.547983920072884</v>
      </c>
      <c r="H8" s="119">
        <v>48.165562376957325</v>
      </c>
      <c r="I8" s="119">
        <v>16.832931860012543</v>
      </c>
      <c r="J8" s="119">
        <v>27.923581481591135</v>
      </c>
      <c r="K8" s="119">
        <v>33.285695356141467</v>
      </c>
      <c r="L8" s="119">
        <v>21.957791302254851</v>
      </c>
    </row>
    <row r="9" spans="2:12" x14ac:dyDescent="0.25">
      <c r="B9" s="64" t="s">
        <v>18</v>
      </c>
      <c r="C9" s="119">
        <v>45.825359837463147</v>
      </c>
      <c r="D9" s="119">
        <v>16.318734036639089</v>
      </c>
      <c r="E9" s="119">
        <v>20.537959373581554</v>
      </c>
      <c r="F9" s="119">
        <v>46.390659933178483</v>
      </c>
      <c r="G9" s="119">
        <v>16.752646656600874</v>
      </c>
      <c r="H9" s="119">
        <v>54.174640162536846</v>
      </c>
      <c r="I9" s="119" t="s">
        <v>19</v>
      </c>
      <c r="J9" s="119" t="s">
        <v>19</v>
      </c>
      <c r="K9" s="119">
        <v>64.324989580214208</v>
      </c>
      <c r="L9" s="119" t="s">
        <v>19</v>
      </c>
    </row>
    <row r="10" spans="2:12" x14ac:dyDescent="0.25">
      <c r="B10" s="64" t="s">
        <v>20</v>
      </c>
      <c r="C10" s="119">
        <v>58.165158916409695</v>
      </c>
      <c r="D10" s="119" t="s">
        <v>19</v>
      </c>
      <c r="E10" s="119" t="s">
        <v>19</v>
      </c>
      <c r="F10" s="119">
        <v>42.856421113454438</v>
      </c>
      <c r="G10" s="119" t="s">
        <v>19</v>
      </c>
      <c r="H10" s="119">
        <v>41.834841083590305</v>
      </c>
      <c r="I10" s="119">
        <v>17.963351753725522</v>
      </c>
      <c r="J10" s="119">
        <v>25.913835814990311</v>
      </c>
      <c r="K10" s="119">
        <v>31.615990148623752</v>
      </c>
      <c r="L10" s="119">
        <v>24.506822282660412</v>
      </c>
    </row>
    <row r="11" spans="2:12" x14ac:dyDescent="0.25">
      <c r="B11" s="64" t="s">
        <v>21</v>
      </c>
      <c r="C11" s="119">
        <v>62.457569833117908</v>
      </c>
      <c r="D11" s="119">
        <v>14.048789858077171</v>
      </c>
      <c r="E11" s="119">
        <v>29.568596088858364</v>
      </c>
      <c r="F11" s="119">
        <v>39.304147555132005</v>
      </c>
      <c r="G11" s="119">
        <v>17.07846649793246</v>
      </c>
      <c r="H11" s="119">
        <v>37.542430166882099</v>
      </c>
      <c r="I11" s="119">
        <v>10.31587147902899</v>
      </c>
      <c r="J11" s="119">
        <v>27.840852305048248</v>
      </c>
      <c r="K11" s="119">
        <v>46.235105965319676</v>
      </c>
      <c r="L11" s="119">
        <v>15.608170250603093</v>
      </c>
    </row>
    <row r="12" spans="2:12" x14ac:dyDescent="0.25">
      <c r="B12" s="64" t="s">
        <v>22</v>
      </c>
      <c r="C12" s="119">
        <v>81.369690157961713</v>
      </c>
      <c r="D12" s="119">
        <v>15.690976161534911</v>
      </c>
      <c r="E12" s="119">
        <v>28.802453556979273</v>
      </c>
      <c r="F12" s="119">
        <v>34.659554196747443</v>
      </c>
      <c r="G12" s="119">
        <v>20.847016084738371</v>
      </c>
      <c r="H12" s="119">
        <v>18.630309842038283</v>
      </c>
      <c r="I12" s="119">
        <v>17.140476831165735</v>
      </c>
      <c r="J12" s="119">
        <v>26.125082638776131</v>
      </c>
      <c r="K12" s="119">
        <v>33.922271608468485</v>
      </c>
      <c r="L12" s="119">
        <v>22.812168921589645</v>
      </c>
    </row>
    <row r="13" spans="2:12" x14ac:dyDescent="0.25">
      <c r="B13" s="64" t="s">
        <v>23</v>
      </c>
      <c r="C13" s="119">
        <v>47.119733729137977</v>
      </c>
      <c r="D13" s="119" t="s">
        <v>19</v>
      </c>
      <c r="E13" s="119" t="s">
        <v>19</v>
      </c>
      <c r="F13" s="119">
        <v>35.313191411730003</v>
      </c>
      <c r="G13" s="119">
        <v>20.558236218039841</v>
      </c>
      <c r="H13" s="119" t="s">
        <v>19</v>
      </c>
      <c r="I13" s="119" t="s">
        <v>19</v>
      </c>
      <c r="J13" s="119" t="s">
        <v>19</v>
      </c>
      <c r="K13" s="119">
        <v>34.304298608976922</v>
      </c>
      <c r="L13" s="119">
        <v>22.370132220166809</v>
      </c>
    </row>
    <row r="14" spans="2:12" x14ac:dyDescent="0.25">
      <c r="B14" s="64" t="s">
        <v>24</v>
      </c>
      <c r="C14" s="119" t="s">
        <v>19</v>
      </c>
      <c r="D14" s="119" t="s">
        <v>19</v>
      </c>
      <c r="E14" s="119" t="s">
        <v>19</v>
      </c>
      <c r="F14" s="119" t="s">
        <v>19</v>
      </c>
      <c r="G14" s="119" t="s">
        <v>19</v>
      </c>
      <c r="H14" s="119" t="s">
        <v>19</v>
      </c>
      <c r="I14" s="119" t="s">
        <v>19</v>
      </c>
      <c r="J14" s="119" t="s">
        <v>19</v>
      </c>
      <c r="K14" s="119" t="s">
        <v>19</v>
      </c>
      <c r="L14" s="119" t="s">
        <v>19</v>
      </c>
    </row>
    <row r="15" spans="2:12" x14ac:dyDescent="0.25">
      <c r="B15" s="64" t="s">
        <v>25</v>
      </c>
      <c r="C15" s="119">
        <v>16.4511035819726</v>
      </c>
      <c r="D15" s="119">
        <v>14.440278737505393</v>
      </c>
      <c r="E15" s="119">
        <v>23.306335994883881</v>
      </c>
      <c r="F15" s="119">
        <v>45.935516488253413</v>
      </c>
      <c r="G15" s="119">
        <v>16.317868779357312</v>
      </c>
      <c r="H15" s="119">
        <v>83.548896418027397</v>
      </c>
      <c r="I15" s="119">
        <v>1.9241908819988944</v>
      </c>
      <c r="J15" s="119">
        <v>30.684437242478406</v>
      </c>
      <c r="K15" s="119">
        <v>58.406869248844252</v>
      </c>
      <c r="L15" s="119">
        <v>8.9845026266784451</v>
      </c>
    </row>
    <row r="16" spans="2:12" x14ac:dyDescent="0.25">
      <c r="B16" s="64" t="s">
        <v>26</v>
      </c>
      <c r="C16" s="119">
        <v>37.552364929960298</v>
      </c>
      <c r="D16" s="119">
        <v>14.339746815662602</v>
      </c>
      <c r="E16" s="119">
        <v>26.422076048919706</v>
      </c>
      <c r="F16" s="119">
        <v>41.619167272349245</v>
      </c>
      <c r="G16" s="119">
        <v>17.619009863068445</v>
      </c>
      <c r="H16" s="119">
        <v>62.447635070039709</v>
      </c>
      <c r="I16" s="119">
        <v>15.187969345482605</v>
      </c>
      <c r="J16" s="119">
        <v>27.436415428158888</v>
      </c>
      <c r="K16" s="119">
        <v>37.211470207401774</v>
      </c>
      <c r="L16" s="119">
        <v>20.164145018956734</v>
      </c>
    </row>
    <row r="17" spans="2:12" x14ac:dyDescent="0.25">
      <c r="B17" s="64" t="s">
        <v>27</v>
      </c>
      <c r="C17" s="119">
        <v>69.955804429357116</v>
      </c>
      <c r="D17" s="119">
        <v>14.703614426205538</v>
      </c>
      <c r="E17" s="119">
        <v>25.93782114857548</v>
      </c>
      <c r="F17" s="119">
        <v>45.580110439826313</v>
      </c>
      <c r="G17" s="119">
        <v>13.778453985392675</v>
      </c>
      <c r="H17" s="119">
        <v>30.044195570642884</v>
      </c>
      <c r="I17" s="119">
        <v>13.094498938210469</v>
      </c>
      <c r="J17" s="119">
        <v>26.73397162661405</v>
      </c>
      <c r="K17" s="119">
        <v>46.623860499999743</v>
      </c>
      <c r="L17" s="119">
        <v>13.547668935175739</v>
      </c>
    </row>
    <row r="18" spans="2:12" x14ac:dyDescent="0.25">
      <c r="B18" s="64" t="s">
        <v>28</v>
      </c>
      <c r="C18" s="119">
        <v>8.7535924259813473</v>
      </c>
      <c r="D18" s="119">
        <v>10.080775260392954</v>
      </c>
      <c r="E18" s="119">
        <v>24.312076651134802</v>
      </c>
      <c r="F18" s="119">
        <v>52.734546652995462</v>
      </c>
      <c r="G18" s="119">
        <v>12.872601435476783</v>
      </c>
      <c r="H18" s="119">
        <v>91.246407574018647</v>
      </c>
      <c r="I18" s="119">
        <v>1.6852812629041929</v>
      </c>
      <c r="J18" s="119">
        <v>23.533201595865403</v>
      </c>
      <c r="K18" s="119">
        <v>70.288018881249499</v>
      </c>
      <c r="L18" s="119">
        <v>4.493498259980897</v>
      </c>
    </row>
    <row r="19" spans="2:12" x14ac:dyDescent="0.25">
      <c r="B19" s="64" t="s">
        <v>29</v>
      </c>
      <c r="C19" s="119">
        <v>48.364732236570852</v>
      </c>
      <c r="D19" s="119">
        <v>13.67723482919137</v>
      </c>
      <c r="E19" s="119">
        <v>22.671964051784684</v>
      </c>
      <c r="F19" s="119">
        <v>49.256388640572894</v>
      </c>
      <c r="G19" s="119">
        <v>14.394412478451052</v>
      </c>
      <c r="H19" s="119">
        <v>51.635267763429148</v>
      </c>
      <c r="I19" s="119">
        <v>11.746449410231413</v>
      </c>
      <c r="J19" s="119">
        <v>29.663139324205023</v>
      </c>
      <c r="K19" s="119">
        <v>43.339773344563071</v>
      </c>
      <c r="L19" s="119">
        <v>15.250637921000493</v>
      </c>
    </row>
    <row r="20" spans="2:12" x14ac:dyDescent="0.25">
      <c r="B20" s="64" t="s">
        <v>30</v>
      </c>
      <c r="C20" s="119">
        <v>7.6195171940785889</v>
      </c>
      <c r="D20" s="119">
        <v>14.580876395967717</v>
      </c>
      <c r="E20" s="119">
        <v>22.075859970807311</v>
      </c>
      <c r="F20" s="119">
        <v>47.549728412280075</v>
      </c>
      <c r="G20" s="119">
        <v>15.793535220944898</v>
      </c>
      <c r="H20" s="119">
        <v>92.380482805921417</v>
      </c>
      <c r="I20" s="119">
        <v>7.1894197549268899</v>
      </c>
      <c r="J20" s="119">
        <v>31.013001512984069</v>
      </c>
      <c r="K20" s="119">
        <v>42.569457880856646</v>
      </c>
      <c r="L20" s="119">
        <v>19.228120851232397</v>
      </c>
    </row>
    <row r="21" spans="2:12" x14ac:dyDescent="0.25">
      <c r="B21" s="64" t="s">
        <v>31</v>
      </c>
      <c r="C21" s="119">
        <v>41.023333197585643</v>
      </c>
      <c r="D21" s="119">
        <v>17.107084497537741</v>
      </c>
      <c r="E21" s="119">
        <v>25.20576441522082</v>
      </c>
      <c r="F21" s="119">
        <v>38.288912312402751</v>
      </c>
      <c r="G21" s="119">
        <v>19.398238774838685</v>
      </c>
      <c r="H21" s="119">
        <v>58.976666802414357</v>
      </c>
      <c r="I21" s="119">
        <v>14.877468399214209</v>
      </c>
      <c r="J21" s="119">
        <v>26.353022596152353</v>
      </c>
      <c r="K21" s="119">
        <v>38.651454117179718</v>
      </c>
      <c r="L21" s="119">
        <v>20.11805488745372</v>
      </c>
    </row>
    <row r="22" spans="2:12" x14ac:dyDescent="0.25">
      <c r="B22" s="64" t="s">
        <v>32</v>
      </c>
      <c r="C22" s="119">
        <v>64.573897416846322</v>
      </c>
      <c r="D22" s="119">
        <v>17.082352485370205</v>
      </c>
      <c r="E22" s="119">
        <v>25.132947883917794</v>
      </c>
      <c r="F22" s="119">
        <v>38.797645635933968</v>
      </c>
      <c r="G22" s="119">
        <v>18.98705399477803</v>
      </c>
      <c r="H22" s="119">
        <v>35.426102583153686</v>
      </c>
      <c r="I22" s="119">
        <v>18.038326459461143</v>
      </c>
      <c r="J22" s="119">
        <v>26.196431849063291</v>
      </c>
      <c r="K22" s="119">
        <v>34.462200698413398</v>
      </c>
      <c r="L22" s="119">
        <v>21.303040993062169</v>
      </c>
    </row>
    <row r="23" spans="2:12" x14ac:dyDescent="0.25">
      <c r="B23" s="68" t="s">
        <v>33</v>
      </c>
      <c r="C23" s="120">
        <v>13.494938920240498</v>
      </c>
      <c r="D23" s="120">
        <v>14.642382018389796</v>
      </c>
      <c r="E23" s="120">
        <v>33.246424354460409</v>
      </c>
      <c r="F23" s="120">
        <v>32.416692935261715</v>
      </c>
      <c r="G23" s="120">
        <v>19.694500691888081</v>
      </c>
      <c r="H23" s="120">
        <v>86.5050610797595</v>
      </c>
      <c r="I23" s="120">
        <v>12.568720473950398</v>
      </c>
      <c r="J23" s="120">
        <v>29.879903783001666</v>
      </c>
      <c r="K23" s="120">
        <v>40.386509950091181</v>
      </c>
      <c r="L23" s="120">
        <v>17.164865792956753</v>
      </c>
    </row>
    <row r="24" spans="2:12" x14ac:dyDescent="0.25">
      <c r="B24" s="64" t="s">
        <v>34</v>
      </c>
      <c r="C24" s="119">
        <v>54.36601415958183</v>
      </c>
      <c r="D24" s="119">
        <v>14.339076538590326</v>
      </c>
      <c r="E24" s="119">
        <v>24.756653638677999</v>
      </c>
      <c r="F24" s="119">
        <v>41.728728306597539</v>
      </c>
      <c r="G24" s="119">
        <v>19.175541516134135</v>
      </c>
      <c r="H24" s="119">
        <v>45.63398584041817</v>
      </c>
      <c r="I24" s="119">
        <v>16.309613568049596</v>
      </c>
      <c r="J24" s="119">
        <v>25.295935145653075</v>
      </c>
      <c r="K24" s="119">
        <v>35.054373928324409</v>
      </c>
      <c r="L24" s="119">
        <v>23.340077357972923</v>
      </c>
    </row>
    <row r="25" spans="2:12" x14ac:dyDescent="0.25">
      <c r="B25" s="64" t="s">
        <v>35</v>
      </c>
      <c r="C25" s="119">
        <v>6.9297871671514075</v>
      </c>
      <c r="D25" s="119">
        <v>24.218756837974649</v>
      </c>
      <c r="E25" s="119">
        <v>23.662820381905441</v>
      </c>
      <c r="F25" s="119">
        <v>27.130019985120569</v>
      </c>
      <c r="G25" s="119">
        <v>24.988402794999342</v>
      </c>
      <c r="H25" s="119">
        <v>93.070212832848597</v>
      </c>
      <c r="I25" s="119">
        <v>16.220327493645126</v>
      </c>
      <c r="J25" s="119">
        <v>27.392555844849298</v>
      </c>
      <c r="K25" s="119">
        <v>33.374940654715751</v>
      </c>
      <c r="L25" s="119">
        <v>23.012176006789829</v>
      </c>
    </row>
    <row r="26" spans="2:12" x14ac:dyDescent="0.25">
      <c r="B26" s="64" t="s">
        <v>36</v>
      </c>
      <c r="C26" s="119">
        <v>58.397127923404192</v>
      </c>
      <c r="D26" s="119">
        <v>15.203937211980461</v>
      </c>
      <c r="E26" s="119">
        <v>28.678689921460293</v>
      </c>
      <c r="F26" s="119">
        <v>37.693660701711437</v>
      </c>
      <c r="G26" s="119">
        <v>18.42371216484781</v>
      </c>
      <c r="H26" s="119">
        <v>41.602872076595801</v>
      </c>
      <c r="I26" s="119">
        <v>14.075825907259606</v>
      </c>
      <c r="J26" s="119">
        <v>30.789890036137074</v>
      </c>
      <c r="K26" s="119">
        <v>35.415424835650754</v>
      </c>
      <c r="L26" s="119">
        <v>19.718859220952567</v>
      </c>
    </row>
    <row r="27" spans="2:12" x14ac:dyDescent="0.25">
      <c r="B27" s="64" t="s">
        <v>37</v>
      </c>
      <c r="C27" s="119">
        <v>28.757599738459188</v>
      </c>
      <c r="D27" s="119">
        <v>22.353251252524025</v>
      </c>
      <c r="E27" s="119">
        <v>24.145640532170876</v>
      </c>
      <c r="F27" s="119">
        <v>34.057625345142725</v>
      </c>
      <c r="G27" s="119">
        <v>19.443482870162381</v>
      </c>
      <c r="H27" s="119">
        <v>71.242400261540823</v>
      </c>
      <c r="I27" s="119">
        <v>31.438490813487828</v>
      </c>
      <c r="J27" s="119">
        <v>18.129644343168035</v>
      </c>
      <c r="K27" s="119">
        <v>33.875606476617506</v>
      </c>
      <c r="L27" s="119">
        <v>16.556258366726635</v>
      </c>
    </row>
    <row r="28" spans="2:12" x14ac:dyDescent="0.25">
      <c r="B28" s="64" t="s">
        <v>38</v>
      </c>
      <c r="C28" s="119">
        <v>81.668860880317055</v>
      </c>
      <c r="D28" s="119">
        <v>18.673304414020798</v>
      </c>
      <c r="E28" s="119">
        <v>24.684047212557264</v>
      </c>
      <c r="F28" s="119">
        <v>37.408619499112753</v>
      </c>
      <c r="G28" s="119">
        <v>19.234028874309189</v>
      </c>
      <c r="H28" s="119">
        <v>18.331139119682945</v>
      </c>
      <c r="I28" s="119">
        <v>18.99388656864523</v>
      </c>
      <c r="J28" s="119">
        <v>25.194503173111599</v>
      </c>
      <c r="K28" s="119">
        <v>32.740644898081555</v>
      </c>
      <c r="L28" s="119">
        <v>23.070965360161612</v>
      </c>
    </row>
    <row r="29" spans="2:12" x14ac:dyDescent="0.25">
      <c r="B29" s="64" t="s">
        <v>39</v>
      </c>
      <c r="C29" s="119">
        <v>33.032744623257614</v>
      </c>
      <c r="D29" s="119">
        <v>15.578709505599747</v>
      </c>
      <c r="E29" s="119">
        <v>24.563252731921981</v>
      </c>
      <c r="F29" s="119">
        <v>41.120003740030533</v>
      </c>
      <c r="G29" s="119">
        <v>18.738034022447739</v>
      </c>
      <c r="H29" s="119">
        <v>66.967255376742386</v>
      </c>
      <c r="I29" s="119">
        <v>16.073716095857268</v>
      </c>
      <c r="J29" s="119">
        <v>28.531088143098941</v>
      </c>
      <c r="K29" s="119">
        <v>34.728697079267015</v>
      </c>
      <c r="L29" s="119">
        <v>20.666498681776776</v>
      </c>
    </row>
    <row r="30" spans="2:12" x14ac:dyDescent="0.25">
      <c r="B30" s="64" t="s">
        <v>40</v>
      </c>
      <c r="C30" s="119">
        <v>84.696454181371266</v>
      </c>
      <c r="D30" s="119">
        <v>14.937413506041706</v>
      </c>
      <c r="E30" s="119">
        <v>21.603499229042153</v>
      </c>
      <c r="F30" s="119">
        <v>43.842407279448096</v>
      </c>
      <c r="G30" s="119">
        <v>19.616679985468043</v>
      </c>
      <c r="H30" s="119">
        <v>15.303545818628736</v>
      </c>
      <c r="I30" s="119">
        <v>19.511157604239934</v>
      </c>
      <c r="J30" s="119">
        <v>26.424011361447242</v>
      </c>
      <c r="K30" s="119">
        <v>31.659326825290869</v>
      </c>
      <c r="L30" s="119">
        <v>22.405504209021956</v>
      </c>
    </row>
    <row r="31" spans="2:12" x14ac:dyDescent="0.25">
      <c r="B31" s="64" t="s">
        <v>41</v>
      </c>
      <c r="C31" s="119">
        <v>28.379706836114611</v>
      </c>
      <c r="D31" s="119">
        <v>21.317928860148346</v>
      </c>
      <c r="E31" s="119">
        <v>23.186470333887101</v>
      </c>
      <c r="F31" s="119">
        <v>35.123485534126573</v>
      </c>
      <c r="G31" s="119">
        <v>20.372115271837981</v>
      </c>
      <c r="H31" s="119">
        <v>71.620293163885393</v>
      </c>
      <c r="I31" s="119">
        <v>11.387421730264286</v>
      </c>
      <c r="J31" s="119">
        <v>25.199677027599538</v>
      </c>
      <c r="K31" s="119">
        <v>49.841349172808094</v>
      </c>
      <c r="L31" s="119">
        <v>13.57155206932808</v>
      </c>
    </row>
    <row r="32" spans="2:12" x14ac:dyDescent="0.25">
      <c r="B32" s="64" t="s">
        <v>42</v>
      </c>
      <c r="C32" s="119">
        <v>67.129150477435218</v>
      </c>
      <c r="D32" s="119">
        <v>19.973063331773112</v>
      </c>
      <c r="E32" s="119">
        <v>23.815029345469878</v>
      </c>
      <c r="F32" s="119">
        <v>35.556682152709314</v>
      </c>
      <c r="G32" s="119">
        <v>20.655225170047704</v>
      </c>
      <c r="H32" s="119">
        <v>32.870849522564782</v>
      </c>
      <c r="I32" s="119">
        <v>19.942074562000048</v>
      </c>
      <c r="J32" s="119">
        <v>23.138481667961102</v>
      </c>
      <c r="K32" s="119">
        <v>38.604967664546848</v>
      </c>
      <c r="L32" s="119">
        <v>18.314476105492005</v>
      </c>
    </row>
    <row r="33" spans="2:15" x14ac:dyDescent="0.25">
      <c r="B33" s="64" t="s">
        <v>43</v>
      </c>
      <c r="C33" s="119">
        <v>74.846011098710648</v>
      </c>
      <c r="D33" s="119">
        <v>21.125849993754557</v>
      </c>
      <c r="E33" s="119">
        <v>24.951832784438967</v>
      </c>
      <c r="F33" s="119">
        <v>33.917742500211837</v>
      </c>
      <c r="G33" s="119">
        <v>20.004574721594636</v>
      </c>
      <c r="H33" s="119">
        <v>25.15398890128936</v>
      </c>
      <c r="I33" s="119">
        <v>27.352685854001592</v>
      </c>
      <c r="J33" s="119">
        <v>18.798346887973747</v>
      </c>
      <c r="K33" s="119">
        <v>28.010815135893154</v>
      </c>
      <c r="L33" s="119">
        <v>25.838152122131508</v>
      </c>
    </row>
    <row r="34" spans="2:15" x14ac:dyDescent="0.25">
      <c r="B34" s="72" t="s">
        <v>44</v>
      </c>
      <c r="C34" s="121">
        <v>75.554016926506833</v>
      </c>
      <c r="D34" s="121">
        <v>17.628278099785195</v>
      </c>
      <c r="E34" s="121">
        <v>26.192369633428196</v>
      </c>
      <c r="F34" s="121">
        <v>38.480374683157748</v>
      </c>
      <c r="G34" s="121">
        <v>17.69897758362886</v>
      </c>
      <c r="H34" s="121">
        <v>24.44598307349316</v>
      </c>
      <c r="I34" s="121">
        <v>13.987445554535519</v>
      </c>
      <c r="J34" s="121">
        <v>24.082190218831411</v>
      </c>
      <c r="K34" s="121">
        <v>47.005416849960191</v>
      </c>
      <c r="L34" s="121">
        <v>14.924947376672884</v>
      </c>
    </row>
    <row r="35" spans="2:15" x14ac:dyDescent="0.25">
      <c r="B35" s="64" t="s">
        <v>45</v>
      </c>
      <c r="C35" s="119">
        <v>21.598794648923008</v>
      </c>
      <c r="D35" s="119">
        <v>16.020843647517339</v>
      </c>
      <c r="E35" s="119">
        <v>24.287995592663869</v>
      </c>
      <c r="F35" s="119">
        <v>44.677369222350855</v>
      </c>
      <c r="G35" s="119">
        <v>15.013791537467942</v>
      </c>
      <c r="H35" s="119">
        <v>78.401205351076996</v>
      </c>
      <c r="I35" s="119">
        <v>16.919090924007122</v>
      </c>
      <c r="J35" s="119">
        <v>24.309396868565052</v>
      </c>
      <c r="K35" s="119">
        <v>41.007930623579696</v>
      </c>
      <c r="L35" s="119">
        <v>17.763581583848129</v>
      </c>
    </row>
    <row r="36" spans="2:15" x14ac:dyDescent="0.25">
      <c r="B36" s="64" t="s">
        <v>46</v>
      </c>
      <c r="C36" s="119">
        <v>2.0217989312832279</v>
      </c>
      <c r="D36" s="119">
        <v>23.413762287756924</v>
      </c>
      <c r="E36" s="119">
        <v>16.621983914209114</v>
      </c>
      <c r="F36" s="119">
        <v>33.44504021447721</v>
      </c>
      <c r="G36" s="119">
        <v>26.519213583556745</v>
      </c>
      <c r="H36" s="119">
        <v>97.978201068716771</v>
      </c>
      <c r="I36" s="119">
        <v>22.067115084066739</v>
      </c>
      <c r="J36" s="119">
        <v>23.745222695022385</v>
      </c>
      <c r="K36" s="119">
        <v>34.24353767213281</v>
      </c>
      <c r="L36" s="119">
        <v>19.944124548778071</v>
      </c>
    </row>
    <row r="37" spans="2:15" x14ac:dyDescent="0.25">
      <c r="B37" s="72" t="s">
        <v>47</v>
      </c>
      <c r="C37" s="121">
        <v>69.934996004264278</v>
      </c>
      <c r="D37" s="121">
        <v>18.166010629378921</v>
      </c>
      <c r="E37" s="121">
        <v>26.632786331944057</v>
      </c>
      <c r="F37" s="121">
        <v>36.46311291777409</v>
      </c>
      <c r="G37" s="121">
        <v>18.738090120902932</v>
      </c>
      <c r="H37" s="121">
        <v>30.065003995735722</v>
      </c>
      <c r="I37" s="121">
        <v>13.94039988406659</v>
      </c>
      <c r="J37" s="121">
        <v>25.84103798471245</v>
      </c>
      <c r="K37" s="121">
        <v>47.943322282307911</v>
      </c>
      <c r="L37" s="121">
        <v>12.275239848913053</v>
      </c>
    </row>
    <row r="38" spans="2:15" x14ac:dyDescent="0.25">
      <c r="B38" s="64" t="s">
        <v>48</v>
      </c>
      <c r="C38" s="119">
        <v>11.018480594585407</v>
      </c>
      <c r="D38" s="119">
        <v>12.905522311142908</v>
      </c>
      <c r="E38" s="119">
        <v>29.793172331597223</v>
      </c>
      <c r="F38" s="119">
        <v>41.880522001229032</v>
      </c>
      <c r="G38" s="119">
        <v>15.420783356030835</v>
      </c>
      <c r="H38" s="119">
        <v>88.981519405414588</v>
      </c>
      <c r="I38" s="119">
        <v>5.7142944860077876</v>
      </c>
      <c r="J38" s="119">
        <v>28.424304862955001</v>
      </c>
      <c r="K38" s="119">
        <v>55.429323165153107</v>
      </c>
      <c r="L38" s="119">
        <v>10.432077485884106</v>
      </c>
    </row>
    <row r="39" spans="2:15" x14ac:dyDescent="0.25">
      <c r="B39" s="76" t="s">
        <v>49</v>
      </c>
      <c r="C39" s="122">
        <v>32.478883474847137</v>
      </c>
      <c r="D39" s="122">
        <v>15.543947140605693</v>
      </c>
      <c r="E39" s="122">
        <v>23.641556481269099</v>
      </c>
      <c r="F39" s="122">
        <v>40.526966134175844</v>
      </c>
      <c r="G39" s="122">
        <v>20.287530243949362</v>
      </c>
      <c r="H39" s="122">
        <v>67.521116525152863</v>
      </c>
      <c r="I39" s="122">
        <v>10.852529428555362</v>
      </c>
      <c r="J39" s="122">
        <v>27.523502626272116</v>
      </c>
      <c r="K39" s="122">
        <v>42.431147110388849</v>
      </c>
      <c r="L39" s="122">
        <v>19.192820834783671</v>
      </c>
    </row>
    <row r="40" spans="2:15" x14ac:dyDescent="0.25">
      <c r="B40" s="76" t="s">
        <v>54</v>
      </c>
      <c r="C40" s="122">
        <v>34.975200795492036</v>
      </c>
      <c r="D40" s="122">
        <v>8.2912672830907574</v>
      </c>
      <c r="E40" s="122">
        <v>19.977308841984733</v>
      </c>
      <c r="F40" s="122">
        <v>56.378723422481471</v>
      </c>
      <c r="G40" s="122">
        <v>15.352700452443035</v>
      </c>
      <c r="H40" s="122">
        <v>65.024799204507971</v>
      </c>
      <c r="I40" s="122">
        <v>5.2110853569412754</v>
      </c>
      <c r="J40" s="122">
        <v>23.15305272238356</v>
      </c>
      <c r="K40" s="122">
        <v>60.115906563132349</v>
      </c>
      <c r="L40" s="122">
        <v>11.519955357542822</v>
      </c>
    </row>
    <row r="41" spans="2:15" x14ac:dyDescent="0.25">
      <c r="B41" s="146" t="s">
        <v>50</v>
      </c>
      <c r="C41" s="152">
        <v>55.127134737059556</v>
      </c>
      <c r="D41" s="152">
        <v>19.132963982053361</v>
      </c>
      <c r="E41" s="152">
        <v>24.77987720336041</v>
      </c>
      <c r="F41" s="152">
        <v>36.064911419410933</v>
      </c>
      <c r="G41" s="152">
        <v>20.022247395175299</v>
      </c>
      <c r="H41" s="152">
        <v>44.872865262940451</v>
      </c>
      <c r="I41" s="152">
        <v>20.084856457667424</v>
      </c>
      <c r="J41" s="152">
        <v>24.820066048030633</v>
      </c>
      <c r="K41" s="152">
        <v>30.828606148671838</v>
      </c>
      <c r="L41" s="152">
        <v>24.266471345630102</v>
      </c>
    </row>
    <row r="42" spans="2:15" ht="13.8" customHeight="1" x14ac:dyDescent="0.25">
      <c r="B42" s="34" t="s">
        <v>100</v>
      </c>
    </row>
    <row r="43" spans="2:15" s="14" customFormat="1" ht="13.8" customHeight="1" x14ac:dyDescent="0.25">
      <c r="B43" s="34" t="s">
        <v>57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2:15" ht="16.2" customHeight="1" x14ac:dyDescent="0.25">
      <c r="B44" s="81" t="s">
        <v>115</v>
      </c>
    </row>
  </sheetData>
  <mergeCells count="8">
    <mergeCell ref="B2:L2"/>
    <mergeCell ref="B4:B6"/>
    <mergeCell ref="C4:G4"/>
    <mergeCell ref="H4:L4"/>
    <mergeCell ref="C5:C6"/>
    <mergeCell ref="D5:G5"/>
    <mergeCell ref="H5:H6"/>
    <mergeCell ref="I5:L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F1</vt:lpstr>
      <vt:lpstr>T1</vt:lpstr>
      <vt:lpstr>F2</vt:lpstr>
      <vt:lpstr>F3a-c</vt:lpstr>
      <vt:lpstr>T2</vt:lpstr>
      <vt:lpstr>T3</vt:lpstr>
      <vt:lpstr>F4</vt:lpstr>
      <vt:lpstr>F5</vt:lpstr>
      <vt:lpstr>T4</vt:lpstr>
      <vt:lpstr>F6</vt:lpstr>
      <vt:lpstr>T5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DEMUNTER Christophe (ESTAT)</dc:creator>
  <cp:lastModifiedBy>DEMUNTER Christophe (ESTAT)</cp:lastModifiedBy>
  <dcterms:created xsi:type="dcterms:W3CDTF">2023-05-10T09:54:05Z</dcterms:created>
  <dcterms:modified xsi:type="dcterms:W3CDTF">2024-05-30T13:54:00Z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2024-05-23T10:15:32Z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a882b942-8c95-4bc0-a67e-212038ec2b57</vt:lpwstr>
  </property>
  <property fmtid="{D5CDD505-2E9C-101B-9397-08002B2CF9AE}" pid="8" name="MSIP_Label_6bd9ddd1-4d20-43f6-abfa-fc3c07406f94_ContentBits">
    <vt:lpwstr>0</vt:lpwstr>
  </property>
</Properties>
</file>