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tables/table1.xml" ContentType="application/vnd.openxmlformats-officedocument.spreadsheetml.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U:\EnvironmentalAccounts\EA02.01 EW-MFA\Statistics Explained\2024\MFA\"/>
    </mc:Choice>
  </mc:AlternateContent>
  <xr:revisionPtr revIDLastSave="0" documentId="13_ncr:1_{9B35DA1A-062C-4CBC-9412-7BFBD042EAC6}" xr6:coauthVersionLast="47" xr6:coauthVersionMax="47" xr10:uidLastSave="{00000000-0000-0000-0000-000000000000}"/>
  <bookViews>
    <workbookView xWindow="28680" yWindow="-120" windowWidth="29040" windowHeight="15840" tabRatio="564" firstSheet="2" activeTab="7" xr2:uid="{00000000-000D-0000-FFFF-FFFF00000000}"/>
  </bookViews>
  <sheets>
    <sheet name="Cover" sheetId="53" r:id="rId1"/>
    <sheet name="Contents" sheetId="54" r:id="rId2"/>
    <sheet name="Fig1" sheetId="28" r:id="rId3"/>
    <sheet name="Fig2" sheetId="39" r:id="rId4"/>
    <sheet name="Fig3" sheetId="52" r:id="rId5"/>
    <sheet name="Fig4" sheetId="34" r:id="rId6"/>
    <sheet name="Fig5" sheetId="35" r:id="rId7"/>
    <sheet name="Fig6" sheetId="40" r:id="rId8"/>
    <sheet name="Data_mfa" sheetId="46" r:id="rId9"/>
    <sheet name="Data_gdp" sheetId="49" r:id="rId10"/>
    <sheet name="Data_rp" sheetId="48" r:id="rId11"/>
    <sheet name="Data_mfa_dmc" sheetId="47" r:id="rId12"/>
    <sheet name="Data_global_mfa" sheetId="51" r:id="rId13"/>
    <sheet name="API_SP POP TOTL_DS2_en_csv_v2_7" sheetId="60" r:id="rId14"/>
    <sheet name="Data_World_Bank_population" sheetId="50" r:id="rId15"/>
    <sheet name="env_ac_mfa" sheetId="55" r:id="rId16"/>
    <sheet name="nama_10_gdp" sheetId="56" r:id="rId17"/>
    <sheet name="env_ac_rp" sheetId="57" r:id="rId18"/>
    <sheet name="env_ac_mfa_dmc" sheetId="58" r:id="rId19"/>
    <sheet name="global_mfa" sheetId="59" r:id="rId20"/>
  </sheets>
  <definedNames>
    <definedName name="_xlnm._FilterDatabase" localSheetId="15" hidden="1">env_ac_mfa!$A$1:$H$2161</definedName>
    <definedName name="_xlnm._FilterDatabase" localSheetId="18" hidden="1">env_ac_mfa_dmc!$A$1:$G$1172</definedName>
    <definedName name="_xlnm._FilterDatabase" localSheetId="17" hidden="1">env_ac_rp!$A$1:$E$93</definedName>
    <definedName name="_xlnm._FilterDatabase" localSheetId="6" hidden="1">'Fig5'!$W$5:$AC$33</definedName>
    <definedName name="_xlnm._FilterDatabase" localSheetId="16" hidden="1">nama_10_gdp!$A$1:$F$93</definedName>
    <definedName name="env_ac_mfa_1_Data" localSheetId="15">env_ac_mfa!$A$1:$G$2101</definedName>
    <definedName name="env_ac_mfa_2_Data" localSheetId="18">env_ac_mfa_dmc!$A$1:$G$778</definedName>
    <definedName name="env_ac_rp_1_Data" localSheetId="17">env_ac_rp!$A$1:$E$81</definedName>
    <definedName name="ExternalData_1" localSheetId="13" hidden="1">'API_SP POP TOTL_DS2_en_csv_v2_7'!$A$2:$BQ$271</definedName>
    <definedName name="nama_10_gdp_1_Data" localSheetId="16">nama_10_gdp!$A$1:$F$81</definedName>
    <definedName name="Year2Col" localSheetId="1">#REF!</definedName>
    <definedName name="Year2Col">#REF!</definedName>
    <definedName name="YeartoCol" localSheetId="1">#REF!</definedName>
    <definedName name="YeartoC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40" l="1"/>
  <c r="F57" i="40"/>
  <c r="G57" i="40"/>
  <c r="H57" i="40"/>
  <c r="I57" i="40"/>
  <c r="J57" i="40"/>
  <c r="K57" i="40"/>
  <c r="L57" i="40"/>
  <c r="M57" i="40"/>
  <c r="N57" i="40"/>
  <c r="O57" i="40"/>
  <c r="P57" i="40"/>
  <c r="Q57" i="40"/>
  <c r="R57" i="40"/>
  <c r="S57" i="40"/>
  <c r="T57" i="40"/>
  <c r="U57" i="40"/>
  <c r="V57" i="40"/>
  <c r="W57" i="40"/>
  <c r="X57" i="40"/>
  <c r="Y57" i="40"/>
  <c r="Z57" i="40"/>
  <c r="AA57" i="40"/>
  <c r="D57" i="40"/>
  <c r="AE36" i="35"/>
  <c r="AA37" i="35"/>
  <c r="AA36" i="35"/>
  <c r="AA35" i="35"/>
  <c r="AE7" i="35"/>
  <c r="AC35" i="35" l="1"/>
  <c r="AC37" i="35"/>
  <c r="AC36" i="35"/>
  <c r="J202" i="47"/>
  <c r="J203" i="47"/>
  <c r="J204" i="47"/>
  <c r="J205" i="47"/>
  <c r="J206" i="47"/>
  <c r="J207" i="47"/>
  <c r="J208" i="47"/>
  <c r="J209" i="47"/>
  <c r="J210" i="47"/>
  <c r="J211" i="47"/>
  <c r="J212" i="47"/>
  <c r="J213" i="47"/>
  <c r="J214" i="47"/>
  <c r="J215" i="47"/>
  <c r="J216" i="47"/>
  <c r="J217" i="47"/>
  <c r="J218" i="47"/>
  <c r="J219" i="47"/>
  <c r="J220" i="47"/>
  <c r="J221" i="47"/>
  <c r="J222" i="47"/>
  <c r="J223" i="47"/>
  <c r="J224" i="47"/>
  <c r="J225" i="47"/>
  <c r="J226" i="47"/>
  <c r="J227" i="47"/>
  <c r="J228" i="47"/>
  <c r="J229" i="47"/>
  <c r="J230" i="47"/>
  <c r="J231" i="47"/>
  <c r="J232" i="47"/>
  <c r="J233" i="47"/>
  <c r="J234" i="47"/>
  <c r="J235" i="47"/>
  <c r="J236" i="47"/>
  <c r="J237" i="47"/>
  <c r="J201" i="47"/>
  <c r="J155" i="47"/>
  <c r="J156" i="47"/>
  <c r="J157" i="47"/>
  <c r="J158" i="47"/>
  <c r="J159" i="47"/>
  <c r="J160" i="47"/>
  <c r="J161" i="47"/>
  <c r="J162" i="47"/>
  <c r="J163" i="47"/>
  <c r="J164" i="47"/>
  <c r="J165" i="47"/>
  <c r="J166" i="47"/>
  <c r="J167" i="47"/>
  <c r="J168" i="47"/>
  <c r="J169" i="47"/>
  <c r="J170" i="47"/>
  <c r="J171" i="47"/>
  <c r="J172" i="47"/>
  <c r="J173" i="47"/>
  <c r="J174" i="47"/>
  <c r="J175" i="47"/>
  <c r="J176" i="47"/>
  <c r="J177" i="47"/>
  <c r="J178" i="47"/>
  <c r="J179" i="47"/>
  <c r="J180" i="47"/>
  <c r="J181" i="47"/>
  <c r="J182" i="47"/>
  <c r="J183" i="47"/>
  <c r="J184" i="47"/>
  <c r="J185" i="47"/>
  <c r="J186" i="47"/>
  <c r="J187" i="47"/>
  <c r="J188" i="47"/>
  <c r="J189" i="47"/>
  <c r="J190" i="47"/>
  <c r="J154" i="47"/>
  <c r="J108" i="47"/>
  <c r="J109" i="47"/>
  <c r="J110" i="47"/>
  <c r="J111" i="47"/>
  <c r="J112" i="47"/>
  <c r="J113" i="47"/>
  <c r="J114" i="47"/>
  <c r="J115" i="47"/>
  <c r="J116" i="47"/>
  <c r="J117" i="47"/>
  <c r="J118" i="47"/>
  <c r="J119" i="47"/>
  <c r="J120" i="47"/>
  <c r="J121" i="47"/>
  <c r="J122" i="47"/>
  <c r="J123" i="47"/>
  <c r="J124" i="47"/>
  <c r="J125" i="47"/>
  <c r="J126" i="47"/>
  <c r="J127" i="47"/>
  <c r="J128" i="47"/>
  <c r="J129" i="47"/>
  <c r="J130" i="47"/>
  <c r="J131" i="47"/>
  <c r="J132" i="47"/>
  <c r="J133" i="47"/>
  <c r="J134" i="47"/>
  <c r="J135" i="47"/>
  <c r="J136" i="47"/>
  <c r="J137" i="47"/>
  <c r="J138" i="47"/>
  <c r="J139" i="47"/>
  <c r="J140" i="47"/>
  <c r="J141" i="47"/>
  <c r="J142" i="47"/>
  <c r="J143" i="47"/>
  <c r="J107" i="47"/>
  <c r="J89" i="47"/>
  <c r="J90" i="47"/>
  <c r="J91" i="47"/>
  <c r="J92" i="47"/>
  <c r="J93" i="47"/>
  <c r="J94" i="47"/>
  <c r="J95" i="47"/>
  <c r="J96" i="47"/>
  <c r="J60" i="47"/>
  <c r="J61" i="47"/>
  <c r="J62" i="47"/>
  <c r="J63" i="47"/>
  <c r="J64" i="47"/>
  <c r="J65" i="47"/>
  <c r="J66" i="47"/>
  <c r="J67" i="47"/>
  <c r="J68" i="47"/>
  <c r="J69" i="47"/>
  <c r="J70" i="47"/>
  <c r="J71" i="47"/>
  <c r="J72" i="47"/>
  <c r="J73" i="47"/>
  <c r="J74" i="47"/>
  <c r="J75" i="47"/>
  <c r="J76" i="47"/>
  <c r="J77" i="47"/>
  <c r="J78" i="47"/>
  <c r="J79" i="47"/>
  <c r="J80" i="47"/>
  <c r="J81" i="47"/>
  <c r="J82" i="47"/>
  <c r="J83" i="47"/>
  <c r="J84" i="47"/>
  <c r="J85" i="47"/>
  <c r="J86" i="47"/>
  <c r="J87" i="47"/>
  <c r="J88" i="47"/>
  <c r="AA24" i="35"/>
  <c r="AA11" i="35"/>
  <c r="AA23" i="35"/>
  <c r="AA10" i="35"/>
  <c r="AA25" i="35"/>
  <c r="AA9" i="35"/>
  <c r="AA15" i="35"/>
  <c r="AA29" i="35"/>
  <c r="AA33" i="35"/>
  <c r="AA28" i="35"/>
  <c r="AA26" i="35"/>
  <c r="AA32" i="35"/>
  <c r="AA16" i="35"/>
  <c r="AA18" i="35"/>
  <c r="AA14" i="35"/>
  <c r="AA13" i="35"/>
  <c r="AA22" i="35"/>
  <c r="AA30" i="35"/>
  <c r="AA31" i="35"/>
  <c r="AA20" i="35"/>
  <c r="AA17" i="35"/>
  <c r="AA21" i="35"/>
  <c r="AA8" i="35"/>
  <c r="AA19" i="35"/>
  <c r="AA27" i="35"/>
  <c r="AA7" i="35"/>
  <c r="AA12" i="35"/>
  <c r="AA5" i="35"/>
  <c r="AC5" i="35"/>
  <c r="AC24" i="35"/>
  <c r="AC11" i="35"/>
  <c r="AC23" i="35"/>
  <c r="AC10" i="35"/>
  <c r="AC25" i="35"/>
  <c r="AC9" i="35"/>
  <c r="AC15" i="35"/>
  <c r="AC29" i="35"/>
  <c r="AC33" i="35"/>
  <c r="AC28" i="35"/>
  <c r="AC26" i="35"/>
  <c r="AC32" i="35"/>
  <c r="AC16" i="35"/>
  <c r="AC18" i="35"/>
  <c r="AC14" i="35"/>
  <c r="AC13" i="35"/>
  <c r="AC22" i="35"/>
  <c r="AC30" i="35"/>
  <c r="AC31" i="35"/>
  <c r="AC20" i="35"/>
  <c r="AC17" i="35"/>
  <c r="AC21" i="35"/>
  <c r="AC8" i="35"/>
  <c r="AC19" i="35"/>
  <c r="AC27" i="35"/>
  <c r="AC7" i="35"/>
  <c r="AC12" i="35"/>
  <c r="AC42" i="35"/>
  <c r="AC43" i="35"/>
  <c r="AC39" i="35"/>
  <c r="X5" i="35"/>
  <c r="Y5" i="35"/>
  <c r="Z5" i="35"/>
  <c r="AB5" i="35"/>
  <c r="W24" i="35"/>
  <c r="X24" i="35"/>
  <c r="Y24" i="35"/>
  <c r="Z24" i="35"/>
  <c r="AB24" i="35"/>
  <c r="W11" i="35"/>
  <c r="X11" i="35"/>
  <c r="Y11" i="35"/>
  <c r="Z11" i="35"/>
  <c r="AB11" i="35"/>
  <c r="W23" i="35"/>
  <c r="X23" i="35"/>
  <c r="Y23" i="35"/>
  <c r="Z23" i="35"/>
  <c r="AB23" i="35"/>
  <c r="W10" i="35"/>
  <c r="X10" i="35"/>
  <c r="Y10" i="35"/>
  <c r="Z10" i="35"/>
  <c r="AB10" i="35"/>
  <c r="W25" i="35"/>
  <c r="X25" i="35"/>
  <c r="Y25" i="35"/>
  <c r="Z25" i="35"/>
  <c r="AB25" i="35"/>
  <c r="W9" i="35"/>
  <c r="X9" i="35"/>
  <c r="Y9" i="35"/>
  <c r="Z9" i="35"/>
  <c r="AB9" i="35"/>
  <c r="W15" i="35"/>
  <c r="X15" i="35"/>
  <c r="Y15" i="35"/>
  <c r="Z15" i="35"/>
  <c r="AB15" i="35"/>
  <c r="W29" i="35"/>
  <c r="X29" i="35"/>
  <c r="Y29" i="35"/>
  <c r="Z29" i="35"/>
  <c r="AB29" i="35"/>
  <c r="W33" i="35"/>
  <c r="X33" i="35"/>
  <c r="Y33" i="35"/>
  <c r="Z33" i="35"/>
  <c r="AB33" i="35"/>
  <c r="W28" i="35"/>
  <c r="X28" i="35"/>
  <c r="Y28" i="35"/>
  <c r="Z28" i="35"/>
  <c r="AB28" i="35"/>
  <c r="W26" i="35"/>
  <c r="X26" i="35"/>
  <c r="Y26" i="35"/>
  <c r="Z26" i="35"/>
  <c r="AB26" i="35"/>
  <c r="W32" i="35"/>
  <c r="X32" i="35"/>
  <c r="Y32" i="35"/>
  <c r="Z32" i="35"/>
  <c r="AB32" i="35"/>
  <c r="W16" i="35"/>
  <c r="X16" i="35"/>
  <c r="Y16" i="35"/>
  <c r="Z16" i="35"/>
  <c r="AB16" i="35"/>
  <c r="W18" i="35"/>
  <c r="X18" i="35"/>
  <c r="Y18" i="35"/>
  <c r="Z18" i="35"/>
  <c r="AB18" i="35"/>
  <c r="W14" i="35"/>
  <c r="X14" i="35"/>
  <c r="Y14" i="35"/>
  <c r="Z14" i="35"/>
  <c r="AB14" i="35"/>
  <c r="W13" i="35"/>
  <c r="X13" i="35"/>
  <c r="Y13" i="35"/>
  <c r="Z13" i="35"/>
  <c r="AB13" i="35"/>
  <c r="W22" i="35"/>
  <c r="X22" i="35"/>
  <c r="Y22" i="35"/>
  <c r="Z22" i="35"/>
  <c r="AB22" i="35"/>
  <c r="W30" i="35"/>
  <c r="X30" i="35"/>
  <c r="Y30" i="35"/>
  <c r="Z30" i="35"/>
  <c r="AB30" i="35"/>
  <c r="W31" i="35"/>
  <c r="X31" i="35"/>
  <c r="Y31" i="35"/>
  <c r="Z31" i="35"/>
  <c r="AB31" i="35"/>
  <c r="W20" i="35"/>
  <c r="X20" i="35"/>
  <c r="Y20" i="35"/>
  <c r="Z20" i="35"/>
  <c r="AB20" i="35"/>
  <c r="W17" i="35"/>
  <c r="X17" i="35"/>
  <c r="Y17" i="35"/>
  <c r="Z17" i="35"/>
  <c r="AB17" i="35"/>
  <c r="W21" i="35"/>
  <c r="X21" i="35"/>
  <c r="Y21" i="35"/>
  <c r="Z21" i="35"/>
  <c r="AB21" i="35"/>
  <c r="W8" i="35"/>
  <c r="X8" i="35"/>
  <c r="Y8" i="35"/>
  <c r="Z8" i="35"/>
  <c r="AB8" i="35"/>
  <c r="W19" i="35"/>
  <c r="X19" i="35"/>
  <c r="Y19" i="35"/>
  <c r="Z19" i="35"/>
  <c r="AB19" i="35"/>
  <c r="W27" i="35"/>
  <c r="X27" i="35"/>
  <c r="Y27" i="35"/>
  <c r="Z27" i="35"/>
  <c r="AB27" i="35"/>
  <c r="W7" i="35"/>
  <c r="X7" i="35"/>
  <c r="Y7" i="35"/>
  <c r="Z7" i="35"/>
  <c r="AB7" i="35"/>
  <c r="W12" i="35"/>
  <c r="X12" i="35"/>
  <c r="Y12" i="35"/>
  <c r="Z12" i="35"/>
  <c r="AB12" i="35"/>
  <c r="J33" i="47"/>
  <c r="J34" i="47"/>
  <c r="J35" i="47"/>
  <c r="J36" i="47"/>
  <c r="J37" i="47"/>
  <c r="J38" i="47"/>
  <c r="J39" i="47"/>
  <c r="J40" i="47"/>
  <c r="J41" i="47"/>
  <c r="J42" i="47"/>
  <c r="J43" i="47"/>
  <c r="J44" i="47"/>
  <c r="J45" i="47"/>
  <c r="J46" i="47"/>
  <c r="J47" i="47"/>
  <c r="J48" i="47"/>
  <c r="J49" i="47"/>
  <c r="J14" i="47"/>
  <c r="J15" i="47"/>
  <c r="J16" i="47"/>
  <c r="J17" i="47"/>
  <c r="J18" i="47"/>
  <c r="J19" i="47"/>
  <c r="J20" i="47"/>
  <c r="J21" i="47"/>
  <c r="J22" i="47"/>
  <c r="J23" i="47"/>
  <c r="J24" i="47"/>
  <c r="J25" i="47"/>
  <c r="J26" i="47"/>
  <c r="J27" i="47"/>
  <c r="J28" i="47"/>
  <c r="J29" i="47"/>
  <c r="J30" i="47"/>
  <c r="J31" i="47"/>
  <c r="J32" i="47"/>
  <c r="J13" i="47"/>
  <c r="AE43" i="35"/>
  <c r="AA51" i="34" l="1"/>
  <c r="AA52" i="34"/>
  <c r="AA53" i="34"/>
  <c r="AA54" i="34"/>
  <c r="AA55" i="34"/>
  <c r="I49" i="52"/>
  <c r="H49" i="52"/>
  <c r="G49" i="52"/>
  <c r="E49" i="52"/>
  <c r="D49" i="52"/>
  <c r="C49" i="52"/>
  <c r="AA58" i="40"/>
  <c r="F49" i="52" l="1"/>
  <c r="E13" i="47" l="1"/>
  <c r="D13" i="47"/>
  <c r="F13" i="47"/>
  <c r="G13" i="47"/>
  <c r="H13" i="47"/>
  <c r="I13" i="47"/>
  <c r="D14" i="47"/>
  <c r="E14" i="47"/>
  <c r="F14" i="47"/>
  <c r="G14" i="47"/>
  <c r="H14" i="47"/>
  <c r="I14" i="47"/>
  <c r="D15" i="47"/>
  <c r="E15" i="47"/>
  <c r="F15" i="47"/>
  <c r="G15" i="47"/>
  <c r="H15" i="47"/>
  <c r="I15" i="47"/>
  <c r="D16" i="47"/>
  <c r="E16" i="47"/>
  <c r="F16" i="47"/>
  <c r="G16" i="47"/>
  <c r="H16" i="47"/>
  <c r="I16" i="47"/>
  <c r="D17" i="47"/>
  <c r="E17" i="47"/>
  <c r="F17" i="47"/>
  <c r="G17" i="47"/>
  <c r="H17" i="47"/>
  <c r="I17" i="47"/>
  <c r="D18" i="47"/>
  <c r="E18" i="47"/>
  <c r="F18" i="47"/>
  <c r="G18" i="47"/>
  <c r="H18" i="47"/>
  <c r="I18" i="47"/>
  <c r="D19" i="47"/>
  <c r="E19" i="47"/>
  <c r="F19" i="47"/>
  <c r="G19" i="47"/>
  <c r="H19" i="47"/>
  <c r="I19" i="47"/>
  <c r="D20" i="47"/>
  <c r="E20" i="47"/>
  <c r="F20" i="47"/>
  <c r="G20" i="47"/>
  <c r="H20" i="47"/>
  <c r="I20" i="47"/>
  <c r="D21" i="47"/>
  <c r="E21" i="47"/>
  <c r="F21" i="47"/>
  <c r="G21" i="47"/>
  <c r="H21" i="47"/>
  <c r="I21" i="47"/>
  <c r="D22" i="47"/>
  <c r="E22" i="47"/>
  <c r="F22" i="47"/>
  <c r="G22" i="47"/>
  <c r="H22" i="47"/>
  <c r="I22" i="47"/>
  <c r="D23" i="47"/>
  <c r="E23" i="47"/>
  <c r="F23" i="47"/>
  <c r="G23" i="47"/>
  <c r="H23" i="47"/>
  <c r="I23" i="47"/>
  <c r="D24" i="47"/>
  <c r="E24" i="47"/>
  <c r="F24" i="47"/>
  <c r="G24" i="47"/>
  <c r="H24" i="47"/>
  <c r="I24" i="47"/>
  <c r="D25" i="47"/>
  <c r="E25" i="47"/>
  <c r="F25" i="47"/>
  <c r="G25" i="47"/>
  <c r="H25" i="47"/>
  <c r="I25" i="47"/>
  <c r="D26" i="47"/>
  <c r="E26" i="47"/>
  <c r="F26" i="47"/>
  <c r="G26" i="47"/>
  <c r="H26" i="47"/>
  <c r="I26" i="47"/>
  <c r="D27" i="47"/>
  <c r="E27" i="47"/>
  <c r="F27" i="47"/>
  <c r="G27" i="47"/>
  <c r="H27" i="47"/>
  <c r="I27" i="47"/>
  <c r="D28" i="47"/>
  <c r="E28" i="47"/>
  <c r="F28" i="47"/>
  <c r="G28" i="47"/>
  <c r="H28" i="47"/>
  <c r="I28" i="47"/>
  <c r="D29" i="47"/>
  <c r="E29" i="47"/>
  <c r="F29" i="47"/>
  <c r="G29" i="47"/>
  <c r="H29" i="47"/>
  <c r="I29" i="47"/>
  <c r="D30" i="47"/>
  <c r="E30" i="47"/>
  <c r="F30" i="47"/>
  <c r="G30" i="47"/>
  <c r="H30" i="47"/>
  <c r="I30" i="47"/>
  <c r="D31" i="47"/>
  <c r="E31" i="47"/>
  <c r="F31" i="47"/>
  <c r="G31" i="47"/>
  <c r="H31" i="47"/>
  <c r="I31" i="47"/>
  <c r="D32" i="47"/>
  <c r="E32" i="47"/>
  <c r="F32" i="47"/>
  <c r="G32" i="47"/>
  <c r="H32" i="47"/>
  <c r="I32" i="47"/>
  <c r="D33" i="47"/>
  <c r="E33" i="47"/>
  <c r="F33" i="47"/>
  <c r="G33" i="47"/>
  <c r="H33" i="47"/>
  <c r="I33" i="47"/>
  <c r="D34" i="47"/>
  <c r="E34" i="47"/>
  <c r="F34" i="47"/>
  <c r="G34" i="47"/>
  <c r="H34" i="47"/>
  <c r="I34" i="47"/>
  <c r="D35" i="47"/>
  <c r="E35" i="47"/>
  <c r="F35" i="47"/>
  <c r="G35" i="47"/>
  <c r="H35" i="47"/>
  <c r="I35" i="47"/>
  <c r="D36" i="47"/>
  <c r="E36" i="47"/>
  <c r="F36" i="47"/>
  <c r="G36" i="47"/>
  <c r="H36" i="47"/>
  <c r="I36" i="47"/>
  <c r="D37" i="47"/>
  <c r="E37" i="47"/>
  <c r="F37" i="47"/>
  <c r="G37" i="47"/>
  <c r="H37" i="47"/>
  <c r="I37" i="47"/>
  <c r="D38" i="47"/>
  <c r="E38" i="47"/>
  <c r="F38" i="47"/>
  <c r="G38" i="47"/>
  <c r="H38" i="47"/>
  <c r="I38" i="47"/>
  <c r="D39" i="47"/>
  <c r="E39" i="47"/>
  <c r="F39" i="47"/>
  <c r="G39" i="47"/>
  <c r="H39" i="47"/>
  <c r="I39" i="47"/>
  <c r="D40" i="47"/>
  <c r="E40" i="47"/>
  <c r="F40" i="47"/>
  <c r="G40" i="47"/>
  <c r="H40" i="47"/>
  <c r="I40" i="47"/>
  <c r="D41" i="47"/>
  <c r="E41" i="47"/>
  <c r="F41" i="47"/>
  <c r="G41" i="47"/>
  <c r="H41" i="47"/>
  <c r="I41" i="47"/>
  <c r="D42" i="47"/>
  <c r="E42" i="47"/>
  <c r="F42" i="47"/>
  <c r="G42" i="47"/>
  <c r="H42" i="47"/>
  <c r="I42" i="47"/>
  <c r="D43" i="47"/>
  <c r="E43" i="47"/>
  <c r="F43" i="47"/>
  <c r="G43" i="47"/>
  <c r="H43" i="47"/>
  <c r="I43" i="47"/>
  <c r="D44" i="47"/>
  <c r="E44" i="47"/>
  <c r="F44" i="47"/>
  <c r="G44" i="47"/>
  <c r="H44" i="47"/>
  <c r="I44" i="47"/>
  <c r="D45" i="47"/>
  <c r="E45" i="47"/>
  <c r="F45" i="47"/>
  <c r="G45" i="47"/>
  <c r="H45" i="47"/>
  <c r="I45" i="47"/>
  <c r="D46" i="47"/>
  <c r="E46" i="47"/>
  <c r="F46" i="47"/>
  <c r="G46" i="47"/>
  <c r="H46" i="47"/>
  <c r="I46" i="47"/>
  <c r="D47" i="47"/>
  <c r="E47" i="47"/>
  <c r="F47" i="47"/>
  <c r="G47" i="47"/>
  <c r="H47" i="47"/>
  <c r="I47" i="47"/>
  <c r="D48" i="47"/>
  <c r="E48" i="47"/>
  <c r="F48" i="47"/>
  <c r="G48" i="47"/>
  <c r="H48" i="47"/>
  <c r="I48" i="47"/>
  <c r="D49" i="47"/>
  <c r="E49" i="47"/>
  <c r="F49" i="47"/>
  <c r="G49" i="47"/>
  <c r="H49" i="47"/>
  <c r="I49" i="47"/>
  <c r="C14" i="47"/>
  <c r="C15" i="47"/>
  <c r="C16" i="47"/>
  <c r="C17" i="47"/>
  <c r="C18" i="47"/>
  <c r="C19" i="47"/>
  <c r="C20" i="47"/>
  <c r="C21" i="47"/>
  <c r="C22" i="47"/>
  <c r="C23" i="47"/>
  <c r="C24" i="47"/>
  <c r="C25" i="47"/>
  <c r="C26" i="47"/>
  <c r="C27" i="47"/>
  <c r="C28" i="47"/>
  <c r="C29" i="47"/>
  <c r="C30" i="47"/>
  <c r="C31" i="47"/>
  <c r="C32" i="47"/>
  <c r="C33" i="47"/>
  <c r="C34" i="47"/>
  <c r="C35" i="47"/>
  <c r="C36" i="47"/>
  <c r="C37" i="47"/>
  <c r="C38" i="47"/>
  <c r="C39" i="47"/>
  <c r="C40" i="47"/>
  <c r="C41" i="47"/>
  <c r="C42" i="47"/>
  <c r="C43" i="47"/>
  <c r="C44" i="47"/>
  <c r="C45" i="47"/>
  <c r="C46" i="47"/>
  <c r="C47" i="47"/>
  <c r="C48" i="47"/>
  <c r="C49" i="47"/>
  <c r="C13" i="47"/>
  <c r="C60" i="47"/>
  <c r="Z10" i="48"/>
  <c r="Z11" i="48"/>
  <c r="Z12" i="48"/>
  <c r="Z13" i="48"/>
  <c r="AA47" i="28" s="1"/>
  <c r="Z11" i="49"/>
  <c r="Z12" i="49"/>
  <c r="Z13" i="49"/>
  <c r="Z14" i="49"/>
  <c r="E11" i="46"/>
  <c r="AB97" i="46"/>
  <c r="AA48" i="39" s="1"/>
  <c r="AB98" i="46"/>
  <c r="AA49" i="39" s="1"/>
  <c r="AB99" i="46"/>
  <c r="AA50" i="39" s="1"/>
  <c r="AB100" i="46"/>
  <c r="AA48" i="28" s="1"/>
  <c r="AB101" i="46"/>
  <c r="AA51" i="39" s="1"/>
  <c r="AB54" i="46"/>
  <c r="AB55" i="46"/>
  <c r="AB56" i="46"/>
  <c r="AB57" i="46"/>
  <c r="AB58" i="46"/>
  <c r="AB59" i="46"/>
  <c r="AB60" i="46"/>
  <c r="AB61" i="46"/>
  <c r="AB62" i="46"/>
  <c r="AB63" i="46"/>
  <c r="AB64" i="46"/>
  <c r="AB65" i="46"/>
  <c r="AB66" i="46"/>
  <c r="AB67" i="46"/>
  <c r="AB68" i="46"/>
  <c r="AB69" i="46"/>
  <c r="AB70" i="46"/>
  <c r="AB71" i="46"/>
  <c r="AB72" i="46"/>
  <c r="AB73" i="46"/>
  <c r="AB74" i="46"/>
  <c r="AB75" i="46"/>
  <c r="AB76" i="46"/>
  <c r="AB77" i="46"/>
  <c r="AB78" i="46"/>
  <c r="AB80" i="46"/>
  <c r="AB81" i="46"/>
  <c r="AB82" i="46"/>
  <c r="AB83" i="46"/>
  <c r="AB85" i="46"/>
  <c r="AB86" i="46"/>
  <c r="AB87" i="46"/>
  <c r="AB88" i="46"/>
  <c r="AB12" i="46"/>
  <c r="AB13" i="46"/>
  <c r="AB14" i="46"/>
  <c r="AB15" i="46"/>
  <c r="AB16" i="46"/>
  <c r="AB17" i="46"/>
  <c r="AB18" i="46"/>
  <c r="AB19" i="46"/>
  <c r="AB20" i="46"/>
  <c r="AB21" i="46"/>
  <c r="AB22" i="46"/>
  <c r="AB23" i="46"/>
  <c r="AB24" i="46"/>
  <c r="AB25" i="46"/>
  <c r="AB26" i="46"/>
  <c r="AB27" i="46"/>
  <c r="AB28" i="46"/>
  <c r="AB29" i="46"/>
  <c r="AB30" i="46"/>
  <c r="AB31" i="46"/>
  <c r="AB32" i="46"/>
  <c r="AB33" i="46"/>
  <c r="AB34" i="46"/>
  <c r="AB35" i="46"/>
  <c r="AB37" i="46"/>
  <c r="AB38" i="46"/>
  <c r="AB39" i="46"/>
  <c r="AB40" i="46"/>
  <c r="AB42" i="46"/>
  <c r="AB43" i="46"/>
  <c r="AB44" i="46"/>
  <c r="AB45" i="46"/>
  <c r="AB11" i="46"/>
  <c r="C90" i="47"/>
  <c r="D90" i="47"/>
  <c r="E90" i="47"/>
  <c r="F90" i="47"/>
  <c r="G90" i="47"/>
  <c r="H90" i="47"/>
  <c r="I90" i="47"/>
  <c r="C155" i="47" l="1"/>
  <c r="D155" i="47"/>
  <c r="E155" i="47"/>
  <c r="F155" i="47"/>
  <c r="G155" i="47"/>
  <c r="H155" i="47"/>
  <c r="I155" i="47"/>
  <c r="C156" i="47"/>
  <c r="D156" i="47"/>
  <c r="E156" i="47"/>
  <c r="F156" i="47"/>
  <c r="G156" i="47"/>
  <c r="H156" i="47"/>
  <c r="I156" i="47"/>
  <c r="C157" i="47"/>
  <c r="D157" i="47"/>
  <c r="E157" i="47"/>
  <c r="F157" i="47"/>
  <c r="G157" i="47"/>
  <c r="H157" i="47"/>
  <c r="I157" i="47"/>
  <c r="C158" i="47"/>
  <c r="D158" i="47"/>
  <c r="E158" i="47"/>
  <c r="F158" i="47"/>
  <c r="G158" i="47"/>
  <c r="H158" i="47"/>
  <c r="I158" i="47"/>
  <c r="C159" i="47"/>
  <c r="D159" i="47"/>
  <c r="E159" i="47"/>
  <c r="F159" i="47"/>
  <c r="G159" i="47"/>
  <c r="H159" i="47"/>
  <c r="I159" i="47"/>
  <c r="C160" i="47"/>
  <c r="D160" i="47"/>
  <c r="E160" i="47"/>
  <c r="F160" i="47"/>
  <c r="G160" i="47"/>
  <c r="H160" i="47"/>
  <c r="I160" i="47"/>
  <c r="C161" i="47"/>
  <c r="D161" i="47"/>
  <c r="E161" i="47"/>
  <c r="F161" i="47"/>
  <c r="G161" i="47"/>
  <c r="H161" i="47"/>
  <c r="I161" i="47"/>
  <c r="C162" i="47"/>
  <c r="D162" i="47"/>
  <c r="E162" i="47"/>
  <c r="F162" i="47"/>
  <c r="G162" i="47"/>
  <c r="H162" i="47"/>
  <c r="I162" i="47"/>
  <c r="C163" i="47"/>
  <c r="D163" i="47"/>
  <c r="E163" i="47"/>
  <c r="F163" i="47"/>
  <c r="G163" i="47"/>
  <c r="H163" i="47"/>
  <c r="I163" i="47"/>
  <c r="C164" i="47"/>
  <c r="D164" i="47"/>
  <c r="E164" i="47"/>
  <c r="F164" i="47"/>
  <c r="G164" i="47"/>
  <c r="H164" i="47"/>
  <c r="I164" i="47"/>
  <c r="C165" i="47"/>
  <c r="D165" i="47"/>
  <c r="E165" i="47"/>
  <c r="F165" i="47"/>
  <c r="G165" i="47"/>
  <c r="H165" i="47"/>
  <c r="I165" i="47"/>
  <c r="C166" i="47"/>
  <c r="D166" i="47"/>
  <c r="E166" i="47"/>
  <c r="F166" i="47"/>
  <c r="G166" i="47"/>
  <c r="H166" i="47"/>
  <c r="I166" i="47"/>
  <c r="C167" i="47"/>
  <c r="D167" i="47"/>
  <c r="E167" i="47"/>
  <c r="F167" i="47"/>
  <c r="G167" i="47"/>
  <c r="H167" i="47"/>
  <c r="I167" i="47"/>
  <c r="C168" i="47"/>
  <c r="D168" i="47"/>
  <c r="E168" i="47"/>
  <c r="F168" i="47"/>
  <c r="G168" i="47"/>
  <c r="H168" i="47"/>
  <c r="I168" i="47"/>
  <c r="C169" i="47"/>
  <c r="D169" i="47"/>
  <c r="E169" i="47"/>
  <c r="F169" i="47"/>
  <c r="G169" i="47"/>
  <c r="H169" i="47"/>
  <c r="I169" i="47"/>
  <c r="C170" i="47"/>
  <c r="D170" i="47"/>
  <c r="E170" i="47"/>
  <c r="F170" i="47"/>
  <c r="G170" i="47"/>
  <c r="H170" i="47"/>
  <c r="I170" i="47"/>
  <c r="C171" i="47"/>
  <c r="D171" i="47"/>
  <c r="E171" i="47"/>
  <c r="F171" i="47"/>
  <c r="G171" i="47"/>
  <c r="H171" i="47"/>
  <c r="I171" i="47"/>
  <c r="C172" i="47"/>
  <c r="D172" i="47"/>
  <c r="E172" i="47"/>
  <c r="F172" i="47"/>
  <c r="G172" i="47"/>
  <c r="H172" i="47"/>
  <c r="I172" i="47"/>
  <c r="C173" i="47"/>
  <c r="D173" i="47"/>
  <c r="E173" i="47"/>
  <c r="F173" i="47"/>
  <c r="G173" i="47"/>
  <c r="H173" i="47"/>
  <c r="I173" i="47"/>
  <c r="C174" i="47"/>
  <c r="D174" i="47"/>
  <c r="E174" i="47"/>
  <c r="F174" i="47"/>
  <c r="G174" i="47"/>
  <c r="H174" i="47"/>
  <c r="I174" i="47"/>
  <c r="C175" i="47"/>
  <c r="D175" i="47"/>
  <c r="E175" i="47"/>
  <c r="F175" i="47"/>
  <c r="G175" i="47"/>
  <c r="H175" i="47"/>
  <c r="I175" i="47"/>
  <c r="C176" i="47"/>
  <c r="D176" i="47"/>
  <c r="E176" i="47"/>
  <c r="F176" i="47"/>
  <c r="G176" i="47"/>
  <c r="H176" i="47"/>
  <c r="I176" i="47"/>
  <c r="C177" i="47"/>
  <c r="D177" i="47"/>
  <c r="E177" i="47"/>
  <c r="F177" i="47"/>
  <c r="G177" i="47"/>
  <c r="H177" i="47"/>
  <c r="I177" i="47"/>
  <c r="C178" i="47"/>
  <c r="D178" i="47"/>
  <c r="E178" i="47"/>
  <c r="F178" i="47"/>
  <c r="G178" i="47"/>
  <c r="H178" i="47"/>
  <c r="I178" i="47"/>
  <c r="C179" i="47"/>
  <c r="D179" i="47"/>
  <c r="E179" i="47"/>
  <c r="F179" i="47"/>
  <c r="G179" i="47"/>
  <c r="H179" i="47"/>
  <c r="I179" i="47"/>
  <c r="C180" i="47"/>
  <c r="D180" i="47"/>
  <c r="E180" i="47"/>
  <c r="F180" i="47"/>
  <c r="G180" i="47"/>
  <c r="H180" i="47"/>
  <c r="I180" i="47"/>
  <c r="C181" i="47"/>
  <c r="D181" i="47"/>
  <c r="E181" i="47"/>
  <c r="F181" i="47"/>
  <c r="G181" i="47"/>
  <c r="H181" i="47"/>
  <c r="I181" i="47"/>
  <c r="C182" i="47"/>
  <c r="D182" i="47"/>
  <c r="E182" i="47"/>
  <c r="F182" i="47"/>
  <c r="G182" i="47"/>
  <c r="H182" i="47"/>
  <c r="I182" i="47"/>
  <c r="C183" i="47"/>
  <c r="D183" i="47"/>
  <c r="E183" i="47"/>
  <c r="F183" i="47"/>
  <c r="G183" i="47"/>
  <c r="H183" i="47"/>
  <c r="I183" i="47"/>
  <c r="C184" i="47"/>
  <c r="D184" i="47"/>
  <c r="E184" i="47"/>
  <c r="F184" i="47"/>
  <c r="G184" i="47"/>
  <c r="H184" i="47"/>
  <c r="I184" i="47"/>
  <c r="C190" i="47"/>
  <c r="D190" i="47"/>
  <c r="E190" i="47"/>
  <c r="F190" i="47"/>
  <c r="G190" i="47"/>
  <c r="H190" i="47"/>
  <c r="I190" i="47"/>
  <c r="C185" i="47"/>
  <c r="D185" i="47"/>
  <c r="E185" i="47"/>
  <c r="F185" i="47"/>
  <c r="G185" i="47"/>
  <c r="H185" i="47"/>
  <c r="I185" i="47"/>
  <c r="C186" i="47"/>
  <c r="D186" i="47"/>
  <c r="E186" i="47"/>
  <c r="F186" i="47"/>
  <c r="G186" i="47"/>
  <c r="H186" i="47"/>
  <c r="I186" i="47"/>
  <c r="C187" i="47"/>
  <c r="D187" i="47"/>
  <c r="E187" i="47"/>
  <c r="F187" i="47"/>
  <c r="G187" i="47"/>
  <c r="H187" i="47"/>
  <c r="I187" i="47"/>
  <c r="C188" i="47"/>
  <c r="D188" i="47"/>
  <c r="E188" i="47"/>
  <c r="F188" i="47"/>
  <c r="G188" i="47"/>
  <c r="H188" i="47"/>
  <c r="I188" i="47"/>
  <c r="C189" i="47"/>
  <c r="D189" i="47"/>
  <c r="E189" i="47"/>
  <c r="F189" i="47"/>
  <c r="G189" i="47"/>
  <c r="H189" i="47"/>
  <c r="I189" i="47"/>
  <c r="D154" i="47"/>
  <c r="E154" i="47"/>
  <c r="F154" i="47"/>
  <c r="G154" i="47"/>
  <c r="H154" i="47"/>
  <c r="I154" i="47"/>
  <c r="C154" i="47"/>
  <c r="D107" i="47"/>
  <c r="E107" i="47"/>
  <c r="F107" i="47"/>
  <c r="G107" i="47"/>
  <c r="H107" i="47"/>
  <c r="I107" i="47"/>
  <c r="D108" i="47"/>
  <c r="E108" i="47"/>
  <c r="F108" i="47"/>
  <c r="G108" i="47"/>
  <c r="H108" i="47"/>
  <c r="I108" i="47"/>
  <c r="D109" i="47"/>
  <c r="E109" i="47"/>
  <c r="F109" i="47"/>
  <c r="G109" i="47"/>
  <c r="H109" i="47"/>
  <c r="I109" i="47"/>
  <c r="D110" i="47"/>
  <c r="E110" i="47"/>
  <c r="F110" i="47"/>
  <c r="G110" i="47"/>
  <c r="H110" i="47"/>
  <c r="I110" i="47"/>
  <c r="D111" i="47"/>
  <c r="E111" i="47"/>
  <c r="F111" i="47"/>
  <c r="G111" i="47"/>
  <c r="H111" i="47"/>
  <c r="I111" i="47"/>
  <c r="D112" i="47"/>
  <c r="E112" i="47"/>
  <c r="F112" i="47"/>
  <c r="G112" i="47"/>
  <c r="H112" i="47"/>
  <c r="I112" i="47"/>
  <c r="D113" i="47"/>
  <c r="E113" i="47"/>
  <c r="F113" i="47"/>
  <c r="G113" i="47"/>
  <c r="H113" i="47"/>
  <c r="I113" i="47"/>
  <c r="D114" i="47"/>
  <c r="E114" i="47"/>
  <c r="F114" i="47"/>
  <c r="G114" i="47"/>
  <c r="H114" i="47"/>
  <c r="I114" i="47"/>
  <c r="D115" i="47"/>
  <c r="E115" i="47"/>
  <c r="F115" i="47"/>
  <c r="G115" i="47"/>
  <c r="H115" i="47"/>
  <c r="I115" i="47"/>
  <c r="D116" i="47"/>
  <c r="E116" i="47"/>
  <c r="F116" i="47"/>
  <c r="G116" i="47"/>
  <c r="H116" i="47"/>
  <c r="I116" i="47"/>
  <c r="D117" i="47"/>
  <c r="E117" i="47"/>
  <c r="F117" i="47"/>
  <c r="G117" i="47"/>
  <c r="H117" i="47"/>
  <c r="I117" i="47"/>
  <c r="D118" i="47"/>
  <c r="E118" i="47"/>
  <c r="F118" i="47"/>
  <c r="G118" i="47"/>
  <c r="H118" i="47"/>
  <c r="I118" i="47"/>
  <c r="D119" i="47"/>
  <c r="E119" i="47"/>
  <c r="F119" i="47"/>
  <c r="G119" i="47"/>
  <c r="H119" i="47"/>
  <c r="I119" i="47"/>
  <c r="D120" i="47"/>
  <c r="E120" i="47"/>
  <c r="F120" i="47"/>
  <c r="G120" i="47"/>
  <c r="H120" i="47"/>
  <c r="I120" i="47"/>
  <c r="D121" i="47"/>
  <c r="E121" i="47"/>
  <c r="F121" i="47"/>
  <c r="G121" i="47"/>
  <c r="H121" i="47"/>
  <c r="I121" i="47"/>
  <c r="D122" i="47"/>
  <c r="E122" i="47"/>
  <c r="F122" i="47"/>
  <c r="G122" i="47"/>
  <c r="H122" i="47"/>
  <c r="I122" i="47"/>
  <c r="D123" i="47"/>
  <c r="E123" i="47"/>
  <c r="F123" i="47"/>
  <c r="G123" i="47"/>
  <c r="H123" i="47"/>
  <c r="I123" i="47"/>
  <c r="D124" i="47"/>
  <c r="E124" i="47"/>
  <c r="F124" i="47"/>
  <c r="G124" i="47"/>
  <c r="H124" i="47"/>
  <c r="I124" i="47"/>
  <c r="D125" i="47"/>
  <c r="E125" i="47"/>
  <c r="F125" i="47"/>
  <c r="G125" i="47"/>
  <c r="H125" i="47"/>
  <c r="I125" i="47"/>
  <c r="D126" i="47"/>
  <c r="E126" i="47"/>
  <c r="F126" i="47"/>
  <c r="G126" i="47"/>
  <c r="H126" i="47"/>
  <c r="I126" i="47"/>
  <c r="D127" i="47"/>
  <c r="E127" i="47"/>
  <c r="F127" i="47"/>
  <c r="G127" i="47"/>
  <c r="H127" i="47"/>
  <c r="I127" i="47"/>
  <c r="D128" i="47"/>
  <c r="E128" i="47"/>
  <c r="F128" i="47"/>
  <c r="G128" i="47"/>
  <c r="H128" i="47"/>
  <c r="I128" i="47"/>
  <c r="D129" i="47"/>
  <c r="E129" i="47"/>
  <c r="F129" i="47"/>
  <c r="G129" i="47"/>
  <c r="H129" i="47"/>
  <c r="I129" i="47"/>
  <c r="D130" i="47"/>
  <c r="E130" i="47"/>
  <c r="F130" i="47"/>
  <c r="G130" i="47"/>
  <c r="H130" i="47"/>
  <c r="I130" i="47"/>
  <c r="D131" i="47"/>
  <c r="E131" i="47"/>
  <c r="F131" i="47"/>
  <c r="G131" i="47"/>
  <c r="H131" i="47"/>
  <c r="I131" i="47"/>
  <c r="D132" i="47"/>
  <c r="E132" i="47"/>
  <c r="F132" i="47"/>
  <c r="G132" i="47"/>
  <c r="H132" i="47"/>
  <c r="I132" i="47"/>
  <c r="D133" i="47"/>
  <c r="E133" i="47"/>
  <c r="F133" i="47"/>
  <c r="G133" i="47"/>
  <c r="H133" i="47"/>
  <c r="I133" i="47"/>
  <c r="D134" i="47"/>
  <c r="E134" i="47"/>
  <c r="F134" i="47"/>
  <c r="G134" i="47"/>
  <c r="H134" i="47"/>
  <c r="I134" i="47"/>
  <c r="D135" i="47"/>
  <c r="E135" i="47"/>
  <c r="F135" i="47"/>
  <c r="G135" i="47"/>
  <c r="H135" i="47"/>
  <c r="I135" i="47"/>
  <c r="D136" i="47"/>
  <c r="E136" i="47"/>
  <c r="F136" i="47"/>
  <c r="G136" i="47"/>
  <c r="H136" i="47"/>
  <c r="I136" i="47"/>
  <c r="D137" i="47"/>
  <c r="E137" i="47"/>
  <c r="F137" i="47"/>
  <c r="G137" i="47"/>
  <c r="H137" i="47"/>
  <c r="I137" i="47"/>
  <c r="D143" i="47"/>
  <c r="E143" i="47"/>
  <c r="F143" i="47"/>
  <c r="G143" i="47"/>
  <c r="H143" i="47"/>
  <c r="I143" i="47"/>
  <c r="D138" i="47"/>
  <c r="E138" i="47"/>
  <c r="F138" i="47"/>
  <c r="G138" i="47"/>
  <c r="H138" i="47"/>
  <c r="I138" i="47"/>
  <c r="D139" i="47"/>
  <c r="E139" i="47"/>
  <c r="F139" i="47"/>
  <c r="G139" i="47"/>
  <c r="H139" i="47"/>
  <c r="I139" i="47"/>
  <c r="D140" i="47"/>
  <c r="E140" i="47"/>
  <c r="F140" i="47"/>
  <c r="G140" i="47"/>
  <c r="H140" i="47"/>
  <c r="I140" i="47"/>
  <c r="D141" i="47"/>
  <c r="E141" i="47"/>
  <c r="F141" i="47"/>
  <c r="G141" i="47"/>
  <c r="H141" i="47"/>
  <c r="I141" i="47"/>
  <c r="D142" i="47"/>
  <c r="E142" i="47"/>
  <c r="F142" i="47"/>
  <c r="G142" i="47"/>
  <c r="H142" i="47"/>
  <c r="I142" i="47"/>
  <c r="C109" i="47"/>
  <c r="C110" i="47"/>
  <c r="C111" i="47"/>
  <c r="C112" i="47"/>
  <c r="C113" i="47"/>
  <c r="C114" i="47"/>
  <c r="C115" i="47"/>
  <c r="C116" i="47"/>
  <c r="C117" i="47"/>
  <c r="C118" i="47"/>
  <c r="C119" i="47"/>
  <c r="C120" i="47"/>
  <c r="C121" i="47"/>
  <c r="C122" i="47"/>
  <c r="C123" i="47"/>
  <c r="C124" i="47"/>
  <c r="C125" i="47"/>
  <c r="C126" i="47"/>
  <c r="C127" i="47"/>
  <c r="C128" i="47"/>
  <c r="C129" i="47"/>
  <c r="C130" i="47"/>
  <c r="C131" i="47"/>
  <c r="C132" i="47"/>
  <c r="C133" i="47"/>
  <c r="C134" i="47"/>
  <c r="C135" i="47"/>
  <c r="C136" i="47"/>
  <c r="C137" i="47"/>
  <c r="C143" i="47"/>
  <c r="C138" i="47"/>
  <c r="C139" i="47"/>
  <c r="C140" i="47"/>
  <c r="C141" i="47"/>
  <c r="C142" i="47"/>
  <c r="C108" i="47"/>
  <c r="C107" i="47"/>
  <c r="C61" i="47"/>
  <c r="D61" i="47"/>
  <c r="E61" i="47"/>
  <c r="F61" i="47"/>
  <c r="G61" i="47"/>
  <c r="H61" i="47"/>
  <c r="I61" i="47"/>
  <c r="C62" i="47"/>
  <c r="D62" i="47"/>
  <c r="E62" i="47"/>
  <c r="F62" i="47"/>
  <c r="G62" i="47"/>
  <c r="H62" i="47"/>
  <c r="I62" i="47"/>
  <c r="C63" i="47"/>
  <c r="D63" i="47"/>
  <c r="E63" i="47"/>
  <c r="F63" i="47"/>
  <c r="G63" i="47"/>
  <c r="H63" i="47"/>
  <c r="I63" i="47"/>
  <c r="C64" i="47"/>
  <c r="D64" i="47"/>
  <c r="E64" i="47"/>
  <c r="F64" i="47"/>
  <c r="G64" i="47"/>
  <c r="H64" i="47"/>
  <c r="I64" i="47"/>
  <c r="C65" i="47"/>
  <c r="D65" i="47"/>
  <c r="E65" i="47"/>
  <c r="F65" i="47"/>
  <c r="G65" i="47"/>
  <c r="H65" i="47"/>
  <c r="I65" i="47"/>
  <c r="C66" i="47"/>
  <c r="D66" i="47"/>
  <c r="E66" i="47"/>
  <c r="F66" i="47"/>
  <c r="G66" i="47"/>
  <c r="H66" i="47"/>
  <c r="I66" i="47"/>
  <c r="C67" i="47"/>
  <c r="D67" i="47"/>
  <c r="E67" i="47"/>
  <c r="F67" i="47"/>
  <c r="G67" i="47"/>
  <c r="H67" i="47"/>
  <c r="I67" i="47"/>
  <c r="C68" i="47"/>
  <c r="D68" i="47"/>
  <c r="E68" i="47"/>
  <c r="F68" i="47"/>
  <c r="G68" i="47"/>
  <c r="H68" i="47"/>
  <c r="I68" i="47"/>
  <c r="C69" i="47"/>
  <c r="D69" i="47"/>
  <c r="E69" i="47"/>
  <c r="F69" i="47"/>
  <c r="G69" i="47"/>
  <c r="H69" i="47"/>
  <c r="I69" i="47"/>
  <c r="C70" i="47"/>
  <c r="D70" i="47"/>
  <c r="E70" i="47"/>
  <c r="F70" i="47"/>
  <c r="G70" i="47"/>
  <c r="H70" i="47"/>
  <c r="I70" i="47"/>
  <c r="C71" i="47"/>
  <c r="D71" i="47"/>
  <c r="E71" i="47"/>
  <c r="F71" i="47"/>
  <c r="G71" i="47"/>
  <c r="H71" i="47"/>
  <c r="I71" i="47"/>
  <c r="C72" i="47"/>
  <c r="D72" i="47"/>
  <c r="E72" i="47"/>
  <c r="F72" i="47"/>
  <c r="G72" i="47"/>
  <c r="H72" i="47"/>
  <c r="I72" i="47"/>
  <c r="C73" i="47"/>
  <c r="D73" i="47"/>
  <c r="E73" i="47"/>
  <c r="F73" i="47"/>
  <c r="G73" i="47"/>
  <c r="H73" i="47"/>
  <c r="I73" i="47"/>
  <c r="C74" i="47"/>
  <c r="D74" i="47"/>
  <c r="E74" i="47"/>
  <c r="F74" i="47"/>
  <c r="G74" i="47"/>
  <c r="H74" i="47"/>
  <c r="I74" i="47"/>
  <c r="C75" i="47"/>
  <c r="D75" i="47"/>
  <c r="E75" i="47"/>
  <c r="F75" i="47"/>
  <c r="G75" i="47"/>
  <c r="H75" i="47"/>
  <c r="I75" i="47"/>
  <c r="C76" i="47"/>
  <c r="D76" i="47"/>
  <c r="E76" i="47"/>
  <c r="F76" i="47"/>
  <c r="G76" i="47"/>
  <c r="H76" i="47"/>
  <c r="I76" i="47"/>
  <c r="C77" i="47"/>
  <c r="D77" i="47"/>
  <c r="E77" i="47"/>
  <c r="F77" i="47"/>
  <c r="G77" i="47"/>
  <c r="H77" i="47"/>
  <c r="I77" i="47"/>
  <c r="C78" i="47"/>
  <c r="D78" i="47"/>
  <c r="E78" i="47"/>
  <c r="F78" i="47"/>
  <c r="G78" i="47"/>
  <c r="H78" i="47"/>
  <c r="I78" i="47"/>
  <c r="C79" i="47"/>
  <c r="D79" i="47"/>
  <c r="E79" i="47"/>
  <c r="F79" i="47"/>
  <c r="G79" i="47"/>
  <c r="H79" i="47"/>
  <c r="I79" i="47"/>
  <c r="C80" i="47"/>
  <c r="D80" i="47"/>
  <c r="E80" i="47"/>
  <c r="F80" i="47"/>
  <c r="G80" i="47"/>
  <c r="H80" i="47"/>
  <c r="I80" i="47"/>
  <c r="C81" i="47"/>
  <c r="D81" i="47"/>
  <c r="E81" i="47"/>
  <c r="F81" i="47"/>
  <c r="G81" i="47"/>
  <c r="H81" i="47"/>
  <c r="I81" i="47"/>
  <c r="C82" i="47"/>
  <c r="D82" i="47"/>
  <c r="E82" i="47"/>
  <c r="F82" i="47"/>
  <c r="G82" i="47"/>
  <c r="H82" i="47"/>
  <c r="I82" i="47"/>
  <c r="C83" i="47"/>
  <c r="D83" i="47"/>
  <c r="E83" i="47"/>
  <c r="F83" i="47"/>
  <c r="G83" i="47"/>
  <c r="H83" i="47"/>
  <c r="I83" i="47"/>
  <c r="C84" i="47"/>
  <c r="D84" i="47"/>
  <c r="E84" i="47"/>
  <c r="F84" i="47"/>
  <c r="G84" i="47"/>
  <c r="H84" i="47"/>
  <c r="I84" i="47"/>
  <c r="C85" i="47"/>
  <c r="D85" i="47"/>
  <c r="E85" i="47"/>
  <c r="F85" i="47"/>
  <c r="G85" i="47"/>
  <c r="H85" i="47"/>
  <c r="I85" i="47"/>
  <c r="C86" i="47"/>
  <c r="D86" i="47"/>
  <c r="E86" i="47"/>
  <c r="F86" i="47"/>
  <c r="G86" i="47"/>
  <c r="H86" i="47"/>
  <c r="I86" i="47"/>
  <c r="C87" i="47"/>
  <c r="D87" i="47"/>
  <c r="E87" i="47"/>
  <c r="F87" i="47"/>
  <c r="G87" i="47"/>
  <c r="H87" i="47"/>
  <c r="I87" i="47"/>
  <c r="C88" i="47"/>
  <c r="D88" i="47"/>
  <c r="E88" i="47"/>
  <c r="F88" i="47"/>
  <c r="G88" i="47"/>
  <c r="H88" i="47"/>
  <c r="I88" i="47"/>
  <c r="E60" i="47"/>
  <c r="F60" i="47"/>
  <c r="G60" i="47"/>
  <c r="H60" i="47"/>
  <c r="I60" i="47"/>
  <c r="D60" i="47"/>
  <c r="I202" i="47"/>
  <c r="I203" i="47"/>
  <c r="I204" i="47"/>
  <c r="I205" i="47"/>
  <c r="I206" i="47"/>
  <c r="I207" i="47"/>
  <c r="I208" i="47"/>
  <c r="I209" i="47"/>
  <c r="I210" i="47"/>
  <c r="I211" i="47"/>
  <c r="I212" i="47"/>
  <c r="I213" i="47"/>
  <c r="I214" i="47"/>
  <c r="I215" i="47"/>
  <c r="I216" i="47"/>
  <c r="I217" i="47"/>
  <c r="I218" i="47"/>
  <c r="I219" i="47"/>
  <c r="I220" i="47"/>
  <c r="I221" i="47"/>
  <c r="I222" i="47"/>
  <c r="I223" i="47"/>
  <c r="I224" i="47"/>
  <c r="I225" i="47"/>
  <c r="I226" i="47"/>
  <c r="I227" i="47"/>
  <c r="I228" i="47"/>
  <c r="I229" i="47"/>
  <c r="I230" i="47"/>
  <c r="I231" i="47"/>
  <c r="I237" i="47"/>
  <c r="I232" i="47"/>
  <c r="I233" i="47"/>
  <c r="I234" i="47"/>
  <c r="I235" i="47"/>
  <c r="I236" i="47"/>
  <c r="H202" i="47"/>
  <c r="H203" i="47"/>
  <c r="H204" i="47"/>
  <c r="H205" i="47"/>
  <c r="H206" i="47"/>
  <c r="H207" i="47"/>
  <c r="H208" i="47"/>
  <c r="H209" i="47"/>
  <c r="H210" i="47"/>
  <c r="H211" i="47"/>
  <c r="H212" i="47"/>
  <c r="H213" i="47"/>
  <c r="H214" i="47"/>
  <c r="H215" i="47"/>
  <c r="H216" i="47"/>
  <c r="H217" i="47"/>
  <c r="H218" i="47"/>
  <c r="H219" i="47"/>
  <c r="H220" i="47"/>
  <c r="H221" i="47"/>
  <c r="H222" i="47"/>
  <c r="H223" i="47"/>
  <c r="H224" i="47"/>
  <c r="H225" i="47"/>
  <c r="H226" i="47"/>
  <c r="H227" i="47"/>
  <c r="H228" i="47"/>
  <c r="H229" i="47"/>
  <c r="H230" i="47"/>
  <c r="H231" i="47"/>
  <c r="H237" i="47"/>
  <c r="H232" i="47"/>
  <c r="H233" i="47"/>
  <c r="H234" i="47"/>
  <c r="H235" i="47"/>
  <c r="H236"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7" i="47"/>
  <c r="G232" i="47"/>
  <c r="G233" i="47"/>
  <c r="G234" i="47"/>
  <c r="G235" i="47"/>
  <c r="G236" i="47"/>
  <c r="F202" i="47"/>
  <c r="F203" i="47"/>
  <c r="F204" i="47"/>
  <c r="F205" i="47"/>
  <c r="F206" i="47"/>
  <c r="F207" i="47"/>
  <c r="F208" i="47"/>
  <c r="F209" i="47"/>
  <c r="F210" i="47"/>
  <c r="F211" i="47"/>
  <c r="F212" i="47"/>
  <c r="F213" i="47"/>
  <c r="F214" i="47"/>
  <c r="F215" i="47"/>
  <c r="F216" i="47"/>
  <c r="F217" i="47"/>
  <c r="F218" i="47"/>
  <c r="F219" i="47"/>
  <c r="F220" i="47"/>
  <c r="F221" i="47"/>
  <c r="F222" i="47"/>
  <c r="F223" i="47"/>
  <c r="F224" i="47"/>
  <c r="F225" i="47"/>
  <c r="F226" i="47"/>
  <c r="F227" i="47"/>
  <c r="F228" i="47"/>
  <c r="F229" i="47"/>
  <c r="F230" i="47"/>
  <c r="F231" i="47"/>
  <c r="F237" i="47"/>
  <c r="F232" i="47"/>
  <c r="F233" i="47"/>
  <c r="F234" i="47"/>
  <c r="F235" i="47"/>
  <c r="F236" i="47"/>
  <c r="E202" i="47"/>
  <c r="E203" i="47"/>
  <c r="E204" i="47"/>
  <c r="E205" i="47"/>
  <c r="E206" i="47"/>
  <c r="E207" i="47"/>
  <c r="E208" i="47"/>
  <c r="E209" i="47"/>
  <c r="E210" i="47"/>
  <c r="E211" i="47"/>
  <c r="E212" i="47"/>
  <c r="E213" i="47"/>
  <c r="E214" i="47"/>
  <c r="E215" i="47"/>
  <c r="E216" i="47"/>
  <c r="E217" i="47"/>
  <c r="E218" i="47"/>
  <c r="E219" i="47"/>
  <c r="E220" i="47"/>
  <c r="E221" i="47"/>
  <c r="E222" i="47"/>
  <c r="E223" i="47"/>
  <c r="E224" i="47"/>
  <c r="E225" i="47"/>
  <c r="E226" i="47"/>
  <c r="E227" i="47"/>
  <c r="E228" i="47"/>
  <c r="E229" i="47"/>
  <c r="E230" i="47"/>
  <c r="E231" i="47"/>
  <c r="E237" i="47"/>
  <c r="E232" i="47"/>
  <c r="E233" i="47"/>
  <c r="E234" i="47"/>
  <c r="E235" i="47"/>
  <c r="E236"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7" i="47"/>
  <c r="D232" i="47"/>
  <c r="D233" i="47"/>
  <c r="D234" i="47"/>
  <c r="D235" i="47"/>
  <c r="D236" i="47"/>
  <c r="C202" i="47"/>
  <c r="C203" i="47"/>
  <c r="C204" i="47"/>
  <c r="C205" i="47"/>
  <c r="C206" i="47"/>
  <c r="C207" i="47"/>
  <c r="C208" i="47"/>
  <c r="C209" i="47"/>
  <c r="C210" i="47"/>
  <c r="C211" i="47"/>
  <c r="C212" i="47"/>
  <c r="C213" i="47"/>
  <c r="C214" i="47"/>
  <c r="C215" i="47"/>
  <c r="C216" i="47"/>
  <c r="C217" i="47"/>
  <c r="C218" i="47"/>
  <c r="C219" i="47"/>
  <c r="C220" i="47"/>
  <c r="C221" i="47"/>
  <c r="C222" i="47"/>
  <c r="C223" i="47"/>
  <c r="C224" i="47"/>
  <c r="C225" i="47"/>
  <c r="C226" i="47"/>
  <c r="C227" i="47"/>
  <c r="C228" i="47"/>
  <c r="C229" i="47"/>
  <c r="C230" i="47"/>
  <c r="C231" i="47"/>
  <c r="C237" i="47"/>
  <c r="C232" i="47"/>
  <c r="C233" i="47"/>
  <c r="C234" i="47"/>
  <c r="C235" i="47"/>
  <c r="C236" i="47"/>
  <c r="E201" i="47"/>
  <c r="F201" i="47"/>
  <c r="G201" i="47"/>
  <c r="H201" i="47"/>
  <c r="I201" i="47"/>
  <c r="D201" i="47"/>
  <c r="C201" i="47"/>
  <c r="Y13" i="48"/>
  <c r="Z47" i="28" s="1"/>
  <c r="Y12" i="48"/>
  <c r="Y11" i="48"/>
  <c r="Y10" i="48"/>
  <c r="Y14" i="49"/>
  <c r="Y13" i="49"/>
  <c r="Y12" i="49"/>
  <c r="Y11" i="49"/>
  <c r="AE18" i="35" l="1"/>
  <c r="AA101" i="46"/>
  <c r="Z51" i="39" s="1"/>
  <c r="AA100" i="46"/>
  <c r="AA99" i="46"/>
  <c r="Z50" i="39" s="1"/>
  <c r="AA98" i="46"/>
  <c r="Z49" i="39" s="1"/>
  <c r="AA97" i="46"/>
  <c r="AA88" i="46"/>
  <c r="AA87" i="46"/>
  <c r="AA86" i="46"/>
  <c r="AA85" i="46"/>
  <c r="AA83" i="46"/>
  <c r="AA82" i="46"/>
  <c r="AA81" i="46"/>
  <c r="AA80" i="46"/>
  <c r="AA78" i="46"/>
  <c r="AA77" i="46"/>
  <c r="AA76" i="46"/>
  <c r="AA75" i="46"/>
  <c r="AA74" i="46"/>
  <c r="AA73" i="46"/>
  <c r="AA72" i="46"/>
  <c r="AA71" i="46"/>
  <c r="AA70" i="46"/>
  <c r="AA69" i="46"/>
  <c r="AA68" i="46"/>
  <c r="AA67" i="46"/>
  <c r="AA66" i="46"/>
  <c r="AA65" i="46"/>
  <c r="AA64" i="46"/>
  <c r="AA63" i="46"/>
  <c r="AA62" i="46"/>
  <c r="AA61" i="46"/>
  <c r="AA60" i="46"/>
  <c r="AA59" i="46"/>
  <c r="AA58" i="46"/>
  <c r="AA57" i="46"/>
  <c r="AA56" i="46"/>
  <c r="AA55" i="46"/>
  <c r="AA54" i="46"/>
  <c r="AA45" i="46"/>
  <c r="AA44" i="46"/>
  <c r="AA43" i="46"/>
  <c r="AA42" i="46"/>
  <c r="AA40" i="46"/>
  <c r="AA39" i="46"/>
  <c r="AA38" i="46"/>
  <c r="AA37" i="46"/>
  <c r="AA35" i="46"/>
  <c r="AA34" i="46"/>
  <c r="AA33" i="46"/>
  <c r="AA32" i="46"/>
  <c r="AA31" i="46"/>
  <c r="AA30" i="46"/>
  <c r="AA29" i="46"/>
  <c r="AA28" i="46"/>
  <c r="AA27" i="46"/>
  <c r="AA26" i="46"/>
  <c r="AA25" i="46"/>
  <c r="AA24" i="46"/>
  <c r="AA23" i="46"/>
  <c r="AA22" i="46"/>
  <c r="AA21" i="46"/>
  <c r="AA20" i="46"/>
  <c r="AA19" i="46"/>
  <c r="AA18" i="46"/>
  <c r="AA17" i="46"/>
  <c r="AA16" i="46"/>
  <c r="AA15" i="46"/>
  <c r="AA14" i="46"/>
  <c r="AA13" i="46"/>
  <c r="AA12" i="46"/>
  <c r="AA11" i="46"/>
  <c r="Z48" i="28" l="1"/>
  <c r="Z51" i="34"/>
  <c r="Z58" i="40"/>
  <c r="Z48" i="39"/>
  <c r="X13" i="48"/>
  <c r="Y47" i="28" s="1"/>
  <c r="X12" i="48"/>
  <c r="X11" i="48"/>
  <c r="X10" i="48"/>
  <c r="X14" i="49"/>
  <c r="X13" i="49"/>
  <c r="X12" i="49"/>
  <c r="X11" i="49"/>
  <c r="Z101" i="46"/>
  <c r="Y51" i="39" s="1"/>
  <c r="Z100" i="46"/>
  <c r="Z99" i="46"/>
  <c r="Y50" i="39" s="1"/>
  <c r="Z98" i="46"/>
  <c r="Y49" i="39" s="1"/>
  <c r="Z97" i="46"/>
  <c r="Z88" i="46"/>
  <c r="Z87" i="46"/>
  <c r="Z86" i="46"/>
  <c r="Z85" i="46"/>
  <c r="Z83" i="46"/>
  <c r="Z82" i="46"/>
  <c r="Z81" i="46"/>
  <c r="Z80" i="46"/>
  <c r="Z78" i="46"/>
  <c r="Z77" i="46"/>
  <c r="Z76" i="46"/>
  <c r="Z75" i="46"/>
  <c r="Z74" i="46"/>
  <c r="Z73" i="46"/>
  <c r="Z72" i="46"/>
  <c r="Z71" i="46"/>
  <c r="Z70" i="46"/>
  <c r="Z69" i="46"/>
  <c r="Z68" i="46"/>
  <c r="Z67" i="46"/>
  <c r="Z66" i="46"/>
  <c r="Z65" i="46"/>
  <c r="Z64" i="46"/>
  <c r="Z63" i="46"/>
  <c r="Z62" i="46"/>
  <c r="Z61" i="46"/>
  <c r="Z60" i="46"/>
  <c r="Z59" i="46"/>
  <c r="Z58" i="46"/>
  <c r="Z57" i="46"/>
  <c r="Z56" i="46"/>
  <c r="Z55" i="46"/>
  <c r="Z54" i="46"/>
  <c r="Z45" i="46"/>
  <c r="Z44" i="46"/>
  <c r="Z43" i="46"/>
  <c r="Z42" i="46"/>
  <c r="Z40" i="46"/>
  <c r="Z39" i="46"/>
  <c r="Z38" i="46"/>
  <c r="Z37" i="46"/>
  <c r="Z35" i="46"/>
  <c r="Z34" i="46"/>
  <c r="Z33" i="46"/>
  <c r="Z32" i="46"/>
  <c r="Z31" i="46"/>
  <c r="Z30" i="46"/>
  <c r="Z29" i="46"/>
  <c r="Z28" i="46"/>
  <c r="Z27" i="46"/>
  <c r="Z26" i="46"/>
  <c r="Z25" i="46"/>
  <c r="Z24" i="46"/>
  <c r="Z23" i="46"/>
  <c r="Z22" i="46"/>
  <c r="Z21" i="46"/>
  <c r="Z20" i="46"/>
  <c r="Z19" i="46"/>
  <c r="Z18" i="46"/>
  <c r="Z17" i="46"/>
  <c r="Z16" i="46"/>
  <c r="Z15" i="46"/>
  <c r="Z14" i="46"/>
  <c r="Z13" i="46"/>
  <c r="Z12" i="46"/>
  <c r="Z11" i="46"/>
  <c r="Y48" i="28" l="1"/>
  <c r="Y51" i="34"/>
  <c r="Y58" i="40"/>
  <c r="Y48" i="39"/>
  <c r="AE41" i="35" l="1"/>
  <c r="W13" i="48" l="1"/>
  <c r="X47" i="28" s="1"/>
  <c r="W12" i="48"/>
  <c r="W11" i="48"/>
  <c r="W10" i="48"/>
  <c r="W14" i="49" l="1"/>
  <c r="W13" i="49"/>
  <c r="W12" i="49"/>
  <c r="W11" i="49"/>
  <c r="Y101" i="46"/>
  <c r="X51" i="39" s="1"/>
  <c r="Y100" i="46"/>
  <c r="Y99" i="46"/>
  <c r="X50" i="39" s="1"/>
  <c r="Y98" i="46"/>
  <c r="X49" i="39" s="1"/>
  <c r="Y97" i="46"/>
  <c r="Y88" i="46"/>
  <c r="Y87" i="46"/>
  <c r="Y86" i="46"/>
  <c r="Y85" i="46"/>
  <c r="Y83" i="46"/>
  <c r="Y82" i="46"/>
  <c r="Y81" i="46"/>
  <c r="Y80" i="46"/>
  <c r="Y78" i="46"/>
  <c r="Y77" i="46"/>
  <c r="Y76" i="46"/>
  <c r="Y75" i="46"/>
  <c r="Y74" i="46"/>
  <c r="Y73" i="46"/>
  <c r="Y72" i="46"/>
  <c r="Y71" i="46"/>
  <c r="Y70" i="46"/>
  <c r="Y69" i="46"/>
  <c r="Y68" i="46"/>
  <c r="Y67" i="46"/>
  <c r="Y66" i="46"/>
  <c r="Y65" i="46"/>
  <c r="Y64" i="46"/>
  <c r="Y63" i="46"/>
  <c r="Y62" i="46"/>
  <c r="Y61" i="46"/>
  <c r="Y60" i="46"/>
  <c r="Y59" i="46"/>
  <c r="Y58" i="46"/>
  <c r="Y57" i="46"/>
  <c r="Y56" i="46"/>
  <c r="Y55" i="46"/>
  <c r="Y54" i="46"/>
  <c r="Y45" i="46"/>
  <c r="Y44" i="46"/>
  <c r="Y43" i="46"/>
  <c r="Y42" i="46"/>
  <c r="Y40" i="46"/>
  <c r="Y39" i="46"/>
  <c r="Y38" i="46"/>
  <c r="Y37" i="46"/>
  <c r="Y35" i="46"/>
  <c r="Y34" i="46"/>
  <c r="Y33" i="46"/>
  <c r="Y32" i="46"/>
  <c r="Y31" i="46"/>
  <c r="Y30" i="46"/>
  <c r="Y29" i="46"/>
  <c r="Y28" i="46"/>
  <c r="Y27" i="46"/>
  <c r="Y26" i="46"/>
  <c r="Y25" i="46"/>
  <c r="Y24" i="46"/>
  <c r="Y23" i="46"/>
  <c r="Y22" i="46"/>
  <c r="Y21" i="46"/>
  <c r="Y20" i="46"/>
  <c r="Y19" i="46"/>
  <c r="Y18" i="46"/>
  <c r="Y17" i="46"/>
  <c r="Y16" i="46"/>
  <c r="Y15" i="46"/>
  <c r="Y14" i="46"/>
  <c r="Y13" i="46"/>
  <c r="Y12" i="46"/>
  <c r="Y11" i="46"/>
  <c r="X48" i="28" l="1"/>
  <c r="X51" i="34"/>
  <c r="X58" i="40"/>
  <c r="X48" i="39"/>
  <c r="C23" i="54"/>
  <c r="D13" i="48" l="1"/>
  <c r="E13" i="48"/>
  <c r="F13" i="48"/>
  <c r="G13" i="48"/>
  <c r="H13" i="48"/>
  <c r="I13" i="48"/>
  <c r="J13" i="48"/>
  <c r="K13" i="48"/>
  <c r="L13" i="48"/>
  <c r="M13" i="48"/>
  <c r="N13" i="48"/>
  <c r="O13" i="48"/>
  <c r="P13" i="48"/>
  <c r="Q13" i="48"/>
  <c r="R13" i="48"/>
  <c r="S13" i="48"/>
  <c r="T13" i="48"/>
  <c r="U13" i="48"/>
  <c r="V13" i="48"/>
  <c r="C13" i="48"/>
  <c r="D12" i="48"/>
  <c r="E12" i="48"/>
  <c r="F12" i="48"/>
  <c r="G12" i="48"/>
  <c r="H12" i="48"/>
  <c r="I12" i="48"/>
  <c r="J12" i="48"/>
  <c r="K12" i="48"/>
  <c r="L12" i="48"/>
  <c r="M12" i="48"/>
  <c r="N12" i="48"/>
  <c r="O12" i="48"/>
  <c r="P12" i="48"/>
  <c r="Q12" i="48"/>
  <c r="R12" i="48"/>
  <c r="S12" i="48"/>
  <c r="T12" i="48"/>
  <c r="U12" i="48"/>
  <c r="V12" i="48"/>
  <c r="C12" i="48"/>
  <c r="E11" i="48"/>
  <c r="F11" i="48"/>
  <c r="G11" i="48"/>
  <c r="H11" i="48"/>
  <c r="I11" i="48"/>
  <c r="J11" i="48"/>
  <c r="K11" i="48"/>
  <c r="L11" i="48"/>
  <c r="M11" i="48"/>
  <c r="N11" i="48"/>
  <c r="O11" i="48"/>
  <c r="P11" i="48"/>
  <c r="Q11" i="48"/>
  <c r="R11" i="48"/>
  <c r="S11" i="48"/>
  <c r="T11" i="48"/>
  <c r="U11" i="48"/>
  <c r="V11" i="48"/>
  <c r="D11" i="48"/>
  <c r="C11" i="48"/>
  <c r="F10" i="48"/>
  <c r="G10" i="48"/>
  <c r="H10" i="48"/>
  <c r="I10" i="48"/>
  <c r="J10" i="48"/>
  <c r="K10" i="48"/>
  <c r="L10" i="48"/>
  <c r="M10" i="48"/>
  <c r="N10" i="48"/>
  <c r="O10" i="48"/>
  <c r="P10" i="48"/>
  <c r="Q10" i="48"/>
  <c r="R10" i="48"/>
  <c r="S10" i="48"/>
  <c r="T10" i="48"/>
  <c r="U10" i="48"/>
  <c r="V10" i="48"/>
  <c r="E10" i="48"/>
  <c r="D10" i="48"/>
  <c r="C10" i="48"/>
  <c r="D14" i="49" l="1"/>
  <c r="E14" i="49"/>
  <c r="F14" i="49"/>
  <c r="G14" i="49"/>
  <c r="H14" i="49"/>
  <c r="I14" i="49"/>
  <c r="J14" i="49"/>
  <c r="K14" i="49"/>
  <c r="L14" i="49"/>
  <c r="M14" i="49"/>
  <c r="N14" i="49"/>
  <c r="O14" i="49"/>
  <c r="P14" i="49"/>
  <c r="Q14" i="49"/>
  <c r="R14" i="49"/>
  <c r="S14" i="49"/>
  <c r="T14" i="49"/>
  <c r="U14" i="49"/>
  <c r="V14" i="49"/>
  <c r="C14" i="49"/>
  <c r="I13" i="49"/>
  <c r="J13" i="49"/>
  <c r="K13" i="49"/>
  <c r="L13" i="49"/>
  <c r="M13" i="49"/>
  <c r="N13" i="49"/>
  <c r="O13" i="49"/>
  <c r="P13" i="49"/>
  <c r="Q13" i="49"/>
  <c r="R13" i="49"/>
  <c r="S13" i="49"/>
  <c r="T13" i="49"/>
  <c r="U13" i="49"/>
  <c r="V13" i="49"/>
  <c r="E13" i="49"/>
  <c r="F13" i="49"/>
  <c r="G13" i="49"/>
  <c r="H13" i="49"/>
  <c r="D13" i="49"/>
  <c r="C13" i="49"/>
  <c r="F12" i="49"/>
  <c r="G12" i="49"/>
  <c r="H12" i="49"/>
  <c r="I12" i="49"/>
  <c r="J12" i="49"/>
  <c r="K12" i="49"/>
  <c r="L12" i="49"/>
  <c r="M12" i="49"/>
  <c r="N12" i="49"/>
  <c r="O12" i="49"/>
  <c r="P12" i="49"/>
  <c r="Q12" i="49"/>
  <c r="R12" i="49"/>
  <c r="S12" i="49"/>
  <c r="T12" i="49"/>
  <c r="U12" i="49"/>
  <c r="V12" i="49"/>
  <c r="E12" i="49"/>
  <c r="D12" i="49"/>
  <c r="C12" i="49"/>
  <c r="I11" i="49"/>
  <c r="J11" i="49"/>
  <c r="K11" i="49"/>
  <c r="L11" i="49"/>
  <c r="M11" i="49"/>
  <c r="N11" i="49"/>
  <c r="O11" i="49"/>
  <c r="P11" i="49"/>
  <c r="Q11" i="49"/>
  <c r="R11" i="49"/>
  <c r="S11" i="49"/>
  <c r="T11" i="49"/>
  <c r="U11" i="49"/>
  <c r="V11" i="49"/>
  <c r="H11" i="49"/>
  <c r="G11" i="49"/>
  <c r="F11" i="49"/>
  <c r="E11" i="49"/>
  <c r="D11" i="49"/>
  <c r="C11" i="49"/>
  <c r="Y21" i="49" l="1"/>
  <c r="Z49" i="28" s="1"/>
  <c r="Z21" i="49"/>
  <c r="AA49" i="28" s="1"/>
  <c r="Y22" i="49"/>
  <c r="Z22" i="49"/>
  <c r="W21" i="49"/>
  <c r="X49" i="28" s="1"/>
  <c r="X21" i="49"/>
  <c r="Y49" i="28" s="1"/>
  <c r="W22" i="49"/>
  <c r="X22" i="49"/>
  <c r="H101" i="46"/>
  <c r="I101" i="46"/>
  <c r="J101" i="46"/>
  <c r="K101" i="46"/>
  <c r="L101" i="46"/>
  <c r="M101" i="46"/>
  <c r="N101" i="46"/>
  <c r="O101" i="46"/>
  <c r="P101" i="46"/>
  <c r="Q101" i="46"/>
  <c r="R101" i="46"/>
  <c r="S101" i="46"/>
  <c r="T101" i="46"/>
  <c r="U101" i="46"/>
  <c r="V101" i="46"/>
  <c r="W101" i="46"/>
  <c r="X101" i="46"/>
  <c r="F101" i="46"/>
  <c r="G101" i="46"/>
  <c r="E101" i="46"/>
  <c r="K100" i="46"/>
  <c r="J51" i="34" s="1"/>
  <c r="L100" i="46"/>
  <c r="K51" i="34" s="1"/>
  <c r="M100" i="46"/>
  <c r="L51" i="34" s="1"/>
  <c r="N100" i="46"/>
  <c r="M51" i="34" s="1"/>
  <c r="O100" i="46"/>
  <c r="N51" i="34" s="1"/>
  <c r="P100" i="46"/>
  <c r="O51" i="34" s="1"/>
  <c r="Q100" i="46"/>
  <c r="P51" i="34" s="1"/>
  <c r="R100" i="46"/>
  <c r="Q51" i="34" s="1"/>
  <c r="S100" i="46"/>
  <c r="R51" i="34" s="1"/>
  <c r="T100" i="46"/>
  <c r="S51" i="34" s="1"/>
  <c r="U100" i="46"/>
  <c r="T51" i="34" s="1"/>
  <c r="V100" i="46"/>
  <c r="U51" i="34" s="1"/>
  <c r="W100" i="46"/>
  <c r="V51" i="34" s="1"/>
  <c r="X100" i="46"/>
  <c r="W51" i="34" s="1"/>
  <c r="G100" i="46"/>
  <c r="F51" i="34" s="1"/>
  <c r="H100" i="46"/>
  <c r="G51" i="34" s="1"/>
  <c r="I100" i="46"/>
  <c r="H51" i="34" s="1"/>
  <c r="J100" i="46"/>
  <c r="I51" i="34" s="1"/>
  <c r="F100" i="46"/>
  <c r="E51" i="34" s="1"/>
  <c r="E100" i="46"/>
  <c r="D51" i="34" s="1"/>
  <c r="L99" i="46"/>
  <c r="M99" i="46"/>
  <c r="N99" i="46"/>
  <c r="O99" i="46"/>
  <c r="P99" i="46"/>
  <c r="Q99" i="46"/>
  <c r="R99" i="46"/>
  <c r="S99" i="46"/>
  <c r="T99" i="46"/>
  <c r="U99" i="46"/>
  <c r="V99" i="46"/>
  <c r="W99" i="46"/>
  <c r="X99" i="46"/>
  <c r="H99" i="46"/>
  <c r="I99" i="46"/>
  <c r="J99" i="46"/>
  <c r="K99" i="46"/>
  <c r="F99" i="46"/>
  <c r="G99" i="46"/>
  <c r="E99" i="46"/>
  <c r="F98" i="46"/>
  <c r="G98" i="46"/>
  <c r="H98" i="46"/>
  <c r="I98" i="46"/>
  <c r="J98" i="46"/>
  <c r="K98" i="46"/>
  <c r="L98" i="46"/>
  <c r="M98" i="46"/>
  <c r="N98" i="46"/>
  <c r="O98" i="46"/>
  <c r="P98" i="46"/>
  <c r="Q98" i="46"/>
  <c r="R98" i="46"/>
  <c r="S98" i="46"/>
  <c r="T98" i="46"/>
  <c r="U98" i="46"/>
  <c r="V98" i="46"/>
  <c r="W98" i="46"/>
  <c r="X98" i="46"/>
  <c r="E98" i="46"/>
  <c r="L97" i="46"/>
  <c r="M97" i="46"/>
  <c r="N97" i="46"/>
  <c r="O97" i="46"/>
  <c r="P97" i="46"/>
  <c r="Q97" i="46"/>
  <c r="R97" i="46"/>
  <c r="S97" i="46"/>
  <c r="T97" i="46"/>
  <c r="U97" i="46"/>
  <c r="V97" i="46"/>
  <c r="W97" i="46"/>
  <c r="X97" i="46"/>
  <c r="J97" i="46"/>
  <c r="K97" i="46"/>
  <c r="H97" i="46"/>
  <c r="I97" i="46"/>
  <c r="F97" i="46"/>
  <c r="G97" i="46"/>
  <c r="E97" i="46"/>
  <c r="F88" i="46"/>
  <c r="G88" i="46"/>
  <c r="H88" i="46"/>
  <c r="I88" i="46"/>
  <c r="J88" i="46"/>
  <c r="K88" i="46"/>
  <c r="L88" i="46"/>
  <c r="M88" i="46"/>
  <c r="N88" i="46"/>
  <c r="O88" i="46"/>
  <c r="P88" i="46"/>
  <c r="Q88" i="46"/>
  <c r="R88" i="46"/>
  <c r="S88" i="46"/>
  <c r="T88" i="46"/>
  <c r="U88" i="46"/>
  <c r="V88" i="46"/>
  <c r="W88" i="46"/>
  <c r="X88" i="46"/>
  <c r="E88" i="46"/>
  <c r="F87" i="46"/>
  <c r="G87" i="46"/>
  <c r="H87" i="46"/>
  <c r="I87" i="46"/>
  <c r="J87" i="46"/>
  <c r="K87" i="46"/>
  <c r="L87" i="46"/>
  <c r="M87" i="46"/>
  <c r="N87" i="46"/>
  <c r="O87" i="46"/>
  <c r="P87" i="46"/>
  <c r="Q87" i="46"/>
  <c r="R87" i="46"/>
  <c r="S87" i="46"/>
  <c r="T87" i="46"/>
  <c r="U87" i="46"/>
  <c r="V87" i="46"/>
  <c r="W87" i="46"/>
  <c r="X87" i="46"/>
  <c r="E87" i="46"/>
  <c r="F86" i="46"/>
  <c r="G86" i="46"/>
  <c r="H86" i="46"/>
  <c r="I86" i="46"/>
  <c r="J86" i="46"/>
  <c r="K86" i="46"/>
  <c r="L86" i="46"/>
  <c r="M86" i="46"/>
  <c r="N86" i="46"/>
  <c r="O86" i="46"/>
  <c r="P86" i="46"/>
  <c r="Q86" i="46"/>
  <c r="R86" i="46"/>
  <c r="S86" i="46"/>
  <c r="T86" i="46"/>
  <c r="U86" i="46"/>
  <c r="V86" i="46"/>
  <c r="W86" i="46"/>
  <c r="X86" i="46"/>
  <c r="E86" i="46"/>
  <c r="F85" i="46"/>
  <c r="G85" i="46"/>
  <c r="H85" i="46"/>
  <c r="I85" i="46"/>
  <c r="J85" i="46"/>
  <c r="K85" i="46"/>
  <c r="L85" i="46"/>
  <c r="M85" i="46"/>
  <c r="N85" i="46"/>
  <c r="O85" i="46"/>
  <c r="P85" i="46"/>
  <c r="Q85" i="46"/>
  <c r="R85" i="46"/>
  <c r="S85" i="46"/>
  <c r="T85" i="46"/>
  <c r="U85" i="46"/>
  <c r="V85" i="46"/>
  <c r="W85" i="46"/>
  <c r="X85" i="46"/>
  <c r="E85" i="46"/>
  <c r="F83" i="46"/>
  <c r="G83" i="46"/>
  <c r="H83" i="46"/>
  <c r="I83" i="46"/>
  <c r="J83" i="46"/>
  <c r="K83" i="46"/>
  <c r="L83" i="46"/>
  <c r="M83" i="46"/>
  <c r="N83" i="46"/>
  <c r="O83" i="46"/>
  <c r="P83" i="46"/>
  <c r="Q83" i="46"/>
  <c r="R83" i="46"/>
  <c r="S83" i="46"/>
  <c r="T83" i="46"/>
  <c r="U83" i="46"/>
  <c r="V83" i="46"/>
  <c r="W83" i="46"/>
  <c r="X83" i="46"/>
  <c r="E83" i="46"/>
  <c r="F82" i="46"/>
  <c r="G82" i="46"/>
  <c r="H82" i="46"/>
  <c r="I82" i="46"/>
  <c r="J82" i="46"/>
  <c r="K82" i="46"/>
  <c r="L82" i="46"/>
  <c r="M82" i="46"/>
  <c r="N82" i="46"/>
  <c r="O82" i="46"/>
  <c r="P82" i="46"/>
  <c r="Q82" i="46"/>
  <c r="R82" i="46"/>
  <c r="S82" i="46"/>
  <c r="T82" i="46"/>
  <c r="U82" i="46"/>
  <c r="V82" i="46"/>
  <c r="W82" i="46"/>
  <c r="X82" i="46"/>
  <c r="E82" i="46"/>
  <c r="F81" i="46"/>
  <c r="G81" i="46"/>
  <c r="H81" i="46"/>
  <c r="I81" i="46"/>
  <c r="J81" i="46"/>
  <c r="K81" i="46"/>
  <c r="L81" i="46"/>
  <c r="M81" i="46"/>
  <c r="N81" i="46"/>
  <c r="O81" i="46"/>
  <c r="P81" i="46"/>
  <c r="Q81" i="46"/>
  <c r="R81" i="46"/>
  <c r="S81" i="46"/>
  <c r="T81" i="46"/>
  <c r="U81" i="46"/>
  <c r="V81" i="46"/>
  <c r="W81" i="46"/>
  <c r="X81" i="46"/>
  <c r="E81" i="46"/>
  <c r="F80" i="46"/>
  <c r="G80" i="46"/>
  <c r="H80" i="46"/>
  <c r="I80" i="46"/>
  <c r="J80" i="46"/>
  <c r="K80" i="46"/>
  <c r="L80" i="46"/>
  <c r="M80" i="46"/>
  <c r="N80" i="46"/>
  <c r="O80" i="46"/>
  <c r="P80" i="46"/>
  <c r="Q80" i="46"/>
  <c r="R80" i="46"/>
  <c r="S80" i="46"/>
  <c r="T80" i="46"/>
  <c r="U80" i="46"/>
  <c r="V80" i="46"/>
  <c r="W80" i="46"/>
  <c r="X80" i="46"/>
  <c r="E80" i="46"/>
  <c r="F78" i="46"/>
  <c r="G78" i="46"/>
  <c r="H78" i="46"/>
  <c r="I78" i="46"/>
  <c r="J78" i="46"/>
  <c r="K78" i="46"/>
  <c r="L78" i="46"/>
  <c r="M78" i="46"/>
  <c r="N78" i="46"/>
  <c r="O78" i="46"/>
  <c r="P78" i="46"/>
  <c r="Q78" i="46"/>
  <c r="R78" i="46"/>
  <c r="S78" i="46"/>
  <c r="T78" i="46"/>
  <c r="U78" i="46"/>
  <c r="V78" i="46"/>
  <c r="W78" i="46"/>
  <c r="X78" i="46"/>
  <c r="E78" i="46"/>
  <c r="I77" i="46"/>
  <c r="J77" i="46"/>
  <c r="K77" i="46"/>
  <c r="L77" i="46"/>
  <c r="M77" i="46"/>
  <c r="N77" i="46"/>
  <c r="O77" i="46"/>
  <c r="P77" i="46"/>
  <c r="Q77" i="46"/>
  <c r="R77" i="46"/>
  <c r="S77" i="46"/>
  <c r="T77" i="46"/>
  <c r="U77" i="46"/>
  <c r="V77" i="46"/>
  <c r="W77" i="46"/>
  <c r="X77" i="46"/>
  <c r="F77" i="46"/>
  <c r="G77" i="46"/>
  <c r="H77" i="46"/>
  <c r="E77" i="46"/>
  <c r="N76" i="46"/>
  <c r="O76" i="46"/>
  <c r="P76" i="46"/>
  <c r="Q76" i="46"/>
  <c r="R76" i="46"/>
  <c r="S76" i="46"/>
  <c r="T76" i="46"/>
  <c r="U76" i="46"/>
  <c r="V76" i="46"/>
  <c r="W76" i="46"/>
  <c r="X76" i="46"/>
  <c r="F76" i="46"/>
  <c r="G76" i="46"/>
  <c r="H76" i="46"/>
  <c r="I76" i="46"/>
  <c r="J76" i="46"/>
  <c r="K76" i="46"/>
  <c r="L76" i="46"/>
  <c r="M76" i="46"/>
  <c r="E76" i="46"/>
  <c r="F75" i="46"/>
  <c r="G75" i="46"/>
  <c r="H75" i="46"/>
  <c r="I75" i="46"/>
  <c r="J75" i="46"/>
  <c r="K75" i="46"/>
  <c r="L75" i="46"/>
  <c r="M75" i="46"/>
  <c r="N75" i="46"/>
  <c r="O75" i="46"/>
  <c r="P75" i="46"/>
  <c r="Q75" i="46"/>
  <c r="R75" i="46"/>
  <c r="S75" i="46"/>
  <c r="T75" i="46"/>
  <c r="U75" i="46"/>
  <c r="V75" i="46"/>
  <c r="W75" i="46"/>
  <c r="X75" i="46"/>
  <c r="E75" i="46"/>
  <c r="N74" i="46"/>
  <c r="O74" i="46"/>
  <c r="P74" i="46"/>
  <c r="Q74" i="46"/>
  <c r="R74" i="46"/>
  <c r="S74" i="46"/>
  <c r="T74" i="46"/>
  <c r="U74" i="46"/>
  <c r="V74" i="46"/>
  <c r="W74" i="46"/>
  <c r="X74" i="46"/>
  <c r="F74" i="46"/>
  <c r="G74" i="46"/>
  <c r="H74" i="46"/>
  <c r="I74" i="46"/>
  <c r="J74" i="46"/>
  <c r="K74" i="46"/>
  <c r="L74" i="46"/>
  <c r="M74" i="46"/>
  <c r="E74" i="46"/>
  <c r="L73" i="46"/>
  <c r="M73" i="46"/>
  <c r="N73" i="46"/>
  <c r="O73" i="46"/>
  <c r="P73" i="46"/>
  <c r="Q73" i="46"/>
  <c r="R73" i="46"/>
  <c r="S73" i="46"/>
  <c r="T73" i="46"/>
  <c r="U73" i="46"/>
  <c r="V73" i="46"/>
  <c r="W73" i="46"/>
  <c r="X73" i="46"/>
  <c r="F73" i="46"/>
  <c r="G73" i="46"/>
  <c r="H73" i="46"/>
  <c r="I73" i="46"/>
  <c r="J73" i="46"/>
  <c r="K73" i="46"/>
  <c r="E73" i="46"/>
  <c r="J72" i="46"/>
  <c r="K72" i="46"/>
  <c r="L72" i="46"/>
  <c r="M72" i="46"/>
  <c r="N72" i="46"/>
  <c r="O72" i="46"/>
  <c r="P72" i="46"/>
  <c r="Q72" i="46"/>
  <c r="R72" i="46"/>
  <c r="S72" i="46"/>
  <c r="T72" i="46"/>
  <c r="U72" i="46"/>
  <c r="V72" i="46"/>
  <c r="W72" i="46"/>
  <c r="X72" i="46"/>
  <c r="F72" i="46"/>
  <c r="G72" i="46"/>
  <c r="H72" i="46"/>
  <c r="I72" i="46"/>
  <c r="E72" i="46"/>
  <c r="F71" i="46"/>
  <c r="G71" i="46"/>
  <c r="H71" i="46"/>
  <c r="I71" i="46"/>
  <c r="J71" i="46"/>
  <c r="K71" i="46"/>
  <c r="L71" i="46"/>
  <c r="M71" i="46"/>
  <c r="N71" i="46"/>
  <c r="O71" i="46"/>
  <c r="P71" i="46"/>
  <c r="Q71" i="46"/>
  <c r="R71" i="46"/>
  <c r="S71" i="46"/>
  <c r="T71" i="46"/>
  <c r="U71" i="46"/>
  <c r="V71" i="46"/>
  <c r="W71" i="46"/>
  <c r="X71" i="46"/>
  <c r="E71" i="46"/>
  <c r="F70" i="46"/>
  <c r="G70" i="46"/>
  <c r="H70" i="46"/>
  <c r="I70" i="46"/>
  <c r="J70" i="46"/>
  <c r="K70" i="46"/>
  <c r="L70" i="46"/>
  <c r="M70" i="46"/>
  <c r="N70" i="46"/>
  <c r="O70" i="46"/>
  <c r="P70" i="46"/>
  <c r="Q70" i="46"/>
  <c r="R70" i="46"/>
  <c r="S70" i="46"/>
  <c r="T70" i="46"/>
  <c r="U70" i="46"/>
  <c r="V70" i="46"/>
  <c r="W70" i="46"/>
  <c r="X70" i="46"/>
  <c r="E70" i="46"/>
  <c r="I69" i="46"/>
  <c r="J69" i="46"/>
  <c r="K69" i="46"/>
  <c r="L69" i="46"/>
  <c r="M69" i="46"/>
  <c r="N69" i="46"/>
  <c r="O69" i="46"/>
  <c r="P69" i="46"/>
  <c r="Q69" i="46"/>
  <c r="R69" i="46"/>
  <c r="S69" i="46"/>
  <c r="T69" i="46"/>
  <c r="U69" i="46"/>
  <c r="V69" i="46"/>
  <c r="W69" i="46"/>
  <c r="X69" i="46"/>
  <c r="F69" i="46"/>
  <c r="G69" i="46"/>
  <c r="H69" i="46"/>
  <c r="E69" i="46"/>
  <c r="F68" i="46"/>
  <c r="G68" i="46"/>
  <c r="H68" i="46"/>
  <c r="I68" i="46"/>
  <c r="J68" i="46"/>
  <c r="K68" i="46"/>
  <c r="L68" i="46"/>
  <c r="M68" i="46"/>
  <c r="N68" i="46"/>
  <c r="O68" i="46"/>
  <c r="P68" i="46"/>
  <c r="Q68" i="46"/>
  <c r="R68" i="46"/>
  <c r="S68" i="46"/>
  <c r="T68" i="46"/>
  <c r="U68" i="46"/>
  <c r="V68" i="46"/>
  <c r="W68" i="46"/>
  <c r="X68" i="46"/>
  <c r="E68" i="46"/>
  <c r="H67" i="46"/>
  <c r="I67" i="46"/>
  <c r="J67" i="46"/>
  <c r="K67" i="46"/>
  <c r="L67" i="46"/>
  <c r="M67" i="46"/>
  <c r="N67" i="46"/>
  <c r="O67" i="46"/>
  <c r="P67" i="46"/>
  <c r="Q67" i="46"/>
  <c r="R67" i="46"/>
  <c r="S67" i="46"/>
  <c r="T67" i="46"/>
  <c r="U67" i="46"/>
  <c r="V67" i="46"/>
  <c r="W67" i="46"/>
  <c r="X67" i="46"/>
  <c r="F67" i="46"/>
  <c r="G67" i="46"/>
  <c r="E67" i="46"/>
  <c r="F66" i="46"/>
  <c r="G66" i="46"/>
  <c r="H66" i="46"/>
  <c r="I66" i="46"/>
  <c r="J66" i="46"/>
  <c r="K66" i="46"/>
  <c r="L66" i="46"/>
  <c r="M66" i="46"/>
  <c r="N66" i="46"/>
  <c r="O66" i="46"/>
  <c r="P66" i="46"/>
  <c r="Q66" i="46"/>
  <c r="R66" i="46"/>
  <c r="S66" i="46"/>
  <c r="T66" i="46"/>
  <c r="U66" i="46"/>
  <c r="V66" i="46"/>
  <c r="W66" i="46"/>
  <c r="X66" i="46"/>
  <c r="E66" i="46"/>
  <c r="I65" i="46"/>
  <c r="J65" i="46"/>
  <c r="K65" i="46"/>
  <c r="L65" i="46"/>
  <c r="M65" i="46"/>
  <c r="N65" i="46"/>
  <c r="O65" i="46"/>
  <c r="P65" i="46"/>
  <c r="Q65" i="46"/>
  <c r="R65" i="46"/>
  <c r="S65" i="46"/>
  <c r="T65" i="46"/>
  <c r="U65" i="46"/>
  <c r="V65" i="46"/>
  <c r="W65" i="46"/>
  <c r="X65" i="46"/>
  <c r="F65" i="46"/>
  <c r="G65" i="46"/>
  <c r="H65" i="46"/>
  <c r="E65" i="46"/>
  <c r="F64" i="46"/>
  <c r="G64" i="46"/>
  <c r="H64" i="46"/>
  <c r="I64" i="46"/>
  <c r="J64" i="46"/>
  <c r="K64" i="46"/>
  <c r="L64" i="46"/>
  <c r="M64" i="46"/>
  <c r="N64" i="46"/>
  <c r="O64" i="46"/>
  <c r="P64" i="46"/>
  <c r="Q64" i="46"/>
  <c r="R64" i="46"/>
  <c r="S64" i="46"/>
  <c r="T64" i="46"/>
  <c r="U64" i="46"/>
  <c r="V64" i="46"/>
  <c r="W64" i="46"/>
  <c r="X64" i="46"/>
  <c r="E64" i="46"/>
  <c r="F63" i="46"/>
  <c r="G63" i="46"/>
  <c r="H63" i="46"/>
  <c r="I63" i="46"/>
  <c r="J63" i="46"/>
  <c r="K63" i="46"/>
  <c r="L63" i="46"/>
  <c r="M63" i="46"/>
  <c r="N63" i="46"/>
  <c r="O63" i="46"/>
  <c r="P63" i="46"/>
  <c r="Q63" i="46"/>
  <c r="R63" i="46"/>
  <c r="S63" i="46"/>
  <c r="T63" i="46"/>
  <c r="U63" i="46"/>
  <c r="V63" i="46"/>
  <c r="W63" i="46"/>
  <c r="X63" i="46"/>
  <c r="E63" i="46"/>
  <c r="J62" i="46"/>
  <c r="K62" i="46"/>
  <c r="L62" i="46"/>
  <c r="M62" i="46"/>
  <c r="N62" i="46"/>
  <c r="O62" i="46"/>
  <c r="P62" i="46"/>
  <c r="Q62" i="46"/>
  <c r="R62" i="46"/>
  <c r="S62" i="46"/>
  <c r="T62" i="46"/>
  <c r="U62" i="46"/>
  <c r="V62" i="46"/>
  <c r="W62" i="46"/>
  <c r="X62" i="46"/>
  <c r="F62" i="46"/>
  <c r="G62" i="46"/>
  <c r="H62" i="46"/>
  <c r="I62" i="46"/>
  <c r="E62" i="46"/>
  <c r="F61" i="46"/>
  <c r="G61" i="46"/>
  <c r="H61" i="46"/>
  <c r="I61" i="46"/>
  <c r="J61" i="46"/>
  <c r="K61" i="46"/>
  <c r="L61" i="46"/>
  <c r="M61" i="46"/>
  <c r="N61" i="46"/>
  <c r="O61" i="46"/>
  <c r="P61" i="46"/>
  <c r="Q61" i="46"/>
  <c r="R61" i="46"/>
  <c r="S61" i="46"/>
  <c r="T61" i="46"/>
  <c r="U61" i="46"/>
  <c r="V61" i="46"/>
  <c r="W61" i="46"/>
  <c r="X61" i="46"/>
  <c r="E61" i="46"/>
  <c r="N60" i="46"/>
  <c r="O60" i="46"/>
  <c r="P60" i="46"/>
  <c r="Q60" i="46"/>
  <c r="R60" i="46"/>
  <c r="S60" i="46"/>
  <c r="T60" i="46"/>
  <c r="U60" i="46"/>
  <c r="V60" i="46"/>
  <c r="W60" i="46"/>
  <c r="X60" i="46"/>
  <c r="F60" i="46"/>
  <c r="G60" i="46"/>
  <c r="H60" i="46"/>
  <c r="I60" i="46"/>
  <c r="J60" i="46"/>
  <c r="K60" i="46"/>
  <c r="L60" i="46"/>
  <c r="M60" i="46"/>
  <c r="E60" i="46"/>
  <c r="J59" i="46"/>
  <c r="K59" i="46"/>
  <c r="L59" i="46"/>
  <c r="M59" i="46"/>
  <c r="N59" i="46"/>
  <c r="O59" i="46"/>
  <c r="P59" i="46"/>
  <c r="Q59" i="46"/>
  <c r="R59" i="46"/>
  <c r="S59" i="46"/>
  <c r="T59" i="46"/>
  <c r="U59" i="46"/>
  <c r="V59" i="46"/>
  <c r="W59" i="46"/>
  <c r="X59" i="46"/>
  <c r="F59" i="46"/>
  <c r="G59" i="46"/>
  <c r="H59" i="46"/>
  <c r="I59" i="46"/>
  <c r="E59" i="46"/>
  <c r="J58" i="46"/>
  <c r="K58" i="46"/>
  <c r="L58" i="46"/>
  <c r="M58" i="46"/>
  <c r="N58" i="46"/>
  <c r="O58" i="46"/>
  <c r="P58" i="46"/>
  <c r="Q58" i="46"/>
  <c r="R58" i="46"/>
  <c r="S58" i="46"/>
  <c r="T58" i="46"/>
  <c r="U58" i="46"/>
  <c r="V58" i="46"/>
  <c r="W58" i="46"/>
  <c r="X58" i="46"/>
  <c r="F58" i="46"/>
  <c r="G58" i="46"/>
  <c r="H58" i="46"/>
  <c r="I58" i="46"/>
  <c r="E58" i="46"/>
  <c r="J57" i="46"/>
  <c r="K57" i="46"/>
  <c r="L57" i="46"/>
  <c r="M57" i="46"/>
  <c r="N57" i="46"/>
  <c r="O57" i="46"/>
  <c r="P57" i="46"/>
  <c r="Q57" i="46"/>
  <c r="R57" i="46"/>
  <c r="S57" i="46"/>
  <c r="T57" i="46"/>
  <c r="U57" i="46"/>
  <c r="V57" i="46"/>
  <c r="W57" i="46"/>
  <c r="X57" i="46"/>
  <c r="F57" i="46"/>
  <c r="G57" i="46"/>
  <c r="H57" i="46"/>
  <c r="I57" i="46"/>
  <c r="E57" i="46"/>
  <c r="L56" i="46"/>
  <c r="M56" i="46"/>
  <c r="N56" i="46"/>
  <c r="O56" i="46"/>
  <c r="P56" i="46"/>
  <c r="Q56" i="46"/>
  <c r="R56" i="46"/>
  <c r="S56" i="46"/>
  <c r="T56" i="46"/>
  <c r="U56" i="46"/>
  <c r="V56" i="46"/>
  <c r="W56" i="46"/>
  <c r="X56" i="46"/>
  <c r="F56" i="46"/>
  <c r="G56" i="46"/>
  <c r="H56" i="46"/>
  <c r="I56" i="46"/>
  <c r="J56" i="46"/>
  <c r="K56" i="46"/>
  <c r="E56" i="46"/>
  <c r="F55" i="46"/>
  <c r="G55" i="46"/>
  <c r="H55" i="46"/>
  <c r="I55" i="46"/>
  <c r="J55" i="46"/>
  <c r="K55" i="46"/>
  <c r="L55" i="46"/>
  <c r="M55" i="46"/>
  <c r="N55" i="46"/>
  <c r="O55" i="46"/>
  <c r="P55" i="46"/>
  <c r="Q55" i="46"/>
  <c r="R55" i="46"/>
  <c r="S55" i="46"/>
  <c r="T55" i="46"/>
  <c r="U55" i="46"/>
  <c r="V55" i="46"/>
  <c r="W55" i="46"/>
  <c r="X55" i="46"/>
  <c r="E55" i="46"/>
  <c r="J54" i="46" l="1"/>
  <c r="K54" i="46"/>
  <c r="L54" i="46"/>
  <c r="M54" i="46"/>
  <c r="N54" i="46"/>
  <c r="O54" i="46"/>
  <c r="P54" i="46"/>
  <c r="Q54" i="46"/>
  <c r="R54" i="46"/>
  <c r="S54" i="46"/>
  <c r="T54" i="46"/>
  <c r="U54" i="46"/>
  <c r="V54" i="46"/>
  <c r="W54" i="46"/>
  <c r="X54" i="46"/>
  <c r="F54" i="46"/>
  <c r="G54" i="46"/>
  <c r="H54" i="46"/>
  <c r="I54" i="46"/>
  <c r="E54" i="46"/>
  <c r="K45" i="46" l="1"/>
  <c r="L45" i="46"/>
  <c r="M45" i="46"/>
  <c r="N45" i="46"/>
  <c r="O45" i="46"/>
  <c r="P45" i="46"/>
  <c r="Q45" i="46"/>
  <c r="R45" i="46"/>
  <c r="S45" i="46"/>
  <c r="T45" i="46"/>
  <c r="U45" i="46"/>
  <c r="V45" i="46"/>
  <c r="W45" i="46"/>
  <c r="X45" i="46"/>
  <c r="F45" i="46"/>
  <c r="G45" i="46"/>
  <c r="H45" i="46"/>
  <c r="I45" i="46"/>
  <c r="J45" i="46"/>
  <c r="E45" i="46"/>
  <c r="J44" i="46"/>
  <c r="K44" i="46"/>
  <c r="L44" i="46"/>
  <c r="M44" i="46"/>
  <c r="N44" i="46"/>
  <c r="O44" i="46"/>
  <c r="P44" i="46"/>
  <c r="Q44" i="46"/>
  <c r="R44" i="46"/>
  <c r="S44" i="46"/>
  <c r="T44" i="46"/>
  <c r="U44" i="46"/>
  <c r="V44" i="46"/>
  <c r="W44" i="46"/>
  <c r="X44" i="46"/>
  <c r="F44" i="46"/>
  <c r="G44" i="46"/>
  <c r="H44" i="46"/>
  <c r="I44" i="46"/>
  <c r="E44" i="46"/>
  <c r="I43" i="46"/>
  <c r="J43" i="46"/>
  <c r="K43" i="46"/>
  <c r="L43" i="46"/>
  <c r="M43" i="46"/>
  <c r="N43" i="46"/>
  <c r="O43" i="46"/>
  <c r="P43" i="46"/>
  <c r="Q43" i="46"/>
  <c r="R43" i="46"/>
  <c r="S43" i="46"/>
  <c r="T43" i="46"/>
  <c r="U43" i="46"/>
  <c r="V43" i="46"/>
  <c r="W43" i="46"/>
  <c r="X43" i="46"/>
  <c r="G43" i="46"/>
  <c r="H43" i="46"/>
  <c r="F43" i="46"/>
  <c r="E43" i="46"/>
  <c r="H42" i="46"/>
  <c r="I42" i="46"/>
  <c r="J42" i="46"/>
  <c r="K42" i="46"/>
  <c r="L42" i="46"/>
  <c r="M42" i="46"/>
  <c r="N42" i="46"/>
  <c r="O42" i="46"/>
  <c r="P42" i="46"/>
  <c r="Q42" i="46"/>
  <c r="R42" i="46"/>
  <c r="S42" i="46"/>
  <c r="T42" i="46"/>
  <c r="U42" i="46"/>
  <c r="V42" i="46"/>
  <c r="W42" i="46"/>
  <c r="X42" i="46"/>
  <c r="F42" i="46"/>
  <c r="G42" i="46"/>
  <c r="E42" i="46"/>
  <c r="I40" i="46"/>
  <c r="J40" i="46"/>
  <c r="K40" i="46"/>
  <c r="L40" i="46"/>
  <c r="M40" i="46"/>
  <c r="N40" i="46"/>
  <c r="O40" i="46"/>
  <c r="P40" i="46"/>
  <c r="Q40" i="46"/>
  <c r="R40" i="46"/>
  <c r="S40" i="46"/>
  <c r="T40" i="46"/>
  <c r="U40" i="46"/>
  <c r="V40" i="46"/>
  <c r="W40" i="46"/>
  <c r="X40" i="46"/>
  <c r="F40" i="46"/>
  <c r="G40" i="46"/>
  <c r="H40" i="46"/>
  <c r="E40" i="46"/>
  <c r="R39" i="46"/>
  <c r="S39" i="46"/>
  <c r="T39" i="46"/>
  <c r="U39" i="46"/>
  <c r="V39" i="46"/>
  <c r="W39" i="46"/>
  <c r="X39" i="46"/>
  <c r="Q39" i="46"/>
  <c r="H39" i="46"/>
  <c r="I39" i="46"/>
  <c r="J39" i="46"/>
  <c r="K39" i="46"/>
  <c r="L39" i="46"/>
  <c r="M39" i="46"/>
  <c r="N39" i="46"/>
  <c r="O39" i="46"/>
  <c r="P39" i="46"/>
  <c r="G39" i="46"/>
  <c r="F39" i="46"/>
  <c r="E39" i="46"/>
  <c r="J38" i="46"/>
  <c r="K38" i="46"/>
  <c r="L38" i="46"/>
  <c r="M38" i="46"/>
  <c r="N38" i="46"/>
  <c r="O38" i="46"/>
  <c r="P38" i="46"/>
  <c r="Q38" i="46"/>
  <c r="R38" i="46"/>
  <c r="S38" i="46"/>
  <c r="T38" i="46"/>
  <c r="U38" i="46"/>
  <c r="V38" i="46"/>
  <c r="W38" i="46"/>
  <c r="X38" i="46"/>
  <c r="G38" i="46"/>
  <c r="H38" i="46"/>
  <c r="I38" i="46"/>
  <c r="F38" i="46"/>
  <c r="E38" i="46"/>
  <c r="I37" i="46"/>
  <c r="J37" i="46"/>
  <c r="K37" i="46"/>
  <c r="L37" i="46"/>
  <c r="M37" i="46"/>
  <c r="N37" i="46"/>
  <c r="O37" i="46"/>
  <c r="P37" i="46"/>
  <c r="Q37" i="46"/>
  <c r="R37" i="46"/>
  <c r="S37" i="46"/>
  <c r="T37" i="46"/>
  <c r="U37" i="46"/>
  <c r="V37" i="46"/>
  <c r="W37" i="46"/>
  <c r="X37" i="46"/>
  <c r="G37" i="46"/>
  <c r="H37" i="46"/>
  <c r="F37" i="46"/>
  <c r="E37" i="46"/>
  <c r="I35" i="46"/>
  <c r="J35" i="46"/>
  <c r="K35" i="46"/>
  <c r="L35" i="46"/>
  <c r="M35" i="46"/>
  <c r="N35" i="46"/>
  <c r="O35" i="46"/>
  <c r="P35" i="46"/>
  <c r="Q35" i="46"/>
  <c r="R35" i="46"/>
  <c r="S35" i="46"/>
  <c r="T35" i="46"/>
  <c r="U35" i="46"/>
  <c r="V35" i="46"/>
  <c r="W35" i="46"/>
  <c r="X35" i="46"/>
  <c r="G35" i="46"/>
  <c r="H35" i="46"/>
  <c r="F35" i="46"/>
  <c r="E35" i="46"/>
  <c r="H34" i="46"/>
  <c r="I34" i="46"/>
  <c r="J34" i="46"/>
  <c r="K34" i="46"/>
  <c r="L34" i="46"/>
  <c r="M34" i="46"/>
  <c r="N34" i="46"/>
  <c r="O34" i="46"/>
  <c r="P34" i="46"/>
  <c r="Q34" i="46"/>
  <c r="R34" i="46"/>
  <c r="S34" i="46"/>
  <c r="T34" i="46"/>
  <c r="U34" i="46"/>
  <c r="V34" i="46"/>
  <c r="W34" i="46"/>
  <c r="X34" i="46"/>
  <c r="G34" i="46"/>
  <c r="F34" i="46"/>
  <c r="E34" i="46"/>
  <c r="G33" i="46"/>
  <c r="H33" i="46"/>
  <c r="I33" i="46"/>
  <c r="J33" i="46"/>
  <c r="K33" i="46"/>
  <c r="L33" i="46"/>
  <c r="M33" i="46"/>
  <c r="N33" i="46"/>
  <c r="O33" i="46"/>
  <c r="P33" i="46"/>
  <c r="Q33" i="46"/>
  <c r="R33" i="46"/>
  <c r="S33" i="46"/>
  <c r="T33" i="46"/>
  <c r="U33" i="46"/>
  <c r="V33" i="46"/>
  <c r="W33" i="46"/>
  <c r="X33" i="46"/>
  <c r="F33" i="46"/>
  <c r="E33" i="46"/>
  <c r="H32" i="46"/>
  <c r="I32" i="46"/>
  <c r="J32" i="46"/>
  <c r="K32" i="46"/>
  <c r="L32" i="46"/>
  <c r="M32" i="46"/>
  <c r="N32" i="46"/>
  <c r="O32" i="46"/>
  <c r="P32" i="46"/>
  <c r="Q32" i="46"/>
  <c r="R32" i="46"/>
  <c r="S32" i="46"/>
  <c r="T32" i="46"/>
  <c r="U32" i="46"/>
  <c r="V32" i="46"/>
  <c r="W32" i="46"/>
  <c r="X32" i="46"/>
  <c r="G32" i="46"/>
  <c r="F32" i="46"/>
  <c r="E32" i="46"/>
  <c r="L31" i="46"/>
  <c r="M31" i="46"/>
  <c r="N31" i="46"/>
  <c r="O31" i="46"/>
  <c r="P31" i="46"/>
  <c r="Q31" i="46"/>
  <c r="R31" i="46"/>
  <c r="S31" i="46"/>
  <c r="T31" i="46"/>
  <c r="U31" i="46"/>
  <c r="V31" i="46"/>
  <c r="W31" i="46"/>
  <c r="X31" i="46"/>
  <c r="G31" i="46"/>
  <c r="H31" i="46"/>
  <c r="I31" i="46"/>
  <c r="J31" i="46"/>
  <c r="K31" i="46"/>
  <c r="F31" i="46"/>
  <c r="E31" i="46"/>
  <c r="G30" i="46"/>
  <c r="H30" i="46"/>
  <c r="I30" i="46"/>
  <c r="J30" i="46"/>
  <c r="K30" i="46"/>
  <c r="L30" i="46"/>
  <c r="M30" i="46"/>
  <c r="N30" i="46"/>
  <c r="O30" i="46"/>
  <c r="P30" i="46"/>
  <c r="Q30" i="46"/>
  <c r="R30" i="46"/>
  <c r="S30" i="46"/>
  <c r="T30" i="46"/>
  <c r="U30" i="46"/>
  <c r="V30" i="46"/>
  <c r="W30" i="46"/>
  <c r="X30" i="46"/>
  <c r="F30" i="46"/>
  <c r="E30" i="46"/>
  <c r="H29" i="46"/>
  <c r="I29" i="46"/>
  <c r="J29" i="46"/>
  <c r="K29" i="46"/>
  <c r="L29" i="46"/>
  <c r="M29" i="46"/>
  <c r="N29" i="46"/>
  <c r="O29" i="46"/>
  <c r="P29" i="46"/>
  <c r="Q29" i="46"/>
  <c r="R29" i="46"/>
  <c r="S29" i="46"/>
  <c r="T29" i="46"/>
  <c r="U29" i="46"/>
  <c r="V29" i="46"/>
  <c r="W29" i="46"/>
  <c r="X29" i="46"/>
  <c r="G29" i="46"/>
  <c r="F29" i="46"/>
  <c r="E29" i="46"/>
  <c r="G28" i="46"/>
  <c r="H28" i="46"/>
  <c r="I28" i="46"/>
  <c r="J28" i="46"/>
  <c r="K28" i="46"/>
  <c r="L28" i="46"/>
  <c r="M28" i="46"/>
  <c r="N28" i="46"/>
  <c r="O28" i="46"/>
  <c r="P28" i="46"/>
  <c r="Q28" i="46"/>
  <c r="R28" i="46"/>
  <c r="S28" i="46"/>
  <c r="T28" i="46"/>
  <c r="U28" i="46"/>
  <c r="V28" i="46"/>
  <c r="W28" i="46"/>
  <c r="X28" i="46"/>
  <c r="F28" i="46"/>
  <c r="E28" i="46"/>
  <c r="J27" i="46"/>
  <c r="K27" i="46"/>
  <c r="L27" i="46"/>
  <c r="M27" i="46"/>
  <c r="N27" i="46"/>
  <c r="O27" i="46"/>
  <c r="P27" i="46"/>
  <c r="Q27" i="46"/>
  <c r="R27" i="46"/>
  <c r="S27" i="46"/>
  <c r="T27" i="46"/>
  <c r="U27" i="46"/>
  <c r="V27" i="46"/>
  <c r="W27" i="46"/>
  <c r="X27" i="46"/>
  <c r="G27" i="46"/>
  <c r="H27" i="46"/>
  <c r="I27" i="46"/>
  <c r="F27" i="46"/>
  <c r="E27" i="46"/>
  <c r="L26" i="46"/>
  <c r="M26" i="46"/>
  <c r="N26" i="46"/>
  <c r="O26" i="46"/>
  <c r="P26" i="46"/>
  <c r="Q26" i="46"/>
  <c r="R26" i="46"/>
  <c r="S26" i="46"/>
  <c r="T26" i="46"/>
  <c r="U26" i="46"/>
  <c r="V26" i="46"/>
  <c r="W26" i="46"/>
  <c r="X26" i="46"/>
  <c r="G26" i="46"/>
  <c r="H26" i="46"/>
  <c r="I26" i="46"/>
  <c r="J26" i="46"/>
  <c r="K26" i="46"/>
  <c r="F26" i="46"/>
  <c r="E26" i="46"/>
  <c r="H25" i="46"/>
  <c r="I25" i="46"/>
  <c r="J25" i="46"/>
  <c r="K25" i="46"/>
  <c r="L25" i="46"/>
  <c r="M25" i="46"/>
  <c r="N25" i="46"/>
  <c r="O25" i="46"/>
  <c r="P25" i="46"/>
  <c r="Q25" i="46"/>
  <c r="R25" i="46"/>
  <c r="S25" i="46"/>
  <c r="T25" i="46"/>
  <c r="U25" i="46"/>
  <c r="V25" i="46"/>
  <c r="W25" i="46"/>
  <c r="X25" i="46"/>
  <c r="G25" i="46"/>
  <c r="F25" i="46"/>
  <c r="E25" i="46"/>
  <c r="H24" i="46"/>
  <c r="I24" i="46"/>
  <c r="J24" i="46"/>
  <c r="K24" i="46"/>
  <c r="L24" i="46"/>
  <c r="M24" i="46"/>
  <c r="N24" i="46"/>
  <c r="O24" i="46"/>
  <c r="P24" i="46"/>
  <c r="Q24" i="46"/>
  <c r="R24" i="46"/>
  <c r="S24" i="46"/>
  <c r="T24" i="46"/>
  <c r="U24" i="46"/>
  <c r="V24" i="46"/>
  <c r="W24" i="46"/>
  <c r="X24" i="46"/>
  <c r="G24" i="46"/>
  <c r="F24" i="46"/>
  <c r="E24" i="46"/>
  <c r="H23" i="46"/>
  <c r="I23" i="46"/>
  <c r="J23" i="46"/>
  <c r="K23" i="46"/>
  <c r="L23" i="46"/>
  <c r="M23" i="46"/>
  <c r="N23" i="46"/>
  <c r="O23" i="46"/>
  <c r="P23" i="46"/>
  <c r="Q23" i="46"/>
  <c r="R23" i="46"/>
  <c r="S23" i="46"/>
  <c r="T23" i="46"/>
  <c r="U23" i="46"/>
  <c r="V23" i="46"/>
  <c r="W23" i="46"/>
  <c r="X23" i="46"/>
  <c r="G23" i="46"/>
  <c r="F23" i="46"/>
  <c r="E23" i="46"/>
  <c r="K22" i="46"/>
  <c r="L22" i="46"/>
  <c r="M22" i="46"/>
  <c r="N22" i="46"/>
  <c r="O22" i="46"/>
  <c r="P22" i="46"/>
  <c r="Q22" i="46"/>
  <c r="R22" i="46"/>
  <c r="S22" i="46"/>
  <c r="T22" i="46"/>
  <c r="U22" i="46"/>
  <c r="V22" i="46"/>
  <c r="W22" i="46"/>
  <c r="X22" i="46"/>
  <c r="G22" i="46"/>
  <c r="H22" i="46"/>
  <c r="I22" i="46"/>
  <c r="J22" i="46"/>
  <c r="F22" i="46"/>
  <c r="E22" i="46"/>
  <c r="J21" i="46"/>
  <c r="K21" i="46"/>
  <c r="L21" i="46"/>
  <c r="M21" i="46"/>
  <c r="N21" i="46"/>
  <c r="O21" i="46"/>
  <c r="P21" i="46"/>
  <c r="Q21" i="46"/>
  <c r="R21" i="46"/>
  <c r="S21" i="46"/>
  <c r="T21" i="46"/>
  <c r="U21" i="46"/>
  <c r="V21" i="46"/>
  <c r="W21" i="46"/>
  <c r="X21" i="46"/>
  <c r="G21" i="46"/>
  <c r="H21" i="46"/>
  <c r="I21" i="46"/>
  <c r="F21" i="46"/>
  <c r="E21" i="46"/>
  <c r="M20" i="46"/>
  <c r="N20" i="46"/>
  <c r="O20" i="46"/>
  <c r="P20" i="46"/>
  <c r="Q20" i="46"/>
  <c r="R20" i="46"/>
  <c r="S20" i="46"/>
  <c r="T20" i="46"/>
  <c r="U20" i="46"/>
  <c r="V20" i="46"/>
  <c r="W20" i="46"/>
  <c r="X20" i="46"/>
  <c r="J20" i="46"/>
  <c r="K20" i="46"/>
  <c r="L20" i="46"/>
  <c r="G20" i="46"/>
  <c r="H20" i="46"/>
  <c r="I20" i="46"/>
  <c r="F20" i="46"/>
  <c r="E20" i="46"/>
  <c r="G19" i="46"/>
  <c r="H19" i="46"/>
  <c r="I19" i="46"/>
  <c r="J19" i="46"/>
  <c r="K19" i="46"/>
  <c r="L19" i="46"/>
  <c r="M19" i="46"/>
  <c r="N19" i="46"/>
  <c r="O19" i="46"/>
  <c r="P19" i="46"/>
  <c r="Q19" i="46"/>
  <c r="R19" i="46"/>
  <c r="S19" i="46"/>
  <c r="T19" i="46"/>
  <c r="U19" i="46"/>
  <c r="V19" i="46"/>
  <c r="W19" i="46"/>
  <c r="X19" i="46"/>
  <c r="F19" i="46"/>
  <c r="E19" i="46"/>
  <c r="K18" i="46"/>
  <c r="L18" i="46"/>
  <c r="M18" i="46"/>
  <c r="N18" i="46"/>
  <c r="O18" i="46"/>
  <c r="P18" i="46"/>
  <c r="Q18" i="46"/>
  <c r="R18" i="46"/>
  <c r="S18" i="46"/>
  <c r="T18" i="46"/>
  <c r="U18" i="46"/>
  <c r="V18" i="46"/>
  <c r="W18" i="46"/>
  <c r="X18" i="46"/>
  <c r="G18" i="46"/>
  <c r="H18" i="46"/>
  <c r="I18" i="46"/>
  <c r="J18" i="46"/>
  <c r="F18" i="46"/>
  <c r="E18" i="46"/>
  <c r="K17" i="46"/>
  <c r="L17" i="46"/>
  <c r="M17" i="46"/>
  <c r="N17" i="46"/>
  <c r="O17" i="46"/>
  <c r="P17" i="46"/>
  <c r="Q17" i="46"/>
  <c r="R17" i="46"/>
  <c r="S17" i="46"/>
  <c r="T17" i="46"/>
  <c r="U17" i="46"/>
  <c r="V17" i="46"/>
  <c r="W17" i="46"/>
  <c r="X17" i="46"/>
  <c r="G17" i="46"/>
  <c r="H17" i="46"/>
  <c r="I17" i="46"/>
  <c r="J17" i="46"/>
  <c r="F17" i="46"/>
  <c r="E17" i="46"/>
  <c r="H16" i="46"/>
  <c r="I16" i="46"/>
  <c r="J16" i="46"/>
  <c r="K16" i="46"/>
  <c r="L16" i="46"/>
  <c r="M16" i="46"/>
  <c r="N16" i="46"/>
  <c r="O16" i="46"/>
  <c r="P16" i="46"/>
  <c r="Q16" i="46"/>
  <c r="R16" i="46"/>
  <c r="S16" i="46"/>
  <c r="T16" i="46"/>
  <c r="U16" i="46"/>
  <c r="V16" i="46"/>
  <c r="W16" i="46"/>
  <c r="X16" i="46"/>
  <c r="G16" i="46"/>
  <c r="F16" i="46"/>
  <c r="E16" i="46"/>
  <c r="G15" i="46"/>
  <c r="H15" i="46"/>
  <c r="I15" i="46"/>
  <c r="J15" i="46"/>
  <c r="K15" i="46"/>
  <c r="L15" i="46"/>
  <c r="M15" i="46"/>
  <c r="N15" i="46"/>
  <c r="O15" i="46"/>
  <c r="P15" i="46"/>
  <c r="Q15" i="46"/>
  <c r="R15" i="46"/>
  <c r="S15" i="46"/>
  <c r="T15" i="46"/>
  <c r="U15" i="46"/>
  <c r="V15" i="46"/>
  <c r="W15" i="46"/>
  <c r="X15" i="46"/>
  <c r="F15" i="46"/>
  <c r="E15" i="46"/>
  <c r="G14" i="46"/>
  <c r="H14" i="46"/>
  <c r="I14" i="46"/>
  <c r="J14" i="46"/>
  <c r="K14" i="46"/>
  <c r="L14" i="46"/>
  <c r="M14" i="46"/>
  <c r="N14" i="46"/>
  <c r="O14" i="46"/>
  <c r="P14" i="46"/>
  <c r="Q14" i="46"/>
  <c r="R14" i="46"/>
  <c r="S14" i="46"/>
  <c r="T14" i="46"/>
  <c r="U14" i="46"/>
  <c r="V14" i="46"/>
  <c r="W14" i="46"/>
  <c r="X14" i="46"/>
  <c r="F14" i="46"/>
  <c r="E14" i="46"/>
  <c r="G13" i="46"/>
  <c r="H13" i="46"/>
  <c r="I13" i="46"/>
  <c r="J13" i="46"/>
  <c r="K13" i="46"/>
  <c r="L13" i="46"/>
  <c r="M13" i="46"/>
  <c r="N13" i="46"/>
  <c r="O13" i="46"/>
  <c r="P13" i="46"/>
  <c r="Q13" i="46"/>
  <c r="R13" i="46"/>
  <c r="S13" i="46"/>
  <c r="T13" i="46"/>
  <c r="U13" i="46"/>
  <c r="V13" i="46"/>
  <c r="W13" i="46"/>
  <c r="X13" i="46"/>
  <c r="F13" i="46"/>
  <c r="E13" i="46"/>
  <c r="J12" i="46"/>
  <c r="K12" i="46"/>
  <c r="L12" i="46"/>
  <c r="M12" i="46"/>
  <c r="N12" i="46"/>
  <c r="O12" i="46"/>
  <c r="P12" i="46"/>
  <c r="Q12" i="46"/>
  <c r="R12" i="46"/>
  <c r="S12" i="46"/>
  <c r="T12" i="46"/>
  <c r="U12" i="46"/>
  <c r="V12" i="46"/>
  <c r="W12" i="46"/>
  <c r="X12" i="46"/>
  <c r="G12" i="46"/>
  <c r="H12" i="46"/>
  <c r="I12" i="46"/>
  <c r="F12" i="46"/>
  <c r="E12" i="46"/>
  <c r="J11" i="46"/>
  <c r="K11" i="46"/>
  <c r="L11" i="46"/>
  <c r="M11" i="46"/>
  <c r="N11" i="46"/>
  <c r="O11" i="46"/>
  <c r="P11" i="46"/>
  <c r="Q11" i="46"/>
  <c r="R11" i="46"/>
  <c r="S11" i="46"/>
  <c r="T11" i="46"/>
  <c r="U11" i="46"/>
  <c r="V11" i="46"/>
  <c r="W11" i="46"/>
  <c r="X11" i="46"/>
  <c r="H11" i="46"/>
  <c r="I11" i="46"/>
  <c r="G11" i="46"/>
  <c r="F11" i="46"/>
  <c r="AA110" i="46" l="1"/>
  <c r="Z53" i="34" s="1"/>
  <c r="AB110" i="46"/>
  <c r="AA120" i="46"/>
  <c r="Z55" i="34" s="1"/>
  <c r="AB120" i="46"/>
  <c r="AA105" i="46"/>
  <c r="Z52" i="34" s="1"/>
  <c r="AB105" i="46"/>
  <c r="AA115" i="46"/>
  <c r="Z54" i="34" s="1"/>
  <c r="AB115" i="46"/>
  <c r="Y110" i="46"/>
  <c r="X53" i="34" s="1"/>
  <c r="Z110" i="46"/>
  <c r="Y53" i="34" s="1"/>
  <c r="Y120" i="46"/>
  <c r="X55" i="34" s="1"/>
  <c r="Z120" i="46"/>
  <c r="Y55" i="34" s="1"/>
  <c r="Y105" i="46"/>
  <c r="X52" i="34" s="1"/>
  <c r="Z105" i="46"/>
  <c r="Y52" i="34" s="1"/>
  <c r="Y115" i="46"/>
  <c r="X54" i="34" s="1"/>
  <c r="Z115" i="46"/>
  <c r="Y54" i="34" s="1"/>
  <c r="W58" i="40"/>
  <c r="W51" i="39" l="1"/>
  <c r="W50" i="39"/>
  <c r="W49" i="39"/>
  <c r="W48" i="39"/>
  <c r="W48" i="28" l="1"/>
  <c r="W47" i="28"/>
  <c r="X120" i="46" l="1"/>
  <c r="W55" i="34" s="1"/>
  <c r="X115" i="46"/>
  <c r="W54" i="34" s="1"/>
  <c r="X110" i="46"/>
  <c r="W53" i="34" s="1"/>
  <c r="X105" i="46"/>
  <c r="W52" i="34" s="1"/>
  <c r="V22" i="49" l="1"/>
  <c r="V21" i="49"/>
  <c r="W49" i="28" s="1"/>
  <c r="B2" i="54"/>
  <c r="C5" i="54"/>
  <c r="C18" i="54"/>
  <c r="C24" i="54"/>
  <c r="C7" i="54"/>
  <c r="C21" i="54"/>
  <c r="C25" i="54"/>
  <c r="C22" i="54"/>
  <c r="C10" i="54"/>
  <c r="C9" i="54"/>
  <c r="C8" i="54"/>
  <c r="C6" i="54"/>
  <c r="E18" i="53" l="1"/>
  <c r="E14" i="53"/>
  <c r="V58" i="40" l="1"/>
  <c r="G50" i="52" l="1"/>
  <c r="F50" i="52" l="1"/>
  <c r="E50" i="52"/>
  <c r="I50" i="52"/>
  <c r="H50" i="52"/>
  <c r="AE37" i="35" l="1"/>
  <c r="E110" i="46"/>
  <c r="E115" i="46"/>
  <c r="E120" i="46"/>
  <c r="V51" i="39" l="1"/>
  <c r="V50" i="39"/>
  <c r="V49" i="39"/>
  <c r="V48" i="39"/>
  <c r="V48" i="28"/>
  <c r="V47" i="28"/>
  <c r="W120" i="46"/>
  <c r="V55" i="34" s="1"/>
  <c r="W115" i="46"/>
  <c r="V54" i="34" s="1"/>
  <c r="W110" i="46"/>
  <c r="V53" i="34" s="1"/>
  <c r="W105" i="46"/>
  <c r="V52" i="34" s="1"/>
  <c r="E105" i="46" l="1"/>
  <c r="F105" i="46"/>
  <c r="G105" i="46"/>
  <c r="H105" i="46"/>
  <c r="I105" i="46"/>
  <c r="J105" i="46"/>
  <c r="K105" i="46"/>
  <c r="L105" i="46"/>
  <c r="M105" i="46"/>
  <c r="N105" i="46"/>
  <c r="O105" i="46"/>
  <c r="P105" i="46"/>
  <c r="Q105" i="46"/>
  <c r="R105" i="46"/>
  <c r="S105" i="46"/>
  <c r="T105" i="46"/>
  <c r="U105" i="46"/>
  <c r="V105" i="46"/>
  <c r="F110" i="46"/>
  <c r="G110" i="46"/>
  <c r="H110" i="46"/>
  <c r="I110" i="46"/>
  <c r="J110" i="46"/>
  <c r="K110" i="46"/>
  <c r="L110" i="46"/>
  <c r="M110" i="46"/>
  <c r="N110" i="46"/>
  <c r="O110" i="46"/>
  <c r="P110" i="46"/>
  <c r="Q110" i="46"/>
  <c r="R110" i="46"/>
  <c r="S110" i="46"/>
  <c r="T110" i="46"/>
  <c r="U110" i="46"/>
  <c r="V110" i="46"/>
  <c r="F115" i="46"/>
  <c r="G115" i="46"/>
  <c r="H115" i="46"/>
  <c r="I115" i="46"/>
  <c r="J115" i="46"/>
  <c r="K115" i="46"/>
  <c r="L115" i="46"/>
  <c r="M115" i="46"/>
  <c r="N115" i="46"/>
  <c r="O115" i="46"/>
  <c r="P115" i="46"/>
  <c r="Q115" i="46"/>
  <c r="R115" i="46"/>
  <c r="S115" i="46"/>
  <c r="T115" i="46"/>
  <c r="U115" i="46"/>
  <c r="V115" i="46"/>
  <c r="F120" i="46"/>
  <c r="G120" i="46"/>
  <c r="H120" i="46"/>
  <c r="I120" i="46"/>
  <c r="J120" i="46"/>
  <c r="K120" i="46"/>
  <c r="L120" i="46"/>
  <c r="M120" i="46"/>
  <c r="N120" i="46"/>
  <c r="O120" i="46"/>
  <c r="P120" i="46"/>
  <c r="Q120" i="46"/>
  <c r="R120" i="46"/>
  <c r="S120" i="46"/>
  <c r="T120" i="46"/>
  <c r="U120" i="46"/>
  <c r="V120" i="46"/>
  <c r="U55" i="34" s="1"/>
  <c r="T58" i="40" l="1"/>
  <c r="U58" i="40"/>
  <c r="S58" i="40"/>
  <c r="R58" i="40"/>
  <c r="Q58" i="40"/>
  <c r="P58" i="40"/>
  <c r="O58" i="40"/>
  <c r="N58" i="40"/>
  <c r="M58" i="40"/>
  <c r="L58" i="40"/>
  <c r="K58" i="40"/>
  <c r="J58" i="40"/>
  <c r="I58" i="40"/>
  <c r="H58" i="40"/>
  <c r="G58" i="40"/>
  <c r="F58" i="40"/>
  <c r="E58" i="40"/>
  <c r="D58" i="40"/>
  <c r="T55" i="34"/>
  <c r="S55" i="34"/>
  <c r="R55" i="34"/>
  <c r="Q55" i="34"/>
  <c r="P55" i="34"/>
  <c r="O55" i="34"/>
  <c r="N55" i="34"/>
  <c r="M55" i="34"/>
  <c r="L55" i="34"/>
  <c r="K55" i="34"/>
  <c r="J55" i="34"/>
  <c r="I55" i="34"/>
  <c r="H55" i="34"/>
  <c r="G55" i="34"/>
  <c r="F55" i="34"/>
  <c r="E55" i="34"/>
  <c r="U54" i="34"/>
  <c r="T54" i="34"/>
  <c r="S54" i="34"/>
  <c r="R54" i="34"/>
  <c r="Q54" i="34"/>
  <c r="P54" i="34"/>
  <c r="O54" i="34"/>
  <c r="N54" i="34"/>
  <c r="M54" i="34"/>
  <c r="L54" i="34"/>
  <c r="K54" i="34"/>
  <c r="J54" i="34"/>
  <c r="I54" i="34"/>
  <c r="H54" i="34"/>
  <c r="G54" i="34"/>
  <c r="F54" i="34"/>
  <c r="E54" i="34"/>
  <c r="U53" i="34"/>
  <c r="T53" i="34"/>
  <c r="S53" i="34"/>
  <c r="R53" i="34"/>
  <c r="Q53" i="34"/>
  <c r="P53" i="34"/>
  <c r="O53" i="34"/>
  <c r="N53" i="34"/>
  <c r="M53" i="34"/>
  <c r="L53" i="34"/>
  <c r="K53" i="34"/>
  <c r="J53" i="34"/>
  <c r="I53" i="34"/>
  <c r="H53" i="34"/>
  <c r="G53" i="34"/>
  <c r="F53" i="34"/>
  <c r="E53" i="34"/>
  <c r="U52" i="34"/>
  <c r="T52" i="34"/>
  <c r="S52" i="34"/>
  <c r="R52" i="34"/>
  <c r="Q52" i="34"/>
  <c r="P52" i="34"/>
  <c r="O52" i="34"/>
  <c r="N52" i="34"/>
  <c r="M52" i="34"/>
  <c r="L52" i="34"/>
  <c r="K52" i="34"/>
  <c r="J52" i="34"/>
  <c r="I52" i="34"/>
  <c r="H52" i="34"/>
  <c r="G52" i="34"/>
  <c r="F52" i="34"/>
  <c r="E52" i="34"/>
  <c r="D55" i="34"/>
  <c r="D54" i="34"/>
  <c r="D53" i="34"/>
  <c r="D52" i="34"/>
  <c r="AE42" i="35" l="1"/>
  <c r="AE39" i="35"/>
  <c r="AE40" i="35"/>
  <c r="AE13" i="35"/>
  <c r="AE35" i="35"/>
  <c r="AE14" i="35"/>
  <c r="AE29" i="35"/>
  <c r="AE21" i="35"/>
  <c r="AE11" i="35"/>
  <c r="AE28" i="35"/>
  <c r="AE15" i="35"/>
  <c r="AE19" i="35"/>
  <c r="AE22" i="35"/>
  <c r="AE27" i="35"/>
  <c r="AE8" i="35"/>
  <c r="AE20" i="35"/>
  <c r="AE31" i="35"/>
  <c r="AE32" i="35"/>
  <c r="AE30" i="35"/>
  <c r="AE10" i="35"/>
  <c r="AE17" i="35"/>
  <c r="AE23" i="35"/>
  <c r="AE33" i="35"/>
  <c r="AE9" i="35"/>
  <c r="AE26" i="35"/>
  <c r="AE24" i="35"/>
  <c r="AE12" i="35"/>
  <c r="AE16" i="35"/>
  <c r="AE25" i="35"/>
  <c r="U51" i="39"/>
  <c r="T51" i="39"/>
  <c r="S51" i="39"/>
  <c r="R51" i="39"/>
  <c r="Q51" i="39"/>
  <c r="P51" i="39"/>
  <c r="O51" i="39"/>
  <c r="N51" i="39"/>
  <c r="M51" i="39"/>
  <c r="L51" i="39"/>
  <c r="K51" i="39"/>
  <c r="J51" i="39"/>
  <c r="I51" i="39"/>
  <c r="H51" i="39"/>
  <c r="G51" i="39"/>
  <c r="F51" i="39"/>
  <c r="E51" i="39"/>
  <c r="U50" i="39"/>
  <c r="T50" i="39"/>
  <c r="S50" i="39"/>
  <c r="R50" i="39"/>
  <c r="Q50" i="39"/>
  <c r="P50" i="39"/>
  <c r="O50" i="39"/>
  <c r="N50" i="39"/>
  <c r="M50" i="39"/>
  <c r="L50" i="39"/>
  <c r="K50" i="39"/>
  <c r="J50" i="39"/>
  <c r="I50" i="39"/>
  <c r="H50" i="39"/>
  <c r="G50" i="39"/>
  <c r="F50" i="39"/>
  <c r="E50" i="39"/>
  <c r="U49" i="39"/>
  <c r="T49" i="39"/>
  <c r="S49" i="39"/>
  <c r="R49" i="39"/>
  <c r="Q49" i="39"/>
  <c r="P49" i="39"/>
  <c r="O49" i="39"/>
  <c r="N49" i="39"/>
  <c r="M49" i="39"/>
  <c r="L49" i="39"/>
  <c r="K49" i="39"/>
  <c r="J49" i="39"/>
  <c r="I49" i="39"/>
  <c r="H49" i="39"/>
  <c r="G49" i="39"/>
  <c r="F49" i="39"/>
  <c r="E49" i="39"/>
  <c r="D49" i="39"/>
  <c r="D51" i="39"/>
  <c r="D50" i="39"/>
  <c r="U48" i="39"/>
  <c r="T48" i="39"/>
  <c r="S48" i="39"/>
  <c r="R48" i="39"/>
  <c r="Q48" i="39"/>
  <c r="P48" i="39"/>
  <c r="O48" i="39"/>
  <c r="N48" i="39"/>
  <c r="M48" i="39"/>
  <c r="L48" i="39"/>
  <c r="K48" i="39"/>
  <c r="J48" i="39"/>
  <c r="I48" i="39"/>
  <c r="H48" i="39"/>
  <c r="G48" i="39"/>
  <c r="F48" i="39"/>
  <c r="E48" i="39"/>
  <c r="D48" i="39"/>
  <c r="U22" i="49"/>
  <c r="T22" i="49"/>
  <c r="S22" i="49"/>
  <c r="R22" i="49"/>
  <c r="Q22" i="49"/>
  <c r="P22" i="49"/>
  <c r="O22" i="49"/>
  <c r="N22" i="49"/>
  <c r="M22" i="49"/>
  <c r="L22" i="49"/>
  <c r="K22" i="49"/>
  <c r="J22" i="49"/>
  <c r="I22" i="49"/>
  <c r="H22" i="49"/>
  <c r="G22" i="49"/>
  <c r="F22" i="49"/>
  <c r="E22" i="49"/>
  <c r="D22" i="49"/>
  <c r="C22" i="49"/>
  <c r="U21" i="49"/>
  <c r="V49" i="28" s="1"/>
  <c r="T21" i="49"/>
  <c r="U49" i="28" s="1"/>
  <c r="S21" i="49"/>
  <c r="T49" i="28" s="1"/>
  <c r="R21" i="49"/>
  <c r="S49" i="28" s="1"/>
  <c r="Q21" i="49"/>
  <c r="R49" i="28" s="1"/>
  <c r="P21" i="49"/>
  <c r="Q49" i="28" s="1"/>
  <c r="O21" i="49"/>
  <c r="P49" i="28" s="1"/>
  <c r="N21" i="49"/>
  <c r="O49" i="28" s="1"/>
  <c r="M21" i="49"/>
  <c r="N49" i="28" s="1"/>
  <c r="L21" i="49"/>
  <c r="M49" i="28" s="1"/>
  <c r="K21" i="49"/>
  <c r="L49" i="28" s="1"/>
  <c r="J21" i="49"/>
  <c r="K49" i="28" s="1"/>
  <c r="I21" i="49"/>
  <c r="J49" i="28" s="1"/>
  <c r="H21" i="49"/>
  <c r="I49" i="28" s="1"/>
  <c r="G21" i="49"/>
  <c r="H49" i="28" s="1"/>
  <c r="F21" i="49"/>
  <c r="G49" i="28" s="1"/>
  <c r="E21" i="49"/>
  <c r="F49" i="28" s="1"/>
  <c r="D21" i="49"/>
  <c r="E49" i="28" s="1"/>
  <c r="C21" i="49"/>
  <c r="D49" i="28" s="1"/>
  <c r="U47" i="28" l="1"/>
  <c r="T47" i="28"/>
  <c r="S47" i="28"/>
  <c r="R47" i="28"/>
  <c r="Q47" i="28"/>
  <c r="P47" i="28"/>
  <c r="O47" i="28"/>
  <c r="N47" i="28"/>
  <c r="M47" i="28"/>
  <c r="L47" i="28"/>
  <c r="K47" i="28"/>
  <c r="J47" i="28"/>
  <c r="I47" i="28"/>
  <c r="H47" i="28"/>
  <c r="G47" i="28"/>
  <c r="F47" i="28"/>
  <c r="E47" i="28"/>
  <c r="D47" i="28"/>
  <c r="U48" i="28"/>
  <c r="T48" i="28"/>
  <c r="S48" i="28"/>
  <c r="R48" i="28"/>
  <c r="Q48" i="28"/>
  <c r="P48" i="28"/>
  <c r="O48" i="28"/>
  <c r="N48" i="28"/>
  <c r="M48" i="28"/>
  <c r="L48" i="28"/>
  <c r="K48" i="28"/>
  <c r="J48" i="28"/>
  <c r="I48" i="28"/>
  <c r="H48" i="28"/>
  <c r="G48" i="28"/>
  <c r="F48" i="28"/>
  <c r="E48" i="28"/>
  <c r="D48" i="2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env_ac_mfa_1_Data" type="6" refreshedVersion="6" background="1" saveData="1">
    <textPr codePage="437" sourceFile="\\NET1.cec.eu.int\homes\102\pitigcr\Desktop\SE_MFA_Sep2020\env_ac_mfa_1_Data.csv" thousands=" " tab="0" comma="1">
      <textFields count="7">
        <textField/>
        <textField/>
        <textField/>
        <textField/>
        <textField/>
        <textField/>
        <textField/>
      </textFields>
    </textPr>
  </connection>
  <connection id="2" xr16:uid="{00000000-0015-0000-FFFF-FFFF01000000}" name="env_ac_mfa_2_Data" type="6" refreshedVersion="6" background="1" saveData="1">
    <textPr codePage="437" sourceFile="\\NET1.cec.eu.int\homes\102\pitigcr\My Documents\servici\desktop_mar_Sep_2020\SE_MFA_Sep2020\env_ac_mfa_2_Data.csv" thousands=" " tab="0" comma="1">
      <textFields count="7">
        <textField/>
        <textField/>
        <textField/>
        <textField/>
        <textField/>
        <textField/>
        <textField/>
      </textFields>
    </textPr>
  </connection>
  <connection id="3" xr16:uid="{00000000-0015-0000-FFFF-FFFF02000000}" name="env_ac_rp_1_Data" type="6" refreshedVersion="6" background="1" saveData="1">
    <textPr codePage="437" sourceFile="\\NET1.cec.eu.int\homes\102\pitigcr\My Documents\servici\desktop_mar_Sep_2020\SE_MFA_Sep2020\env_ac_rp_1_Data.csv" thousands=" " tab="0" comma="1">
      <textFields count="5">
        <textField/>
        <textField/>
        <textField/>
        <textField/>
        <textField/>
      </textFields>
    </textPr>
  </connection>
  <connection id="4" xr16:uid="{00000000-0015-0000-FFFF-FFFF03000000}" name="nama_10_gdp_1_Data" type="6" refreshedVersion="6" background="1" saveData="1">
    <textPr codePage="437" sourceFile="\\NET1.cec.eu.int\homes\102\pitigcr\Desktop\SE_MFA_Sep2020\nama_10_gdp_1_Data.csv" thousands=" " tab="0" comma="1">
      <textFields count="6">
        <textField/>
        <textField/>
        <textField/>
        <textField/>
        <textField/>
        <textField/>
      </textFields>
    </textPr>
  </connection>
  <connection id="5" xr16:uid="{99A447A4-8E46-4D78-ABCA-F01E6D67D460}" keepAlive="1" name="Query - API_SP POP TOTL_DS2_en_csv_v2_701770" description="Connection to the 'API_SP POP TOTL_DS2_en_csv_v2_701770' query in the workbook." type="5" refreshedVersion="8" background="1" saveData="1">
    <dbPr connection="Provider=Microsoft.Mashup.OleDb.1;Data Source=$Workbook$;Location=&quot;API_SP POP TOTL_DS2_en_csv_v2_701770&quot;;Extended Properties=&quot;&quot;" command="SELECT * FROM [API_SP POP TOTL_DS2_en_csv_v2_701770]"/>
  </connection>
  <connection id="6" xr16:uid="{9A1CCFB0-83BB-4088-A6DC-503289286F6F}" keepAlive="1" name="Query - env_ac_mfa__custom_12060987_linear" description="Connection to the 'env_ac_mfa__custom_12060987_linear' query in the workbook." type="5" refreshedVersion="8" background="1" saveData="1">
    <dbPr connection="Provider=Microsoft.Mashup.OleDb.1;Data Source=$Workbook$;Location=env_ac_mfa__custom_12060987_linear;Extended Properties=&quot;&quot;" command="SELECT * FROM [env_ac_mfa__custom_12060987_linear]"/>
  </connection>
  <connection id="7" xr16:uid="{56ED7DC6-4364-492C-9743-325D15776AAA}" keepAlive="1" name="Query - env_ac_mfa__custom_12085512_linear" description="Connection to the 'env_ac_mfa__custom_12085512_linear' query in the workbook." type="5" refreshedVersion="0" background="1">
    <dbPr connection="Provider=Microsoft.Mashup.OleDb.1;Data Source=$Workbook$;Location=env_ac_mfa__custom_12085512_linear;Extended Properties=&quot;&quot;" command="SELECT * FROM [env_ac_mfa__custom_12085512_linear]"/>
  </connection>
  <connection id="8" xr16:uid="{B3C19B6D-C847-4A4E-AC6A-344117D9C4A2}" keepAlive="1" name="Query - env_ac_mfa__custom_12088500_linear" description="Connection to the 'env_ac_mfa__custom_12088500_linear' query in the workbook." type="5" refreshedVersion="0" background="1">
    <dbPr connection="Provider=Microsoft.Mashup.OleDb.1;Data Source=$Workbook$;Location=env_ac_mfa__custom_12088500_linear;Extended Properties=&quot;&quot;" command="SELECT * FROM [env_ac_mfa__custom_12088500_linear]"/>
  </connection>
  <connection id="9" xr16:uid="{3FA77417-D1EB-4724-981C-EF3E993096F9}" keepAlive="1" name="Query - env_ac_rp__custom_12088196_linear" description="Connection to the 'env_ac_rp__custom_12088196_linear' query in the workbook." type="5" refreshedVersion="0" background="1">
    <dbPr connection="Provider=Microsoft.Mashup.OleDb.1;Data Source=$Workbook$;Location=env_ac_rp__custom_12088196_linear;Extended Properties=&quot;&quot;" command="SELECT * FROM [env_ac_rp__custom_12088196_linear]"/>
  </connection>
  <connection id="10" xr16:uid="{6675A69E-E16D-4EE7-868B-CEDC0FE6A12E}" keepAlive="1" name="Query - nama_10_gdp__custom_12087624_linear" description="Connection to the 'nama_10_gdp__custom_12087624_linear' query in the workbook." type="5" refreshedVersion="0" background="1">
    <dbPr connection="Provider=Microsoft.Mashup.OleDb.1;Data Source=$Workbook$;Location=nama_10_gdp__custom_12087624_linear;Extended Properties=&quot;&quot;" command="SELECT * FROM [nama_10_gdp__custom_12087624_linear]"/>
  </connection>
  <connection id="11" xr16:uid="{43C8277F-F950-44B3-B869-7DB6F6C8E4EF}" keepAlive="1" name="Query - nama_10_gdp__custom_12087864_linear" description="Connection to the 'nama_10_gdp__custom_12087864_linear' query in the workbook." type="5" refreshedVersion="0" background="1">
    <dbPr connection="Provider=Microsoft.Mashup.OleDb.1;Data Source=$Workbook$;Location=nama_10_gdp__custom_12087864_linear;Extended Properties=&quot;&quot;" command="SELECT * FROM [nama_10_gdp__custom_12087864_linear]"/>
  </connection>
</connections>
</file>

<file path=xl/sharedStrings.xml><?xml version="1.0" encoding="utf-8"?>
<sst xmlns="http://schemas.openxmlformats.org/spreadsheetml/2006/main" count="25382" uniqueCount="791">
  <si>
    <t>Total</t>
  </si>
  <si>
    <t>Biomass</t>
  </si>
  <si>
    <t>Resource productivity</t>
  </si>
  <si>
    <t>Imports</t>
  </si>
  <si>
    <t xml:space="preserve">Exports </t>
  </si>
  <si>
    <t>Domestic extraction</t>
  </si>
  <si>
    <t>Non-metallic minerals</t>
  </si>
  <si>
    <t xml:space="preserve">Other products </t>
  </si>
  <si>
    <t>Fossil energy materials</t>
  </si>
  <si>
    <t>Metal ores</t>
  </si>
  <si>
    <t>Trade balance</t>
  </si>
  <si>
    <t>Material flow accounts and resource productivity</t>
  </si>
  <si>
    <t>Domestic material consumption</t>
  </si>
  <si>
    <t>Gross domestic product</t>
  </si>
  <si>
    <t>:</t>
  </si>
  <si>
    <t xml:space="preserve"> </t>
  </si>
  <si>
    <t>Waste traded for final treatment and disposal</t>
  </si>
  <si>
    <t>Other</t>
  </si>
  <si>
    <t>Norway</t>
  </si>
  <si>
    <t>Serbia</t>
  </si>
  <si>
    <t>Finland</t>
  </si>
  <si>
    <t>Luxembourg</t>
  </si>
  <si>
    <t>Estonia</t>
  </si>
  <si>
    <t>Romania</t>
  </si>
  <si>
    <t>Denmark</t>
  </si>
  <si>
    <t>Sweden</t>
  </si>
  <si>
    <t>Ireland</t>
  </si>
  <si>
    <t>Austria</t>
  </si>
  <si>
    <t>Latvia</t>
  </si>
  <si>
    <t>Bulgaria</t>
  </si>
  <si>
    <t>Poland</t>
  </si>
  <si>
    <t>Cyprus</t>
  </si>
  <si>
    <t>Lithuania</t>
  </si>
  <si>
    <t>Czech Republic</t>
  </si>
  <si>
    <t>Germany</t>
  </si>
  <si>
    <t>Portugal</t>
  </si>
  <si>
    <t>Malta</t>
  </si>
  <si>
    <t>Slovakia</t>
  </si>
  <si>
    <t>Slovenia</t>
  </si>
  <si>
    <t>Belgium</t>
  </si>
  <si>
    <t>Hungary</t>
  </si>
  <si>
    <t>Greece</t>
  </si>
  <si>
    <t>France</t>
  </si>
  <si>
    <t>Croatia</t>
  </si>
  <si>
    <t>Netherlands</t>
  </si>
  <si>
    <t>Spain</t>
  </si>
  <si>
    <t>United Kingdom</t>
  </si>
  <si>
    <t>Italy</t>
  </si>
  <si>
    <t>(2000 = 100)</t>
  </si>
  <si>
    <t>(tonnes per capita)</t>
  </si>
  <si>
    <t>not available</t>
  </si>
  <si>
    <t>Special value:</t>
  </si>
  <si>
    <t xml:space="preserve">Physical trade balance </t>
  </si>
  <si>
    <t>PTB</t>
  </si>
  <si>
    <t>Waste for final treatment and disposal</t>
  </si>
  <si>
    <t>MF6</t>
  </si>
  <si>
    <t>DMC</t>
  </si>
  <si>
    <t>Exports</t>
  </si>
  <si>
    <t>EXP</t>
  </si>
  <si>
    <t>IMP</t>
  </si>
  <si>
    <t>DE</t>
  </si>
  <si>
    <t>Other products</t>
  </si>
  <si>
    <t>MF5</t>
  </si>
  <si>
    <t>Fossil energy materials/carriers</t>
  </si>
  <si>
    <t>MF4</t>
  </si>
  <si>
    <t>MF3</t>
  </si>
  <si>
    <t>Metal ores (gross ores)</t>
  </si>
  <si>
    <t>MF2</t>
  </si>
  <si>
    <t>MF1</t>
  </si>
  <si>
    <t>TOTAL</t>
  </si>
  <si>
    <t>2018</t>
  </si>
  <si>
    <t>2017</t>
  </si>
  <si>
    <t>2016</t>
  </si>
  <si>
    <t>2015</t>
  </si>
  <si>
    <t>2014</t>
  </si>
  <si>
    <t>2013</t>
  </si>
  <si>
    <t>2012</t>
  </si>
  <si>
    <t>2011</t>
  </si>
  <si>
    <t>2010</t>
  </si>
  <si>
    <t>2009</t>
  </si>
  <si>
    <t>2008</t>
  </si>
  <si>
    <t>2007</t>
  </si>
  <si>
    <t>2006</t>
  </si>
  <si>
    <t>2005</t>
  </si>
  <si>
    <t>2004</t>
  </si>
  <si>
    <t>2003</t>
  </si>
  <si>
    <t>2002</t>
  </si>
  <si>
    <t>2001</t>
  </si>
  <si>
    <t>2000</t>
  </si>
  <si>
    <t>INDIC_ENV(L)/TIME</t>
  </si>
  <si>
    <t>INDIC_ENV</t>
  </si>
  <si>
    <t>MATERIAL(L)</t>
  </si>
  <si>
    <t>MATERIAL</t>
  </si>
  <si>
    <t>GEO</t>
  </si>
  <si>
    <t>UNIT</t>
  </si>
  <si>
    <t>Eurostat</t>
  </si>
  <si>
    <t>Source of data</t>
  </si>
  <si>
    <t>Extracted on</t>
  </si>
  <si>
    <t>Last update</t>
  </si>
  <si>
    <t>Material flow accounts [env_ac_mfa]</t>
  </si>
  <si>
    <t>Bosnia and Herzegovina</t>
  </si>
  <si>
    <t>BA</t>
  </si>
  <si>
    <t>Turkey</t>
  </si>
  <si>
    <t>TR</t>
  </si>
  <si>
    <t>RS</t>
  </si>
  <si>
    <t>Albania</t>
  </si>
  <si>
    <t>AL</t>
  </si>
  <si>
    <t>MK</t>
  </si>
  <si>
    <t>Switzerland</t>
  </si>
  <si>
    <t>CH</t>
  </si>
  <si>
    <t>NO</t>
  </si>
  <si>
    <t>UK</t>
  </si>
  <si>
    <t>SE</t>
  </si>
  <si>
    <t>FI</t>
  </si>
  <si>
    <t>SK</t>
  </si>
  <si>
    <t>SI</t>
  </si>
  <si>
    <t>RO</t>
  </si>
  <si>
    <t>PT</t>
  </si>
  <si>
    <t>PL</t>
  </si>
  <si>
    <t>AT</t>
  </si>
  <si>
    <t>NL</t>
  </si>
  <si>
    <t>MT</t>
  </si>
  <si>
    <t>HU</t>
  </si>
  <si>
    <t>LU</t>
  </si>
  <si>
    <t>LT</t>
  </si>
  <si>
    <t>LV</t>
  </si>
  <si>
    <t>CY</t>
  </si>
  <si>
    <t>IT</t>
  </si>
  <si>
    <t>HR</t>
  </si>
  <si>
    <t>FR</t>
  </si>
  <si>
    <t>ES</t>
  </si>
  <si>
    <t>EL</t>
  </si>
  <si>
    <t>IE</t>
  </si>
  <si>
    <t>EE</t>
  </si>
  <si>
    <t>DK</t>
  </si>
  <si>
    <t>CZ</t>
  </si>
  <si>
    <t>BG</t>
  </si>
  <si>
    <t>BE</t>
  </si>
  <si>
    <t>GEO(L)/MATERIAL(L)</t>
  </si>
  <si>
    <t/>
  </si>
  <si>
    <t>TIME</t>
  </si>
  <si>
    <t>Index, 2000=100</t>
  </si>
  <si>
    <t>I00</t>
  </si>
  <si>
    <t>Purchasing power standard (PPS) per kilogram</t>
  </si>
  <si>
    <t>PPS_KG</t>
  </si>
  <si>
    <t>Euro per kilogram, chain linked volumes (2010)</t>
  </si>
  <si>
    <t>Euro per kilogram</t>
  </si>
  <si>
    <t>EUR_KG</t>
  </si>
  <si>
    <t>UNIT(L)/TIME</t>
  </si>
  <si>
    <t>Resource productivity [env_ac_rp]</t>
  </si>
  <si>
    <t>Chain linked volumes (2010), million euro</t>
  </si>
  <si>
    <t>CLV10_MEUR</t>
  </si>
  <si>
    <t>Chain linked volumes (2005), million euro</t>
  </si>
  <si>
    <t>Chain linked volumes, index 2005=100</t>
  </si>
  <si>
    <t>Chain linked volumes, index 2010=100</t>
  </si>
  <si>
    <t>CLV_I10</t>
  </si>
  <si>
    <t>NA_ITEM</t>
  </si>
  <si>
    <t>GDP and main components (output, expenditure and income) [nama_10_gdp]</t>
  </si>
  <si>
    <t>CLV_I00</t>
  </si>
  <si>
    <t>Chain linked volumes, index 2000=100</t>
  </si>
  <si>
    <t>World Development Indicators</t>
  </si>
  <si>
    <t>Last Updated Date</t>
  </si>
  <si>
    <t>Country Name</t>
  </si>
  <si>
    <t>Country Code</t>
  </si>
  <si>
    <t>Indicator Name</t>
  </si>
  <si>
    <t>Indicator Code</t>
  </si>
  <si>
    <t>Aruba</t>
  </si>
  <si>
    <t>ABW</t>
  </si>
  <si>
    <t>Population, total</t>
  </si>
  <si>
    <t>SP.POP.TOTL</t>
  </si>
  <si>
    <t>Afghanistan</t>
  </si>
  <si>
    <t>AFG</t>
  </si>
  <si>
    <t>Angola</t>
  </si>
  <si>
    <t>AGO</t>
  </si>
  <si>
    <t>ALB</t>
  </si>
  <si>
    <t>Andorra</t>
  </si>
  <si>
    <t>AND</t>
  </si>
  <si>
    <t>Arab World</t>
  </si>
  <si>
    <t>ARB</t>
  </si>
  <si>
    <t>United Arab Emirates</t>
  </si>
  <si>
    <t>ARE</t>
  </si>
  <si>
    <t>Argentina</t>
  </si>
  <si>
    <t>ARG</t>
  </si>
  <si>
    <t>Armenia</t>
  </si>
  <si>
    <t>ARM</t>
  </si>
  <si>
    <t>American Samoa</t>
  </si>
  <si>
    <t>ASM</t>
  </si>
  <si>
    <t>Antigua and Barbuda</t>
  </si>
  <si>
    <t>ATG</t>
  </si>
  <si>
    <t>Australia</t>
  </si>
  <si>
    <t>AUS</t>
  </si>
  <si>
    <t>AUT</t>
  </si>
  <si>
    <t>Azerbaijan</t>
  </si>
  <si>
    <t>AZE</t>
  </si>
  <si>
    <t>Burundi</t>
  </si>
  <si>
    <t>BDI</t>
  </si>
  <si>
    <t>BEL</t>
  </si>
  <si>
    <t>Benin</t>
  </si>
  <si>
    <t>BEN</t>
  </si>
  <si>
    <t>Burkina Faso</t>
  </si>
  <si>
    <t>BFA</t>
  </si>
  <si>
    <t>Bangladesh</t>
  </si>
  <si>
    <t>BGD</t>
  </si>
  <si>
    <t>BGR</t>
  </si>
  <si>
    <t>Bahrain</t>
  </si>
  <si>
    <t>BHR</t>
  </si>
  <si>
    <t>Bahamas, The</t>
  </si>
  <si>
    <t>BHS</t>
  </si>
  <si>
    <t>BIH</t>
  </si>
  <si>
    <t>Belarus</t>
  </si>
  <si>
    <t>BLR</t>
  </si>
  <si>
    <t>Belize</t>
  </si>
  <si>
    <t>BLZ</t>
  </si>
  <si>
    <t>Bermuda</t>
  </si>
  <si>
    <t>BMU</t>
  </si>
  <si>
    <t>Bolivia</t>
  </si>
  <si>
    <t>BOL</t>
  </si>
  <si>
    <t>Brazil</t>
  </si>
  <si>
    <t>BRA</t>
  </si>
  <si>
    <t>Barbados</t>
  </si>
  <si>
    <t>BRB</t>
  </si>
  <si>
    <t>Brunei Darussalam</t>
  </si>
  <si>
    <t>BRN</t>
  </si>
  <si>
    <t>Bhutan</t>
  </si>
  <si>
    <t>BTN</t>
  </si>
  <si>
    <t>Botswana</t>
  </si>
  <si>
    <t>BWA</t>
  </si>
  <si>
    <t>Central African Republic</t>
  </si>
  <si>
    <t>CAF</t>
  </si>
  <si>
    <t>Canada</t>
  </si>
  <si>
    <t>CAN</t>
  </si>
  <si>
    <t>Central Europe and the Baltics</t>
  </si>
  <si>
    <t>CEB</t>
  </si>
  <si>
    <t>CHE</t>
  </si>
  <si>
    <t>Channel Islands</t>
  </si>
  <si>
    <t>CHI</t>
  </si>
  <si>
    <t>Chile</t>
  </si>
  <si>
    <t>CHL</t>
  </si>
  <si>
    <t>China</t>
  </si>
  <si>
    <t>CHN</t>
  </si>
  <si>
    <t>Cote d'Ivoire</t>
  </si>
  <si>
    <t>CIV</t>
  </si>
  <si>
    <t>Cameroon</t>
  </si>
  <si>
    <t>CMR</t>
  </si>
  <si>
    <t>Congo, Dem. Rep.</t>
  </si>
  <si>
    <t>COD</t>
  </si>
  <si>
    <t>Congo, Rep.</t>
  </si>
  <si>
    <t>COG</t>
  </si>
  <si>
    <t>Colombia</t>
  </si>
  <si>
    <t>COL</t>
  </si>
  <si>
    <t>Comoros</t>
  </si>
  <si>
    <t>COM</t>
  </si>
  <si>
    <t>Cabo Verde</t>
  </si>
  <si>
    <t>CPV</t>
  </si>
  <si>
    <t>Costa Rica</t>
  </si>
  <si>
    <t>CRI</t>
  </si>
  <si>
    <t>Caribbean small states</t>
  </si>
  <si>
    <t>CSS</t>
  </si>
  <si>
    <t>Cuba</t>
  </si>
  <si>
    <t>CUB</t>
  </si>
  <si>
    <t>Curacao</t>
  </si>
  <si>
    <t>CUW</t>
  </si>
  <si>
    <t>Cayman Islands</t>
  </si>
  <si>
    <t>CYM</t>
  </si>
  <si>
    <t>CYP</t>
  </si>
  <si>
    <t>CZE</t>
  </si>
  <si>
    <t>DEU</t>
  </si>
  <si>
    <t>Djibouti</t>
  </si>
  <si>
    <t>DJI</t>
  </si>
  <si>
    <t>Dominica</t>
  </si>
  <si>
    <t>DMA</t>
  </si>
  <si>
    <t>DNK</t>
  </si>
  <si>
    <t>Dominican Republic</t>
  </si>
  <si>
    <t>DOM</t>
  </si>
  <si>
    <t>Algeria</t>
  </si>
  <si>
    <t>DZA</t>
  </si>
  <si>
    <t>East Asia &amp; Pacific (excluding high income)</t>
  </si>
  <si>
    <t>EAP</t>
  </si>
  <si>
    <t>Early-demographic dividend</t>
  </si>
  <si>
    <t>EAR</t>
  </si>
  <si>
    <t>East Asia &amp; Pacific</t>
  </si>
  <si>
    <t>EAS</t>
  </si>
  <si>
    <t>Europe &amp; Central Asia (excluding high income)</t>
  </si>
  <si>
    <t>ECA</t>
  </si>
  <si>
    <t>Europe &amp; Central Asia</t>
  </si>
  <si>
    <t>ECS</t>
  </si>
  <si>
    <t>Ecuador</t>
  </si>
  <si>
    <t>ECU</t>
  </si>
  <si>
    <t>Egypt, Arab Rep.</t>
  </si>
  <si>
    <t>EGY</t>
  </si>
  <si>
    <t>Euro area</t>
  </si>
  <si>
    <t>EMU</t>
  </si>
  <si>
    <t>Eritrea</t>
  </si>
  <si>
    <t>ERI</t>
  </si>
  <si>
    <t>ESP</t>
  </si>
  <si>
    <t>EST</t>
  </si>
  <si>
    <t>Ethiopia</t>
  </si>
  <si>
    <t>ETH</t>
  </si>
  <si>
    <t>European Union</t>
  </si>
  <si>
    <t>EUU</t>
  </si>
  <si>
    <t>Fragile and conflict affected situations</t>
  </si>
  <si>
    <t>FCS</t>
  </si>
  <si>
    <t>FIN</t>
  </si>
  <si>
    <t>Fiji</t>
  </si>
  <si>
    <t>FJI</t>
  </si>
  <si>
    <t>FRA</t>
  </si>
  <si>
    <t>Faroe Islands</t>
  </si>
  <si>
    <t>FRO</t>
  </si>
  <si>
    <t>Micronesia, Fed. Sts.</t>
  </si>
  <si>
    <t>FSM</t>
  </si>
  <si>
    <t>Gabon</t>
  </si>
  <si>
    <t>GAB</t>
  </si>
  <si>
    <t>GBR</t>
  </si>
  <si>
    <t>Georgia</t>
  </si>
  <si>
    <t>Ghana</t>
  </si>
  <si>
    <t>GHA</t>
  </si>
  <si>
    <t>Gibraltar</t>
  </si>
  <si>
    <t>GIB</t>
  </si>
  <si>
    <t>Guinea</t>
  </si>
  <si>
    <t>GIN</t>
  </si>
  <si>
    <t>Gambia, The</t>
  </si>
  <si>
    <t>GMB</t>
  </si>
  <si>
    <t>Guinea-Bissau</t>
  </si>
  <si>
    <t>GNB</t>
  </si>
  <si>
    <t>Equatorial Guinea</t>
  </si>
  <si>
    <t>GNQ</t>
  </si>
  <si>
    <t>GRC</t>
  </si>
  <si>
    <t>Grenada</t>
  </si>
  <si>
    <t>GRD</t>
  </si>
  <si>
    <t>Greenland</t>
  </si>
  <si>
    <t>GRL</t>
  </si>
  <si>
    <t>Guatemala</t>
  </si>
  <si>
    <t>GTM</t>
  </si>
  <si>
    <t>Guam</t>
  </si>
  <si>
    <t>GUM</t>
  </si>
  <si>
    <t>Guyana</t>
  </si>
  <si>
    <t>GUY</t>
  </si>
  <si>
    <t>High income</t>
  </si>
  <si>
    <t>HIC</t>
  </si>
  <si>
    <t>Hong Kong SAR, China</t>
  </si>
  <si>
    <t>HKG</t>
  </si>
  <si>
    <t>Honduras</t>
  </si>
  <si>
    <t>HND</t>
  </si>
  <si>
    <t>Heavily indebted poor countries (HIPC)</t>
  </si>
  <si>
    <t>HPC</t>
  </si>
  <si>
    <t>HRV</t>
  </si>
  <si>
    <t>Haiti</t>
  </si>
  <si>
    <t>HTI</t>
  </si>
  <si>
    <t>HUN</t>
  </si>
  <si>
    <t>IBRD only</t>
  </si>
  <si>
    <t>IBD</t>
  </si>
  <si>
    <t>IDA &amp; IBRD total</t>
  </si>
  <si>
    <t>IBT</t>
  </si>
  <si>
    <t>IDA total</t>
  </si>
  <si>
    <t>IDA</t>
  </si>
  <si>
    <t>IDA blend</t>
  </si>
  <si>
    <t>IDB</t>
  </si>
  <si>
    <t>Indonesia</t>
  </si>
  <si>
    <t>IDN</t>
  </si>
  <si>
    <t>IDA only</t>
  </si>
  <si>
    <t>IDX</t>
  </si>
  <si>
    <t>Isle of Man</t>
  </si>
  <si>
    <t>IMN</t>
  </si>
  <si>
    <t>India</t>
  </si>
  <si>
    <t>IND</t>
  </si>
  <si>
    <t>Not classified</t>
  </si>
  <si>
    <t>INX</t>
  </si>
  <si>
    <t>IRL</t>
  </si>
  <si>
    <t>Iran, Islamic Rep.</t>
  </si>
  <si>
    <t>IRN</t>
  </si>
  <si>
    <t>Iraq</t>
  </si>
  <si>
    <t>IRQ</t>
  </si>
  <si>
    <t>Iceland</t>
  </si>
  <si>
    <t>ISL</t>
  </si>
  <si>
    <t>Israel</t>
  </si>
  <si>
    <t>ISR</t>
  </si>
  <si>
    <t>ITA</t>
  </si>
  <si>
    <t>Jamaica</t>
  </si>
  <si>
    <t>JAM</t>
  </si>
  <si>
    <t>Jordan</t>
  </si>
  <si>
    <t>JOR</t>
  </si>
  <si>
    <t>Japan</t>
  </si>
  <si>
    <t>JPN</t>
  </si>
  <si>
    <t>Kazakhstan</t>
  </si>
  <si>
    <t>KAZ</t>
  </si>
  <si>
    <t>Kenya</t>
  </si>
  <si>
    <t>KEN</t>
  </si>
  <si>
    <t>Kyrgyz Republic</t>
  </si>
  <si>
    <t>KGZ</t>
  </si>
  <si>
    <t>Cambodia</t>
  </si>
  <si>
    <t>KHM</t>
  </si>
  <si>
    <t>Kiribati</t>
  </si>
  <si>
    <t>KIR</t>
  </si>
  <si>
    <t>St. Kitts and Nevis</t>
  </si>
  <si>
    <t>KNA</t>
  </si>
  <si>
    <t>Korea, Rep.</t>
  </si>
  <si>
    <t>KOR</t>
  </si>
  <si>
    <t>Kuwait</t>
  </si>
  <si>
    <t>KWT</t>
  </si>
  <si>
    <t>Latin America &amp; Caribbean (excluding high income)</t>
  </si>
  <si>
    <t>LAC</t>
  </si>
  <si>
    <t>Lao PDR</t>
  </si>
  <si>
    <t>LAO</t>
  </si>
  <si>
    <t>Lebanon</t>
  </si>
  <si>
    <t>LBN</t>
  </si>
  <si>
    <t>Liberia</t>
  </si>
  <si>
    <t>LBR</t>
  </si>
  <si>
    <t>Libya</t>
  </si>
  <si>
    <t>LBY</t>
  </si>
  <si>
    <t>St. Lucia</t>
  </si>
  <si>
    <t>LCA</t>
  </si>
  <si>
    <t>Latin America &amp; Caribbean</t>
  </si>
  <si>
    <t>LCN</t>
  </si>
  <si>
    <t>Least developed countries: UN classification</t>
  </si>
  <si>
    <t>LDC</t>
  </si>
  <si>
    <t>Low income</t>
  </si>
  <si>
    <t>LIC</t>
  </si>
  <si>
    <t>Liechtenstein</t>
  </si>
  <si>
    <t>LIE</t>
  </si>
  <si>
    <t>Sri Lanka</t>
  </si>
  <si>
    <t>LKA</t>
  </si>
  <si>
    <t>Lower middle income</t>
  </si>
  <si>
    <t>LMC</t>
  </si>
  <si>
    <t>Low &amp; middle income</t>
  </si>
  <si>
    <t>LMY</t>
  </si>
  <si>
    <t>Lesotho</t>
  </si>
  <si>
    <t>LSO</t>
  </si>
  <si>
    <t>Late-demographic dividend</t>
  </si>
  <si>
    <t>LTE</t>
  </si>
  <si>
    <t>LTU</t>
  </si>
  <si>
    <t>LUX</t>
  </si>
  <si>
    <t>LVA</t>
  </si>
  <si>
    <t>Macao SAR, China</t>
  </si>
  <si>
    <t>MAC</t>
  </si>
  <si>
    <t>St. Martin (French part)</t>
  </si>
  <si>
    <t>MAF</t>
  </si>
  <si>
    <t>Morocco</t>
  </si>
  <si>
    <t>MAR</t>
  </si>
  <si>
    <t>Monaco</t>
  </si>
  <si>
    <t>MCO</t>
  </si>
  <si>
    <t>Moldova</t>
  </si>
  <si>
    <t>MDA</t>
  </si>
  <si>
    <t>Madagascar</t>
  </si>
  <si>
    <t>MDG</t>
  </si>
  <si>
    <t>Maldives</t>
  </si>
  <si>
    <t>MDV</t>
  </si>
  <si>
    <t>Middle East &amp; North Africa</t>
  </si>
  <si>
    <t>MEA</t>
  </si>
  <si>
    <t>Mexico</t>
  </si>
  <si>
    <t>MEX</t>
  </si>
  <si>
    <t>Marshall Islands</t>
  </si>
  <si>
    <t>MHL</t>
  </si>
  <si>
    <t>Middle income</t>
  </si>
  <si>
    <t>MIC</t>
  </si>
  <si>
    <t>MKD</t>
  </si>
  <si>
    <t>Mali</t>
  </si>
  <si>
    <t>MLI</t>
  </si>
  <si>
    <t>MLT</t>
  </si>
  <si>
    <t>Myanmar</t>
  </si>
  <si>
    <t>MMR</t>
  </si>
  <si>
    <t>Middle East &amp; North Africa (excluding high income)</t>
  </si>
  <si>
    <t>MNA</t>
  </si>
  <si>
    <t>Montenegro</t>
  </si>
  <si>
    <t>MNE</t>
  </si>
  <si>
    <t>Mongolia</t>
  </si>
  <si>
    <t>MNG</t>
  </si>
  <si>
    <t>Northern Mariana Islands</t>
  </si>
  <si>
    <t>MNP</t>
  </si>
  <si>
    <t>Mozambique</t>
  </si>
  <si>
    <t>MOZ</t>
  </si>
  <si>
    <t>Mauritania</t>
  </si>
  <si>
    <t>MRT</t>
  </si>
  <si>
    <t>Mauritius</t>
  </si>
  <si>
    <t>MUS</t>
  </si>
  <si>
    <t>Malawi</t>
  </si>
  <si>
    <t>MWI</t>
  </si>
  <si>
    <t>Malaysia</t>
  </si>
  <si>
    <t>MYS</t>
  </si>
  <si>
    <t>North America</t>
  </si>
  <si>
    <t>NAC</t>
  </si>
  <si>
    <t>Namibia</t>
  </si>
  <si>
    <t>NAM</t>
  </si>
  <si>
    <t>New Caledonia</t>
  </si>
  <si>
    <t>NCL</t>
  </si>
  <si>
    <t>Niger</t>
  </si>
  <si>
    <t>NER</t>
  </si>
  <si>
    <t>Nigeria</t>
  </si>
  <si>
    <t>NGA</t>
  </si>
  <si>
    <t>Nicaragua</t>
  </si>
  <si>
    <t>NIC</t>
  </si>
  <si>
    <t>NLD</t>
  </si>
  <si>
    <t>NOR</t>
  </si>
  <si>
    <t>Nepal</t>
  </si>
  <si>
    <t>NPL</t>
  </si>
  <si>
    <t>Nauru</t>
  </si>
  <si>
    <t>NRU</t>
  </si>
  <si>
    <t>New Zealand</t>
  </si>
  <si>
    <t>NZL</t>
  </si>
  <si>
    <t>OECD members</t>
  </si>
  <si>
    <t>OED</t>
  </si>
  <si>
    <t>Oman</t>
  </si>
  <si>
    <t>OMN</t>
  </si>
  <si>
    <t>Other small states</t>
  </si>
  <si>
    <t>OSS</t>
  </si>
  <si>
    <t>Pakistan</t>
  </si>
  <si>
    <t>PAK</t>
  </si>
  <si>
    <t>Panama</t>
  </si>
  <si>
    <t>PAN</t>
  </si>
  <si>
    <t>Peru</t>
  </si>
  <si>
    <t>PER</t>
  </si>
  <si>
    <t>Philippines</t>
  </si>
  <si>
    <t>PHL</t>
  </si>
  <si>
    <t>Palau</t>
  </si>
  <si>
    <t>PLW</t>
  </si>
  <si>
    <t>Papua New Guinea</t>
  </si>
  <si>
    <t>PNG</t>
  </si>
  <si>
    <t>POL</t>
  </si>
  <si>
    <t>Pre-demographic dividend</t>
  </si>
  <si>
    <t>PRE</t>
  </si>
  <si>
    <t>Puerto Rico</t>
  </si>
  <si>
    <t>PRI</t>
  </si>
  <si>
    <t>PRK</t>
  </si>
  <si>
    <t>PRT</t>
  </si>
  <si>
    <t>Paraguay</t>
  </si>
  <si>
    <t>PRY</t>
  </si>
  <si>
    <t>West Bank and Gaza</t>
  </si>
  <si>
    <t>PSE</t>
  </si>
  <si>
    <t>Pacific island small states</t>
  </si>
  <si>
    <t>PSS</t>
  </si>
  <si>
    <t>Post-demographic dividend</t>
  </si>
  <si>
    <t>PST</t>
  </si>
  <si>
    <t>French Polynesia</t>
  </si>
  <si>
    <t>PYF</t>
  </si>
  <si>
    <t>Qatar</t>
  </si>
  <si>
    <t>QAT</t>
  </si>
  <si>
    <t>ROU</t>
  </si>
  <si>
    <t>Russian Federation</t>
  </si>
  <si>
    <t>RUS</t>
  </si>
  <si>
    <t>Rwanda</t>
  </si>
  <si>
    <t>RWA</t>
  </si>
  <si>
    <t>South Asia</t>
  </si>
  <si>
    <t>SAS</t>
  </si>
  <si>
    <t>Saudi Arabia</t>
  </si>
  <si>
    <t>SAU</t>
  </si>
  <si>
    <t>Sudan</t>
  </si>
  <si>
    <t>SDN</t>
  </si>
  <si>
    <t>Senegal</t>
  </si>
  <si>
    <t>SEN</t>
  </si>
  <si>
    <t>Singapore</t>
  </si>
  <si>
    <t>SGP</t>
  </si>
  <si>
    <t>Solomon Islands</t>
  </si>
  <si>
    <t>SLB</t>
  </si>
  <si>
    <t>Sierra Leone</t>
  </si>
  <si>
    <t>SLE</t>
  </si>
  <si>
    <t>El Salvador</t>
  </si>
  <si>
    <t>SLV</t>
  </si>
  <si>
    <t>San Marino</t>
  </si>
  <si>
    <t>SMR</t>
  </si>
  <si>
    <t>Somalia</t>
  </si>
  <si>
    <t>SOM</t>
  </si>
  <si>
    <t>SRB</t>
  </si>
  <si>
    <t>Sub-Saharan Africa (excluding high income)</t>
  </si>
  <si>
    <t>SSA</t>
  </si>
  <si>
    <t>South Sudan</t>
  </si>
  <si>
    <t>SSD</t>
  </si>
  <si>
    <t>Sub-Saharan Africa</t>
  </si>
  <si>
    <t>SSF</t>
  </si>
  <si>
    <t>Small states</t>
  </si>
  <si>
    <t>SST</t>
  </si>
  <si>
    <t>Sao Tome and Principe</t>
  </si>
  <si>
    <t>STP</t>
  </si>
  <si>
    <t>Suriname</t>
  </si>
  <si>
    <t>SUR</t>
  </si>
  <si>
    <t>Slovak Republic</t>
  </si>
  <si>
    <t>SVK</t>
  </si>
  <si>
    <t>SVN</t>
  </si>
  <si>
    <t>SWE</t>
  </si>
  <si>
    <t>SWZ</t>
  </si>
  <si>
    <t>Sint Maarten (Dutch part)</t>
  </si>
  <si>
    <t>SXM</t>
  </si>
  <si>
    <t>Seychelles</t>
  </si>
  <si>
    <t>SYC</t>
  </si>
  <si>
    <t>Syrian Arab Republic</t>
  </si>
  <si>
    <t>SYR</t>
  </si>
  <si>
    <t>Turks and Caicos Islands</t>
  </si>
  <si>
    <t>TCA</t>
  </si>
  <si>
    <t>Chad</t>
  </si>
  <si>
    <t>TCD</t>
  </si>
  <si>
    <t>East Asia &amp; Pacific (IDA &amp; IBRD countries)</t>
  </si>
  <si>
    <t>TEA</t>
  </si>
  <si>
    <t>Europe &amp; Central Asia (IDA &amp; IBRD countries)</t>
  </si>
  <si>
    <t>TEC</t>
  </si>
  <si>
    <t>Togo</t>
  </si>
  <si>
    <t>TGO</t>
  </si>
  <si>
    <t>Thailand</t>
  </si>
  <si>
    <t>THA</t>
  </si>
  <si>
    <t>Tajikistan</t>
  </si>
  <si>
    <t>TJK</t>
  </si>
  <si>
    <t>Turkmenistan</t>
  </si>
  <si>
    <t>TKM</t>
  </si>
  <si>
    <t>Latin America &amp; the Caribbean (IDA &amp; IBRD countries)</t>
  </si>
  <si>
    <t>TLA</t>
  </si>
  <si>
    <t>Timor-Leste</t>
  </si>
  <si>
    <t>TLS</t>
  </si>
  <si>
    <t>Middle East &amp; North Africa (IDA &amp; IBRD countries)</t>
  </si>
  <si>
    <t>TMN</t>
  </si>
  <si>
    <t>Tonga</t>
  </si>
  <si>
    <t>TON</t>
  </si>
  <si>
    <t>South Asia (IDA &amp; IBRD)</t>
  </si>
  <si>
    <t>TSA</t>
  </si>
  <si>
    <t>Sub-Saharan Africa (IDA &amp; IBRD countries)</t>
  </si>
  <si>
    <t>TSS</t>
  </si>
  <si>
    <t>Trinidad and Tobago</t>
  </si>
  <si>
    <t>TTO</t>
  </si>
  <si>
    <t>Tunisia</t>
  </si>
  <si>
    <t>TUN</t>
  </si>
  <si>
    <t>TUR</t>
  </si>
  <si>
    <t>Tuvalu</t>
  </si>
  <si>
    <t>TUV</t>
  </si>
  <si>
    <t>Tanzania</t>
  </si>
  <si>
    <t>TZA</t>
  </si>
  <si>
    <t>Uganda</t>
  </si>
  <si>
    <t>UGA</t>
  </si>
  <si>
    <t>Ukraine</t>
  </si>
  <si>
    <t>UKR</t>
  </si>
  <si>
    <t>Upper middle income</t>
  </si>
  <si>
    <t>UMC</t>
  </si>
  <si>
    <t>Uruguay</t>
  </si>
  <si>
    <t>URY</t>
  </si>
  <si>
    <t>United States</t>
  </si>
  <si>
    <t>USA</t>
  </si>
  <si>
    <t>Uzbekistan</t>
  </si>
  <si>
    <t>UZB</t>
  </si>
  <si>
    <t>St. Vincent and the Grenadines</t>
  </si>
  <si>
    <t>VCT</t>
  </si>
  <si>
    <t>Venezuela, RB</t>
  </si>
  <si>
    <t>VEN</t>
  </si>
  <si>
    <t>British Virgin Islands</t>
  </si>
  <si>
    <t>VGB</t>
  </si>
  <si>
    <t>Virgin Islands (U.S.)</t>
  </si>
  <si>
    <t>VIR</t>
  </si>
  <si>
    <t>Vietnam</t>
  </si>
  <si>
    <t>VNM</t>
  </si>
  <si>
    <t>Vanuatu</t>
  </si>
  <si>
    <t>VUT</t>
  </si>
  <si>
    <t>World</t>
  </si>
  <si>
    <t>WLD</t>
  </si>
  <si>
    <t>Samoa</t>
  </si>
  <si>
    <t>WSM</t>
  </si>
  <si>
    <t>Kosovo</t>
  </si>
  <si>
    <t>XKX</t>
  </si>
  <si>
    <t>Yemen, Rep.</t>
  </si>
  <si>
    <t>YEM</t>
  </si>
  <si>
    <t>South Africa</t>
  </si>
  <si>
    <t>ZAF</t>
  </si>
  <si>
    <t>Zambia</t>
  </si>
  <si>
    <t>ZMB</t>
  </si>
  <si>
    <t>Zimbabwe</t>
  </si>
  <si>
    <t>ZWE</t>
  </si>
  <si>
    <t>Country</t>
  </si>
  <si>
    <t>Product</t>
  </si>
  <si>
    <t>Flow</t>
  </si>
  <si>
    <t>Units</t>
  </si>
  <si>
    <t>FlowAndUnits</t>
  </si>
  <si>
    <t>AllProducts</t>
  </si>
  <si>
    <t>DE tonnes</t>
  </si>
  <si>
    <t>Czechia</t>
  </si>
  <si>
    <t>North Macedonia</t>
  </si>
  <si>
    <t>EU27_2020 - European Union - 27 countries (from 2020)</t>
  </si>
  <si>
    <t>IS</t>
  </si>
  <si>
    <t>Source: Eurostat (online data code:  env_ac_mfa; demo_gind)</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</si>
  <si>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</si>
  <si>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</si>
  <si>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</si>
  <si>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</si>
  <si>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</si>
  <si>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</si>
  <si>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</si>
  <si>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</si>
  <si>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</si>
  <si>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</si>
  <si>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</si>
  <si>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</si>
  <si>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</si>
  <si>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</si>
  <si>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</si>
  <si>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</si>
  <si>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</si>
  <si>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</si>
  <si>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</si>
  <si>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</si>
  <si>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Fig2</t>
  </si>
  <si>
    <t>Fig3</t>
  </si>
  <si>
    <t>Data_mfa</t>
  </si>
  <si>
    <t>Fig4</t>
  </si>
  <si>
    <t>Fig5</t>
  </si>
  <si>
    <t>Fig6</t>
  </si>
  <si>
    <t>Data_gdp</t>
  </si>
  <si>
    <t>Data_mfa_dmc</t>
  </si>
  <si>
    <t>Data_global_mfa</t>
  </si>
  <si>
    <t>Data_World_Bank_population</t>
  </si>
  <si>
    <t>Eswatini</t>
  </si>
  <si>
    <t>2019</t>
  </si>
  <si>
    <t>Gross domestic product at market prices</t>
  </si>
  <si>
    <t>B1GQ</t>
  </si>
  <si>
    <t>EU27_2020</t>
  </si>
  <si>
    <t>THS_T</t>
  </si>
  <si>
    <t>s</t>
  </si>
  <si>
    <t>T_HAB</t>
  </si>
  <si>
    <t>z</t>
  </si>
  <si>
    <t>Thousand tonnes</t>
  </si>
  <si>
    <t>European Union - 27 countries (from 2020)</t>
  </si>
  <si>
    <t>Tonnes per capita</t>
  </si>
  <si>
    <t>Year</t>
  </si>
  <si>
    <t>Name</t>
  </si>
  <si>
    <t>Amount (tonnes)</t>
  </si>
  <si>
    <t>Fossil fuels</t>
  </si>
  <si>
    <t>Secondary data: arranged to inform 'Figures and Tables'</t>
  </si>
  <si>
    <t>Primary data sources: flatfiles (.csv) downloaded from Eurostat's online database and pasted to this sheet</t>
  </si>
  <si>
    <t>nama_10_gdp</t>
  </si>
  <si>
    <t>Data_rp</t>
  </si>
  <si>
    <t>env_ac_rp</t>
  </si>
  <si>
    <t>env_ac_mfa</t>
  </si>
  <si>
    <t>env_ac_mfa_dmc</t>
  </si>
  <si>
    <t>global_mfa</t>
  </si>
  <si>
    <t>Copying the SUMIFS formulas to these non-available cells would result in zero value which again would cause problems when generating Figures</t>
  </si>
  <si>
    <t>DMI</t>
  </si>
  <si>
    <t>CLV_I15</t>
  </si>
  <si>
    <t>CLV15_MEUR</t>
  </si>
  <si>
    <t>EUR_KG_CLV15</t>
  </si>
  <si>
    <t>e</t>
  </si>
  <si>
    <t>2020</t>
  </si>
  <si>
    <t>Korea, Dem. People's Rep.</t>
  </si>
  <si>
    <t>Africa Eastern and Southern</t>
  </si>
  <si>
    <t>AFE</t>
  </si>
  <si>
    <t>Africa Western and Central</t>
  </si>
  <si>
    <t>AFW</t>
  </si>
  <si>
    <t>EU</t>
  </si>
  <si>
    <t>Note: The 'Other products'  and 'Waste for final treatment and disposal' categories are included in the 'Non-metallic minerals' category</t>
  </si>
  <si>
    <t>2021</t>
  </si>
  <si>
    <t>Norway (*)</t>
  </si>
  <si>
    <t>North Macedonia (*)</t>
  </si>
  <si>
    <t>downloaded on 03 July 2023 from https://data.worldbank.org/indicator/SP.POP.TOTL</t>
  </si>
  <si>
    <t>TIME_PERIOD</t>
  </si>
  <si>
    <t>geo</t>
  </si>
  <si>
    <t>material</t>
  </si>
  <si>
    <t>indic_env</t>
  </si>
  <si>
    <t>unit</t>
  </si>
  <si>
    <t>OBS_VALUE</t>
  </si>
  <si>
    <t>OBS_FLAG</t>
  </si>
  <si>
    <t>2022</t>
  </si>
  <si>
    <t>na_item</t>
  </si>
  <si>
    <t>Türkiye</t>
  </si>
  <si>
    <t>July 2024</t>
  </si>
  <si>
    <t>2023</t>
  </si>
  <si>
    <t>Figure 2: Development of domestic extraction and physical trade, EU, 2000-2023</t>
  </si>
  <si>
    <t>Development of domestic extraction and physical trade, EU, 2000-2023</t>
  </si>
  <si>
    <t>Development of resource productivity in comparison with GDP and DMC, EU, 2000-2023</t>
  </si>
  <si>
    <t>Figure 1: Development of resource productivity in comparison with GDP and DMC, EU, 2000-2023</t>
  </si>
  <si>
    <t>b</t>
  </si>
  <si>
    <t>Domestic material consumption by main material category, 2023</t>
  </si>
  <si>
    <t>Figure 5: Domestic material consumption by main material category, 2023</t>
  </si>
  <si>
    <t>Serbia (**)</t>
  </si>
  <si>
    <t>(**) 2021 instead of 2023</t>
  </si>
  <si>
    <t>(*) 2022 instead of 2023</t>
  </si>
  <si>
    <t>Iceland (*)</t>
  </si>
  <si>
    <t>Switzerland (*)</t>
  </si>
  <si>
    <t>Development of material consumption in EU and world, 2000-2023</t>
  </si>
  <si>
    <t>Figure 6: Development of material consumption in EU and world, 2000-2023</t>
  </si>
  <si>
    <t>Domestic material consumption by main material category, EU, 2023</t>
  </si>
  <si>
    <t>Figure 3: Domestic material consumption by main material category, EU, 2023</t>
  </si>
  <si>
    <t>Development of domestic material consumption by main material category, EU, 2000-2023</t>
  </si>
  <si>
    <t>Figure 4: Development of domestic material consumption by main material category, EU, 2000-2023</t>
  </si>
  <si>
    <t>2024-06-28</t>
  </si>
  <si>
    <t>Turkiye</t>
  </si>
  <si>
    <t>Viet Nam</t>
  </si>
  <si>
    <t>Türkiye (*)</t>
  </si>
  <si>
    <r>
      <t>Source:</t>
    </r>
    <r>
      <rPr>
        <sz val="10"/>
        <rFont val="Arial"/>
        <family val="2"/>
      </rPr>
      <t xml:space="preserve"> Eurostat (online data code: nama_10_gdp; env_ac_mfa; env_ac_rp)</t>
    </r>
  </si>
  <si>
    <r>
      <t>Source:</t>
    </r>
    <r>
      <rPr>
        <sz val="10"/>
        <rFont val="Arial"/>
        <family val="2"/>
      </rPr>
      <t xml:space="preserve"> Eurostat (online data code: env_ac_mfa)</t>
    </r>
  </si>
  <si>
    <r>
      <t>(</t>
    </r>
    <r>
      <rPr>
        <vertAlign val="superscript"/>
        <sz val="10"/>
        <rFont val="Arial"/>
        <family val="2"/>
      </rPr>
      <t>***</t>
    </r>
    <r>
      <rPr>
        <sz val="10"/>
        <rFont val="Arial"/>
        <family val="2"/>
      </rPr>
      <t>) 2019 instead of 2023</t>
    </r>
  </si>
  <si>
    <r>
      <t>Source:</t>
    </r>
    <r>
      <rPr>
        <sz val="10"/>
        <rFont val="Arial"/>
        <family val="2"/>
      </rPr>
      <t xml:space="preserve"> Eurostat (online data code: env_ac_mfa; demo_gind)</t>
    </r>
  </si>
  <si>
    <r>
      <t>Source:</t>
    </r>
    <r>
      <rPr>
        <sz val="10"/>
        <rFont val="Arial"/>
        <family val="2"/>
      </rPr>
      <t xml:space="preserve"> Eurostat (online data code: env_ac_mfa; demo_gind);</t>
    </r>
  </si>
  <si>
    <r>
      <rPr>
        <b/>
        <sz val="10"/>
        <color rgb="FFFF0000"/>
        <rFont val="Arial"/>
        <family val="2"/>
      </rPr>
      <t>IMPORTANT!</t>
    </r>
    <r>
      <rPr>
        <b/>
        <sz val="10"/>
        <rFont val="Arial"/>
        <family val="2"/>
      </rPr>
      <t xml:space="preserve"> The user has to activily edit cells for which data is not available; </t>
    </r>
  </si>
  <si>
    <t>MF5+MF6</t>
  </si>
  <si>
    <t>Bosnia and Herzegovina (***)</t>
  </si>
  <si>
    <t>Albania (**)</t>
  </si>
  <si>
    <t>tonnes per capita</t>
  </si>
  <si>
    <t>World Domestic Extraction, taken from UNSD SDG indicators database</t>
  </si>
  <si>
    <r>
      <t>Source:</t>
    </r>
    <r>
      <rPr>
        <sz val="10"/>
        <color theme="1"/>
        <rFont val="Arial"/>
        <family val="2"/>
      </rPr>
      <t xml:space="preserve"> UN Statistics Division - SDG Indicators database - Indicator EN_MAT_DOMCMPC (https://unstats.un.org/sdgs/dataportal/database);</t>
    </r>
  </si>
  <si>
    <t>Note: Y-axis does not start at 0</t>
  </si>
  <si>
    <t>Note: GDP in chain-linked volumes, reference year 2015. Y-axis does not start at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</si>
</sst>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 ##0.0"/>
    <numFmt numFmtId="165" formatCode="#,##0.0"/>
    <numFmt numFmtId="166" formatCode="0.0"/>
    <numFmt numFmtId="167" formatCode="#,##0.0_i"/>
    <numFmt numFmtId="168" formatCode="_-* #,##0.0\ _€_-;\-* #,##0.0\ _€_-;_-* &quot;-&quot;??\ _€_-;_-@_-"/>
    <numFmt numFmtId="169" formatCode="_-* #,##0.0_-;\-* #,##0.0_-;_-* &quot;-&quot;?_-;_-@_-"/>
    <numFmt numFmtId="170" formatCode="0.000"/>
    <numFmt numFmtId="171" formatCode="dd\.mm\.yy"/>
    <numFmt numFmtId="172" formatCode="#\ ###\ ###\ ##0"/>
    <numFmt numFmtId="173" formatCode="#,##0.0000"/>
  </numFmts>
  <fonts count="36" x14ac:knownFonts="1">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9"/>
      <name val="Arial"/>
      <family val="2"/>
    </font>
    <font>
      <sz val="11"/>
      <name val="Arial"/>
      <family val="2"/>
    </font>
    <font>
      <sz val="11"/>
      <name val="Arial"/>
      <family val="2"/>
    </font>
    <font>
      <u/>
      <sz val="11"/>
      <color theme="10"/>
      <name val="Calibri"/>
      <family val="2"/>
      <scheme val="minor"/>
    </font>
    <font>
      <sz val="11"/>
      <name val="Arial"/>
      <family val="2"/>
    </font>
    <font>
      <sz val="11"/>
      <name val="Calibri"/>
      <family val="2"/>
      <scheme val="minor"/>
    </font>
    <font>
      <sz val="8"/>
      <name val="Arial"/>
      <family val="2"/>
    </font>
    <font>
      <sz val="10"/>
      <color theme="1"/>
      <name val="Arial"/>
      <family val="2"/>
    </font>
    <font>
      <b/>
      <sz val="10"/>
      <color theme="1"/>
      <name val="Arial"/>
      <family val="2"/>
    </font>
    <font>
      <b/>
      <sz val="10"/>
      <color rgb="FF005953"/>
      <name val="Arial"/>
      <family val="2"/>
    </font>
    <font>
      <sz val="10"/>
      <color rgb="FF005953"/>
      <name val="Arial"/>
      <family val="2"/>
    </font>
    <font>
      <u/>
      <sz val="10"/>
      <color theme="10"/>
      <name val="Arial"/>
      <family val="2"/>
    </font>
    <font>
      <i/>
      <sz val="10"/>
      <color theme="1"/>
      <name val="Arial"/>
      <family val="2"/>
    </font>
    <font>
      <sz val="10"/>
      <color theme="10"/>
      <name val="Arial"/>
      <family val="2"/>
    </font>
    <font>
      <b/>
      <sz val="10"/>
      <color rgb="FFFF0000"/>
      <name val="Arial"/>
      <family val="2"/>
    </font>
    <font>
      <sz val="10"/>
      <color indexed="62"/>
      <name val="Arial"/>
      <family val="2"/>
    </font>
    <font>
      <sz val="10"/>
      <color indexed="8"/>
      <name val="Arial"/>
      <family val="2"/>
    </font>
    <font>
      <b/>
      <sz val="10"/>
      <color indexed="8"/>
      <name val="Arial"/>
      <family val="2"/>
    </font>
    <font>
      <i/>
      <sz val="10"/>
      <name val="Arial"/>
      <family val="2"/>
    </font>
    <font>
      <b/>
      <sz val="10"/>
      <name val="Arial"/>
      <family val="2"/>
    </font>
    <font>
      <sz val="10"/>
      <color rgb="FFFF0000"/>
      <name val="Arial"/>
      <family val="2"/>
    </font>
    <font>
      <sz val="10"/>
      <color rgb="FF7030A0"/>
      <name val="Arial"/>
      <family val="2"/>
    </font>
    <font>
      <sz val="10"/>
      <color theme="0" tint="-0.14999847407452621"/>
      <name val="Arial"/>
      <family val="2"/>
    </font>
    <font>
      <vertAlign val="superscript"/>
      <sz val="10"/>
      <name val="Arial"/>
      <family val="2"/>
    </font>
    <font>
      <sz val="10"/>
      <color rgb="FF00B050"/>
      <name val="Arial"/>
      <family val="2"/>
    </font>
    <font>
      <sz val="10"/>
      <color rgb="FFC00000"/>
      <name val="Arial"/>
      <family val="2"/>
    </font>
    <font>
      <sz val="10"/>
      <color rgb="FF0033CC"/>
      <name val="Arial"/>
      <family val="2"/>
    </font>
    <font>
      <b/>
      <u/>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5" tint="0.79998168889431442"/>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theme="4" tint="0.79998168889431442"/>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ck">
        <color rgb="FF7030A0"/>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ck">
        <color rgb="FF7030A0"/>
      </top>
      <bottom style="thin">
        <color indexed="8"/>
      </bottom>
      <diagonal/>
    </border>
    <border>
      <left style="thin">
        <color indexed="8"/>
      </left>
      <right style="thin">
        <color indexed="8"/>
      </right>
      <top style="thin">
        <color indexed="8"/>
      </top>
      <bottom style="thin">
        <color rgb="FF7030A0"/>
      </bottom>
      <diagonal/>
    </border>
    <border>
      <left style="thin">
        <color indexed="8"/>
      </left>
      <right style="thin">
        <color indexed="64"/>
      </right>
      <top style="thick">
        <color rgb="FF7030A0"/>
      </top>
      <bottom style="thin">
        <color indexed="64"/>
      </bottom>
      <diagonal/>
    </border>
    <border>
      <left style="thin">
        <color indexed="8"/>
      </left>
      <right style="thin">
        <color indexed="64"/>
      </right>
      <top style="thin">
        <color indexed="8"/>
      </top>
      <bottom style="thin">
        <color indexed="8"/>
      </bottom>
      <diagonal/>
    </border>
    <border>
      <left/>
      <right/>
      <top style="thin">
        <color theme="9" tint="0.39997558519241921"/>
      </top>
      <bottom style="thin">
        <color theme="9" tint="0.39997558519241921"/>
      </bottom>
      <diagonal/>
    </border>
  </borders>
  <cellStyleXfs count="24">
    <xf numFmtId="0" fontId="0" fillId="0" borderId="0" applyNumberFormat="0" applyFill="0" applyBorder="0" applyProtection="0">
      <alignment vertical="center"/>
    </xf>
    <xf numFmtId="0" fontId="6"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5" fillId="0" borderId="0"/>
    <xf numFmtId="0" fontId="5" fillId="0" borderId="0"/>
    <xf numFmtId="167" fontId="15" fillId="0" borderId="0" applyFill="0" applyBorder="0" applyProtection="0">
      <alignment horizontal="right"/>
    </xf>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4" fillId="0" borderId="0"/>
    <xf numFmtId="0" fontId="11" fillId="0" borderId="0" applyNumberFormat="0" applyFill="0" applyBorder="0" applyAlignment="0" applyProtection="0"/>
    <xf numFmtId="9" fontId="8" fillId="0" borderId="0" applyFont="0" applyFill="0" applyBorder="0" applyAlignment="0" applyProtection="0"/>
    <xf numFmtId="0" fontId="12" fillId="0" borderId="0"/>
    <xf numFmtId="0" fontId="3" fillId="0" borderId="0"/>
    <xf numFmtId="0" fontId="2" fillId="0" borderId="0"/>
    <xf numFmtId="0" fontId="1" fillId="0" borderId="0"/>
  </cellStyleXfs>
  <cellXfs count="223">
    <xf numFmtId="0" fontId="0" fillId="0" borderId="0" xfId="0">
      <alignment vertical="center"/>
    </xf>
    <xf numFmtId="0" fontId="13" fillId="0" borderId="0" xfId="0" applyFont="1">
      <alignment vertical="center"/>
    </xf>
    <xf numFmtId="171" fontId="5" fillId="0" borderId="0" xfId="0" applyNumberFormat="1" applyFont="1" applyFill="1" applyBorder="1" applyAlignment="1"/>
    <xf numFmtId="0" fontId="0" fillId="0" borderId="0" xfId="0" applyBorder="1">
      <alignment vertical="center"/>
    </xf>
    <xf numFmtId="0" fontId="0" fillId="0" borderId="0" xfId="0" applyNumberFormat="1" applyBorder="1">
      <alignment vertical="center"/>
    </xf>
    <xf numFmtId="170" fontId="0" fillId="0" borderId="0" xfId="0" applyNumberFormat="1" applyBorder="1">
      <alignment vertical="center"/>
    </xf>
    <xf numFmtId="167" fontId="15" fillId="0" borderId="0" xfId="12" applyBorder="1">
      <alignment horizontal="right"/>
    </xf>
    <xf numFmtId="167" fontId="15" fillId="0" borderId="0" xfId="12">
      <alignment horizontal="right"/>
    </xf>
    <xf numFmtId="0" fontId="15" fillId="6" borderId="0" xfId="22" applyFont="1" applyFill="1"/>
    <xf numFmtId="0" fontId="15" fillId="0" borderId="0" xfId="22" applyFont="1"/>
    <xf numFmtId="0" fontId="16" fillId="7" borderId="0" xfId="22" applyFont="1" applyFill="1"/>
    <xf numFmtId="0" fontId="15" fillId="7" borderId="0" xfId="22" applyFont="1" applyFill="1"/>
    <xf numFmtId="0" fontId="17" fillId="7" borderId="0" xfId="22" applyFont="1" applyFill="1" applyAlignment="1">
      <alignment vertical="center"/>
    </xf>
    <xf numFmtId="0" fontId="18" fillId="7" borderId="0" xfId="22" applyFont="1" applyFill="1"/>
    <xf numFmtId="0" fontId="17" fillId="7" borderId="0" xfId="22" applyFont="1" applyFill="1"/>
    <xf numFmtId="0" fontId="15" fillId="8" borderId="0" xfId="22" applyFont="1" applyFill="1"/>
    <xf numFmtId="0" fontId="19" fillId="7" borderId="0" xfId="18" applyFont="1" applyFill="1"/>
    <xf numFmtId="0" fontId="15" fillId="0" borderId="0" xfId="22" applyFont="1" applyFill="1"/>
    <xf numFmtId="0" fontId="17" fillId="0" borderId="0" xfId="22" applyFont="1"/>
    <xf numFmtId="0" fontId="16" fillId="0" borderId="0" xfId="22" applyFont="1"/>
    <xf numFmtId="17" fontId="15" fillId="0" borderId="0" xfId="22" quotePrefix="1" applyNumberFormat="1" applyFont="1"/>
    <xf numFmtId="0" fontId="20" fillId="0" borderId="0" xfId="22" applyFont="1"/>
    <xf numFmtId="0" fontId="19" fillId="0" borderId="0" xfId="18" applyFont="1"/>
    <xf numFmtId="0" fontId="15" fillId="0" borderId="0" xfId="22" applyFont="1" applyAlignment="1">
      <alignment vertical="top" wrapText="1"/>
    </xf>
    <xf numFmtId="0" fontId="18" fillId="6" borderId="0" xfId="22" applyFont="1" applyFill="1" applyAlignment="1">
      <alignment vertical="top"/>
    </xf>
    <xf numFmtId="0" fontId="15" fillId="6" borderId="0" xfId="22" applyFont="1" applyFill="1" applyAlignment="1">
      <alignment horizontal="left"/>
    </xf>
    <xf numFmtId="0" fontId="15" fillId="6" borderId="0" xfId="22" applyFont="1" applyFill="1" applyAlignment="1">
      <alignment horizontal="left" vertical="top" wrapText="1"/>
    </xf>
    <xf numFmtId="0" fontId="18" fillId="0" borderId="0" xfId="22" applyFont="1" applyFill="1" applyAlignment="1">
      <alignment vertical="top"/>
    </xf>
    <xf numFmtId="0" fontId="15" fillId="0" borderId="0" xfId="22" applyFont="1" applyFill="1" applyAlignment="1">
      <alignment horizontal="left"/>
    </xf>
    <xf numFmtId="0" fontId="15" fillId="0" borderId="0" xfId="22" applyFont="1" applyFill="1" applyAlignment="1">
      <alignment horizontal="left" vertical="top" wrapText="1"/>
    </xf>
    <xf numFmtId="0" fontId="17" fillId="0" borderId="0" xfId="22" applyFont="1" applyAlignment="1">
      <alignment vertical="top"/>
    </xf>
    <xf numFmtId="0" fontId="21" fillId="0" borderId="0" xfId="18" applyFont="1"/>
    <xf numFmtId="0" fontId="18" fillId="0" borderId="0" xfId="22" applyFont="1"/>
    <xf numFmtId="49" fontId="15" fillId="0" borderId="0" xfId="22" applyNumberFormat="1" applyFont="1"/>
    <xf numFmtId="0" fontId="15" fillId="6" borderId="0" xfId="23" applyFont="1" applyFill="1"/>
    <xf numFmtId="0" fontId="15" fillId="0" borderId="0" xfId="23" applyFont="1"/>
    <xf numFmtId="0" fontId="16" fillId="0" borderId="0" xfId="23" applyFont="1"/>
    <xf numFmtId="0" fontId="16" fillId="0" borderId="0" xfId="0" applyFont="1" applyAlignment="1"/>
    <xf numFmtId="0" fontId="22" fillId="0" borderId="0" xfId="23" applyFont="1"/>
    <xf numFmtId="0" fontId="23" fillId="0" borderId="0" xfId="4" applyFont="1" applyFill="1" applyBorder="1"/>
    <xf numFmtId="0" fontId="24" fillId="0" borderId="0" xfId="4" applyFont="1" applyFill="1" applyBorder="1"/>
    <xf numFmtId="0" fontId="25" fillId="0" borderId="0" xfId="4" applyFont="1" applyFill="1" applyBorder="1"/>
    <xf numFmtId="0" fontId="5" fillId="0" borderId="0" xfId="4" applyFont="1"/>
    <xf numFmtId="0" fontId="5" fillId="0" borderId="0" xfId="4" applyFont="1" applyFill="1"/>
    <xf numFmtId="166" fontId="5" fillId="0" borderId="0" xfId="4" applyNumberFormat="1" applyFont="1"/>
    <xf numFmtId="0" fontId="5" fillId="0" borderId="0" xfId="4" applyFont="1" applyFill="1" applyBorder="1"/>
    <xf numFmtId="0" fontId="26" fillId="0" borderId="0" xfId="4" applyFont="1" applyFill="1" applyBorder="1"/>
    <xf numFmtId="0" fontId="27" fillId="0" borderId="0" xfId="4" applyFont="1" applyFill="1" applyBorder="1" applyAlignment="1">
      <alignment horizontal="left"/>
    </xf>
    <xf numFmtId="0" fontId="27" fillId="0" borderId="0" xfId="4" applyFont="1" applyFill="1" applyBorder="1"/>
    <xf numFmtId="3" fontId="5" fillId="0" borderId="0" xfId="4" applyNumberFormat="1" applyFont="1"/>
    <xf numFmtId="3" fontId="5" fillId="0" borderId="0" xfId="4" applyNumberFormat="1" applyFont="1" applyFill="1"/>
    <xf numFmtId="166" fontId="24" fillId="0" borderId="0" xfId="4" applyNumberFormat="1" applyFont="1" applyFill="1" applyBorder="1"/>
    <xf numFmtId="0" fontId="25" fillId="0" borderId="0" xfId="4" applyFont="1" applyFill="1" applyBorder="1" applyAlignment="1">
      <alignment horizontal="left"/>
    </xf>
    <xf numFmtId="0" fontId="22" fillId="0" borderId="0" xfId="4" applyFont="1" applyFill="1" applyBorder="1" applyAlignment="1">
      <alignment horizontal="left"/>
    </xf>
    <xf numFmtId="0" fontId="28" fillId="0" borderId="0" xfId="4" applyFont="1" applyFill="1" applyBorder="1"/>
    <xf numFmtId="0" fontId="24" fillId="0" borderId="0" xfId="4" applyFont="1" applyFill="1" applyBorder="1" applyAlignment="1">
      <alignment horizontal="left"/>
    </xf>
    <xf numFmtId="0" fontId="27" fillId="0" borderId="0" xfId="4" applyFont="1" applyFill="1" applyBorder="1" applyAlignment="1">
      <alignment vertical="center" textRotation="90"/>
    </xf>
    <xf numFmtId="0" fontId="5" fillId="0" borderId="0" xfId="4" applyFont="1" applyFill="1" applyBorder="1" applyAlignment="1">
      <alignment horizontal="center" vertical="center"/>
    </xf>
    <xf numFmtId="0" fontId="5" fillId="0" borderId="0" xfId="4" applyNumberFormat="1" applyFont="1" applyFill="1" applyBorder="1" applyAlignment="1">
      <alignment horizontal="right" vertical="center"/>
    </xf>
    <xf numFmtId="0" fontId="5" fillId="0" borderId="0" xfId="4" applyFont="1" applyFill="1" applyBorder="1" applyAlignment="1">
      <alignment horizontal="left" vertical="center"/>
    </xf>
    <xf numFmtId="1" fontId="29" fillId="0" borderId="0" xfId="4" applyNumberFormat="1" applyFont="1" applyFill="1" applyBorder="1" applyAlignment="1">
      <alignment horizontal="right" vertical="center"/>
    </xf>
    <xf numFmtId="166" fontId="29" fillId="0" borderId="0" xfId="4" applyNumberFormat="1" applyFont="1" applyFill="1" applyBorder="1" applyAlignment="1">
      <alignment horizontal="right" vertical="center"/>
    </xf>
    <xf numFmtId="0" fontId="5" fillId="0" borderId="0" xfId="4" applyFont="1" applyFill="1" applyBorder="1" applyAlignment="1">
      <alignment horizontal="left"/>
    </xf>
    <xf numFmtId="166" fontId="23" fillId="0" borderId="0" xfId="4" applyNumberFormat="1" applyFont="1" applyFill="1" applyBorder="1"/>
    <xf numFmtId="0" fontId="26" fillId="0" borderId="0" xfId="4" applyFont="1" applyFill="1" applyBorder="1" applyAlignment="1">
      <alignment horizontal="left"/>
    </xf>
    <xf numFmtId="0" fontId="15" fillId="0" borderId="0" xfId="0" applyFont="1">
      <alignment vertical="center"/>
    </xf>
    <xf numFmtId="0" fontId="5" fillId="0" borderId="0" xfId="0" applyFont="1">
      <alignment vertical="center"/>
    </xf>
    <xf numFmtId="0" fontId="5" fillId="0" borderId="0" xfId="0" applyFont="1" applyFill="1">
      <alignment vertical="center"/>
    </xf>
    <xf numFmtId="166" fontId="5" fillId="0" borderId="0" xfId="0" applyNumberFormat="1" applyFont="1">
      <alignment vertical="center"/>
    </xf>
    <xf numFmtId="166" fontId="5" fillId="0" borderId="0" xfId="0" applyNumberFormat="1" applyFont="1" applyFill="1">
      <alignment vertical="center"/>
    </xf>
    <xf numFmtId="165" fontId="5" fillId="0" borderId="0" xfId="0" applyNumberFormat="1" applyFont="1">
      <alignment vertical="center"/>
    </xf>
    <xf numFmtId="0" fontId="15" fillId="0" borderId="0" xfId="0" applyFont="1" applyFill="1">
      <alignment vertical="center"/>
    </xf>
    <xf numFmtId="0" fontId="16" fillId="0" borderId="0" xfId="0" applyFont="1" applyFill="1" applyAlignment="1">
      <alignment horizontal="left"/>
    </xf>
    <xf numFmtId="0" fontId="15" fillId="0" borderId="0" xfId="0" applyFont="1" applyAlignment="1">
      <alignment horizontal="left"/>
    </xf>
    <xf numFmtId="164" fontId="15" fillId="0" borderId="0" xfId="0" applyNumberFormat="1" applyFont="1">
      <alignment vertical="center"/>
    </xf>
    <xf numFmtId="168" fontId="15" fillId="0" borderId="0" xfId="0" applyNumberFormat="1" applyFont="1">
      <alignment vertical="center"/>
    </xf>
    <xf numFmtId="169" fontId="15" fillId="0" borderId="0" xfId="0" applyNumberFormat="1" applyFont="1">
      <alignment vertical="center"/>
    </xf>
    <xf numFmtId="0" fontId="16" fillId="0" borderId="0" xfId="0" applyFo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23" fillId="0" borderId="0" xfId="0" applyFont="1" applyFill="1" applyBorder="1">
      <alignment vertical="center"/>
    </xf>
    <xf numFmtId="0" fontId="22" fillId="0" borderId="0" xfId="0" applyFont="1" applyFill="1" applyAlignment="1">
      <alignment horizontal="left"/>
    </xf>
    <xf numFmtId="0" fontId="28" fillId="0" borderId="0" xfId="0" applyFont="1" applyFill="1">
      <alignment vertical="center"/>
    </xf>
    <xf numFmtId="0" fontId="5" fillId="0" borderId="0" xfId="0" applyFont="1" applyFill="1" applyBorder="1" applyAlignment="1">
      <alignment horizontal="center" vertical="center"/>
    </xf>
    <xf numFmtId="0"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3" fontId="29" fillId="0" borderId="0" xfId="0" applyNumberFormat="1" applyFont="1" applyFill="1" applyBorder="1" applyAlignment="1">
      <alignment horizontal="right" vertical="center"/>
    </xf>
    <xf numFmtId="165" fontId="29" fillId="0" borderId="0" xfId="0" applyNumberFormat="1" applyFont="1" applyFill="1" applyBorder="1" applyAlignment="1">
      <alignment horizontal="right" vertical="center"/>
    </xf>
    <xf numFmtId="0" fontId="26" fillId="0" borderId="0" xfId="0" applyFont="1" applyFill="1" applyBorder="1" applyAlignment="1">
      <alignment vertical="center"/>
    </xf>
    <xf numFmtId="0" fontId="5" fillId="0" borderId="0" xfId="5" quotePrefix="1" applyFont="1" applyFill="1" applyBorder="1" applyAlignment="1">
      <alignment horizontal="left"/>
    </xf>
    <xf numFmtId="0" fontId="5" fillId="0" borderId="0" xfId="11" applyFont="1" applyFill="1" applyBorder="1" applyAlignment="1">
      <alignment horizontal="center" vertical="center"/>
    </xf>
    <xf numFmtId="0" fontId="5" fillId="0" borderId="0" xfId="11" applyNumberFormat="1" applyFont="1" applyFill="1" applyBorder="1" applyAlignment="1">
      <alignment horizontal="right" vertical="center" wrapText="1"/>
    </xf>
    <xf numFmtId="0" fontId="5" fillId="0" borderId="0" xfId="5" applyFont="1" applyFill="1" applyBorder="1" applyAlignment="1">
      <alignment vertical="center"/>
    </xf>
    <xf numFmtId="166" fontId="29" fillId="0" borderId="0" xfId="5" applyNumberFormat="1" applyFont="1" applyFill="1" applyBorder="1" applyAlignment="1">
      <alignment horizontal="right" vertical="center" indent="1"/>
    </xf>
    <xf numFmtId="2" fontId="5" fillId="0" borderId="0" xfId="0" applyNumberFormat="1" applyFont="1">
      <alignment vertical="center"/>
    </xf>
    <xf numFmtId="9" fontId="5" fillId="0" borderId="0" xfId="19" applyFont="1" applyFill="1" applyBorder="1" applyAlignment="1">
      <alignment horizontal="right" vertical="center" indent="1"/>
    </xf>
    <xf numFmtId="9" fontId="5" fillId="0" borderId="0" xfId="19" applyNumberFormat="1" applyFont="1" applyFill="1" applyBorder="1" applyAlignment="1">
      <alignment horizontal="right" vertical="center" indent="1"/>
    </xf>
    <xf numFmtId="170" fontId="5" fillId="0" borderId="0" xfId="19" applyNumberFormat="1" applyFont="1" applyFill="1" applyBorder="1" applyAlignment="1">
      <alignment horizontal="right" vertical="center" indent="1"/>
    </xf>
    <xf numFmtId="0" fontId="5" fillId="0" borderId="0" xfId="10" applyFont="1" applyFill="1" applyBorder="1" applyAlignment="1"/>
    <xf numFmtId="0" fontId="5" fillId="0" borderId="0" xfId="10" applyFont="1" applyFill="1" applyBorder="1"/>
    <xf numFmtId="0" fontId="5" fillId="0" borderId="0" xfId="5" applyFont="1"/>
    <xf numFmtId="170" fontId="5" fillId="0" borderId="0" xfId="0" applyNumberFormat="1" applyFont="1">
      <alignment vertical="center"/>
    </xf>
    <xf numFmtId="0" fontId="15" fillId="2" borderId="0" xfId="0" applyFont="1" applyFill="1">
      <alignment vertical="center"/>
    </xf>
    <xf numFmtId="166" fontId="15" fillId="2" borderId="0" xfId="0" applyNumberFormat="1" applyFont="1" applyFill="1">
      <alignment vertical="center"/>
    </xf>
    <xf numFmtId="0" fontId="22" fillId="2" borderId="0" xfId="0" applyFont="1" applyFill="1" applyAlignment="1">
      <alignment horizontal="left" vertical="center"/>
    </xf>
    <xf numFmtId="0" fontId="28" fillId="2" borderId="0" xfId="0" applyFont="1" applyFill="1">
      <alignment vertical="center"/>
    </xf>
    <xf numFmtId="165" fontId="15" fillId="2" borderId="0" xfId="0" applyNumberFormat="1" applyFont="1" applyFill="1">
      <alignment vertical="center"/>
    </xf>
    <xf numFmtId="0" fontId="5" fillId="0" borderId="0" xfId="7" applyNumberFormat="1" applyFont="1" applyFill="1" applyBorder="1" applyAlignment="1">
      <alignment horizontal="left"/>
    </xf>
    <xf numFmtId="1" fontId="5" fillId="0" borderId="0" xfId="0" applyNumberFormat="1" applyFont="1" applyFill="1" applyBorder="1" applyAlignment="1">
      <alignment horizontal="right" vertical="center"/>
    </xf>
    <xf numFmtId="3" fontId="29" fillId="0" borderId="0" xfId="7" applyNumberFormat="1" applyFont="1" applyFill="1" applyBorder="1" applyAlignment="1"/>
    <xf numFmtId="165" fontId="29" fillId="0" borderId="0" xfId="7" applyNumberFormat="1" applyFont="1" applyFill="1" applyBorder="1" applyAlignment="1"/>
    <xf numFmtId="0" fontId="26" fillId="2" borderId="0" xfId="10" applyFont="1" applyFill="1" applyBorder="1" applyAlignment="1"/>
    <xf numFmtId="0" fontId="28" fillId="0" borderId="0" xfId="0" applyFont="1">
      <alignment vertical="center"/>
    </xf>
    <xf numFmtId="0" fontId="30" fillId="0" borderId="0" xfId="0" applyFont="1">
      <alignment vertical="center"/>
    </xf>
    <xf numFmtId="0" fontId="22" fillId="0" borderId="0" xfId="0" applyFont="1" applyAlignment="1">
      <alignment horizontal="left"/>
    </xf>
    <xf numFmtId="0" fontId="15" fillId="0" borderId="0" xfId="0" applyFont="1" applyAlignment="1">
      <alignment horizontal="left" vertical="center"/>
    </xf>
    <xf numFmtId="0" fontId="15" fillId="0" borderId="0" xfId="0" applyFont="1" applyFill="1" applyBorder="1">
      <alignment vertical="center"/>
    </xf>
    <xf numFmtId="0" fontId="15" fillId="0" borderId="0" xfId="0" applyFont="1" applyFill="1" applyBorder="1" applyAlignment="1">
      <alignment horizontal="center" vertical="center" wrapText="1"/>
    </xf>
    <xf numFmtId="0" fontId="30" fillId="0" borderId="0" xfId="0" applyFont="1" applyAlignment="1">
      <alignment horizontal="right" vertical="center"/>
    </xf>
    <xf numFmtId="0" fontId="15" fillId="0" borderId="0" xfId="0" applyFont="1" applyFill="1" applyBorder="1" applyAlignment="1">
      <alignment vertical="center"/>
    </xf>
    <xf numFmtId="166" fontId="29" fillId="0" borderId="0" xfId="0" applyNumberFormat="1" applyFont="1" applyFill="1" applyBorder="1" applyAlignment="1">
      <alignment vertical="center"/>
    </xf>
    <xf numFmtId="166" fontId="28" fillId="0" borderId="0" xfId="0" applyNumberFormat="1" applyFont="1" applyFill="1" applyBorder="1" applyAlignment="1">
      <alignment vertical="center"/>
    </xf>
    <xf numFmtId="166" fontId="30" fillId="0" borderId="0" xfId="0" applyNumberFormat="1" applyFont="1" applyFill="1">
      <alignment vertical="center"/>
    </xf>
    <xf numFmtId="166" fontId="15" fillId="0" borderId="0" xfId="0" applyNumberFormat="1" applyFont="1">
      <alignment vertical="center"/>
    </xf>
    <xf numFmtId="167" fontId="15" fillId="0" borderId="0" xfId="12" applyFont="1" applyFill="1" applyBorder="1">
      <alignment horizontal="right"/>
    </xf>
    <xf numFmtId="0" fontId="30" fillId="0" borderId="0" xfId="5" applyFont="1"/>
    <xf numFmtId="167" fontId="15" fillId="0" borderId="0" xfId="12" applyFont="1">
      <alignment horizontal="right"/>
    </xf>
    <xf numFmtId="0" fontId="5" fillId="0" borderId="0" xfId="5" applyFont="1" applyFill="1" applyAlignment="1">
      <alignment vertical="center"/>
    </xf>
    <xf numFmtId="0" fontId="5" fillId="0" borderId="0" xfId="5" applyFont="1" applyFill="1"/>
    <xf numFmtId="0" fontId="28" fillId="0" borderId="0" xfId="5" applyFont="1"/>
    <xf numFmtId="0" fontId="5" fillId="0" borderId="0" xfId="5" applyFont="1" applyAlignment="1">
      <alignment horizontal="left"/>
    </xf>
    <xf numFmtId="0" fontId="26" fillId="0" borderId="0" xfId="10" applyFont="1" applyFill="1" applyBorder="1" applyAlignment="1">
      <alignment horizontal="left"/>
    </xf>
    <xf numFmtId="0" fontId="16" fillId="2" borderId="0" xfId="0" applyFont="1" applyFill="1">
      <alignment vertical="center"/>
    </xf>
    <xf numFmtId="0" fontId="16" fillId="2" borderId="0" xfId="0" applyFont="1" applyFill="1" applyAlignment="1">
      <alignment horizontal="left" vertical="center"/>
    </xf>
    <xf numFmtId="0" fontId="15" fillId="0" borderId="0" xfId="0" applyFont="1" applyFill="1" applyBorder="1" applyAlignment="1">
      <alignment horizontal="right" vertical="center"/>
    </xf>
    <xf numFmtId="166" fontId="29" fillId="0" borderId="0" xfId="0" applyNumberFormat="1" applyFont="1" applyFill="1" applyBorder="1">
      <alignment vertical="center"/>
    </xf>
    <xf numFmtId="0" fontId="26" fillId="2" borderId="0" xfId="11" applyFont="1" applyFill="1" applyBorder="1" applyAlignment="1"/>
    <xf numFmtId="0" fontId="26" fillId="2" borderId="0" xfId="11" applyFont="1" applyFill="1" applyBorder="1" applyAlignment="1">
      <alignment wrapText="1"/>
    </xf>
    <xf numFmtId="0" fontId="20" fillId="2" borderId="0" xfId="0" applyFont="1" applyFill="1" applyAlignment="1"/>
    <xf numFmtId="0" fontId="5" fillId="0" borderId="0" xfId="20" applyNumberFormat="1" applyFont="1" applyFill="1" applyBorder="1" applyAlignment="1"/>
    <xf numFmtId="0" fontId="5" fillId="0" borderId="0" xfId="20" applyFont="1"/>
    <xf numFmtId="0" fontId="27" fillId="0" borderId="0" xfId="4" applyFont="1"/>
    <xf numFmtId="3" fontId="5" fillId="9" borderId="1" xfId="4" applyNumberFormat="1" applyFont="1" applyFill="1" applyBorder="1" applyAlignment="1"/>
    <xf numFmtId="0" fontId="5" fillId="0" borderId="0" xfId="0" applyNumberFormat="1" applyFont="1" applyFill="1" applyBorder="1" applyAlignment="1"/>
    <xf numFmtId="0" fontId="5" fillId="3" borderId="1" xfId="20" applyNumberFormat="1" applyFont="1" applyFill="1" applyBorder="1" applyAlignment="1"/>
    <xf numFmtId="0" fontId="5" fillId="3" borderId="2" xfId="20" applyNumberFormat="1" applyFont="1" applyFill="1" applyBorder="1" applyAlignment="1"/>
    <xf numFmtId="3" fontId="5" fillId="0" borderId="1" xfId="2" applyNumberFormat="1" applyFont="1" applyFill="1" applyBorder="1" applyAlignment="1"/>
    <xf numFmtId="3" fontId="5" fillId="0" borderId="5" xfId="2" applyNumberFormat="1" applyFont="1" applyFill="1" applyBorder="1" applyAlignment="1"/>
    <xf numFmtId="3" fontId="5" fillId="0" borderId="4" xfId="2" applyNumberFormat="1" applyFont="1" applyFill="1" applyBorder="1" applyAlignment="1"/>
    <xf numFmtId="172" fontId="5" fillId="0" borderId="1" xfId="20" applyNumberFormat="1" applyFont="1" applyFill="1" applyBorder="1" applyAlignment="1"/>
    <xf numFmtId="172" fontId="5" fillId="0" borderId="5" xfId="20" applyNumberFormat="1" applyFont="1" applyFill="1" applyBorder="1" applyAlignment="1"/>
    <xf numFmtId="172" fontId="5" fillId="0" borderId="4" xfId="20" applyNumberFormat="1" applyFont="1" applyFill="1" applyBorder="1" applyAlignment="1"/>
    <xf numFmtId="165" fontId="5" fillId="0" borderId="1" xfId="2" applyNumberFormat="1" applyFont="1" applyFill="1" applyBorder="1" applyAlignment="1"/>
    <xf numFmtId="166" fontId="5" fillId="0" borderId="1" xfId="20" applyNumberFormat="1" applyFont="1" applyFill="1" applyBorder="1" applyAlignment="1"/>
    <xf numFmtId="165" fontId="5" fillId="0" borderId="7" xfId="2" applyNumberFormat="1" applyFont="1" applyFill="1" applyBorder="1" applyAlignment="1"/>
    <xf numFmtId="0" fontId="5" fillId="3" borderId="3" xfId="20" applyNumberFormat="1" applyFont="1" applyFill="1" applyBorder="1" applyAlignment="1"/>
    <xf numFmtId="166" fontId="5" fillId="0" borderId="3" xfId="20" applyNumberFormat="1" applyFont="1" applyFill="1" applyBorder="1" applyAlignment="1"/>
    <xf numFmtId="166" fontId="5" fillId="0" borderId="6" xfId="20" applyNumberFormat="1" applyFont="1" applyFill="1" applyBorder="1" applyAlignment="1"/>
    <xf numFmtId="166" fontId="5" fillId="0" borderId="8" xfId="20" applyNumberFormat="1" applyFont="1" applyFill="1" applyBorder="1" applyAlignment="1"/>
    <xf numFmtId="166" fontId="5" fillId="0" borderId="5" xfId="20" applyNumberFormat="1" applyFont="1" applyFill="1" applyBorder="1" applyAlignment="1"/>
    <xf numFmtId="166" fontId="5" fillId="0" borderId="4" xfId="20" applyNumberFormat="1" applyFont="1" applyFill="1" applyBorder="1" applyAlignment="1"/>
    <xf numFmtId="166" fontId="29" fillId="0" borderId="1" xfId="20" applyNumberFormat="1" applyFont="1" applyFill="1" applyBorder="1" applyAlignment="1"/>
    <xf numFmtId="166" fontId="29" fillId="0" borderId="5" xfId="20" applyNumberFormat="1" applyFont="1" applyFill="1" applyBorder="1" applyAlignment="1"/>
    <xf numFmtId="166" fontId="29" fillId="0" borderId="4" xfId="20" applyNumberFormat="1" applyFont="1" applyFill="1" applyBorder="1" applyAlignment="1"/>
    <xf numFmtId="0" fontId="5" fillId="4" borderId="1" xfId="20" applyNumberFormat="1" applyFont="1" applyFill="1" applyBorder="1" applyAlignment="1"/>
    <xf numFmtId="165" fontId="5" fillId="0" borderId="5" xfId="2" applyNumberFormat="1" applyFont="1" applyFill="1" applyBorder="1" applyAlignment="1"/>
    <xf numFmtId="165" fontId="5" fillId="0" borderId="9" xfId="2" applyNumberFormat="1" applyFont="1" applyFill="1" applyBorder="1" applyAlignment="1"/>
    <xf numFmtId="3" fontId="5" fillId="0" borderId="9" xfId="2" applyNumberFormat="1" applyFont="1" applyFill="1" applyBorder="1" applyAlignment="1"/>
    <xf numFmtId="0" fontId="5" fillId="5" borderId="1" xfId="20" applyNumberFormat="1" applyFont="1" applyFill="1" applyBorder="1" applyAlignment="1"/>
    <xf numFmtId="165" fontId="29" fillId="0" borderId="1" xfId="20" applyNumberFormat="1" applyFont="1" applyFill="1" applyBorder="1" applyAlignment="1"/>
    <xf numFmtId="165" fontId="29" fillId="0" borderId="5" xfId="20" applyNumberFormat="1" applyFont="1" applyFill="1" applyBorder="1" applyAlignment="1"/>
    <xf numFmtId="165" fontId="29" fillId="0" borderId="9" xfId="20" applyNumberFormat="1" applyFont="1" applyFill="1" applyBorder="1" applyAlignment="1"/>
    <xf numFmtId="1" fontId="5" fillId="0" borderId="0" xfId="20" applyNumberFormat="1" applyFont="1"/>
    <xf numFmtId="165" fontId="5" fillId="0" borderId="0" xfId="20" applyNumberFormat="1" applyFont="1"/>
    <xf numFmtId="3" fontId="5" fillId="0" borderId="0" xfId="20" applyNumberFormat="1" applyFont="1"/>
    <xf numFmtId="0" fontId="5" fillId="0" borderId="0" xfId="2" applyNumberFormat="1" applyFont="1" applyFill="1" applyBorder="1" applyAlignment="1"/>
    <xf numFmtId="0" fontId="5" fillId="0" borderId="0" xfId="2" applyFont="1"/>
    <xf numFmtId="0" fontId="5" fillId="3" borderId="1" xfId="2" applyNumberFormat="1" applyFont="1" applyFill="1" applyBorder="1" applyAlignment="1"/>
    <xf numFmtId="4" fontId="5" fillId="0" borderId="1" xfId="2" applyNumberFormat="1" applyFont="1" applyFill="1" applyBorder="1" applyAlignment="1"/>
    <xf numFmtId="4" fontId="5" fillId="0" borderId="5" xfId="2" applyNumberFormat="1" applyFont="1" applyFill="1" applyBorder="1" applyAlignment="1"/>
    <xf numFmtId="4" fontId="5" fillId="0" borderId="9" xfId="2" applyNumberFormat="1" applyFont="1" applyFill="1" applyBorder="1" applyAlignment="1"/>
    <xf numFmtId="2" fontId="5" fillId="0" borderId="0" xfId="2" applyNumberFormat="1" applyFont="1"/>
    <xf numFmtId="4" fontId="5" fillId="0" borderId="0" xfId="2" applyNumberFormat="1" applyFont="1"/>
    <xf numFmtId="0" fontId="5" fillId="0" borderId="0" xfId="0" applyFont="1" applyAlignment="1"/>
    <xf numFmtId="0" fontId="5" fillId="0" borderId="0" xfId="2" applyNumberFormat="1" applyFont="1" applyFill="1" applyBorder="1" applyAlignment="1">
      <alignment horizontal="left"/>
    </xf>
    <xf numFmtId="0" fontId="5" fillId="3" borderId="1" xfId="0" applyNumberFormat="1" applyFont="1" applyFill="1" applyBorder="1" applyAlignment="1"/>
    <xf numFmtId="165" fontId="5" fillId="0" borderId="0" xfId="2" applyNumberFormat="1" applyFont="1"/>
    <xf numFmtId="173" fontId="5" fillId="0" borderId="0" xfId="2" applyNumberFormat="1" applyFont="1"/>
    <xf numFmtId="166" fontId="5" fillId="0" borderId="0" xfId="2" applyNumberFormat="1" applyFont="1"/>
    <xf numFmtId="0" fontId="5" fillId="3" borderId="5" xfId="2" applyNumberFormat="1" applyFont="1" applyFill="1" applyBorder="1" applyAlignment="1"/>
    <xf numFmtId="0" fontId="32" fillId="0" borderId="0" xfId="2" applyFont="1"/>
    <xf numFmtId="0" fontId="5" fillId="3" borderId="5" xfId="0" applyNumberFormat="1" applyFont="1" applyFill="1" applyBorder="1" applyAlignment="1"/>
    <xf numFmtId="0" fontId="29" fillId="0" borderId="0" xfId="2" applyFont="1"/>
    <xf numFmtId="0" fontId="33" fillId="0" borderId="0" xfId="2" applyFont="1"/>
    <xf numFmtId="0" fontId="34" fillId="0" borderId="0" xfId="2" applyFont="1"/>
    <xf numFmtId="165" fontId="28" fillId="0" borderId="1" xfId="2" applyNumberFormat="1" applyFont="1" applyFill="1" applyBorder="1" applyAlignment="1"/>
    <xf numFmtId="0" fontId="28" fillId="0" borderId="0" xfId="2" applyFont="1"/>
    <xf numFmtId="165" fontId="34" fillId="0" borderId="1" xfId="2" applyNumberFormat="1" applyFont="1" applyFill="1" applyBorder="1" applyAlignment="1"/>
    <xf numFmtId="166" fontId="5" fillId="0" borderId="0" xfId="2" applyNumberFormat="1" applyFont="1" applyBorder="1"/>
    <xf numFmtId="166" fontId="5" fillId="0" borderId="0" xfId="2" applyNumberFormat="1" applyFont="1" applyFill="1" applyBorder="1" applyAlignment="1"/>
    <xf numFmtId="0" fontId="15" fillId="0" borderId="0" xfId="21" applyFont="1"/>
    <xf numFmtId="3" fontId="15" fillId="0" borderId="0" xfId="21" applyNumberFormat="1" applyFont="1"/>
    <xf numFmtId="0" fontId="22" fillId="0" borderId="0" xfId="21" applyFont="1"/>
    <xf numFmtId="14" fontId="15" fillId="0" borderId="0" xfId="21" applyNumberFormat="1" applyFont="1" applyFill="1"/>
    <xf numFmtId="0" fontId="5" fillId="0" borderId="0" xfId="0" applyNumberFormat="1" applyFont="1">
      <alignment vertical="center"/>
    </xf>
    <xf numFmtId="14" fontId="5" fillId="0" borderId="0" xfId="0" applyNumberFormat="1" applyFont="1" applyAlignment="1"/>
    <xf numFmtId="0" fontId="35" fillId="0" borderId="0" xfId="18" applyFont="1"/>
    <xf numFmtId="0" fontId="15" fillId="0" borderId="10" xfId="0" applyFont="1" applyBorder="1">
      <alignment vertical="center"/>
    </xf>
    <xf numFmtId="0" fontId="5" fillId="0" borderId="0" xfId="0" applyFont="1" applyBorder="1">
      <alignment vertical="center"/>
    </xf>
    <xf numFmtId="167" fontId="15" fillId="0" borderId="0" xfId="12" applyFont="1" applyBorder="1">
      <alignment horizontal="right"/>
    </xf>
    <xf numFmtId="0" fontId="5" fillId="0" borderId="0" xfId="0" applyNumberFormat="1" applyFont="1" applyBorder="1">
      <alignment vertical="center"/>
    </xf>
    <xf numFmtId="1" fontId="15" fillId="0" borderId="0" xfId="12" applyNumberFormat="1" applyFont="1">
      <alignment horizontal="right"/>
    </xf>
    <xf numFmtId="0" fontId="15" fillId="0" borderId="0" xfId="12" applyNumberFormat="1" applyFont="1">
      <alignment horizontal="right"/>
    </xf>
    <xf numFmtId="3" fontId="5" fillId="0" borderId="0" xfId="0" applyNumberFormat="1" applyFont="1">
      <alignment vertical="center"/>
    </xf>
    <xf numFmtId="1" fontId="5" fillId="3" borderId="1" xfId="2" applyNumberFormat="1" applyFont="1" applyFill="1" applyBorder="1" applyAlignment="1"/>
    <xf numFmtId="1" fontId="5" fillId="3" borderId="2" xfId="2" applyNumberFormat="1" applyFont="1" applyFill="1" applyBorder="1" applyAlignment="1"/>
    <xf numFmtId="0" fontId="11" fillId="0" borderId="0" xfId="18" applyAlignment="1">
      <alignment vertical="center"/>
    </xf>
    <xf numFmtId="166" fontId="15" fillId="0" borderId="0" xfId="21" applyNumberFormat="1" applyFont="1"/>
    <xf numFmtId="0" fontId="5" fillId="0" borderId="0" xfId="4" applyFont="1" applyFill="1" applyBorder="1" applyAlignment="1">
      <alignment horizontal="left"/>
    </xf>
    <xf numFmtId="0" fontId="15" fillId="0" borderId="0" xfId="22" applyFont="1" applyAlignment="1">
      <alignment horizontal="left" vertical="top" wrapText="1"/>
    </xf>
    <xf numFmtId="49" fontId="15" fillId="0" borderId="0" xfId="22" applyNumberFormat="1" applyFont="1" applyAlignment="1">
      <alignment horizontal="left"/>
    </xf>
    <xf numFmtId="0" fontId="5" fillId="0" borderId="0" xfId="4" applyFont="1" applyFill="1" applyBorder="1" applyAlignment="1">
      <alignment horizontal="left"/>
    </xf>
    <xf numFmtId="0" fontId="26" fillId="0" borderId="0" xfId="4" applyFont="1" applyFill="1" applyBorder="1" applyAlignment="1">
      <alignment horizontal="left"/>
    </xf>
  </cellXfs>
  <cellStyles count="24">
    <cellStyle name="Hyperlink" xfId="18" builtinId="8"/>
    <cellStyle name="Normal" xfId="0" builtinId="0" customBuiltin="1"/>
    <cellStyle name="Normal 10" xfId="17" xr:uid="{00000000-0005-0000-0000-000002000000}"/>
    <cellStyle name="Normal 11" xfId="20" xr:uid="{00000000-0005-0000-0000-000003000000}"/>
    <cellStyle name="Normal 12" xfId="21" xr:uid="{00000000-0005-0000-0000-000004000000}"/>
    <cellStyle name="Normal 13" xfId="22" xr:uid="{00000000-0005-0000-0000-000005000000}"/>
    <cellStyle name="Normal 14" xfId="23" xr:uid="{00000000-0005-0000-0000-000006000000}"/>
    <cellStyle name="Normal 2" xfId="1" xr:uid="{00000000-0005-0000-0000-000007000000}"/>
    <cellStyle name="Normal 2 2" xfId="2" xr:uid="{00000000-0005-0000-0000-000008000000}"/>
    <cellStyle name="Normal 2 3" xfId="3" xr:uid="{00000000-0005-0000-0000-000009000000}"/>
    <cellStyle name="Normal 3" xfId="4" xr:uid="{00000000-0005-0000-0000-00000A000000}"/>
    <cellStyle name="Normal 4" xfId="5" xr:uid="{00000000-0005-0000-0000-00000B000000}"/>
    <cellStyle name="Normal 5" xfId="6" xr:uid="{00000000-0005-0000-0000-00000C000000}"/>
    <cellStyle name="Normal 6" xfId="7" xr:uid="{00000000-0005-0000-0000-00000D000000}"/>
    <cellStyle name="Normal 7" xfId="8" xr:uid="{00000000-0005-0000-0000-00000E000000}"/>
    <cellStyle name="Normal 8" xfId="9" xr:uid="{00000000-0005-0000-0000-00000F000000}"/>
    <cellStyle name="Normal 9" xfId="16" xr:uid="{00000000-0005-0000-0000-000010000000}"/>
    <cellStyle name="Normal_EW-MFA SiF main indicators" xfId="10" xr:uid="{00000000-0005-0000-0000-000011000000}"/>
    <cellStyle name="Normal_Table_layout_for_SE" xfId="11" xr:uid="{00000000-0005-0000-0000-000012000000}"/>
    <cellStyle name="NumberCellStyle" xfId="12" xr:uid="{00000000-0005-0000-0000-000013000000}"/>
    <cellStyle name="Percent" xfId="19" builtinId="5"/>
    <cellStyle name="Percent 2" xfId="13" xr:uid="{00000000-0005-0000-0000-000015000000}"/>
    <cellStyle name="Percent 2 2" xfId="14" xr:uid="{00000000-0005-0000-0000-000016000000}"/>
    <cellStyle name="Percent 3" xfId="15" xr:uid="{00000000-0005-0000-0000-000017000000}"/>
  </cellStyles>
  <dxfs count="71">
    <dxf>
      <font>
        <b val="0"/>
        <i val="0"/>
        <strike val="0"/>
        <outline val="0"/>
        <shadow val="0"/>
        <u val="none"/>
        <vertAlign val="baseline"/>
        <sz val="10"/>
        <color auto="1"/>
        <name val="Arial"/>
        <family val="2"/>
        <scheme val="none"/>
      </font>
      <numFmt numFmtId="0" formatCode="General"/>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numFmt numFmtId="0" formatCode="General"/>
    </dxf>
    <dxf>
      <font>
        <b val="0"/>
        <i val="0"/>
        <strike val="0"/>
        <outline val="0"/>
        <shadow val="0"/>
        <u val="none"/>
        <vertAlign val="baseline"/>
        <sz val="10"/>
        <color auto="1"/>
        <name val="Arial"/>
        <family val="2"/>
        <scheme val="none"/>
      </font>
      <numFmt numFmtId="0" formatCode="General"/>
    </dxf>
    <dxf>
      <font>
        <b val="0"/>
        <i val="0"/>
        <strike val="0"/>
        <outline val="0"/>
        <shadow val="0"/>
        <u val="none"/>
        <vertAlign val="baseline"/>
        <sz val="10"/>
        <color auto="1"/>
        <name val="Arial"/>
        <family val="2"/>
        <scheme val="none"/>
      </font>
      <numFmt numFmtId="0" formatCode="General"/>
    </dxf>
    <dxf>
      <font>
        <b val="0"/>
        <i val="0"/>
        <strike val="0"/>
        <outline val="0"/>
        <shadow val="0"/>
        <u val="none"/>
        <vertAlign val="baseline"/>
        <sz val="10"/>
        <color auto="1"/>
        <name val="Arial"/>
        <family val="2"/>
        <scheme val="none"/>
      </font>
      <numFmt numFmtId="0" formatCode="General"/>
    </dxf>
    <dxf>
      <font>
        <b val="0"/>
        <i val="0"/>
        <strike val="0"/>
        <outline val="0"/>
        <shadow val="0"/>
        <u val="none"/>
        <vertAlign val="baseline"/>
        <sz val="10"/>
        <color auto="1"/>
        <name val="Arial"/>
        <family val="2"/>
        <scheme val="none"/>
      </font>
    </dxf>
    <dxf>
      <font>
        <b val="0"/>
        <i val="0"/>
        <strike val="0"/>
        <outline val="0"/>
        <shadow val="0"/>
        <u val="none"/>
        <vertAlign val="baseline"/>
        <sz val="10"/>
        <color auto="1"/>
        <name val="Arial"/>
        <family val="2"/>
        <scheme val="none"/>
      </font>
    </dxf>
  </dxfs>
  <tableStyles count="0" defaultTableStyle="TableStyleMedium2" defaultPivotStyle="PivotStyleLight16"/>
  <colors>
    <mruColors>
      <color rgb="FF0033CC"/>
      <color rgb="FF003399"/>
      <color rgb="FFC84BC8"/>
      <color rgb="FF000099"/>
      <color rgb="FFDE93C0"/>
      <color rgb="FF99CCFF"/>
      <color rgb="FF7AD9D9"/>
      <color rgb="FFB33781"/>
      <color rgb="FFC84B96"/>
      <color rgb="FF32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sz="1800" b="1">
                <a:latin typeface="Arial"/>
                <a:ea typeface="Arial"/>
                <a:cs typeface="Arial"/>
              </a:defRPr>
            </a:pPr>
            <a:r>
              <a:rPr lang="en-US"/>
              <a:t>Development of resource productivity in comparison with GDP and DMC, EU, 2000-2023</a:t>
            </a:r>
          </a:p>
          <a:p>
            <a:pPr algn="l">
              <a:defRPr sz="1800" b="1">
                <a:latin typeface="Arial"/>
                <a:ea typeface="Arial"/>
                <a:cs typeface="Arial"/>
              </a:defRPr>
            </a:pPr>
            <a:r>
              <a:rPr lang="en-US" sz="1600" b="0"/>
              <a:t>(2000 = 100)</a:t>
            </a:r>
          </a:p>
        </c:rich>
      </c:tx>
      <c:layout>
        <c:manualLayout>
          <c:xMode val="edge"/>
          <c:yMode val="edge"/>
          <c:x val="5.3333333333333332E-3"/>
          <c:y val="8.712268417443882E-3"/>
        </c:manualLayout>
      </c:layout>
      <c:overlay val="0"/>
    </c:title>
    <c:autoTitleDeleted val="0"/>
    <c:plotArea>
      <c:layout>
        <c:manualLayout>
          <c:xMode val="edge"/>
          <c:yMode val="edge"/>
          <c:x val="1.4666666666666666E-2"/>
          <c:y val="0.17380975492800546"/>
          <c:w val="0.97066666666666668"/>
          <c:h val="0.6357071292080857"/>
        </c:manualLayout>
      </c:layout>
      <c:lineChart>
        <c:grouping val="standard"/>
        <c:varyColors val="0"/>
        <c:ser>
          <c:idx val="0"/>
          <c:order val="0"/>
          <c:tx>
            <c:strRef>
              <c:f>'Fig1'!$C$47</c:f>
              <c:strCache>
                <c:ptCount val="1"/>
                <c:pt idx="0">
                  <c:v>Resource productivity</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'Fig1'!$D$46:$AA$46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'Fig1'!$D$47:$AA$47</c:f>
              <c:numCache>
                <c:formatCode>0.0</c:formatCode>
                <c:ptCount val="24"/>
                <c:pt idx="0" formatCode="0">
                  <c:v>100</c:v>
                </c:pt>
                <c:pt idx="1">
                  <c:v>101.742</c:v>
                </c:pt>
                <c:pt idx="2">
                  <c:v>101.693</c:v>
                </c:pt>
                <c:pt idx="3">
                  <c:v>101.61199999999999</c:v>
                </c:pt>
                <c:pt idx="4">
                  <c:v>99.747</c:v>
                </c:pt>
                <c:pt idx="5">
                  <c:v>100.551</c:v>
                </c:pt>
                <c:pt idx="6">
                  <c:v>101.624</c:v>
                </c:pt>
                <c:pt idx="7">
                  <c:v>101.071</c:v>
                </c:pt>
                <c:pt idx="8">
                  <c:v>103.605</c:v>
                </c:pt>
                <c:pt idx="9">
                  <c:v>112.81</c:v>
                </c:pt>
                <c:pt idx="10">
                  <c:v>117.73</c:v>
                </c:pt>
                <c:pt idx="11">
                  <c:v>114.152</c:v>
                </c:pt>
                <c:pt idx="12">
                  <c:v>122.851</c:v>
                </c:pt>
                <c:pt idx="13">
                  <c:v>125.73699999999999</c:v>
                </c:pt>
                <c:pt idx="14">
                  <c:v>126.384</c:v>
                </c:pt>
                <c:pt idx="15">
                  <c:v>128.80199999999999</c:v>
                </c:pt>
                <c:pt idx="16">
                  <c:v>131.71199999999999</c:v>
                </c:pt>
                <c:pt idx="17">
                  <c:v>132.02600000000001</c:v>
                </c:pt>
                <c:pt idx="18">
                  <c:v>132.09100000000001</c:v>
                </c:pt>
                <c:pt idx="19">
                  <c:v>133.83799999999999</c:v>
                </c:pt>
                <c:pt idx="20">
                  <c:v>131.90600000000001</c:v>
                </c:pt>
                <c:pt idx="21">
                  <c:v>134.04</c:v>
                </c:pt>
                <c:pt idx="22">
                  <c:v>139.97800000000001</c:v>
                </c:pt>
                <c:pt idx="23">
                  <c:v>143.91399999999999</c:v>
                </c:pt>
              </c:numCache>
            </c:numRef>
          </c:val>
          <c:smooth val="0"/>
          <c:extLst>
            <c:ext xmlns:c16="http://schemas.microsoft.com/office/drawing/2014/chart" uri="{C3380CC4-5D6E-409C-BE32-E72D297353CC}">
              <c16:uniqueId val="{00000000-1EE0-4B25-A6CB-1DF34638D183}"/>
            </c:ext>
          </c:extLst>
        </c:ser>
        <c:ser>
          <c:idx val="3"/>
          <c:order val="1"/>
          <c:tx>
            <c:strRef>
              <c:f>'Fig1'!$C$49</c:f>
              <c:strCache>
                <c:ptCount val="1"/>
                <c:pt idx="0">
                  <c:v>Gross domestic product</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'Fig1'!$D$46:$AA$46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'Fig1'!$D$49:$AA$49</c:f>
              <c:numCache>
                <c:formatCode>0.0</c:formatCode>
                <c:ptCount val="24"/>
                <c:pt idx="0" formatCode="0">
                  <c:v>100</c:v>
                </c:pt>
                <c:pt idx="1">
                  <c:v>102.13021739287713</c:v>
                </c:pt>
                <c:pt idx="2">
                  <c:v>103.20930352268118</c:v>
                </c:pt>
                <c:pt idx="3">
                  <c:v>104.08291987475953</c:v>
                </c:pt>
                <c:pt idx="4">
                  <c:v>106.70803705588945</c:v>
                </c:pt>
                <c:pt idx="5">
                  <c:v>108.70896020161682</c:v>
                </c:pt>
                <c:pt idx="6">
                  <c:v>112.47250770403821</c:v>
                </c:pt>
                <c:pt idx="7">
                  <c:v>115.98785324502647</c:v>
                </c:pt>
                <c:pt idx="8">
                  <c:v>116.71157483871144</c:v>
                </c:pt>
                <c:pt idx="9">
                  <c:v>111.69441481450559</c:v>
                </c:pt>
                <c:pt idx="10">
                  <c:v>114.11766195403032</c:v>
                </c:pt>
                <c:pt idx="11">
                  <c:v>116.25573473410435</c:v>
                </c:pt>
                <c:pt idx="12">
                  <c:v>115.41618126187976</c:v>
                </c:pt>
                <c:pt idx="13">
                  <c:v>115.30981805106234</c:v>
                </c:pt>
                <c:pt idx="14">
                  <c:v>117.12909953084305</c:v>
                </c:pt>
                <c:pt idx="15">
                  <c:v>119.80240723075659</c:v>
                </c:pt>
                <c:pt idx="16">
                  <c:v>122.17757299740953</c:v>
                </c:pt>
                <c:pt idx="17">
                  <c:v>125.61502266035447</c:v>
                </c:pt>
                <c:pt idx="18">
                  <c:v>128.20837526268824</c:v>
                </c:pt>
                <c:pt idx="19">
                  <c:v>130.54959769024799</c:v>
                </c:pt>
                <c:pt idx="20">
                  <c:v>123.20469527833538</c:v>
                </c:pt>
                <c:pt idx="21">
                  <c:v>130.56173159718847</c:v>
                </c:pt>
                <c:pt idx="22">
                  <c:v>135.01821426976562</c:v>
                </c:pt>
                <c:pt idx="23">
                  <c:v>135.65815234307789</c:v>
                </c:pt>
              </c:numCache>
            </c:numRef>
          </c:val>
          <c:smooth val="0"/>
          <c:extLst>
            <c:ext xmlns:c16="http://schemas.microsoft.com/office/drawing/2014/chart" uri="{C3380CC4-5D6E-409C-BE32-E72D297353CC}">
              <c16:uniqueId val="{00000001-1EE0-4B25-A6CB-1DF34638D183}"/>
            </c:ext>
          </c:extLst>
        </c:ser>
        <c:ser>
          <c:idx val="1"/>
          <c:order val="2"/>
          <c:tx>
            <c:strRef>
              <c:f>'Fig1'!$C$48</c:f>
              <c:strCache>
                <c:ptCount val="1"/>
                <c:pt idx="0">
                  <c:v>Domestic material consumption</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dPt>
            <c:idx val="10"/>
            <c:bubble3D val="0"/>
            <c:extLst>
              <c:ext xmlns:c16="http://schemas.microsoft.com/office/drawing/2014/chart" uri="{C3380CC4-5D6E-409C-BE32-E72D297353CC}">
                <c16:uniqueId val="{00000000-A6DB-4A88-99F1-BD102A5A326E}"/>
              </c:ext>
            </c:extLst>
          </c:dPt>
          <c:cat>
            <c:numRef>
              <c:f>'Fig1'!$D$46:$AA$46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'Fig1'!$D$48:$AA$48</c:f>
              <c:numCache>
                <c:formatCode>0.0</c:formatCode>
                <c:ptCount val="24"/>
                <c:pt idx="0" formatCode="0">
                  <c:v>100</c:v>
                </c:pt>
                <c:pt idx="1">
                  <c:v>100.381</c:v>
                </c:pt>
                <c:pt idx="2">
                  <c:v>101.491</c:v>
                </c:pt>
                <c:pt idx="3">
                  <c:v>102.431</c:v>
                </c:pt>
                <c:pt idx="4">
                  <c:v>106.97799999999999</c:v>
                </c:pt>
                <c:pt idx="5">
                  <c:v>108.113</c:v>
                </c:pt>
                <c:pt idx="6">
                  <c:v>110.676</c:v>
                </c:pt>
                <c:pt idx="7">
                  <c:v>114.758</c:v>
                </c:pt>
                <c:pt idx="8">
                  <c:v>112.65</c:v>
                </c:pt>
                <c:pt idx="9">
                  <c:v>99.010999999999996</c:v>
                </c:pt>
                <c:pt idx="10">
                  <c:v>96.932000000000002</c:v>
                </c:pt>
                <c:pt idx="11">
                  <c:v>101.843</c:v>
                </c:pt>
                <c:pt idx="12">
                  <c:v>93.947999999999993</c:v>
                </c:pt>
                <c:pt idx="13">
                  <c:v>91.706999999999994</c:v>
                </c:pt>
                <c:pt idx="14">
                  <c:v>92.677000000000007</c:v>
                </c:pt>
                <c:pt idx="15">
                  <c:v>93.013000000000005</c:v>
                </c:pt>
                <c:pt idx="16">
                  <c:v>92.760999999999996</c:v>
                </c:pt>
                <c:pt idx="17">
                  <c:v>95.144000000000005</c:v>
                </c:pt>
                <c:pt idx="18">
                  <c:v>97.061000000000007</c:v>
                </c:pt>
                <c:pt idx="19">
                  <c:v>97.543000000000006</c:v>
                </c:pt>
                <c:pt idx="20">
                  <c:v>93.403000000000006</c:v>
                </c:pt>
                <c:pt idx="21">
                  <c:v>97.405000000000001</c:v>
                </c:pt>
                <c:pt idx="22">
                  <c:v>96.456999999999994</c:v>
                </c:pt>
                <c:pt idx="23">
                  <c:v>94.263000000000005</c:v>
                </c:pt>
              </c:numCache>
            </c:numRef>
          </c:val>
          <c:smooth val="0"/>
          <c:extLst>
            <c:ext xmlns:c16="http://schemas.microsoft.com/office/drawing/2014/chart" uri="{C3380CC4-5D6E-409C-BE32-E72D297353CC}">
              <c16:uniqueId val="{00000002-1EE0-4B25-A6CB-1DF34638D183}"/>
            </c:ext>
          </c:extLst>
        </c:ser>
        <c:dLbls>
          <c:showLegendKey val="0"/>
          <c:showVal val="0"/>
          <c:showCatName val="0"/>
          <c:showSerName val="0"/>
          <c:showPercent val="0"/>
          <c:showBubbleSize val="0"/>
        </c:dLbls>
        <c:marker val="1"/>
        <c:smooth val="0"/>
        <c:axId val="175862912"/>
        <c:axId val="175864448"/>
      </c:lineChart>
      <c:catAx>
        <c:axId val="175862912"/>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75864448"/>
        <c:crossesAt val="100"/>
        <c:auto val="1"/>
        <c:lblAlgn val="ctr"/>
        <c:lblOffset val="100"/>
        <c:tickLblSkip val="1"/>
        <c:tickMarkSkip val="1"/>
        <c:noMultiLvlLbl val="0"/>
      </c:catAx>
      <c:valAx>
        <c:axId val="175864448"/>
        <c:scaling>
          <c:orientation val="minMax"/>
          <c:max val="150"/>
          <c:min val="80"/>
        </c:scaling>
        <c:delete val="0"/>
        <c:axPos val="l"/>
        <c:majorGridlines>
          <c:spPr>
            <a:ln w="3175">
              <a:solidFill>
                <a:srgbClr val="C0C0C0"/>
              </a:solidFill>
              <a:prstDash val="sysDash"/>
            </a:ln>
          </c:spPr>
        </c:majorGridlines>
        <c:numFmt formatCode="0" sourceLinked="0"/>
        <c:majorTickMark val="none"/>
        <c:minorTickMark val="none"/>
        <c:tickLblPos val="low"/>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5862912"/>
        <c:crosses val="autoZero"/>
        <c:crossBetween val="between"/>
        <c:majorUnit val="10"/>
      </c:valAx>
    </c:plotArea>
    <c:legend>
      <c:legendPos val="b"/>
      <c:layout>
        <c:manualLayout>
          <c:xMode val="edge"/>
          <c:yMode val="edge"/>
          <c:x val="8.4434645669291333E-2"/>
          <c:y val="0.83347562228406169"/>
          <c:w val="0.65323297728588459"/>
          <c:h val="4.1984215702045913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Development of domestic extraction and physical trade, EU, 2000-2023</a:t>
            </a:r>
          </a:p>
          <a:p>
            <a:pPr algn="l">
              <a:defRPr sz="1800" b="1">
                <a:latin typeface="Arial"/>
                <a:ea typeface="Arial"/>
                <a:cs typeface="Arial"/>
              </a:defRPr>
            </a:pPr>
            <a:r>
              <a:rPr lang="en-US" sz="1600" b="0"/>
              <a:t>(2000 = 100)</a:t>
            </a:r>
          </a:p>
        </c:rich>
      </c:tx>
      <c:layout>
        <c:manualLayout>
          <c:xMode val="edge"/>
          <c:yMode val="edge"/>
          <c:x val="5.3333333333333332E-3"/>
          <c:y val="8.6072371954639178E-3"/>
        </c:manualLayout>
      </c:layout>
      <c:overlay val="0"/>
    </c:title>
    <c:autoTitleDeleted val="0"/>
    <c:plotArea>
      <c:layout>
        <c:manualLayout>
          <c:xMode val="edge"/>
          <c:yMode val="edge"/>
          <c:x val="1.4666666666666666E-2"/>
          <c:y val="0.17171438204950518"/>
          <c:w val="0.97066666666666668"/>
          <c:h val="0.64009888156746597"/>
        </c:manualLayout>
      </c:layout>
      <c:lineChart>
        <c:grouping val="standard"/>
        <c:varyColors val="0"/>
        <c:ser>
          <c:idx val="0"/>
          <c:order val="0"/>
          <c:tx>
            <c:strRef>
              <c:f>'Fig2'!$C$48</c:f>
              <c:strCache>
                <c:ptCount val="1"/>
                <c:pt idx="0">
                  <c:v>Domestic extraction</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'Fig2'!$D$47:$AA$47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'Fig2'!$D$48:$AA$48</c:f>
              <c:numCache>
                <c:formatCode>#,##0.0</c:formatCode>
                <c:ptCount val="24"/>
                <c:pt idx="0" formatCode="#,##0">
                  <c:v>100</c:v>
                </c:pt>
                <c:pt idx="1">
                  <c:v>100.821</c:v>
                </c:pt>
                <c:pt idx="2">
                  <c:v>101.379</c:v>
                </c:pt>
                <c:pt idx="3">
                  <c:v>101.19</c:v>
                </c:pt>
                <c:pt idx="4">
                  <c:v>106.084</c:v>
                </c:pt>
                <c:pt idx="5">
                  <c:v>107.458</c:v>
                </c:pt>
                <c:pt idx="6">
                  <c:v>110.13</c:v>
                </c:pt>
                <c:pt idx="7">
                  <c:v>114.68</c:v>
                </c:pt>
                <c:pt idx="8">
                  <c:v>112.73699999999999</c:v>
                </c:pt>
                <c:pt idx="9">
                  <c:v>100.78400000000001</c:v>
                </c:pt>
                <c:pt idx="10">
                  <c:v>97.38</c:v>
                </c:pt>
                <c:pt idx="11">
                  <c:v>103.105</c:v>
                </c:pt>
                <c:pt idx="12">
                  <c:v>95.453999999999994</c:v>
                </c:pt>
                <c:pt idx="13">
                  <c:v>93.593999999999994</c:v>
                </c:pt>
                <c:pt idx="14">
                  <c:v>94.578999999999994</c:v>
                </c:pt>
                <c:pt idx="15">
                  <c:v>93.897000000000006</c:v>
                </c:pt>
                <c:pt idx="16">
                  <c:v>93.673000000000002</c:v>
                </c:pt>
                <c:pt idx="17">
                  <c:v>96.203999999999994</c:v>
                </c:pt>
                <c:pt idx="18">
                  <c:v>97.497</c:v>
                </c:pt>
                <c:pt idx="19">
                  <c:v>98.655000000000001</c:v>
                </c:pt>
                <c:pt idx="20">
                  <c:v>96.369</c:v>
                </c:pt>
                <c:pt idx="21">
                  <c:v>99.957999999999998</c:v>
                </c:pt>
                <c:pt idx="22">
                  <c:v>96.885000000000005</c:v>
                </c:pt>
                <c:pt idx="23">
                  <c:v>96.751000000000005</c:v>
                </c:pt>
              </c:numCache>
            </c:numRef>
          </c:val>
          <c:smooth val="0"/>
          <c:extLst>
            <c:ext xmlns:c16="http://schemas.microsoft.com/office/drawing/2014/chart" uri="{C3380CC4-5D6E-409C-BE32-E72D297353CC}">
              <c16:uniqueId val="{00000000-5B87-45B0-A676-5469F20B9D83}"/>
            </c:ext>
          </c:extLst>
        </c:ser>
        <c:ser>
          <c:idx val="2"/>
          <c:order val="1"/>
          <c:tx>
            <c:strRef>
              <c:f>'Fig2'!$C$50</c:f>
              <c:strCache>
                <c:ptCount val="1"/>
                <c:pt idx="0">
                  <c:v>Exports </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'Fig2'!$D$47:$AA$47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'Fig2'!$D$50:$AA$50</c:f>
              <c:numCache>
                <c:formatCode>#,##0.0</c:formatCode>
                <c:ptCount val="24"/>
                <c:pt idx="0" formatCode="#,##0">
                  <c:v>100</c:v>
                </c:pt>
                <c:pt idx="1">
                  <c:v>99.736000000000004</c:v>
                </c:pt>
                <c:pt idx="2">
                  <c:v>105.753</c:v>
                </c:pt>
                <c:pt idx="3">
                  <c:v>108.408</c:v>
                </c:pt>
                <c:pt idx="4">
                  <c:v>114.196</c:v>
                </c:pt>
                <c:pt idx="5">
                  <c:v>120.254</c:v>
                </c:pt>
                <c:pt idx="6">
                  <c:v>125.604</c:v>
                </c:pt>
                <c:pt idx="7">
                  <c:v>128.74600000000001</c:v>
                </c:pt>
                <c:pt idx="8">
                  <c:v>131.499</c:v>
                </c:pt>
                <c:pt idx="9">
                  <c:v>123.608</c:v>
                </c:pt>
                <c:pt idx="10">
                  <c:v>136.578</c:v>
                </c:pt>
                <c:pt idx="11">
                  <c:v>141.16499999999999</c:v>
                </c:pt>
                <c:pt idx="12">
                  <c:v>151.36500000000001</c:v>
                </c:pt>
                <c:pt idx="13">
                  <c:v>158.273</c:v>
                </c:pt>
                <c:pt idx="14">
                  <c:v>160.511</c:v>
                </c:pt>
                <c:pt idx="15">
                  <c:v>161.95699999999999</c:v>
                </c:pt>
                <c:pt idx="16">
                  <c:v>167.01499999999999</c:v>
                </c:pt>
                <c:pt idx="17">
                  <c:v>172.89699999999999</c:v>
                </c:pt>
                <c:pt idx="18">
                  <c:v>168.53299999999999</c:v>
                </c:pt>
                <c:pt idx="19">
                  <c:v>168.31399999999999</c:v>
                </c:pt>
                <c:pt idx="20">
                  <c:v>162.16200000000001</c:v>
                </c:pt>
                <c:pt idx="21">
                  <c:v>168.63800000000001</c:v>
                </c:pt>
                <c:pt idx="22">
                  <c:v>157.01599999999999</c:v>
                </c:pt>
                <c:pt idx="23">
                  <c:v>152.42500000000001</c:v>
                </c:pt>
              </c:numCache>
            </c:numRef>
          </c:val>
          <c:smooth val="0"/>
          <c:extLst>
            <c:ext xmlns:c16="http://schemas.microsoft.com/office/drawing/2014/chart" uri="{C3380CC4-5D6E-409C-BE32-E72D297353CC}">
              <c16:uniqueId val="{00000001-5B87-45B0-A676-5469F20B9D83}"/>
            </c:ext>
          </c:extLst>
        </c:ser>
        <c:ser>
          <c:idx val="1"/>
          <c:order val="2"/>
          <c:tx>
            <c:strRef>
              <c:f>'Fig2'!$C$49</c:f>
              <c:strCache>
                <c:ptCount val="1"/>
                <c:pt idx="0">
                  <c:v>Imports</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cat>
            <c:numRef>
              <c:f>'Fig2'!$D$47:$AA$47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'Fig2'!$D$49:$AA$49</c:f>
              <c:numCache>
                <c:formatCode>#,##0.0</c:formatCode>
                <c:ptCount val="24"/>
                <c:pt idx="0" formatCode="#,##0">
                  <c:v>100</c:v>
                </c:pt>
                <c:pt idx="1">
                  <c:v>98.543999999999997</c:v>
                </c:pt>
                <c:pt idx="2">
                  <c:v>103.182</c:v>
                </c:pt>
                <c:pt idx="3">
                  <c:v>108.86199999999999</c:v>
                </c:pt>
                <c:pt idx="4">
                  <c:v>112.48</c:v>
                </c:pt>
                <c:pt idx="5">
                  <c:v>114.187</c:v>
                </c:pt>
                <c:pt idx="6">
                  <c:v>117.169</c:v>
                </c:pt>
                <c:pt idx="7">
                  <c:v>119.221</c:v>
                </c:pt>
                <c:pt idx="8">
                  <c:v>117.944</c:v>
                </c:pt>
                <c:pt idx="9">
                  <c:v>99.704999999999998</c:v>
                </c:pt>
                <c:pt idx="10">
                  <c:v>107.074</c:v>
                </c:pt>
                <c:pt idx="11">
                  <c:v>108.84</c:v>
                </c:pt>
                <c:pt idx="12">
                  <c:v>105.423</c:v>
                </c:pt>
                <c:pt idx="13">
                  <c:v>104.48399999999999</c:v>
                </c:pt>
                <c:pt idx="14">
                  <c:v>105.77800000000001</c:v>
                </c:pt>
                <c:pt idx="15">
                  <c:v>110.253</c:v>
                </c:pt>
                <c:pt idx="16">
                  <c:v>111.483</c:v>
                </c:pt>
                <c:pt idx="17">
                  <c:v>114.355</c:v>
                </c:pt>
                <c:pt idx="18">
                  <c:v>116.732</c:v>
                </c:pt>
                <c:pt idx="19">
                  <c:v>114.47499999999999</c:v>
                </c:pt>
                <c:pt idx="20">
                  <c:v>102.797</c:v>
                </c:pt>
                <c:pt idx="21">
                  <c:v>109.081</c:v>
                </c:pt>
                <c:pt idx="22">
                  <c:v>112.907</c:v>
                </c:pt>
                <c:pt idx="23">
                  <c:v>102.288</c:v>
                </c:pt>
              </c:numCache>
            </c:numRef>
          </c:val>
          <c:smooth val="0"/>
          <c:extLst>
            <c:ext xmlns:c16="http://schemas.microsoft.com/office/drawing/2014/chart" uri="{C3380CC4-5D6E-409C-BE32-E72D297353CC}">
              <c16:uniqueId val="{00000002-5B87-45B0-A676-5469F20B9D83}"/>
            </c:ext>
          </c:extLst>
        </c:ser>
        <c:ser>
          <c:idx val="3"/>
          <c:order val="3"/>
          <c:tx>
            <c:strRef>
              <c:f>'Fig2'!$C$51</c:f>
              <c:strCache>
                <c:ptCount val="1"/>
                <c:pt idx="0">
                  <c:v>Trade balance</c:v>
                </c:pt>
              </c:strCache>
            </c:strRef>
          </c:tx>
          <c:spPr>
            <a:ln w="28575" cap="rnd" cmpd="sng" algn="ctr">
              <a:solidFill>
                <a:srgbClr val="208486">
                  <a:lumMod val="100000"/>
                </a:srgbClr>
              </a:solidFill>
              <a:prstDash val="solid"/>
              <a:round/>
              <a:headEnd type="none" w="med" len="med"/>
              <a:tailEnd type="none" w="med" len="med"/>
            </a:ln>
          </c:spPr>
          <c:marker>
            <c:symbol val="x"/>
            <c:size val="5"/>
            <c:spPr>
              <a:ln w="28575">
                <a:solidFill>
                  <a:srgbClr val="208486"/>
                </a:solidFill>
                <a:prstDash val="solid"/>
              </a:ln>
              <a:extLst>
                <a:ext uri="{909E8E84-426E-40DD-AFC4-6F175D3DCCD1}">
                  <a14:hiddenFill xmlns:a14="http://schemas.microsoft.com/office/drawing/2010/main">
                    <a:solidFill>
                      <a:srgbClr val="208486"/>
                    </a:solidFill>
                  </a14:hiddenFill>
                </a:ext>
              </a:extLst>
            </c:spPr>
          </c:marker>
          <c:cat>
            <c:numRef>
              <c:f>'Fig2'!$D$47:$AA$47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'Fig2'!$D$51:$AA$51</c:f>
              <c:numCache>
                <c:formatCode>#,##0.0</c:formatCode>
                <c:ptCount val="24"/>
                <c:pt idx="0" formatCode="#,##0">
                  <c:v>100</c:v>
                </c:pt>
                <c:pt idx="1">
                  <c:v>98.037999999999997</c:v>
                </c:pt>
                <c:pt idx="2">
                  <c:v>102.09</c:v>
                </c:pt>
                <c:pt idx="3">
                  <c:v>109.05500000000001</c:v>
                </c:pt>
                <c:pt idx="4">
                  <c:v>111.751</c:v>
                </c:pt>
                <c:pt idx="5">
                  <c:v>111.61</c:v>
                </c:pt>
                <c:pt idx="6">
                  <c:v>113.586</c:v>
                </c:pt>
                <c:pt idx="7">
                  <c:v>115.176</c:v>
                </c:pt>
                <c:pt idx="8">
                  <c:v>112.188</c:v>
                </c:pt>
                <c:pt idx="9">
                  <c:v>89.552999999999997</c:v>
                </c:pt>
                <c:pt idx="10">
                  <c:v>94.543999999999997</c:v>
                </c:pt>
                <c:pt idx="11">
                  <c:v>95.111999999999995</c:v>
                </c:pt>
                <c:pt idx="12">
                  <c:v>85.91</c:v>
                </c:pt>
                <c:pt idx="13">
                  <c:v>81.64</c:v>
                </c:pt>
                <c:pt idx="14">
                  <c:v>82.531999999999996</c:v>
                </c:pt>
                <c:pt idx="15">
                  <c:v>88.293999999999997</c:v>
                </c:pt>
                <c:pt idx="16">
                  <c:v>87.897999999999996</c:v>
                </c:pt>
                <c:pt idx="17">
                  <c:v>89.491</c:v>
                </c:pt>
                <c:pt idx="18">
                  <c:v>94.731999999999999</c:v>
                </c:pt>
                <c:pt idx="19">
                  <c:v>91.608999999999995</c:v>
                </c:pt>
                <c:pt idx="20">
                  <c:v>77.584000000000003</c:v>
                </c:pt>
                <c:pt idx="21">
                  <c:v>83.786000000000001</c:v>
                </c:pt>
                <c:pt idx="22">
                  <c:v>94.173000000000002</c:v>
                </c:pt>
                <c:pt idx="23">
                  <c:v>80.994</c:v>
                </c:pt>
              </c:numCache>
            </c:numRef>
          </c:val>
          <c:smooth val="0"/>
          <c:extLst>
            <c:ext xmlns:c16="http://schemas.microsoft.com/office/drawing/2014/chart" uri="{C3380CC4-5D6E-409C-BE32-E72D297353CC}">
              <c16:uniqueId val="{00000003-5B87-45B0-A676-5469F20B9D83}"/>
            </c:ext>
          </c:extLst>
        </c:ser>
        <c:dLbls>
          <c:showLegendKey val="0"/>
          <c:showVal val="0"/>
          <c:showCatName val="0"/>
          <c:showSerName val="0"/>
          <c:showPercent val="0"/>
          <c:showBubbleSize val="0"/>
        </c:dLbls>
        <c:marker val="1"/>
        <c:smooth val="0"/>
        <c:axId val="176409216"/>
        <c:axId val="176415104"/>
      </c:lineChart>
      <c:catAx>
        <c:axId val="176409216"/>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76415104"/>
        <c:crossesAt val="100"/>
        <c:auto val="1"/>
        <c:lblAlgn val="ctr"/>
        <c:lblOffset val="100"/>
        <c:tickMarkSkip val="1"/>
        <c:noMultiLvlLbl val="0"/>
      </c:catAx>
      <c:valAx>
        <c:axId val="176415104"/>
        <c:scaling>
          <c:orientation val="minMax"/>
          <c:max val="180"/>
          <c:min val="70"/>
        </c:scaling>
        <c:delete val="0"/>
        <c:axPos val="l"/>
        <c:majorGridlines>
          <c:spPr>
            <a:ln w="3175">
              <a:solidFill>
                <a:srgbClr val="C0C0C0"/>
              </a:solidFill>
              <a:prstDash val="sysDash"/>
            </a:ln>
          </c:spPr>
        </c:majorGridlines>
        <c:numFmt formatCode="#,##0" sourceLinked="0"/>
        <c:majorTickMark val="none"/>
        <c:minorTickMark val="none"/>
        <c:tickLblPos val="low"/>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409216"/>
        <c:crosses val="autoZero"/>
        <c:crossBetween val="between"/>
        <c:majorUnit val="10"/>
      </c:valAx>
    </c:plotArea>
    <c:legend>
      <c:legendPos val="b"/>
      <c:layout>
        <c:manualLayout>
          <c:xMode val="edge"/>
          <c:yMode val="edge"/>
          <c:x val="0.19324703412073491"/>
          <c:y val="0.83548316590449689"/>
          <c:w val="0.55504140696585325"/>
          <c:h val="4.1478072724376952E-2"/>
        </c:manualLayout>
      </c:layout>
      <c:overlay val="0"/>
      <c:spPr>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Domestic material consumption by main material category, EU, 2023</a:t>
            </a:r>
          </a:p>
          <a:p>
            <a:pPr algn="l">
              <a:defRPr b="1"/>
            </a:pPr>
            <a:r>
              <a:rPr lang="en-US" sz="1000" b="0"/>
              <a:t>(tonnes per capita)</a:t>
            </a:r>
          </a:p>
        </c:rich>
      </c:tx>
      <c:layout>
        <c:manualLayout>
          <c:xMode val="edge"/>
          <c:yMode val="edge"/>
          <c:x val="9.876543209876543E-3"/>
          <c:y val="9.1018498793198621E-3"/>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679012345679014"/>
          <c:y val="0.24144932267365765"/>
          <c:w val="0.49382716049382713"/>
          <c:h val="0.45509249396599311"/>
        </c:manualLayout>
      </c:layout>
      <c:pieChart>
        <c:varyColors val="1"/>
        <c:ser>
          <c:idx val="0"/>
          <c:order val="0"/>
          <c:spPr>
            <a:ln w="19050" cap="flat" cmpd="sng" algn="ctr">
              <a:solidFill>
                <a:srgbClr val="FFFFFF"/>
              </a:solidFill>
              <a:prstDash val="solid"/>
              <a:round/>
              <a:headEnd type="none" w="med" len="med"/>
              <a:tailEnd type="none" w="med" len="med"/>
            </a:ln>
          </c:spPr>
          <c:dPt>
            <c:idx val="0"/>
            <c:bubble3D val="0"/>
            <c:spPr>
              <a:solidFill>
                <a:srgbClr val="33A033">
                  <a:lumMod val="100000"/>
                </a:srgbClr>
              </a:solidFill>
              <a:ln w="19050">
                <a:solidFill>
                  <a:schemeClr val="lt1"/>
                </a:solidFill>
              </a:ln>
              <a:effectLst/>
            </c:spPr>
            <c:extLst>
              <c:ext xmlns:c16="http://schemas.microsoft.com/office/drawing/2014/chart" uri="{C3380CC4-5D6E-409C-BE32-E72D297353CC}">
                <c16:uniqueId val="{00000002-DC58-4011-AD64-AAE7713CF547}"/>
              </c:ext>
            </c:extLst>
          </c:dPt>
          <c:dPt>
            <c:idx val="1"/>
            <c:bubble3D val="0"/>
            <c:spPr>
              <a:solidFill>
                <a:srgbClr val="33A033">
                  <a:lumMod val="60000"/>
                  <a:lumOff val="40000"/>
                </a:srgbClr>
              </a:solidFill>
              <a:ln w="19050">
                <a:solidFill>
                  <a:schemeClr val="lt1"/>
                </a:solidFill>
              </a:ln>
              <a:effectLst/>
            </c:spPr>
            <c:extLst>
              <c:ext xmlns:c16="http://schemas.microsoft.com/office/drawing/2014/chart" uri="{C3380CC4-5D6E-409C-BE32-E72D297353CC}">
                <c16:uniqueId val="{00000004-DC58-4011-AD64-AAE7713CF547}"/>
              </c:ext>
            </c:extLst>
          </c:dPt>
          <c:dPt>
            <c:idx val="2"/>
            <c:bubble3D val="0"/>
            <c:spPr>
              <a:solidFill>
                <a:srgbClr val="2644A7">
                  <a:lumMod val="100000"/>
                </a:srgbClr>
              </a:solidFill>
              <a:ln w="19050">
                <a:solidFill>
                  <a:schemeClr val="lt1"/>
                </a:solidFill>
              </a:ln>
              <a:effectLst/>
            </c:spPr>
            <c:extLst>
              <c:ext xmlns:c16="http://schemas.microsoft.com/office/drawing/2014/chart" uri="{C3380CC4-5D6E-409C-BE32-E72D297353CC}">
                <c16:uniqueId val="{00000005-DC58-4011-AD64-AAE7713CF547}"/>
              </c:ext>
            </c:extLst>
          </c:dPt>
          <c:dPt>
            <c:idx val="3"/>
            <c:bubble3D val="0"/>
            <c:spPr>
              <a:solidFill>
                <a:srgbClr val="C05F03">
                  <a:lumMod val="100000"/>
                </a:srgbClr>
              </a:solidFill>
              <a:ln w="19050">
                <a:solidFill>
                  <a:schemeClr val="lt1"/>
                </a:solidFill>
              </a:ln>
              <a:effectLst/>
            </c:spPr>
            <c:extLst>
              <c:ext xmlns:c16="http://schemas.microsoft.com/office/drawing/2014/chart" uri="{C3380CC4-5D6E-409C-BE32-E72D297353CC}">
                <c16:uniqueId val="{00000003-DC58-4011-AD64-AAE7713CF547}"/>
              </c:ext>
            </c:extLst>
          </c:dPt>
          <c:dLbls>
            <c:dLbl>
              <c:idx val="0"/>
              <c:tx>
                <c:rich>
                  <a:bodyPr/>
                  <a:lstStyle/>
                  <a:p>
                    <a:fld id="{CA81AF07-7F5F-46E8-BD9A-9719DBDB8EDB}" type="CELLRANGE">
                      <a:rPr lang="en-US" b="1"/>
                      <a:pPr/>
                      <a:t>[CELLRANGE]</a:t>
                    </a:fld>
                    <a:r>
                      <a:rPr lang="en-US" b="1"/>
                      <a:t>, </a:t>
                    </a:r>
                  </a:p>
                  <a:p>
                    <a:fld id="{BBDF9660-2CF5-4CC8-9838-C2F2FE1FF076}" type="VALUE">
                      <a:rPr lang="en-US" b="1"/>
                      <a:pPr/>
                      <a:t>[VALUE]</a:t>
                    </a:fld>
                    <a:r>
                      <a:rPr lang="en-US" b="1"/>
                      <a:t> </a:t>
                    </a:r>
                  </a:p>
                  <a:p>
                    <a:r>
                      <a:rPr lang="en-US" b="1"/>
                      <a:t>(23 %)</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C58-4011-AD64-AAE7713CF547}"/>
                </c:ext>
              </c:extLst>
            </c:dLbl>
            <c:dLbl>
              <c:idx val="1"/>
              <c:tx>
                <c:rich>
                  <a:bodyPr/>
                  <a:lstStyle/>
                  <a:p>
                    <a:fld id="{9E6AE545-3252-4CD8-9CE8-F4C6F65AB8C5}" type="CELLRANGE">
                      <a:rPr lang="en-US" b="1"/>
                      <a:pPr/>
                      <a:t>[CELLRANGE]</a:t>
                    </a:fld>
                    <a:r>
                      <a:rPr lang="en-US" b="1"/>
                      <a:t>,</a:t>
                    </a:r>
                  </a:p>
                  <a:p>
                    <a:fld id="{17E31C86-9AAC-4DBC-A945-3053420E8CC6}" type="VALUE">
                      <a:rPr lang="en-US" b="1"/>
                      <a:pPr/>
                      <a:t>[VALUE]</a:t>
                    </a:fld>
                    <a:r>
                      <a:rPr lang="en-US" b="1"/>
                      <a:t> </a:t>
                    </a:r>
                  </a:p>
                  <a:p>
                    <a:r>
                      <a:rPr lang="en-US" b="1"/>
                      <a:t>(5 %)</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C58-4011-AD64-AAE7713CF547}"/>
                </c:ext>
              </c:extLst>
            </c:dLbl>
            <c:dLbl>
              <c:idx val="2"/>
              <c:tx>
                <c:rich>
                  <a:bodyPr/>
                  <a:lstStyle/>
                  <a:p>
                    <a:fld id="{24830575-C43E-4737-8091-ED88C4805E67}" type="CELLRANGE">
                      <a:rPr lang="en-US" b="1"/>
                      <a:pPr/>
                      <a:t>[CELLRANGE]</a:t>
                    </a:fld>
                    <a:r>
                      <a:rPr lang="en-US" b="1"/>
                      <a:t>, </a:t>
                    </a:r>
                  </a:p>
                  <a:p>
                    <a:r>
                      <a:rPr lang="en-US" b="1"/>
                      <a:t>7.6</a:t>
                    </a:r>
                  </a:p>
                  <a:p>
                    <a:r>
                      <a:rPr lang="en-US" b="1"/>
                      <a:t> (55 %)</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C58-4011-AD64-AAE7713CF547}"/>
                </c:ext>
              </c:extLst>
            </c:dLbl>
            <c:dLbl>
              <c:idx val="3"/>
              <c:tx>
                <c:rich>
                  <a:bodyPr/>
                  <a:lstStyle/>
                  <a:p>
                    <a:fld id="{A68532E8-72C1-4941-9DE0-435EB309E979}" type="CELLRANGE">
                      <a:rPr lang="en-US" b="1"/>
                      <a:pPr/>
                      <a:t>[CELLRANGE]</a:t>
                    </a:fld>
                    <a:r>
                      <a:rPr lang="en-US" b="1"/>
                      <a:t>, </a:t>
                    </a:r>
                  </a:p>
                  <a:p>
                    <a:fld id="{D140685B-C7F1-49B8-9CF9-E8ACA0710E39}" type="VALUE">
                      <a:rPr lang="en-US" b="1"/>
                      <a:pPr/>
                      <a:t>[VALUE]</a:t>
                    </a:fld>
                    <a:endParaRPr lang="en-US" b="1"/>
                  </a:p>
                  <a:p>
                    <a:r>
                      <a:rPr lang="en-US" b="1"/>
                      <a:t> (17</a:t>
                    </a:r>
                    <a:r>
                      <a:rPr lang="en-US" b="1" baseline="0"/>
                      <a:t> </a:t>
                    </a:r>
                    <a:r>
                      <a:rPr lang="en-US" b="1"/>
                      <a:t>%)</a:t>
                    </a: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C58-4011-AD64-AAE7713CF547}"/>
                </c:ext>
              </c:extLst>
            </c:dLbl>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howDataLabelsRange val="1"/>
              </c:ext>
            </c:extLst>
          </c:dLbls>
          <c:val>
            <c:numRef>
              <c:f>'Fig3'!$D$49:$G$49</c:f>
              <c:numCache>
                <c:formatCode>0.0</c:formatCode>
                <c:ptCount val="4"/>
                <c:pt idx="0">
                  <c:v>3.173</c:v>
                </c:pt>
                <c:pt idx="1">
                  <c:v>0.71499999999999997</c:v>
                </c:pt>
                <c:pt idx="2">
                  <c:v>7.5990000000000002</c:v>
                </c:pt>
                <c:pt idx="3">
                  <c:v>2.375</c:v>
                </c:pt>
              </c:numCache>
            </c:numRef>
          </c:val>
          <c:extLst>
            <c:ext xmlns:c15="http://schemas.microsoft.com/office/drawing/2012/chart" uri="{02D57815-91ED-43cb-92C2-25804820EDAC}">
              <c15:datalabelsRange>
                <c15:f>'Fig3'!$D$48:$G$48</c15:f>
                <c15:dlblRangeCache>
                  <c:ptCount val="4"/>
                  <c:pt idx="0">
                    <c:v>Biomass</c:v>
                  </c:pt>
                  <c:pt idx="1">
                    <c:v>Metal ores</c:v>
                  </c:pt>
                  <c:pt idx="2">
                    <c:v>Non-metallic minerals</c:v>
                  </c:pt>
                  <c:pt idx="3">
                    <c:v>Fossil energy materials</c:v>
                  </c:pt>
                </c15:dlblRangeCache>
              </c15:datalabelsRange>
            </c:ext>
            <c:ext xmlns:c16="http://schemas.microsoft.com/office/drawing/2014/chart" uri="{C3380CC4-5D6E-409C-BE32-E72D297353CC}">
              <c16:uniqueId val="{00000000-DC58-4011-AD64-AAE7713CF54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9-B04F-4E32-8994-FC463AE516D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B04F-4E32-8994-FC463AE516D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B04F-4E32-8994-FC463AE516D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B04F-4E32-8994-FC463AE516D1}"/>
              </c:ext>
            </c:extLst>
          </c:dPt>
          <c:dLbls>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'Fig3'!$D$50:$G$50</c:f>
              <c:numCache>
                <c:formatCode>0%</c:formatCode>
                <c:ptCount val="4"/>
                <c:pt idx="0">
                  <c:v>0.23</c:v>
                </c:pt>
                <c:pt idx="1">
                  <c:v>5.1579858606261721E-2</c:v>
                </c:pt>
                <c:pt idx="2">
                  <c:v>0.54818929447410192</c:v>
                </c:pt>
                <c:pt idx="3">
                  <c:v>0.17133169816765256</c:v>
                </c:pt>
              </c:numCache>
            </c:numRef>
          </c:val>
          <c:extLst>
            <c:ext xmlns:c16="http://schemas.microsoft.com/office/drawing/2014/chart" uri="{C3380CC4-5D6E-409C-BE32-E72D297353CC}">
              <c16:uniqueId val="{00000001-DC58-4011-AD64-AAE7713CF547}"/>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11-3B6F-4FFD-9228-665DF74C50F6}"/>
              </c:ext>
            </c:extLst>
          </c:dPt>
          <c:dLbls>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'Fig3'!$B$52</c:f>
              <c:numCache>
                <c:formatCode>General</c:formatCode>
                <c:ptCount val="1"/>
                <c:pt idx="0">
                  <c:v>0</c:v>
                </c:pt>
              </c:numCache>
            </c:numRef>
          </c:val>
          <c:extLst>
            <c:ext xmlns:c16="http://schemas.microsoft.com/office/drawing/2014/chart" uri="{C3380CC4-5D6E-409C-BE32-E72D297353CC}">
              <c16:uniqueId val="{00000010-FC32-498F-B783-46320EB84D93}"/>
            </c:ext>
          </c:extLst>
        </c:ser>
        <c:dLbls>
          <c:dLblPos val="outEnd"/>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Development of domestic material consumption by main material category, EU, 2000-2023  </a:t>
            </a:r>
          </a:p>
          <a:p>
            <a:pPr algn="l">
              <a:defRPr sz="1800" b="1">
                <a:latin typeface="Arial"/>
                <a:ea typeface="Arial"/>
                <a:cs typeface="Arial"/>
              </a:defRPr>
            </a:pPr>
            <a:r>
              <a:rPr lang="en-US" sz="1600" b="0"/>
              <a:t>(2000 = 100)</a:t>
            </a:r>
          </a:p>
        </c:rich>
      </c:tx>
      <c:layout>
        <c:manualLayout>
          <c:xMode val="edge"/>
          <c:yMode val="edge"/>
          <c:x val="5.3333333333333332E-3"/>
          <c:y val="8.6037371043445315E-3"/>
        </c:manualLayout>
      </c:layout>
      <c:overlay val="0"/>
    </c:title>
    <c:autoTitleDeleted val="0"/>
    <c:plotArea>
      <c:layout>
        <c:manualLayout>
          <c:xMode val="edge"/>
          <c:yMode val="edge"/>
          <c:x val="1.4666666666666666E-2"/>
          <c:y val="0.17164455523167341"/>
          <c:w val="0.97066666666666668"/>
          <c:h val="0.64024523360585828"/>
        </c:manualLayout>
      </c:layout>
      <c:lineChart>
        <c:grouping val="standard"/>
        <c:varyColors val="0"/>
        <c:ser>
          <c:idx val="0"/>
          <c:order val="0"/>
          <c:tx>
            <c:strRef>
              <c:f>'Fig4'!$C$51</c:f>
              <c:strCache>
                <c:ptCount val="1"/>
                <c:pt idx="0">
                  <c:v>Total</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'Fig4'!$D$50:$AA$50</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'Fig4'!$D$51:$AA$51</c:f>
              <c:numCache>
                <c:formatCode>#,##0.0</c:formatCode>
                <c:ptCount val="24"/>
                <c:pt idx="0" formatCode="#,##0">
                  <c:v>100</c:v>
                </c:pt>
                <c:pt idx="1">
                  <c:v>100.381</c:v>
                </c:pt>
                <c:pt idx="2">
                  <c:v>101.491</c:v>
                </c:pt>
                <c:pt idx="3">
                  <c:v>102.431</c:v>
                </c:pt>
                <c:pt idx="4">
                  <c:v>106.97799999999999</c:v>
                </c:pt>
                <c:pt idx="5">
                  <c:v>108.113</c:v>
                </c:pt>
                <c:pt idx="6">
                  <c:v>110.676</c:v>
                </c:pt>
                <c:pt idx="7">
                  <c:v>114.758</c:v>
                </c:pt>
                <c:pt idx="8">
                  <c:v>112.65</c:v>
                </c:pt>
                <c:pt idx="9">
                  <c:v>99.010999999999996</c:v>
                </c:pt>
                <c:pt idx="10">
                  <c:v>96.932000000000002</c:v>
                </c:pt>
                <c:pt idx="11">
                  <c:v>101.843</c:v>
                </c:pt>
                <c:pt idx="12">
                  <c:v>93.947999999999993</c:v>
                </c:pt>
                <c:pt idx="13">
                  <c:v>91.706999999999994</c:v>
                </c:pt>
                <c:pt idx="14">
                  <c:v>92.677000000000007</c:v>
                </c:pt>
                <c:pt idx="15">
                  <c:v>93.013000000000005</c:v>
                </c:pt>
                <c:pt idx="16">
                  <c:v>92.760999999999996</c:v>
                </c:pt>
                <c:pt idx="17">
                  <c:v>95.144000000000005</c:v>
                </c:pt>
                <c:pt idx="18">
                  <c:v>97.061000000000007</c:v>
                </c:pt>
                <c:pt idx="19">
                  <c:v>97.543000000000006</c:v>
                </c:pt>
                <c:pt idx="20">
                  <c:v>93.403000000000006</c:v>
                </c:pt>
                <c:pt idx="21">
                  <c:v>97.405000000000001</c:v>
                </c:pt>
                <c:pt idx="22">
                  <c:v>96.456999999999994</c:v>
                </c:pt>
                <c:pt idx="23">
                  <c:v>94.263000000000005</c:v>
                </c:pt>
              </c:numCache>
            </c:numRef>
          </c:val>
          <c:smooth val="0"/>
          <c:extLst>
            <c:ext xmlns:c16="http://schemas.microsoft.com/office/drawing/2014/chart" uri="{C3380CC4-5D6E-409C-BE32-E72D297353CC}">
              <c16:uniqueId val="{00000000-D15B-4EB8-A75A-5753019B60B5}"/>
            </c:ext>
          </c:extLst>
        </c:ser>
        <c:ser>
          <c:idx val="1"/>
          <c:order val="1"/>
          <c:tx>
            <c:strRef>
              <c:f>'Fig4'!$C$52</c:f>
              <c:strCache>
                <c:ptCount val="1"/>
                <c:pt idx="0">
                  <c:v>Biomass</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'Fig4'!$D$50:$AA$50</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'Fig4'!$D$52:$AA$52</c:f>
              <c:numCache>
                <c:formatCode>#,##0.0</c:formatCode>
                <c:ptCount val="24"/>
                <c:pt idx="0" formatCode="#,##0">
                  <c:v>100</c:v>
                </c:pt>
                <c:pt idx="1">
                  <c:v>99.196055001755084</c:v>
                </c:pt>
                <c:pt idx="2">
                  <c:v>100.12490248498445</c:v>
                </c:pt>
                <c:pt idx="3">
                  <c:v>92.130922192280693</c:v>
                </c:pt>
                <c:pt idx="4">
                  <c:v>104.68886669976926</c:v>
                </c:pt>
                <c:pt idx="5">
                  <c:v>100.70343311528677</c:v>
                </c:pt>
                <c:pt idx="6">
                  <c:v>95.304384068188526</c:v>
                </c:pt>
                <c:pt idx="7">
                  <c:v>99.426898171865659</c:v>
                </c:pt>
                <c:pt idx="8">
                  <c:v>101.15113420677434</c:v>
                </c:pt>
                <c:pt idx="9">
                  <c:v>97.698525461688661</c:v>
                </c:pt>
                <c:pt idx="10">
                  <c:v>95.44247713126947</c:v>
                </c:pt>
                <c:pt idx="11">
                  <c:v>99.952229947884049</c:v>
                </c:pt>
                <c:pt idx="12">
                  <c:v>95.074040607973132</c:v>
                </c:pt>
                <c:pt idx="13">
                  <c:v>97.463302886818298</c:v>
                </c:pt>
                <c:pt idx="14">
                  <c:v>104.32369801007712</c:v>
                </c:pt>
                <c:pt idx="15">
                  <c:v>96.634801047998579</c:v>
                </c:pt>
                <c:pt idx="16">
                  <c:v>98.184682673027936</c:v>
                </c:pt>
                <c:pt idx="17">
                  <c:v>102.25004637644545</c:v>
                </c:pt>
                <c:pt idx="18">
                  <c:v>98.667131067882991</c:v>
                </c:pt>
                <c:pt idx="19">
                  <c:v>100.15182245822712</c:v>
                </c:pt>
                <c:pt idx="20">
                  <c:v>98.548900329748093</c:v>
                </c:pt>
                <c:pt idx="21">
                  <c:v>101.54220727679049</c:v>
                </c:pt>
                <c:pt idx="22">
                  <c:v>95.361996728271592</c:v>
                </c:pt>
                <c:pt idx="23">
                  <c:v>94.381638162752026</c:v>
                </c:pt>
              </c:numCache>
            </c:numRef>
          </c:val>
          <c:smooth val="0"/>
          <c:extLst>
            <c:ext xmlns:c16="http://schemas.microsoft.com/office/drawing/2014/chart" uri="{C3380CC4-5D6E-409C-BE32-E72D297353CC}">
              <c16:uniqueId val="{00000001-D15B-4EB8-A75A-5753019B60B5}"/>
            </c:ext>
          </c:extLst>
        </c:ser>
        <c:ser>
          <c:idx val="2"/>
          <c:order val="2"/>
          <c:tx>
            <c:strRef>
              <c:f>'Fig4'!$C$53</c:f>
              <c:strCache>
                <c:ptCount val="1"/>
                <c:pt idx="0">
                  <c:v>Metal ores</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cat>
            <c:numRef>
              <c:f>'Fig4'!$D$50:$AA$50</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'Fig4'!$D$53:$AA$53</c:f>
              <c:numCache>
                <c:formatCode>#,##0.0</c:formatCode>
                <c:ptCount val="24"/>
                <c:pt idx="0" formatCode="#,##0">
                  <c:v>100</c:v>
                </c:pt>
                <c:pt idx="1">
                  <c:v>94.345215928441888</c:v>
                </c:pt>
                <c:pt idx="2">
                  <c:v>90.147511522491499</c:v>
                </c:pt>
                <c:pt idx="3">
                  <c:v>94.262401848057166</c:v>
                </c:pt>
                <c:pt idx="4">
                  <c:v>99.768898683668965</c:v>
                </c:pt>
                <c:pt idx="5">
                  <c:v>101.99746493522366</c:v>
                </c:pt>
                <c:pt idx="6">
                  <c:v>104.10691170860038</c:v>
                </c:pt>
                <c:pt idx="7">
                  <c:v>104.0814156371226</c:v>
                </c:pt>
                <c:pt idx="8">
                  <c:v>99.604297873192294</c:v>
                </c:pt>
                <c:pt idx="9">
                  <c:v>65.605293284079892</c:v>
                </c:pt>
                <c:pt idx="10">
                  <c:v>89.396232992270868</c:v>
                </c:pt>
                <c:pt idx="11">
                  <c:v>91.043842661004078</c:v>
                </c:pt>
                <c:pt idx="12">
                  <c:v>85.325683446586936</c:v>
                </c:pt>
                <c:pt idx="13">
                  <c:v>100.24448082304993</c:v>
                </c:pt>
                <c:pt idx="14">
                  <c:v>94.945318107632318</c:v>
                </c:pt>
                <c:pt idx="15">
                  <c:v>102.7842849949905</c:v>
                </c:pt>
                <c:pt idx="16">
                  <c:v>105.98750841136902</c:v>
                </c:pt>
                <c:pt idx="17">
                  <c:v>106.63109070617483</c:v>
                </c:pt>
                <c:pt idx="18">
                  <c:v>115.03162937897523</c:v>
                </c:pt>
                <c:pt idx="19">
                  <c:v>109.92659846296651</c:v>
                </c:pt>
                <c:pt idx="20">
                  <c:v>105.14120867430539</c:v>
                </c:pt>
                <c:pt idx="21">
                  <c:v>112.64735016024613</c:v>
                </c:pt>
                <c:pt idx="22">
                  <c:v>113.73368532215909</c:v>
                </c:pt>
                <c:pt idx="23">
                  <c:v>105.35413465131494</c:v>
                </c:pt>
              </c:numCache>
            </c:numRef>
          </c:val>
          <c:smooth val="0"/>
          <c:extLst>
            <c:ext xmlns:c16="http://schemas.microsoft.com/office/drawing/2014/chart" uri="{C3380CC4-5D6E-409C-BE32-E72D297353CC}">
              <c16:uniqueId val="{00000002-D15B-4EB8-A75A-5753019B60B5}"/>
            </c:ext>
          </c:extLst>
        </c:ser>
        <c:ser>
          <c:idx val="3"/>
          <c:order val="3"/>
          <c:tx>
            <c:strRef>
              <c:f>'Fig4'!$C$54</c:f>
              <c:strCache>
                <c:ptCount val="1"/>
                <c:pt idx="0">
                  <c:v>Non-metallic minerals</c:v>
                </c:pt>
              </c:strCache>
            </c:strRef>
          </c:tx>
          <c:spPr>
            <a:ln w="28575" cap="rnd" cmpd="sng" algn="ctr">
              <a:solidFill>
                <a:srgbClr val="208486">
                  <a:lumMod val="100000"/>
                </a:srgbClr>
              </a:solidFill>
              <a:prstDash val="solid"/>
              <a:round/>
              <a:headEnd type="none" w="med" len="med"/>
              <a:tailEnd type="none" w="med" len="med"/>
            </a:ln>
          </c:spPr>
          <c:marker>
            <c:symbol val="x"/>
            <c:size val="5"/>
            <c:spPr>
              <a:ln w="28575">
                <a:solidFill>
                  <a:srgbClr val="208486"/>
                </a:solidFill>
                <a:prstDash val="solid"/>
              </a:ln>
              <a:extLst>
                <a:ext uri="{909E8E84-426E-40DD-AFC4-6F175D3DCCD1}">
                  <a14:hiddenFill xmlns:a14="http://schemas.microsoft.com/office/drawing/2010/main">
                    <a:solidFill>
                      <a:srgbClr val="208486"/>
                    </a:solidFill>
                  </a14:hiddenFill>
                </a:ext>
              </a:extLst>
            </c:spPr>
          </c:marker>
          <c:cat>
            <c:numRef>
              <c:f>'Fig4'!$D$50:$AA$50</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'Fig4'!$D$54:$AA$54</c:f>
              <c:numCache>
                <c:formatCode>#,##0.0</c:formatCode>
                <c:ptCount val="24"/>
                <c:pt idx="0" formatCode="#,##0">
                  <c:v>100</c:v>
                </c:pt>
                <c:pt idx="1">
                  <c:v>102.01682435422855</c:v>
                </c:pt>
                <c:pt idx="2">
                  <c:v>102.77937854254947</c:v>
                </c:pt>
                <c:pt idx="3">
                  <c:v>106.34178559148044</c:v>
                </c:pt>
                <c:pt idx="4">
                  <c:v>109.14536612389708</c:v>
                </c:pt>
                <c:pt idx="5">
                  <c:v>113.66998839475883</c:v>
                </c:pt>
                <c:pt idx="6">
                  <c:v>121.22128411888053</c:v>
                </c:pt>
                <c:pt idx="7">
                  <c:v>128.84993615216806</c:v>
                </c:pt>
                <c:pt idx="8">
                  <c:v>124.24241165243551</c:v>
                </c:pt>
                <c:pt idx="9">
                  <c:v>104.70819954695627</c:v>
                </c:pt>
                <c:pt idx="10">
                  <c:v>98.903423731147868</c:v>
                </c:pt>
                <c:pt idx="11">
                  <c:v>106.27926767277415</c:v>
                </c:pt>
                <c:pt idx="12">
                  <c:v>93.89758281537803</c:v>
                </c:pt>
                <c:pt idx="13">
                  <c:v>88.681227511206728</c:v>
                </c:pt>
                <c:pt idx="14">
                  <c:v>89.096968300437638</c:v>
                </c:pt>
                <c:pt idx="15">
                  <c:v>91.876871578602874</c:v>
                </c:pt>
                <c:pt idx="16">
                  <c:v>91.903208533033947</c:v>
                </c:pt>
                <c:pt idx="17">
                  <c:v>94.792007158655366</c:v>
                </c:pt>
                <c:pt idx="18">
                  <c:v>99.913846184581388</c:v>
                </c:pt>
                <c:pt idx="19">
                  <c:v>103.73694397740594</c:v>
                </c:pt>
                <c:pt idx="20">
                  <c:v>102.38392368936728</c:v>
                </c:pt>
                <c:pt idx="21">
                  <c:v>106.63034430801621</c:v>
                </c:pt>
                <c:pt idx="22">
                  <c:v>104.54401579961545</c:v>
                </c:pt>
                <c:pt idx="23">
                  <c:v>106.75492559134683</c:v>
                </c:pt>
              </c:numCache>
            </c:numRef>
          </c:val>
          <c:smooth val="0"/>
          <c:extLst>
            <c:ext xmlns:c16="http://schemas.microsoft.com/office/drawing/2014/chart" uri="{C3380CC4-5D6E-409C-BE32-E72D297353CC}">
              <c16:uniqueId val="{00000003-D15B-4EB8-A75A-5753019B60B5}"/>
            </c:ext>
          </c:extLst>
        </c:ser>
        <c:ser>
          <c:idx val="4"/>
          <c:order val="4"/>
          <c:tx>
            <c:strRef>
              <c:f>'Fig4'!$C$55</c:f>
              <c:strCache>
                <c:ptCount val="1"/>
                <c:pt idx="0">
                  <c:v>Fossil energy materials</c:v>
                </c:pt>
              </c:strCache>
            </c:strRef>
          </c:tx>
          <c:spPr>
            <a:ln w="28575" cap="rnd" cmpd="sng" algn="ctr">
              <a:solidFill>
                <a:srgbClr val="B09120">
                  <a:lumMod val="100000"/>
                </a:srgbClr>
              </a:solidFill>
              <a:prstDash val="solid"/>
              <a:round/>
              <a:headEnd type="none" w="med" len="med"/>
              <a:tailEnd type="none" w="med" len="med"/>
            </a:ln>
          </c:spPr>
          <c:marker>
            <c:symbol val="star"/>
            <c:size val="5"/>
            <c:spPr>
              <a:ln w="28575">
                <a:solidFill>
                  <a:srgbClr val="B09120"/>
                </a:solidFill>
                <a:prstDash val="solid"/>
              </a:ln>
              <a:extLst>
                <a:ext uri="{909E8E84-426E-40DD-AFC4-6F175D3DCCD1}">
                  <a14:hiddenFill xmlns:a14="http://schemas.microsoft.com/office/drawing/2010/main">
                    <a:solidFill>
                      <a:srgbClr val="B09120"/>
                    </a:solidFill>
                  </a14:hiddenFill>
                </a:ext>
              </a:extLst>
            </c:spPr>
          </c:marker>
          <c:cat>
            <c:numRef>
              <c:f>'Fig4'!$D$50:$AA$50</c:f>
              <c:numCache>
                <c:formatCode>0</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'Fig4'!$D$55:$AA$55</c:f>
              <c:numCache>
                <c:formatCode>#,##0.0</c:formatCode>
                <c:ptCount val="24"/>
                <c:pt idx="0" formatCode="#,##0">
                  <c:v>100</c:v>
                </c:pt>
                <c:pt idx="1">
                  <c:v>99.694965383873708</c:v>
                </c:pt>
                <c:pt idx="2">
                  <c:v>102.54145101919121</c:v>
                </c:pt>
                <c:pt idx="3">
                  <c:v>105.55478096239348</c:v>
                </c:pt>
                <c:pt idx="4">
                  <c:v>105.64592151150505</c:v>
                </c:pt>
                <c:pt idx="5">
                  <c:v>105.19721338737058</c:v>
                </c:pt>
                <c:pt idx="6">
                  <c:v>105.65550041881249</c:v>
                </c:pt>
                <c:pt idx="7">
                  <c:v>103.03623705426514</c:v>
                </c:pt>
                <c:pt idx="8">
                  <c:v>102.61854966160762</c:v>
                </c:pt>
                <c:pt idx="9">
                  <c:v>94.972424137128641</c:v>
                </c:pt>
                <c:pt idx="10">
                  <c:v>95.548205261867224</c:v>
                </c:pt>
                <c:pt idx="11">
                  <c:v>96.650799309842668</c:v>
                </c:pt>
                <c:pt idx="12">
                  <c:v>94.563412790149954</c:v>
                </c:pt>
                <c:pt idx="13">
                  <c:v>90.449112693362792</c:v>
                </c:pt>
                <c:pt idx="14">
                  <c:v>88.233829461198113</c:v>
                </c:pt>
                <c:pt idx="15">
                  <c:v>89.833542460346791</c:v>
                </c:pt>
                <c:pt idx="16">
                  <c:v>86.512917359213731</c:v>
                </c:pt>
                <c:pt idx="17">
                  <c:v>86.609066887074135</c:v>
                </c:pt>
                <c:pt idx="18">
                  <c:v>85.864687347924672</c:v>
                </c:pt>
                <c:pt idx="19">
                  <c:v>79.505569393548114</c:v>
                </c:pt>
                <c:pt idx="20">
                  <c:v>67.870253858820021</c:v>
                </c:pt>
                <c:pt idx="21">
                  <c:v>71.430894357458044</c:v>
                </c:pt>
                <c:pt idx="22">
                  <c:v>76.102098022276493</c:v>
                </c:pt>
                <c:pt idx="23">
                  <c:v>65.638043295414349</c:v>
                </c:pt>
              </c:numCache>
            </c:numRef>
          </c:val>
          <c:smooth val="0"/>
          <c:extLst>
            <c:ext xmlns:c16="http://schemas.microsoft.com/office/drawing/2014/chart" uri="{C3380CC4-5D6E-409C-BE32-E72D297353CC}">
              <c16:uniqueId val="{00000004-D15B-4EB8-A75A-5753019B60B5}"/>
            </c:ext>
          </c:extLst>
        </c:ser>
        <c:dLbls>
          <c:showLegendKey val="0"/>
          <c:showVal val="0"/>
          <c:showCatName val="0"/>
          <c:showSerName val="0"/>
          <c:showPercent val="0"/>
          <c:showBubbleSize val="0"/>
        </c:dLbls>
        <c:marker val="1"/>
        <c:smooth val="0"/>
        <c:axId val="176841472"/>
        <c:axId val="176843008"/>
      </c:lineChart>
      <c:catAx>
        <c:axId val="176841472"/>
        <c:scaling>
          <c:orientation val="minMax"/>
        </c:scaling>
        <c:delete val="0"/>
        <c:axPos val="b"/>
        <c:numFmt formatCode="0" sourceLinked="1"/>
        <c:majorTickMark val="out"/>
        <c:minorTickMark val="none"/>
        <c:tickLblPos val="low"/>
        <c:spPr>
          <a:ln>
            <a:solidFill>
              <a:srgbClr val="000000"/>
            </a:solidFill>
            <a:prstDash val="solid"/>
          </a:ln>
        </c:spPr>
        <c:txPr>
          <a:bodyPr rot="-3600000" vert="horz"/>
          <a:lstStyle/>
          <a:p>
            <a:pPr>
              <a:defRPr/>
            </a:pPr>
            <a:endParaRPr lang="en-US"/>
          </a:p>
        </c:txPr>
        <c:crossAx val="176843008"/>
        <c:crossesAt val="100"/>
        <c:auto val="1"/>
        <c:lblAlgn val="ctr"/>
        <c:lblOffset val="100"/>
        <c:tickMarkSkip val="1"/>
        <c:noMultiLvlLbl val="0"/>
      </c:catAx>
      <c:valAx>
        <c:axId val="176843008"/>
        <c:scaling>
          <c:orientation val="minMax"/>
          <c:max val="130"/>
          <c:min val="6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841472"/>
        <c:crosses val="autoZero"/>
        <c:crossBetween val="between"/>
        <c:majorUnit val="10"/>
      </c:valAx>
    </c:plotArea>
    <c:legend>
      <c:legendPos val="b"/>
      <c:layout>
        <c:manualLayout>
          <c:xMode val="edge"/>
          <c:yMode val="edge"/>
          <c:x val="8.705847769028871E-2"/>
          <c:y val="0.83555006587447922"/>
          <c:w val="0.61863856553560348"/>
          <c:h val="4.1461205867951947E-2"/>
        </c:manualLayout>
      </c:layout>
      <c:overlay val="0"/>
      <c:spPr>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Domestic material consumption by main material category, 2023 </a:t>
            </a:r>
          </a:p>
          <a:p>
            <a:pPr algn="l">
              <a:defRPr sz="1800" b="1">
                <a:latin typeface="Arial"/>
                <a:ea typeface="Arial"/>
                <a:cs typeface="Arial"/>
              </a:defRPr>
            </a:pPr>
            <a:r>
              <a:rPr lang="en-US" sz="1600" b="0"/>
              <a:t>(tonnes per capita)</a:t>
            </a:r>
          </a:p>
        </c:rich>
      </c:tx>
      <c:layout>
        <c:manualLayout>
          <c:xMode val="edge"/>
          <c:yMode val="edge"/>
          <c:x val="5.3333333333333332E-3"/>
          <c:y val="7.6949934827343584E-3"/>
        </c:manualLayout>
      </c:layout>
      <c:overlay val="0"/>
    </c:title>
    <c:autoTitleDeleted val="0"/>
    <c:plotArea>
      <c:layout>
        <c:manualLayout>
          <c:xMode val="edge"/>
          <c:yMode val="edge"/>
          <c:x val="1.4666666666666666E-2"/>
          <c:y val="0.11369352870740014"/>
          <c:w val="0.97066666666666668"/>
          <c:h val="0.61079798445702194"/>
        </c:manualLayout>
      </c:layout>
      <c:barChart>
        <c:barDir val="col"/>
        <c:grouping val="stacked"/>
        <c:varyColors val="0"/>
        <c:ser>
          <c:idx val="5"/>
          <c:order val="0"/>
          <c:tx>
            <c:strRef>
              <c:f>'Fig5'!$AA$4</c:f>
              <c:strCache>
                <c:ptCount val="1"/>
                <c:pt idx="0">
                  <c:v>Non-metallic minerals</c:v>
                </c:pt>
              </c:strCache>
            </c:strRef>
          </c:tx>
          <c:spPr>
            <a:solidFill>
              <a:srgbClr val="33A033">
                <a:lumMod val="100000"/>
              </a:srgbClr>
            </a:solidFill>
            <a:ln w="1270" cap="flat" cmpd="sng" algn="ctr">
              <a:solidFill>
                <a:srgbClr val="FFFFFF"/>
              </a:solidFill>
              <a:prstDash val="solid"/>
              <a:round/>
              <a:headEnd type="none" w="med" len="med"/>
              <a:tailEnd type="none" w="med" len="med"/>
            </a:ln>
            <a:effectLst/>
          </c:spPr>
          <c:invertIfNegative val="0"/>
          <c:cat>
            <c:strRef>
              <c:f>'Fig5'!$W$5:$W$45</c:f>
              <c:strCache>
                <c:ptCount val="39"/>
                <c:pt idx="0">
                  <c:v>EU</c:v>
                </c:pt>
                <c:pt idx="2">
                  <c:v>Finland</c:v>
                </c:pt>
                <c:pt idx="3">
                  <c:v>Romania</c:v>
                </c:pt>
                <c:pt idx="4">
                  <c:v>Estonia</c:v>
                </c:pt>
                <c:pt idx="5">
                  <c:v>Denmark</c:v>
                </c:pt>
                <c:pt idx="6">
                  <c:v>Bulgaria</c:v>
                </c:pt>
                <c:pt idx="7">
                  <c:v>Sweden</c:v>
                </c:pt>
                <c:pt idx="8">
                  <c:v>Luxembourg</c:v>
                </c:pt>
                <c:pt idx="9">
                  <c:v>Lithuania</c:v>
                </c:pt>
                <c:pt idx="10">
                  <c:v>Ireland</c:v>
                </c:pt>
                <c:pt idx="11">
                  <c:v>Cyprus</c:v>
                </c:pt>
                <c:pt idx="12">
                  <c:v>Poland</c:v>
                </c:pt>
                <c:pt idx="13">
                  <c:v>Latvia</c:v>
                </c:pt>
                <c:pt idx="14">
                  <c:v>Slovenia</c:v>
                </c:pt>
                <c:pt idx="15">
                  <c:v>Austria</c:v>
                </c:pt>
                <c:pt idx="16">
                  <c:v>Portugal</c:v>
                </c:pt>
                <c:pt idx="17">
                  <c:v>Hungary</c:v>
                </c:pt>
                <c:pt idx="18">
                  <c:v>Czechia</c:v>
                </c:pt>
                <c:pt idx="19">
                  <c:v>Belgium</c:v>
                </c:pt>
                <c:pt idx="20">
                  <c:v>Germany</c:v>
                </c:pt>
                <c:pt idx="21">
                  <c:v>Croatia</c:v>
                </c:pt>
                <c:pt idx="22">
                  <c:v>Slovakia</c:v>
                </c:pt>
                <c:pt idx="23">
                  <c:v>France</c:v>
                </c:pt>
                <c:pt idx="24">
                  <c:v>Greece</c:v>
                </c:pt>
                <c:pt idx="25">
                  <c:v>Malta</c:v>
                </c:pt>
                <c:pt idx="26">
                  <c:v>Netherlands</c:v>
                </c:pt>
                <c:pt idx="27">
                  <c:v>Italy</c:v>
                </c:pt>
                <c:pt idx="28">
                  <c:v>Spain</c:v>
                </c:pt>
                <c:pt idx="30">
                  <c:v>Norway (*)</c:v>
                </c:pt>
                <c:pt idx="31">
                  <c:v>Iceland (*)</c:v>
                </c:pt>
                <c:pt idx="32">
                  <c:v>Switzerland (*)</c:v>
                </c:pt>
                <c:pt idx="34">
                  <c:v>Serbia (**)</c:v>
                </c:pt>
                <c:pt idx="35">
                  <c:v>Türkiye (*)</c:v>
                </c:pt>
                <c:pt idx="36">
                  <c:v>Bosnia and Herzegovina (***)</c:v>
                </c:pt>
                <c:pt idx="37">
                  <c:v>North Macedonia (*)</c:v>
                </c:pt>
                <c:pt idx="38">
                  <c:v>Albania (**)</c:v>
                </c:pt>
              </c:strCache>
            </c:strRef>
          </c:cat>
          <c:val>
            <c:numRef>
              <c:f>'Fig5'!$AA$5:$AA$45</c:f>
              <c:numCache>
                <c:formatCode>0.0</c:formatCode>
                <c:ptCount val="41"/>
                <c:pt idx="0">
                  <c:v>7.5990000000000002</c:v>
                </c:pt>
                <c:pt idx="2">
                  <c:v>27.896000000000001</c:v>
                </c:pt>
                <c:pt idx="3">
                  <c:v>27.163</c:v>
                </c:pt>
                <c:pt idx="4">
                  <c:v>14.325000000000001</c:v>
                </c:pt>
                <c:pt idx="5">
                  <c:v>12.589</c:v>
                </c:pt>
                <c:pt idx="6">
                  <c:v>8.7850000000000001</c:v>
                </c:pt>
                <c:pt idx="7">
                  <c:v>10.14</c:v>
                </c:pt>
                <c:pt idx="8">
                  <c:v>11.239000000000001</c:v>
                </c:pt>
                <c:pt idx="9">
                  <c:v>12.898</c:v>
                </c:pt>
                <c:pt idx="10">
                  <c:v>10.068999999999999</c:v>
                </c:pt>
                <c:pt idx="11">
                  <c:v>15.625</c:v>
                </c:pt>
                <c:pt idx="12">
                  <c:v>9.1290000000000013</c:v>
                </c:pt>
                <c:pt idx="13">
                  <c:v>12.943</c:v>
                </c:pt>
                <c:pt idx="14">
                  <c:v>10.959</c:v>
                </c:pt>
                <c:pt idx="15">
                  <c:v>9.1150000000000002</c:v>
                </c:pt>
                <c:pt idx="16">
                  <c:v>10.174000000000001</c:v>
                </c:pt>
                <c:pt idx="17">
                  <c:v>9.5250000000000004</c:v>
                </c:pt>
                <c:pt idx="18">
                  <c:v>7.7730000000000006</c:v>
                </c:pt>
                <c:pt idx="19">
                  <c:v>4.5709999999999997</c:v>
                </c:pt>
                <c:pt idx="20">
                  <c:v>6.3740000000000006</c:v>
                </c:pt>
                <c:pt idx="21">
                  <c:v>7.2619999999999996</c:v>
                </c:pt>
                <c:pt idx="22">
                  <c:v>6.1419999999999995</c:v>
                </c:pt>
                <c:pt idx="23">
                  <c:v>6.1319999999999997</c:v>
                </c:pt>
                <c:pt idx="24">
                  <c:v>5.3540000000000001</c:v>
                </c:pt>
                <c:pt idx="25">
                  <c:v>5.2969999999999997</c:v>
                </c:pt>
                <c:pt idx="26">
                  <c:v>1.609</c:v>
                </c:pt>
                <c:pt idx="27">
                  <c:v>4.008</c:v>
                </c:pt>
                <c:pt idx="28">
                  <c:v>3.7909999999999999</c:v>
                </c:pt>
                <c:pt idx="30">
                  <c:v>12.258999999999999</c:v>
                </c:pt>
                <c:pt idx="31">
                  <c:v>7.7069999999999999</c:v>
                </c:pt>
                <c:pt idx="32">
                  <c:v>6.5039999999999996</c:v>
                </c:pt>
                <c:pt idx="34">
                  <c:v>4.9000000000000004</c:v>
                </c:pt>
                <c:pt idx="35">
                  <c:v>5</c:v>
                </c:pt>
                <c:pt idx="36">
                  <c:v>2.7</c:v>
                </c:pt>
                <c:pt idx="37">
                  <c:v>1.5</c:v>
                </c:pt>
                <c:pt idx="38">
                  <c:v>1.8</c:v>
                </c:pt>
              </c:numCache>
            </c:numRef>
          </c:val>
          <c:extLst>
            <c:ext xmlns:c16="http://schemas.microsoft.com/office/drawing/2014/chart" uri="{C3380CC4-5D6E-409C-BE32-E72D297353CC}">
              <c16:uniqueId val="{00000000-2942-4B52-86A3-94980D6DDB7D}"/>
            </c:ext>
          </c:extLst>
        </c:ser>
        <c:ser>
          <c:idx val="2"/>
          <c:order val="1"/>
          <c:tx>
            <c:strRef>
              <c:f>'Fig5'!$Y$4</c:f>
              <c:strCache>
                <c:ptCount val="1"/>
                <c:pt idx="0">
                  <c:v>Biomass</c:v>
                </c:pt>
              </c:strCache>
            </c:strRef>
          </c:tx>
          <c:spPr>
            <a:solidFill>
              <a:srgbClr val="33A033">
                <a:lumMod val="60000"/>
                <a:lumOff val="40000"/>
              </a:srgbClr>
            </a:solidFill>
            <a:ln w="1270" cap="flat" cmpd="sng" algn="ctr">
              <a:solidFill>
                <a:srgbClr val="FFFFFF"/>
              </a:solidFill>
              <a:prstDash val="solid"/>
              <a:round/>
              <a:headEnd type="none" w="med" len="med"/>
              <a:tailEnd type="none" w="med" len="med"/>
            </a:ln>
            <a:effectLst/>
          </c:spPr>
          <c:invertIfNegative val="0"/>
          <c:cat>
            <c:strRef>
              <c:f>'Fig5'!$W$5:$W$45</c:f>
              <c:strCache>
                <c:ptCount val="39"/>
                <c:pt idx="0">
                  <c:v>EU</c:v>
                </c:pt>
                <c:pt idx="2">
                  <c:v>Finland</c:v>
                </c:pt>
                <c:pt idx="3">
                  <c:v>Romania</c:v>
                </c:pt>
                <c:pt idx="4">
                  <c:v>Estonia</c:v>
                </c:pt>
                <c:pt idx="5">
                  <c:v>Denmark</c:v>
                </c:pt>
                <c:pt idx="6">
                  <c:v>Bulgaria</c:v>
                </c:pt>
                <c:pt idx="7">
                  <c:v>Sweden</c:v>
                </c:pt>
                <c:pt idx="8">
                  <c:v>Luxembourg</c:v>
                </c:pt>
                <c:pt idx="9">
                  <c:v>Lithuania</c:v>
                </c:pt>
                <c:pt idx="10">
                  <c:v>Ireland</c:v>
                </c:pt>
                <c:pt idx="11">
                  <c:v>Cyprus</c:v>
                </c:pt>
                <c:pt idx="12">
                  <c:v>Poland</c:v>
                </c:pt>
                <c:pt idx="13">
                  <c:v>Latvia</c:v>
                </c:pt>
                <c:pt idx="14">
                  <c:v>Slovenia</c:v>
                </c:pt>
                <c:pt idx="15">
                  <c:v>Austria</c:v>
                </c:pt>
                <c:pt idx="16">
                  <c:v>Portugal</c:v>
                </c:pt>
                <c:pt idx="17">
                  <c:v>Hungary</c:v>
                </c:pt>
                <c:pt idx="18">
                  <c:v>Czechia</c:v>
                </c:pt>
                <c:pt idx="19">
                  <c:v>Belgium</c:v>
                </c:pt>
                <c:pt idx="20">
                  <c:v>Germany</c:v>
                </c:pt>
                <c:pt idx="21">
                  <c:v>Croatia</c:v>
                </c:pt>
                <c:pt idx="22">
                  <c:v>Slovakia</c:v>
                </c:pt>
                <c:pt idx="23">
                  <c:v>France</c:v>
                </c:pt>
                <c:pt idx="24">
                  <c:v>Greece</c:v>
                </c:pt>
                <c:pt idx="25">
                  <c:v>Malta</c:v>
                </c:pt>
                <c:pt idx="26">
                  <c:v>Netherlands</c:v>
                </c:pt>
                <c:pt idx="27">
                  <c:v>Italy</c:v>
                </c:pt>
                <c:pt idx="28">
                  <c:v>Spain</c:v>
                </c:pt>
                <c:pt idx="30">
                  <c:v>Norway (*)</c:v>
                </c:pt>
                <c:pt idx="31">
                  <c:v>Iceland (*)</c:v>
                </c:pt>
                <c:pt idx="32">
                  <c:v>Switzerland (*)</c:v>
                </c:pt>
                <c:pt idx="34">
                  <c:v>Serbia (**)</c:v>
                </c:pt>
                <c:pt idx="35">
                  <c:v>Türkiye (*)</c:v>
                </c:pt>
                <c:pt idx="36">
                  <c:v>Bosnia and Herzegovina (***)</c:v>
                </c:pt>
                <c:pt idx="37">
                  <c:v>North Macedonia (*)</c:v>
                </c:pt>
                <c:pt idx="38">
                  <c:v>Albania (**)</c:v>
                </c:pt>
              </c:strCache>
            </c:strRef>
          </c:cat>
          <c:val>
            <c:numRef>
              <c:f>'Fig5'!$Y$5:$Y$45</c:f>
              <c:numCache>
                <c:formatCode>0.0</c:formatCode>
                <c:ptCount val="41"/>
                <c:pt idx="0">
                  <c:v>3.173</c:v>
                </c:pt>
                <c:pt idx="2">
                  <c:v>5.8369999999999997</c:v>
                </c:pt>
                <c:pt idx="3">
                  <c:v>2.9319999999999999</c:v>
                </c:pt>
                <c:pt idx="4">
                  <c:v>4.5650000000000004</c:v>
                </c:pt>
                <c:pt idx="5">
                  <c:v>6.3940000000000001</c:v>
                </c:pt>
                <c:pt idx="6">
                  <c:v>3.1059999999999999</c:v>
                </c:pt>
                <c:pt idx="7">
                  <c:v>5.8650000000000002</c:v>
                </c:pt>
                <c:pt idx="8">
                  <c:v>4.8</c:v>
                </c:pt>
                <c:pt idx="9">
                  <c:v>5.67</c:v>
                </c:pt>
                <c:pt idx="10">
                  <c:v>6.9009999999999998</c:v>
                </c:pt>
                <c:pt idx="11">
                  <c:v>2.0510000000000002</c:v>
                </c:pt>
                <c:pt idx="12">
                  <c:v>4.18</c:v>
                </c:pt>
                <c:pt idx="13">
                  <c:v>3.1219999999999999</c:v>
                </c:pt>
                <c:pt idx="14">
                  <c:v>2.673</c:v>
                </c:pt>
                <c:pt idx="15">
                  <c:v>4.0709999999999997</c:v>
                </c:pt>
                <c:pt idx="16">
                  <c:v>3.6629999999999998</c:v>
                </c:pt>
                <c:pt idx="17">
                  <c:v>3.97</c:v>
                </c:pt>
                <c:pt idx="18">
                  <c:v>2.63</c:v>
                </c:pt>
                <c:pt idx="19">
                  <c:v>4.7060000000000004</c:v>
                </c:pt>
                <c:pt idx="20">
                  <c:v>2.7269999999999999</c:v>
                </c:pt>
                <c:pt idx="21">
                  <c:v>3.2679999999999998</c:v>
                </c:pt>
                <c:pt idx="22">
                  <c:v>2.7629999999999999</c:v>
                </c:pt>
                <c:pt idx="23">
                  <c:v>3.1669999999999998</c:v>
                </c:pt>
                <c:pt idx="24">
                  <c:v>2.3959999999999999</c:v>
                </c:pt>
                <c:pt idx="25">
                  <c:v>1.141</c:v>
                </c:pt>
                <c:pt idx="26">
                  <c:v>3.008</c:v>
                </c:pt>
                <c:pt idx="27">
                  <c:v>2.1469999999999998</c:v>
                </c:pt>
                <c:pt idx="28">
                  <c:v>2.3580000000000001</c:v>
                </c:pt>
                <c:pt idx="30">
                  <c:v>2.407</c:v>
                </c:pt>
                <c:pt idx="31">
                  <c:v>4.9429999999999996</c:v>
                </c:pt>
                <c:pt idx="32">
                  <c:v>2.032</c:v>
                </c:pt>
                <c:pt idx="34">
                  <c:v>4.5999999999999996</c:v>
                </c:pt>
                <c:pt idx="35">
                  <c:v>3.2</c:v>
                </c:pt>
                <c:pt idx="36">
                  <c:v>2.9</c:v>
                </c:pt>
                <c:pt idx="37">
                  <c:v>2.6</c:v>
                </c:pt>
                <c:pt idx="38">
                  <c:v>3</c:v>
                </c:pt>
              </c:numCache>
            </c:numRef>
          </c:val>
          <c:extLst>
            <c:ext xmlns:c16="http://schemas.microsoft.com/office/drawing/2014/chart" uri="{C3380CC4-5D6E-409C-BE32-E72D297353CC}">
              <c16:uniqueId val="{00000001-2942-4B52-86A3-94980D6DDB7D}"/>
            </c:ext>
          </c:extLst>
        </c:ser>
        <c:ser>
          <c:idx val="0"/>
          <c:order val="2"/>
          <c:tx>
            <c:strRef>
              <c:f>'Fig5'!$AB$4</c:f>
              <c:strCache>
                <c:ptCount val="1"/>
                <c:pt idx="0">
                  <c:v>Fossil energy materials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'Fig5'!$W$5:$W$45</c:f>
              <c:strCache>
                <c:ptCount val="39"/>
                <c:pt idx="0">
                  <c:v>EU</c:v>
                </c:pt>
                <c:pt idx="2">
                  <c:v>Finland</c:v>
                </c:pt>
                <c:pt idx="3">
                  <c:v>Romania</c:v>
                </c:pt>
                <c:pt idx="4">
                  <c:v>Estonia</c:v>
                </c:pt>
                <c:pt idx="5">
                  <c:v>Denmark</c:v>
                </c:pt>
                <c:pt idx="6">
                  <c:v>Bulgaria</c:v>
                </c:pt>
                <c:pt idx="7">
                  <c:v>Sweden</c:v>
                </c:pt>
                <c:pt idx="8">
                  <c:v>Luxembourg</c:v>
                </c:pt>
                <c:pt idx="9">
                  <c:v>Lithuania</c:v>
                </c:pt>
                <c:pt idx="10">
                  <c:v>Ireland</c:v>
                </c:pt>
                <c:pt idx="11">
                  <c:v>Cyprus</c:v>
                </c:pt>
                <c:pt idx="12">
                  <c:v>Poland</c:v>
                </c:pt>
                <c:pt idx="13">
                  <c:v>Latvia</c:v>
                </c:pt>
                <c:pt idx="14">
                  <c:v>Slovenia</c:v>
                </c:pt>
                <c:pt idx="15">
                  <c:v>Austria</c:v>
                </c:pt>
                <c:pt idx="16">
                  <c:v>Portugal</c:v>
                </c:pt>
                <c:pt idx="17">
                  <c:v>Hungary</c:v>
                </c:pt>
                <c:pt idx="18">
                  <c:v>Czechia</c:v>
                </c:pt>
                <c:pt idx="19">
                  <c:v>Belgium</c:v>
                </c:pt>
                <c:pt idx="20">
                  <c:v>Germany</c:v>
                </c:pt>
                <c:pt idx="21">
                  <c:v>Croatia</c:v>
                </c:pt>
                <c:pt idx="22">
                  <c:v>Slovakia</c:v>
                </c:pt>
                <c:pt idx="23">
                  <c:v>France</c:v>
                </c:pt>
                <c:pt idx="24">
                  <c:v>Greece</c:v>
                </c:pt>
                <c:pt idx="25">
                  <c:v>Malta</c:v>
                </c:pt>
                <c:pt idx="26">
                  <c:v>Netherlands</c:v>
                </c:pt>
                <c:pt idx="27">
                  <c:v>Italy</c:v>
                </c:pt>
                <c:pt idx="28">
                  <c:v>Spain</c:v>
                </c:pt>
                <c:pt idx="30">
                  <c:v>Norway (*)</c:v>
                </c:pt>
                <c:pt idx="31">
                  <c:v>Iceland (*)</c:v>
                </c:pt>
                <c:pt idx="32">
                  <c:v>Switzerland (*)</c:v>
                </c:pt>
                <c:pt idx="34">
                  <c:v>Serbia (**)</c:v>
                </c:pt>
                <c:pt idx="35">
                  <c:v>Türkiye (*)</c:v>
                </c:pt>
                <c:pt idx="36">
                  <c:v>Bosnia and Herzegovina (***)</c:v>
                </c:pt>
                <c:pt idx="37">
                  <c:v>North Macedonia (*)</c:v>
                </c:pt>
                <c:pt idx="38">
                  <c:v>Albania (**)</c:v>
                </c:pt>
              </c:strCache>
            </c:strRef>
          </c:cat>
          <c:val>
            <c:numRef>
              <c:f>'Fig5'!$AB$5:$AB$45</c:f>
              <c:numCache>
                <c:formatCode>0.0</c:formatCode>
                <c:ptCount val="41"/>
                <c:pt idx="0">
                  <c:v>2.375</c:v>
                </c:pt>
                <c:pt idx="2">
                  <c:v>2.2599999999999998</c:v>
                </c:pt>
                <c:pt idx="3">
                  <c:v>1.821</c:v>
                </c:pt>
                <c:pt idx="4">
                  <c:v>9.6039999999999992</c:v>
                </c:pt>
                <c:pt idx="5">
                  <c:v>4.3099999999999996</c:v>
                </c:pt>
                <c:pt idx="6">
                  <c:v>4.1429999999999998</c:v>
                </c:pt>
                <c:pt idx="7">
                  <c:v>1.341</c:v>
                </c:pt>
                <c:pt idx="8">
                  <c:v>3.855</c:v>
                </c:pt>
                <c:pt idx="9">
                  <c:v>1.98</c:v>
                </c:pt>
                <c:pt idx="10">
                  <c:v>2.597</c:v>
                </c:pt>
                <c:pt idx="11">
                  <c:v>2.2469999999999999</c:v>
                </c:pt>
                <c:pt idx="12">
                  <c:v>3.706</c:v>
                </c:pt>
                <c:pt idx="13">
                  <c:v>0.879</c:v>
                </c:pt>
                <c:pt idx="14">
                  <c:v>2.855</c:v>
                </c:pt>
                <c:pt idx="15">
                  <c:v>2.2770000000000001</c:v>
                </c:pt>
                <c:pt idx="16">
                  <c:v>1.1339999999999999</c:v>
                </c:pt>
                <c:pt idx="17">
                  <c:v>1.73</c:v>
                </c:pt>
                <c:pt idx="18">
                  <c:v>4.4109999999999996</c:v>
                </c:pt>
                <c:pt idx="19">
                  <c:v>3.944</c:v>
                </c:pt>
                <c:pt idx="20">
                  <c:v>3.2530000000000001</c:v>
                </c:pt>
                <c:pt idx="21">
                  <c:v>1.6759999999999999</c:v>
                </c:pt>
                <c:pt idx="22">
                  <c:v>1.883</c:v>
                </c:pt>
                <c:pt idx="23">
                  <c:v>1.671</c:v>
                </c:pt>
                <c:pt idx="24">
                  <c:v>2.7290000000000001</c:v>
                </c:pt>
                <c:pt idx="25">
                  <c:v>3.4470000000000001</c:v>
                </c:pt>
                <c:pt idx="26">
                  <c:v>3.4860000000000002</c:v>
                </c:pt>
                <c:pt idx="27">
                  <c:v>2.0369999999999999</c:v>
                </c:pt>
                <c:pt idx="28">
                  <c:v>1.3149999999999999</c:v>
                </c:pt>
                <c:pt idx="30">
                  <c:v>6.8840000000000003</c:v>
                </c:pt>
                <c:pt idx="31">
                  <c:v>3.573</c:v>
                </c:pt>
                <c:pt idx="32">
                  <c:v>1.4570000000000001</c:v>
                </c:pt>
                <c:pt idx="34">
                  <c:v>6.4</c:v>
                </c:pt>
                <c:pt idx="35">
                  <c:v>2.2999999999999998</c:v>
                </c:pt>
                <c:pt idx="36">
                  <c:v>4.7</c:v>
                </c:pt>
                <c:pt idx="37">
                  <c:v>3.9</c:v>
                </c:pt>
                <c:pt idx="38">
                  <c:v>0.6</c:v>
                </c:pt>
              </c:numCache>
            </c:numRef>
          </c:val>
          <c:extLst>
            <c:ext xmlns:c16="http://schemas.microsoft.com/office/drawing/2014/chart" uri="{C3380CC4-5D6E-409C-BE32-E72D297353CC}">
              <c16:uniqueId val="{00000002-2942-4B52-86A3-94980D6DDB7D}"/>
            </c:ext>
          </c:extLst>
        </c:ser>
        <c:ser>
          <c:idx val="3"/>
          <c:order val="3"/>
          <c:tx>
            <c:strRef>
              <c:f>'Fig5'!$Z$4</c:f>
              <c:strCache>
                <c:ptCount val="1"/>
                <c:pt idx="0">
                  <c:v>Metal ores</c:v>
                </c:pt>
              </c:strCache>
            </c:strRef>
          </c:tx>
          <c:spPr>
            <a:solidFill>
              <a:srgbClr val="C05F03">
                <a:lumMod val="100000"/>
              </a:srgbClr>
            </a:solidFill>
            <a:ln w="1270" cap="flat" cmpd="sng" algn="ctr">
              <a:solidFill>
                <a:srgbClr val="FFFFFF"/>
              </a:solidFill>
              <a:prstDash val="solid"/>
              <a:round/>
              <a:headEnd type="none" w="med" len="med"/>
              <a:tailEnd type="none" w="med" len="med"/>
            </a:ln>
            <a:effectLst/>
          </c:spPr>
          <c:invertIfNegative val="0"/>
          <c:cat>
            <c:strRef>
              <c:f>'Fig5'!$W$5:$W$45</c:f>
              <c:strCache>
                <c:ptCount val="39"/>
                <c:pt idx="0">
                  <c:v>EU</c:v>
                </c:pt>
                <c:pt idx="2">
                  <c:v>Finland</c:v>
                </c:pt>
                <c:pt idx="3">
                  <c:v>Romania</c:v>
                </c:pt>
                <c:pt idx="4">
                  <c:v>Estonia</c:v>
                </c:pt>
                <c:pt idx="5">
                  <c:v>Denmark</c:v>
                </c:pt>
                <c:pt idx="6">
                  <c:v>Bulgaria</c:v>
                </c:pt>
                <c:pt idx="7">
                  <c:v>Sweden</c:v>
                </c:pt>
                <c:pt idx="8">
                  <c:v>Luxembourg</c:v>
                </c:pt>
                <c:pt idx="9">
                  <c:v>Lithuania</c:v>
                </c:pt>
                <c:pt idx="10">
                  <c:v>Ireland</c:v>
                </c:pt>
                <c:pt idx="11">
                  <c:v>Cyprus</c:v>
                </c:pt>
                <c:pt idx="12">
                  <c:v>Poland</c:v>
                </c:pt>
                <c:pt idx="13">
                  <c:v>Latvia</c:v>
                </c:pt>
                <c:pt idx="14">
                  <c:v>Slovenia</c:v>
                </c:pt>
                <c:pt idx="15">
                  <c:v>Austria</c:v>
                </c:pt>
                <c:pt idx="16">
                  <c:v>Portugal</c:v>
                </c:pt>
                <c:pt idx="17">
                  <c:v>Hungary</c:v>
                </c:pt>
                <c:pt idx="18">
                  <c:v>Czechia</c:v>
                </c:pt>
                <c:pt idx="19">
                  <c:v>Belgium</c:v>
                </c:pt>
                <c:pt idx="20">
                  <c:v>Germany</c:v>
                </c:pt>
                <c:pt idx="21">
                  <c:v>Croatia</c:v>
                </c:pt>
                <c:pt idx="22">
                  <c:v>Slovakia</c:v>
                </c:pt>
                <c:pt idx="23">
                  <c:v>France</c:v>
                </c:pt>
                <c:pt idx="24">
                  <c:v>Greece</c:v>
                </c:pt>
                <c:pt idx="25">
                  <c:v>Malta</c:v>
                </c:pt>
                <c:pt idx="26">
                  <c:v>Netherlands</c:v>
                </c:pt>
                <c:pt idx="27">
                  <c:v>Italy</c:v>
                </c:pt>
                <c:pt idx="28">
                  <c:v>Spain</c:v>
                </c:pt>
                <c:pt idx="30">
                  <c:v>Norway (*)</c:v>
                </c:pt>
                <c:pt idx="31">
                  <c:v>Iceland (*)</c:v>
                </c:pt>
                <c:pt idx="32">
                  <c:v>Switzerland (*)</c:v>
                </c:pt>
                <c:pt idx="34">
                  <c:v>Serbia (**)</c:v>
                </c:pt>
                <c:pt idx="35">
                  <c:v>Türkiye (*)</c:v>
                </c:pt>
                <c:pt idx="36">
                  <c:v>Bosnia and Herzegovina (***)</c:v>
                </c:pt>
                <c:pt idx="37">
                  <c:v>North Macedonia (*)</c:v>
                </c:pt>
                <c:pt idx="38">
                  <c:v>Albania (**)</c:v>
                </c:pt>
              </c:strCache>
            </c:strRef>
          </c:cat>
          <c:val>
            <c:numRef>
              <c:f>'Fig5'!$Z$5:$Z$45</c:f>
              <c:numCache>
                <c:formatCode>0.0</c:formatCode>
                <c:ptCount val="41"/>
                <c:pt idx="0">
                  <c:v>0.71499999999999997</c:v>
                </c:pt>
                <c:pt idx="2">
                  <c:v>6.4130000000000003</c:v>
                </c:pt>
                <c:pt idx="3">
                  <c:v>0.33500000000000002</c:v>
                </c:pt>
                <c:pt idx="4">
                  <c:v>0.14899999999999999</c:v>
                </c:pt>
                <c:pt idx="5">
                  <c:v>0.223</c:v>
                </c:pt>
                <c:pt idx="6">
                  <c:v>6.59</c:v>
                </c:pt>
                <c:pt idx="7">
                  <c:v>5.1790000000000003</c:v>
                </c:pt>
                <c:pt idx="8">
                  <c:v>1.423</c:v>
                </c:pt>
                <c:pt idx="9">
                  <c:v>0.20899999999999999</c:v>
                </c:pt>
                <c:pt idx="10">
                  <c:v>1.1240000000000001</c:v>
                </c:pt>
                <c:pt idx="11">
                  <c:v>0.63100000000000001</c:v>
                </c:pt>
                <c:pt idx="12">
                  <c:v>0.98099999999999998</c:v>
                </c:pt>
                <c:pt idx="13">
                  <c:v>0.08</c:v>
                </c:pt>
                <c:pt idx="14">
                  <c:v>0.28199999999999997</c:v>
                </c:pt>
                <c:pt idx="15">
                  <c:v>0.84499999999999997</c:v>
                </c:pt>
                <c:pt idx="16">
                  <c:v>0.999</c:v>
                </c:pt>
                <c:pt idx="17">
                  <c:v>0.10299999999999999</c:v>
                </c:pt>
                <c:pt idx="18">
                  <c:v>0.22800000000000001</c:v>
                </c:pt>
                <c:pt idx="19">
                  <c:v>0.90700000000000003</c:v>
                </c:pt>
                <c:pt idx="20">
                  <c:v>0.38400000000000001</c:v>
                </c:pt>
                <c:pt idx="21">
                  <c:v>0.27300000000000002</c:v>
                </c:pt>
                <c:pt idx="22">
                  <c:v>0.53700000000000003</c:v>
                </c:pt>
                <c:pt idx="23">
                  <c:v>0.19500000000000001</c:v>
                </c:pt>
                <c:pt idx="24">
                  <c:v>0.438</c:v>
                </c:pt>
                <c:pt idx="25">
                  <c:v>0.29199999999999998</c:v>
                </c:pt>
                <c:pt idx="26">
                  <c:v>0.39200000000000002</c:v>
                </c:pt>
                <c:pt idx="27">
                  <c:v>0.25600000000000001</c:v>
                </c:pt>
                <c:pt idx="28">
                  <c:v>0.66300000000000003</c:v>
                </c:pt>
                <c:pt idx="30">
                  <c:v>0.75</c:v>
                </c:pt>
                <c:pt idx="31">
                  <c:v>2.5310000000000001</c:v>
                </c:pt>
                <c:pt idx="32">
                  <c:v>0.309</c:v>
                </c:pt>
                <c:pt idx="34">
                  <c:v>3.5</c:v>
                </c:pt>
                <c:pt idx="35">
                  <c:v>1.1000000000000001</c:v>
                </c:pt>
                <c:pt idx="36">
                  <c:v>0.8</c:v>
                </c:pt>
                <c:pt idx="37">
                  <c:v>3</c:v>
                </c:pt>
                <c:pt idx="38">
                  <c:v>0.6</c:v>
                </c:pt>
              </c:numCache>
            </c:numRef>
          </c:val>
          <c:extLst>
            <c:ext xmlns:c16="http://schemas.microsoft.com/office/drawing/2014/chart" uri="{C3380CC4-5D6E-409C-BE32-E72D297353CC}">
              <c16:uniqueId val="{00000003-2942-4B52-86A3-94980D6DDB7D}"/>
            </c:ext>
          </c:extLst>
        </c:ser>
        <c:dLbls>
          <c:showLegendKey val="0"/>
          <c:showVal val="0"/>
          <c:showCatName val="0"/>
          <c:showSerName val="0"/>
          <c:showPercent val="0"/>
          <c:showBubbleSize val="0"/>
        </c:dLbls>
        <c:gapWidth val="75"/>
        <c:overlap val="100"/>
        <c:axId val="176742400"/>
        <c:axId val="176743936"/>
      </c:barChart>
      <c:catAx>
        <c:axId val="176742400"/>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76743936"/>
        <c:crossesAt val="0"/>
        <c:auto val="1"/>
        <c:lblAlgn val="ctr"/>
        <c:lblOffset val="100"/>
        <c:tickMarkSkip val="1"/>
        <c:noMultiLvlLbl val="0"/>
      </c:catAx>
      <c:valAx>
        <c:axId val="176743936"/>
        <c:scaling>
          <c:orientation val="minMax"/>
          <c:max val="45"/>
          <c:min val="0"/>
        </c:scaling>
        <c:delete val="0"/>
        <c:axPos val="l"/>
        <c:majorGridlines>
          <c:spPr>
            <a:ln w="3175">
              <a:solidFill>
                <a:srgbClr val="C0C0C0"/>
              </a:solidFill>
              <a:prstDash val="sysDash"/>
            </a:ln>
          </c:spPr>
        </c:majorGridlines>
        <c:numFmt formatCode="#,##0" sourceLinked="0"/>
        <c:majorTickMark val="out"/>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742400"/>
        <c:crosses val="autoZero"/>
        <c:crossBetween val="between"/>
        <c:majorUnit val="5"/>
      </c:valAx>
    </c:plotArea>
    <c:legend>
      <c:legendPos val="b"/>
      <c:layout>
        <c:manualLayout>
          <c:xMode val="edge"/>
          <c:yMode val="edge"/>
          <c:x val="0.16736965879265089"/>
          <c:y val="0.74565274524194169"/>
          <c:w val="0.57431166251986243"/>
          <c:h val="3.7081991821797285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sz="1800" b="1">
                <a:latin typeface="Arial"/>
                <a:ea typeface="Arial"/>
                <a:cs typeface="Arial"/>
              </a:defRPr>
            </a:pPr>
            <a:r>
              <a:rPr lang="en-US"/>
              <a:t>Development of material consumption in EU and world, 2000-2023</a:t>
            </a:r>
          </a:p>
          <a:p>
            <a:pPr algn="l">
              <a:defRPr sz="1800" b="1">
                <a:latin typeface="Arial"/>
                <a:ea typeface="Arial"/>
                <a:cs typeface="Arial"/>
              </a:defRPr>
            </a:pPr>
            <a:r>
              <a:rPr lang="en-US" sz="1600" b="0"/>
              <a:t>(tonnes per capita)</a:t>
            </a:r>
          </a:p>
        </c:rich>
      </c:tx>
      <c:layout>
        <c:manualLayout>
          <c:xMode val="edge"/>
          <c:yMode val="edge"/>
          <c:x val="5.3333333333333332E-3"/>
          <c:y val="8.7145954549267563E-3"/>
        </c:manualLayout>
      </c:layout>
      <c:overlay val="0"/>
    </c:title>
    <c:autoTitleDeleted val="0"/>
    <c:plotArea>
      <c:layout>
        <c:manualLayout>
          <c:xMode val="edge"/>
          <c:yMode val="edge"/>
          <c:x val="1.4666666666666666E-2"/>
          <c:y val="0.12875814784654283"/>
          <c:w val="0.97066666666666668"/>
          <c:h val="0.61336805219013391"/>
        </c:manualLayout>
      </c:layout>
      <c:lineChart>
        <c:grouping val="standard"/>
        <c:varyColors val="0"/>
        <c:ser>
          <c:idx val="0"/>
          <c:order val="0"/>
          <c:tx>
            <c:strRef>
              <c:f>'Fig6'!$C$58</c:f>
              <c:strCache>
                <c:ptCount val="1"/>
                <c:pt idx="0">
                  <c:v>EU</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'Fig6'!$D$56:$AA$56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'Fig6'!$D$58:$AA$58</c:f>
              <c:numCache>
                <c:formatCode>0.0</c:formatCode>
                <c:ptCount val="24"/>
                <c:pt idx="0">
                  <c:v>15.385</c:v>
                </c:pt>
                <c:pt idx="1">
                  <c:v>15.423999999999999</c:v>
                </c:pt>
                <c:pt idx="2">
                  <c:v>15.558999999999999</c:v>
                </c:pt>
                <c:pt idx="3">
                  <c:v>15.648</c:v>
                </c:pt>
                <c:pt idx="4">
                  <c:v>16.282</c:v>
                </c:pt>
                <c:pt idx="5">
                  <c:v>16.396999999999998</c:v>
                </c:pt>
                <c:pt idx="6">
                  <c:v>16.731000000000002</c:v>
                </c:pt>
                <c:pt idx="7">
                  <c:v>17.29</c:v>
                </c:pt>
                <c:pt idx="8">
                  <c:v>16.919</c:v>
                </c:pt>
                <c:pt idx="9">
                  <c:v>14.835000000000001</c:v>
                </c:pt>
                <c:pt idx="10">
                  <c:v>14.503</c:v>
                </c:pt>
                <c:pt idx="11">
                  <c:v>15.265000000000001</c:v>
                </c:pt>
                <c:pt idx="12">
                  <c:v>14.061</c:v>
                </c:pt>
                <c:pt idx="13">
                  <c:v>13.693</c:v>
                </c:pt>
                <c:pt idx="14">
                  <c:v>13.797000000000001</c:v>
                </c:pt>
                <c:pt idx="15">
                  <c:v>13.817</c:v>
                </c:pt>
                <c:pt idx="16">
                  <c:v>13.750999999999999</c:v>
                </c:pt>
                <c:pt idx="17">
                  <c:v>14.082000000000001</c:v>
                </c:pt>
                <c:pt idx="18">
                  <c:v>14.34</c:v>
                </c:pt>
                <c:pt idx="19">
                  <c:v>14.4</c:v>
                </c:pt>
                <c:pt idx="20">
                  <c:v>13.789</c:v>
                </c:pt>
                <c:pt idx="21">
                  <c:v>14.404</c:v>
                </c:pt>
                <c:pt idx="22">
                  <c:v>14.227</c:v>
                </c:pt>
                <c:pt idx="23">
                  <c:v>13.862</c:v>
                </c:pt>
              </c:numCache>
            </c:numRef>
          </c:val>
          <c:smooth val="0"/>
          <c:extLst>
            <c:ext xmlns:c16="http://schemas.microsoft.com/office/drawing/2014/chart" uri="{C3380CC4-5D6E-409C-BE32-E72D297353CC}">
              <c16:uniqueId val="{00000000-BE1E-44E9-BD84-99B53A1C0E5E}"/>
            </c:ext>
          </c:extLst>
        </c:ser>
        <c:ser>
          <c:idx val="1"/>
          <c:order val="1"/>
          <c:tx>
            <c:strRef>
              <c:f>'Fig6'!$C$57</c:f>
              <c:strCache>
                <c:ptCount val="1"/>
                <c:pt idx="0">
                  <c:v>World</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'Fig6'!$D$56:$AA$56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'Fig6'!$D$57:$Z$57</c:f>
              <c:numCache>
                <c:formatCode>0.0</c:formatCode>
                <c:ptCount val="23"/>
                <c:pt idx="0">
                  <c:v>9.2232000000000003</c:v>
                </c:pt>
                <c:pt idx="1">
                  <c:v>9.2682000000000002</c:v>
                </c:pt>
                <c:pt idx="2">
                  <c:v>9.3377999999999997</c:v>
                </c:pt>
                <c:pt idx="3">
                  <c:v>9.6042000000000005</c:v>
                </c:pt>
                <c:pt idx="4">
                  <c:v>9.9954999999999998</c:v>
                </c:pt>
                <c:pt idx="5">
                  <c:v>10.2433</c:v>
                </c:pt>
                <c:pt idx="6">
                  <c:v>10.606299999999999</c:v>
                </c:pt>
                <c:pt idx="7">
                  <c:v>10.906499999999999</c:v>
                </c:pt>
                <c:pt idx="8">
                  <c:v>10.9551</c:v>
                </c:pt>
                <c:pt idx="9">
                  <c:v>10.8513</c:v>
                </c:pt>
                <c:pt idx="10">
                  <c:v>11.2964</c:v>
                </c:pt>
                <c:pt idx="11">
                  <c:v>11.8741</c:v>
                </c:pt>
                <c:pt idx="12">
                  <c:v>12.089600000000001</c:v>
                </c:pt>
                <c:pt idx="13">
                  <c:v>12.3188</c:v>
                </c:pt>
                <c:pt idx="14">
                  <c:v>12.379799999999999</c:v>
                </c:pt>
                <c:pt idx="15">
                  <c:v>12.234400000000001</c:v>
                </c:pt>
                <c:pt idx="16">
                  <c:v>12.234400000000001</c:v>
                </c:pt>
                <c:pt idx="17">
                  <c:v>12.2431</c:v>
                </c:pt>
                <c:pt idx="18">
                  <c:v>12.177300000000001</c:v>
                </c:pt>
                <c:pt idx="19">
                  <c:v>12.0785</c:v>
                </c:pt>
                <c:pt idx="20">
                  <c:v>11.8094</c:v>
                </c:pt>
                <c:pt idx="21">
                  <c:v>12.061999999999999</c:v>
                </c:pt>
                <c:pt idx="22">
                  <c:v>12.036099999999999</c:v>
                </c:pt>
              </c:numCache>
            </c:numRef>
          </c:val>
          <c:smooth val="0"/>
          <c:extLst>
            <c:ext xmlns:c16="http://schemas.microsoft.com/office/drawing/2014/chart" uri="{C3380CC4-5D6E-409C-BE32-E72D297353CC}">
              <c16:uniqueId val="{00000001-BE1E-44E9-BD84-99B53A1C0E5E}"/>
            </c:ext>
          </c:extLst>
        </c:ser>
        <c:dLbls>
          <c:showLegendKey val="0"/>
          <c:showVal val="0"/>
          <c:showCatName val="0"/>
          <c:showSerName val="0"/>
          <c:showPercent val="0"/>
          <c:showBubbleSize val="0"/>
        </c:dLbls>
        <c:marker val="1"/>
        <c:smooth val="0"/>
        <c:axId val="176892928"/>
        <c:axId val="176919296"/>
      </c:lineChart>
      <c:catAx>
        <c:axId val="176892928"/>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76919296"/>
        <c:crosses val="autoZero"/>
        <c:auto val="1"/>
        <c:lblAlgn val="ctr"/>
        <c:lblOffset val="100"/>
        <c:tickLblSkip val="1"/>
        <c:tickMarkSkip val="1"/>
        <c:noMultiLvlLbl val="0"/>
      </c:catAx>
      <c:valAx>
        <c:axId val="176919296"/>
        <c:scaling>
          <c:orientation val="minMax"/>
          <c:max val="18"/>
          <c:min val="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892928"/>
        <c:crosses val="autoZero"/>
        <c:crossBetween val="between"/>
      </c:valAx>
    </c:plotArea>
    <c:legend>
      <c:legendPos val="b"/>
      <c:layout>
        <c:manualLayout>
          <c:xMode val="edge"/>
          <c:yMode val="edge"/>
          <c:x val="0.4210719160104987"/>
          <c:y val="0.7660913375377254"/>
          <c:w val="0.15785616797900262"/>
          <c:h val="4.1995429640706496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3</xdr:row>
      <xdr:rowOff>148846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7</xdr:row>
      <xdr:rowOff>125738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3</xdr:row>
      <xdr:rowOff>158370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87637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101591</xdr:colOff>
      <xdr:row>1</xdr:row>
      <xdr:rowOff>92073</xdr:rowOff>
    </xdr:from>
    <xdr:to>
      <xdr:col>22</xdr:col>
      <xdr:colOff>390525</xdr:colOff>
      <xdr:row>34</xdr:row>
      <xdr:rowOff>74581</xdr:rowOff>
    </xdr:to>
    <xdr:graphicFrame macro="">
      <xdr:nvGraphicFramePr>
        <xdr:cNvPr id="3146" name="Chart 2">
          <a:extLst>
            <a:ext uri="{FF2B5EF4-FFF2-40B4-BE49-F238E27FC236}">
              <a16:creationId xmlns:a16="http://schemas.microsoft.com/office/drawing/2014/main" id="{00000000-0008-0000-0200-00004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0.91684</cdr:y>
    </cdr:from>
    <cdr:ext cx="7995000" cy="484876"/>
    <cdr:sp macro="" textlink="">
      <cdr:nvSpPr>
        <cdr:cNvPr id="3" name="FootonotesShape">
          <a:extLst xmlns:a="http://schemas.openxmlformats.org/drawingml/2006/main">
            <a:ext uri="{FF2B5EF4-FFF2-40B4-BE49-F238E27FC236}">
              <a16:creationId xmlns:a16="http://schemas.microsoft.com/office/drawing/2014/main" id="{BA06407A-0230-9214-C7E2-637B552AB4DA}"/>
            </a:ext>
          </a:extLst>
        </cdr:cNvPr>
        <cdr:cNvSpPr txBox="1"/>
      </cdr:nvSpPr>
      <cdr:spPr>
        <a:xfrm xmlns:a="http://schemas.openxmlformats.org/drawingml/2006/main">
          <a:off x="0" y="5345982"/>
          <a:ext cx="79950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GDP in chain-linked volumes, reference year 2015. Y-axis does not start at 0</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nama_10_gdp; env_ac_mfa; env_ac_rp)</a:t>
          </a:r>
        </a:p>
      </cdr:txBody>
    </cdr:sp>
  </cdr:absSizeAnchor>
  <cdr:absSizeAnchor xmlns:cdr="http://schemas.openxmlformats.org/drawingml/2006/chartDrawing">
    <cdr:from>
      <cdr:x>0.83936</cdr:x>
      <cdr:y>0.92786</cdr:y>
    </cdr:from>
    <cdr:ext cx="1530099" cy="420623"/>
    <cdr:pic>
      <cdr:nvPicPr>
        <cdr:cNvPr id="6" name="LogoShape">
          <a:extLst xmlns:a="http://schemas.openxmlformats.org/drawingml/2006/main">
            <a:ext uri="{FF2B5EF4-FFF2-40B4-BE49-F238E27FC236}">
              <a16:creationId xmlns:a16="http://schemas.microsoft.com/office/drawing/2014/main" id="{E500FAF5-6F18-C02E-5A26-8ECA29AD1E0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0235"/>
          <a:ext cx="1530099" cy="420623"/>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editAs="oneCell">
    <xdr:from>
      <xdr:col>2</xdr:col>
      <xdr:colOff>34923</xdr:colOff>
      <xdr:row>1</xdr:row>
      <xdr:rowOff>1</xdr:rowOff>
    </xdr:from>
    <xdr:to>
      <xdr:col>22</xdr:col>
      <xdr:colOff>447674</xdr:colOff>
      <xdr:row>32</xdr:row>
      <xdr:rowOff>501336</xdr:rowOff>
    </xdr:to>
    <xdr:graphicFrame macro="">
      <xdr:nvGraphicFramePr>
        <xdr:cNvPr id="2" name="Chart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0.91785</cdr:y>
    </cdr:from>
    <cdr:ext cx="7995000" cy="484875"/>
    <cdr:sp macro="" textlink="">
      <cdr:nvSpPr>
        <cdr:cNvPr id="3" name="FootonotesShape">
          <a:extLst xmlns:a="http://schemas.openxmlformats.org/drawingml/2006/main">
            <a:ext uri="{FF2B5EF4-FFF2-40B4-BE49-F238E27FC236}">
              <a16:creationId xmlns:a16="http://schemas.microsoft.com/office/drawing/2014/main" id="{F4AA9048-250A-E634-4D34-ADA45BD35E27}"/>
            </a:ext>
          </a:extLst>
        </cdr:cNvPr>
        <cdr:cNvSpPr txBox="1"/>
      </cdr:nvSpPr>
      <cdr:spPr>
        <a:xfrm xmlns:a="http://schemas.openxmlformats.org/drawingml/2006/main">
          <a:off x="0" y="5417134"/>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Y-axis does not start at 0</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a:t>
          </a:r>
        </a:p>
      </cdr:txBody>
    </cdr:sp>
  </cdr:absSizeAnchor>
  <cdr:absSizeAnchor xmlns:cdr="http://schemas.openxmlformats.org/drawingml/2006/chartDrawing">
    <cdr:from>
      <cdr:x>0.83936</cdr:x>
      <cdr:y>0.92873</cdr:y>
    </cdr:from>
    <cdr:ext cx="1530099" cy="420623"/>
    <cdr:pic>
      <cdr:nvPicPr>
        <cdr:cNvPr id="5" name="LogoShape">
          <a:extLst xmlns:a="http://schemas.openxmlformats.org/drawingml/2006/main">
            <a:ext uri="{FF2B5EF4-FFF2-40B4-BE49-F238E27FC236}">
              <a16:creationId xmlns:a16="http://schemas.microsoft.com/office/drawing/2014/main" id="{87067EDA-670E-7DD8-A8C7-862B84781A9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81386"/>
          <a:ext cx="1530099" cy="420623"/>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1</xdr:col>
      <xdr:colOff>431796</xdr:colOff>
      <xdr:row>1</xdr:row>
      <xdr:rowOff>128588</xdr:rowOff>
    </xdr:from>
    <xdr:to>
      <xdr:col>14</xdr:col>
      <xdr:colOff>361949</xdr:colOff>
      <xdr:row>36</xdr:row>
      <xdr:rowOff>42496</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cdr:x>
      <cdr:y>0.87175</cdr:y>
    </cdr:from>
    <cdr:ext cx="4435478" cy="573234"/>
    <cdr:sp macro="" textlink="">
      <cdr:nvSpPr>
        <cdr:cNvPr id="2" name="FootonotesShape">
          <a:extLst xmlns:a="http://schemas.openxmlformats.org/drawingml/2006/main">
            <a:ext uri="{FF2B5EF4-FFF2-40B4-BE49-F238E27FC236}">
              <a16:creationId xmlns:a16="http://schemas.microsoft.com/office/drawing/2014/main" id="{0B3A6520-90AE-585F-25FF-73FB7AF49FEC}"/>
            </a:ext>
          </a:extLst>
        </cdr:cNvPr>
        <cdr:cNvSpPr txBox="1"/>
      </cdr:nvSpPr>
      <cdr:spPr>
        <a:xfrm xmlns:a="http://schemas.openxmlformats.org/drawingml/2006/main">
          <a:off x="0" y="4865497"/>
          <a:ext cx="4435478" cy="57323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000">
              <a:latin typeface="Arial" panose="020B0604020202020204" pitchFamily="34" charset="0"/>
            </a:rPr>
            <a:t>Note: The 'Other products'  and 'Waste for final treatment and disposal' categories are included in the 'Non-metallic minerals' category</a:t>
          </a:r>
        </a:p>
        <a:p xmlns:a="http://schemas.openxmlformats.org/drawingml/2006/main">
          <a:pPr>
            <a:spcBef>
              <a:spcPts val="300"/>
            </a:spcBef>
          </a:pPr>
          <a:r>
            <a:rPr lang="en-IE" sz="1000" i="1">
              <a:latin typeface="Arial" panose="020B0604020202020204" pitchFamily="34" charset="0"/>
            </a:rPr>
            <a:t>Source:</a:t>
          </a:r>
          <a:r>
            <a:rPr lang="en-IE" sz="1000">
              <a:latin typeface="Arial" panose="020B0604020202020204" pitchFamily="34" charset="0"/>
            </a:rPr>
            <a:t> Eurostat (online data code:  env_ac_mfa; demo_gind)</a:t>
          </a:r>
        </a:p>
      </cdr:txBody>
    </cdr:sp>
  </cdr:absSizeAnchor>
  <cdr:absSizeAnchor xmlns:cdr="http://schemas.openxmlformats.org/drawingml/2006/chartDrawing">
    <cdr:from>
      <cdr:x>0.70252</cdr:x>
      <cdr:y>0.92464</cdr:y>
    </cdr:from>
    <cdr:ext cx="1530099" cy="420624"/>
    <cdr:pic>
      <cdr:nvPicPr>
        <cdr:cNvPr id="6" name="LogoShape">
          <a:extLst xmlns:a="http://schemas.openxmlformats.org/drawingml/2006/main">
            <a:ext uri="{FF2B5EF4-FFF2-40B4-BE49-F238E27FC236}">
              <a16:creationId xmlns:a16="http://schemas.microsoft.com/office/drawing/2014/main" id="{7C4171E5-42E4-C6DF-489B-2BDC0998F79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3613401" y="5160658"/>
          <a:ext cx="1530099" cy="420624"/>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oneCell">
    <xdr:from>
      <xdr:col>1</xdr:col>
      <xdr:colOff>504818</xdr:colOff>
      <xdr:row>3</xdr:row>
      <xdr:rowOff>95251</xdr:rowOff>
    </xdr:from>
    <xdr:to>
      <xdr:col>24</xdr:col>
      <xdr:colOff>152400</xdr:colOff>
      <xdr:row>37</xdr:row>
      <xdr:rowOff>494212</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0.91788</cdr:y>
    </cdr:from>
    <cdr:ext cx="7995000" cy="484875"/>
    <cdr:sp macro="" textlink="">
      <cdr:nvSpPr>
        <cdr:cNvPr id="2" name="FootonotesShape">
          <a:extLst xmlns:a="http://schemas.openxmlformats.org/drawingml/2006/main">
            <a:ext uri="{FF2B5EF4-FFF2-40B4-BE49-F238E27FC236}">
              <a16:creationId xmlns:a16="http://schemas.microsoft.com/office/drawing/2014/main" id="{70F25FA6-D402-CF59-2F27-5B23BE19046C}"/>
            </a:ext>
          </a:extLst>
        </cdr:cNvPr>
        <cdr:cNvSpPr txBox="1"/>
      </cdr:nvSpPr>
      <cdr:spPr>
        <a:xfrm xmlns:a="http://schemas.openxmlformats.org/drawingml/2006/main">
          <a:off x="0" y="5419536"/>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Y-axis does not start at 0</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a:t>
          </a:r>
        </a:p>
      </cdr:txBody>
    </cdr:sp>
  </cdr:absSizeAnchor>
  <cdr:absSizeAnchor xmlns:cdr="http://schemas.openxmlformats.org/drawingml/2006/chartDrawing">
    <cdr:from>
      <cdr:x>0.83936</cdr:x>
      <cdr:y>0.92876</cdr:y>
    </cdr:from>
    <cdr:ext cx="1530099" cy="420625"/>
    <cdr:pic>
      <cdr:nvPicPr>
        <cdr:cNvPr id="5" name="LogoShape">
          <a:extLst xmlns:a="http://schemas.openxmlformats.org/drawingml/2006/main">
            <a:ext uri="{FF2B5EF4-FFF2-40B4-BE49-F238E27FC236}">
              <a16:creationId xmlns:a16="http://schemas.microsoft.com/office/drawing/2014/main" id="{6CECA995-8471-D856-A6A2-0A7FA6B2C90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83786"/>
          <a:ext cx="1530099" cy="42062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editAs="oneCell">
    <xdr:from>
      <xdr:col>0</xdr:col>
      <xdr:colOff>323126</xdr:colOff>
      <xdr:row>2</xdr:row>
      <xdr:rowOff>146049</xdr:rowOff>
    </xdr:from>
    <xdr:to>
      <xdr:col>14</xdr:col>
      <xdr:colOff>517072</xdr:colOff>
      <xdr:row>41</xdr:row>
      <xdr:rowOff>108819</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0.81929</cdr:y>
    </cdr:from>
    <cdr:ext cx="7995000" cy="1193018"/>
    <cdr:sp macro="" textlink="">
      <cdr:nvSpPr>
        <cdr:cNvPr id="14" name="FootonotesShape">
          <a:extLst xmlns:a="http://schemas.openxmlformats.org/drawingml/2006/main">
            <a:ext uri="{FF2B5EF4-FFF2-40B4-BE49-F238E27FC236}">
              <a16:creationId xmlns:a16="http://schemas.microsoft.com/office/drawing/2014/main" id="{6DD60AFA-9A5C-8511-F8BA-1FF54BDF1DCA}"/>
            </a:ext>
          </a:extLst>
        </cdr:cNvPr>
        <cdr:cNvSpPr txBox="1"/>
      </cdr:nvSpPr>
      <cdr:spPr>
        <a:xfrm xmlns:a="http://schemas.openxmlformats.org/drawingml/2006/main">
          <a:off x="0" y="5408677"/>
          <a:ext cx="7995000" cy="119301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 2022 instead of 2023</a:t>
          </a:r>
        </a:p>
        <a:p xmlns:a="http://schemas.openxmlformats.org/drawingml/2006/main">
          <a:r>
            <a:rPr lang="en-IE" sz="1200">
              <a:latin typeface="Arial" panose="020B0604020202020204" pitchFamily="34" charset="0"/>
            </a:rPr>
            <a:t>(**) 2021 instead of 2023</a:t>
          </a:r>
        </a:p>
        <a:p xmlns:a="http://schemas.openxmlformats.org/drawingml/2006/main">
          <a:r>
            <a:rPr lang="en-IE" sz="1200">
              <a:latin typeface="Arial" panose="020B0604020202020204" pitchFamily="34" charset="0"/>
            </a:rPr>
            <a:t>(***) 2019 instead of 2023</a:t>
          </a:r>
        </a:p>
        <a:p xmlns:a="http://schemas.openxmlformats.org/drawingml/2006/main">
          <a:r>
            <a:rPr lang="en-IE" sz="1200">
              <a:latin typeface="Arial" panose="020B0604020202020204" pitchFamily="34" charset="0"/>
            </a:rPr>
            <a:t>Note: The 'Other products'  and 'Waste for final treatment and disposal' categories are included in the 'Non-metallic minerals' category</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 demo_gind)</a:t>
          </a:r>
        </a:p>
      </cdr:txBody>
    </cdr:sp>
  </cdr:absSizeAnchor>
  <cdr:absSizeAnchor xmlns:cdr="http://schemas.openxmlformats.org/drawingml/2006/chartDrawing">
    <cdr:from>
      <cdr:x>0.83936</cdr:x>
      <cdr:y>0.93629</cdr:y>
    </cdr:from>
    <cdr:ext cx="1530099" cy="420625"/>
    <cdr:pic>
      <cdr:nvPicPr>
        <cdr:cNvPr id="16" name="LogoShape">
          <a:extLst xmlns:a="http://schemas.openxmlformats.org/drawingml/2006/main">
            <a:ext uri="{FF2B5EF4-FFF2-40B4-BE49-F238E27FC236}">
              <a16:creationId xmlns:a16="http://schemas.microsoft.com/office/drawing/2014/main" id="{72D9FF0C-67FC-C47E-97A8-6C3C995160E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81070"/>
          <a:ext cx="1530099" cy="420625"/>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editAs="oneCell">
    <xdr:from>
      <xdr:col>2</xdr:col>
      <xdr:colOff>409574</xdr:colOff>
      <xdr:row>0</xdr:row>
      <xdr:rowOff>151495</xdr:rowOff>
    </xdr:from>
    <xdr:to>
      <xdr:col>21</xdr:col>
      <xdr:colOff>161924</xdr:colOff>
      <xdr:row>33</xdr:row>
      <xdr:rowOff>141971</xdr:rowOff>
    </xdr:to>
    <xdr:graphicFrame macro="">
      <xdr:nvGraphicFramePr>
        <xdr:cNvPr id="2" name="Chart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cdr:x>
      <cdr:y>0.84948</cdr:y>
    </cdr:from>
    <cdr:ext cx="7995000" cy="661912"/>
    <cdr:sp macro="" textlink="">
      <cdr:nvSpPr>
        <cdr:cNvPr id="3" name="FootonotesShape">
          <a:extLst xmlns:a="http://schemas.openxmlformats.org/drawingml/2006/main">
            <a:ext uri="{FF2B5EF4-FFF2-40B4-BE49-F238E27FC236}">
              <a16:creationId xmlns:a16="http://schemas.microsoft.com/office/drawing/2014/main" id="{82A7661F-EE4A-2615-263A-CCCBC60143BB}"/>
            </a:ext>
          </a:extLst>
        </cdr:cNvPr>
        <cdr:cNvSpPr txBox="1"/>
      </cdr:nvSpPr>
      <cdr:spPr>
        <a:xfrm xmlns:a="http://schemas.openxmlformats.org/drawingml/2006/main">
          <a:off x="0" y="4951881"/>
          <a:ext cx="799500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env_ac_mfa; demo_gind);</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UN Statistics Division - SDG Indicators database - Indicator EN_MAT_DOMCMPC (https://unstats.un.org/sdgs/dataportal/database);</a:t>
          </a:r>
        </a:p>
      </cdr:txBody>
    </cdr:sp>
  </cdr:absSizeAnchor>
  <cdr:absSizeAnchor xmlns:cdr="http://schemas.openxmlformats.org/drawingml/2006/chartDrawing">
    <cdr:from>
      <cdr:x>0.83936</cdr:x>
      <cdr:y>0.92784</cdr:y>
    </cdr:from>
    <cdr:ext cx="1530099" cy="420623"/>
    <cdr:pic>
      <cdr:nvPicPr>
        <cdr:cNvPr id="5" name="LogoShape">
          <a:extLst xmlns:a="http://schemas.openxmlformats.org/drawingml/2006/main">
            <a:ext uri="{FF2B5EF4-FFF2-40B4-BE49-F238E27FC236}">
              <a16:creationId xmlns:a16="http://schemas.microsoft.com/office/drawing/2014/main" id="{519A7048-E3A3-0C4F-B8CB-0E8B70FD66B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08678"/>
          <a:ext cx="1530099" cy="420623"/>
        </a:xfrm>
        <a:prstGeom xmlns:a="http://schemas.openxmlformats.org/drawingml/2006/main" prst="rect">
          <a:avLst/>
        </a:prstGeom>
      </cdr:spPr>
    </cdr:pic>
  </cdr:abs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headers="0" connectionId="5" xr16:uid="{6796BDC2-0C84-4635-8CC5-0C1F00AAED87}" autoFormatId="16" applyNumberFormats="0" applyBorderFormats="0" applyFontFormats="0" applyPatternFormats="0" applyAlignmentFormats="0" applyWidthHeightFormats="0">
  <queryTableRefresh headersInLastRefresh="0" nextId="70">
    <queryTableFields count="69">
      <queryTableField id="1" name="Data Source" tableColumnId="1"/>
      <queryTableField id="2" name="World Development Indicators" tableColumnId="2"/>
      <queryTableField id="3" name="Column1" tableColumnId="3"/>
      <queryTableField id="4" name="_1" tableColumnId="4"/>
      <queryTableField id="5" name="_2" tableColumnId="5"/>
      <queryTableField id="6" name="_3" tableColumnId="6"/>
      <queryTableField id="7" name="_4" tableColumnId="7"/>
      <queryTableField id="8" name="_5" tableColumnId="8"/>
      <queryTableField id="9" name="_6" tableColumnId="9"/>
      <queryTableField id="10" name="_7" tableColumnId="10"/>
      <queryTableField id="11" name="_8" tableColumnId="11"/>
      <queryTableField id="12" name="_9" tableColumnId="12"/>
      <queryTableField id="13" name="_10" tableColumnId="13"/>
      <queryTableField id="14" name="_11" tableColumnId="14"/>
      <queryTableField id="15" name="_12" tableColumnId="15"/>
      <queryTableField id="16" name="_13" tableColumnId="16"/>
      <queryTableField id="17" name="_14" tableColumnId="17"/>
      <queryTableField id="18" name="_15" tableColumnId="18"/>
      <queryTableField id="19" name="_16" tableColumnId="19"/>
      <queryTableField id="20" name="_17" tableColumnId="20"/>
      <queryTableField id="21" name="_18" tableColumnId="21"/>
      <queryTableField id="22" name="_19" tableColumnId="22"/>
      <queryTableField id="23" name="_20" tableColumnId="23"/>
      <queryTableField id="24" name="_21" tableColumnId="24"/>
      <queryTableField id="25" name="_22" tableColumnId="25"/>
      <queryTableField id="26" name="_23" tableColumnId="26"/>
      <queryTableField id="27" name="_24" tableColumnId="27"/>
      <queryTableField id="28" name="_25" tableColumnId="28"/>
      <queryTableField id="29" name="_26" tableColumnId="29"/>
      <queryTableField id="30" name="_27" tableColumnId="30"/>
      <queryTableField id="31" name="_28" tableColumnId="31"/>
      <queryTableField id="32" name="_29" tableColumnId="32"/>
      <queryTableField id="33" name="_30" tableColumnId="33"/>
      <queryTableField id="34" name="_31" tableColumnId="34"/>
      <queryTableField id="35" name="_32" tableColumnId="35"/>
      <queryTableField id="36" name="_33" tableColumnId="36"/>
      <queryTableField id="37" name="_34" tableColumnId="37"/>
      <queryTableField id="38" name="_35" tableColumnId="38"/>
      <queryTableField id="39" name="_36" tableColumnId="39"/>
      <queryTableField id="40" name="_37" tableColumnId="40"/>
      <queryTableField id="41" name="_38" tableColumnId="41"/>
      <queryTableField id="42" name="_39" tableColumnId="42"/>
      <queryTableField id="43" name="_40" tableColumnId="43"/>
      <queryTableField id="44" name="_41" tableColumnId="44"/>
      <queryTableField id="45" name="_42" tableColumnId="45"/>
      <queryTableField id="46" name="_43" tableColumnId="46"/>
      <queryTableField id="47" name="_44" tableColumnId="47"/>
      <queryTableField id="48" name="_45" tableColumnId="48"/>
      <queryTableField id="49" name="_46" tableColumnId="49"/>
      <queryTableField id="50" name="_47" tableColumnId="50"/>
      <queryTableField id="51" name="_48" tableColumnId="51"/>
      <queryTableField id="52" name="_49" tableColumnId="52"/>
      <queryTableField id="53" name="_50" tableColumnId="53"/>
      <queryTableField id="54" name="_51" tableColumnId="54"/>
      <queryTableField id="55" name="_52" tableColumnId="55"/>
      <queryTableField id="56" name="_53" tableColumnId="56"/>
      <queryTableField id="57" name="_54" tableColumnId="57"/>
      <queryTableField id="58" name="_55" tableColumnId="58"/>
      <queryTableField id="59" name="_56" tableColumnId="59"/>
      <queryTableField id="60" name="_57" tableColumnId="60"/>
      <queryTableField id="61" name="_58" tableColumnId="61"/>
      <queryTableField id="62" name="_59" tableColumnId="62"/>
      <queryTableField id="63" name="_60" tableColumnId="63"/>
      <queryTableField id="64" name="_61" tableColumnId="64"/>
      <queryTableField id="65" name="_62" tableColumnId="65"/>
      <queryTableField id="66" name="_63" tableColumnId="66"/>
      <queryTableField id="67" name="_64" tableColumnId="67"/>
      <queryTableField id="68" name="_65" tableColumnId="68"/>
      <queryTableField id="69" name="_66" tableColumnId="6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nv_ac_mfa_1_Data" connectionId="1" xr16:uid="{00000000-0016-0000-0E00-00000000000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ama_10_gdp_1_Data" connectionId="4" xr16:uid="{00000000-0016-0000-0F00-000001000000}"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nv_ac_rp_1_Data" connectionId="3" xr16:uid="{00000000-0016-0000-1000-000002000000}"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nv_ac_mfa_2_Data" connectionId="2" xr16:uid="{00000000-0016-0000-1100-000003000000}" autoFormatId="16" applyNumberFormats="0" applyBorderFormats="0" applyFontFormats="0" applyPatternFormats="0" applyAlignmentFormats="0" applyWidthHeightFormats="0"/>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4145C5-EBFA-4053-A645-12E22541A4E3}" name="API_SP_POP_TOTL_DS2_en_csv_v2_701770" displayName="API_SP_POP_TOTL_DS2_en_csv_v2_701770" ref="A2:BQ271" tableType="queryTable" headerRowCount="0" totalsRowShown="0" headerRowDxfId="70" dataDxfId="69">
  <tableColumns count="69">
    <tableColumn id="1" xr3:uid="{D003B677-B035-4ED8-AFDB-BCCC758F3399}" uniqueName="1" name="Data Source" queryTableFieldId="1" dataDxfId="68"/>
    <tableColumn id="2" xr3:uid="{770E6FBB-EE49-4A73-9906-9B9ED993AC9C}" uniqueName="2" name="World Development Indicators" queryTableFieldId="2" dataDxfId="67"/>
    <tableColumn id="3" xr3:uid="{EC3888C3-FAFB-4F0D-8E1A-474821A50ECC}" uniqueName="3" name="Column1" queryTableFieldId="3" dataDxfId="66"/>
    <tableColumn id="4" xr3:uid="{76A59EA7-FBD5-446D-B3AB-307F0771C113}" uniqueName="4" name="_1" queryTableFieldId="4" dataDxfId="65"/>
    <tableColumn id="5" xr3:uid="{9D00AFDF-E2D6-40B0-970A-CEA24DB713A5}" uniqueName="5" name="_2" queryTableFieldId="5" dataDxfId="64"/>
    <tableColumn id="6" xr3:uid="{B140DEAE-47D8-40FD-8CC1-90E31F67879D}" uniqueName="6" name="_3" queryTableFieldId="6" dataDxfId="63"/>
    <tableColumn id="7" xr3:uid="{88B4CB2C-AA9A-4F6D-A3DC-F870290746BD}" uniqueName="7" name="_4" queryTableFieldId="7" dataDxfId="62"/>
    <tableColumn id="8" xr3:uid="{131A9459-9058-4D69-9C6D-4B5F43FE90F8}" uniqueName="8" name="_5" queryTableFieldId="8" dataDxfId="61"/>
    <tableColumn id="9" xr3:uid="{EA47DB14-AF45-4FD3-9478-92A6C457D55F}" uniqueName="9" name="_6" queryTableFieldId="9" dataDxfId="60"/>
    <tableColumn id="10" xr3:uid="{B8014F1F-4F62-4702-A4AF-F09DEC27FE0B}" uniqueName="10" name="_7" queryTableFieldId="10" dataDxfId="59"/>
    <tableColumn id="11" xr3:uid="{DD6F48D9-971F-4B3F-81A0-6FDB530402CB}" uniqueName="11" name="_8" queryTableFieldId="11" dataDxfId="58"/>
    <tableColumn id="12" xr3:uid="{B44845D5-1417-4316-899F-E3A5EB20184D}" uniqueName="12" name="_9" queryTableFieldId="12" dataDxfId="57"/>
    <tableColumn id="13" xr3:uid="{4DE9A4AE-893B-4969-A6A7-4E3640FA56D4}" uniqueName="13" name="_10" queryTableFieldId="13" dataDxfId="56"/>
    <tableColumn id="14" xr3:uid="{886A1401-D2EA-4846-82AD-10DD61A8361D}" uniqueName="14" name="_11" queryTableFieldId="14" dataDxfId="55"/>
    <tableColumn id="15" xr3:uid="{42E650F7-93CD-4157-A1E0-45924904070F}" uniqueName="15" name="_12" queryTableFieldId="15" dataDxfId="54"/>
    <tableColumn id="16" xr3:uid="{FB3EEDAA-4524-4E78-A620-4B3F1918D95E}" uniqueName="16" name="_13" queryTableFieldId="16" dataDxfId="53"/>
    <tableColumn id="17" xr3:uid="{9DFA46E1-C12A-4E2E-B52D-E6699F6714A4}" uniqueName="17" name="_14" queryTableFieldId="17" dataDxfId="52"/>
    <tableColumn id="18" xr3:uid="{4F704040-03B7-4288-988E-9E34B5296091}" uniqueName="18" name="_15" queryTableFieldId="18" dataDxfId="51"/>
    <tableColumn id="19" xr3:uid="{3B90E5A9-2C3F-4CEB-9C30-8F8904E53119}" uniqueName="19" name="_16" queryTableFieldId="19" dataDxfId="50"/>
    <tableColumn id="20" xr3:uid="{6B62541A-FB79-404A-B505-04A0CFD6A610}" uniqueName="20" name="_17" queryTableFieldId="20" dataDxfId="49"/>
    <tableColumn id="21" xr3:uid="{856DDFB6-B5AE-4BB7-B5FB-A03E50F88292}" uniqueName="21" name="_18" queryTableFieldId="21" dataDxfId="48"/>
    <tableColumn id="22" xr3:uid="{A8AD806C-E98B-440F-9AE3-A385D93E4364}" uniqueName="22" name="_19" queryTableFieldId="22" dataDxfId="47"/>
    <tableColumn id="23" xr3:uid="{C1FB65FF-5A35-4808-AE7F-BD0E156F8618}" uniqueName="23" name="_20" queryTableFieldId="23" dataDxfId="46"/>
    <tableColumn id="24" xr3:uid="{817FABE2-F651-48EC-90E2-9F15E0BE78C3}" uniqueName="24" name="_21" queryTableFieldId="24" dataDxfId="45"/>
    <tableColumn id="25" xr3:uid="{2BD0D629-456F-47E1-A4FF-80B96556664C}" uniqueName="25" name="_22" queryTableFieldId="25" dataDxfId="44"/>
    <tableColumn id="26" xr3:uid="{3F9BA1C0-9927-4FF0-9471-9C32A937E439}" uniqueName="26" name="_23" queryTableFieldId="26" dataDxfId="43"/>
    <tableColumn id="27" xr3:uid="{31BC7046-99DE-406C-86E0-C9B0356E3FD7}" uniqueName="27" name="_24" queryTableFieldId="27" dataDxfId="42"/>
    <tableColumn id="28" xr3:uid="{DAB35CC4-9A2F-498B-813E-D36F58338C3E}" uniqueName="28" name="_25" queryTableFieldId="28" dataDxfId="41"/>
    <tableColumn id="29" xr3:uid="{FDC8D3CD-9D74-467A-864C-65F24646E787}" uniqueName="29" name="_26" queryTableFieldId="29" dataDxfId="40"/>
    <tableColumn id="30" xr3:uid="{6E416ABC-A05A-47F0-9FAF-B5212DC1302C}" uniqueName="30" name="_27" queryTableFieldId="30" dataDxfId="39"/>
    <tableColumn id="31" xr3:uid="{A2DF43A0-7252-4FCB-BFED-F536C0FA411E}" uniqueName="31" name="_28" queryTableFieldId="31" dataDxfId="38"/>
    <tableColumn id="32" xr3:uid="{2D9D35EA-C4E9-4E1F-B2DC-3D3016EAEA56}" uniqueName="32" name="_29" queryTableFieldId="32" dataDxfId="37"/>
    <tableColumn id="33" xr3:uid="{B53EE479-6519-4CED-9722-1D972D1E81C4}" uniqueName="33" name="_30" queryTableFieldId="33" dataDxfId="36"/>
    <tableColumn id="34" xr3:uid="{67A22DDF-61B1-436E-8AE3-466805681386}" uniqueName="34" name="_31" queryTableFieldId="34" dataDxfId="35"/>
    <tableColumn id="35" xr3:uid="{57830A48-38E5-4CA0-9A6B-7D575477F4B9}" uniqueName="35" name="_32" queryTableFieldId="35" dataDxfId="34"/>
    <tableColumn id="36" xr3:uid="{4CD47CB9-A13D-4393-873A-537E4FBB6F1C}" uniqueName="36" name="_33" queryTableFieldId="36" dataDxfId="33"/>
    <tableColumn id="37" xr3:uid="{ED298A67-B5EB-454C-9481-73C97B260C6C}" uniqueName="37" name="_34" queryTableFieldId="37" dataDxfId="32"/>
    <tableColumn id="38" xr3:uid="{12E9802F-B433-4FC1-B835-7AB31C8A4AFE}" uniqueName="38" name="_35" queryTableFieldId="38" dataDxfId="31"/>
    <tableColumn id="39" xr3:uid="{6E70F0C2-46E5-4B7E-AD51-76320AD7C311}" uniqueName="39" name="_36" queryTableFieldId="39" dataDxfId="30"/>
    <tableColumn id="40" xr3:uid="{DCCEE803-0E34-4CA9-BF89-0B7466603DF7}" uniqueName="40" name="_37" queryTableFieldId="40" dataDxfId="29"/>
    <tableColumn id="41" xr3:uid="{480BBF36-9CC3-450A-9DE7-A3D4573BDE69}" uniqueName="41" name="_38" queryTableFieldId="41" dataDxfId="28"/>
    <tableColumn id="42" xr3:uid="{5C21CD3C-BB7C-456F-BB94-04303C8C4C29}" uniqueName="42" name="_39" queryTableFieldId="42" dataDxfId="27"/>
    <tableColumn id="43" xr3:uid="{028FFC99-4E79-4998-B9F5-571C483BD48C}" uniqueName="43" name="_40" queryTableFieldId="43" dataDxfId="26"/>
    <tableColumn id="44" xr3:uid="{4319B419-DD5C-4A24-9BDC-75A829AAE384}" uniqueName="44" name="_41" queryTableFieldId="44" dataDxfId="25"/>
    <tableColumn id="45" xr3:uid="{82D6B68B-AB0F-4E0E-8BF5-9F1E1D75FCA1}" uniqueName="45" name="_42" queryTableFieldId="45" dataDxfId="24"/>
    <tableColumn id="46" xr3:uid="{6E064EA9-7FC0-4631-9374-F787769D4A55}" uniqueName="46" name="_43" queryTableFieldId="46" dataDxfId="23"/>
    <tableColumn id="47" xr3:uid="{91720D97-6901-4F68-9BA5-D731890DB14F}" uniqueName="47" name="_44" queryTableFieldId="47" dataDxfId="22"/>
    <tableColumn id="48" xr3:uid="{A0AAC0E8-12D1-432B-B763-3B5770716104}" uniqueName="48" name="_45" queryTableFieldId="48" dataDxfId="21"/>
    <tableColumn id="49" xr3:uid="{58F22FD1-47A8-4287-842D-416C472CE91E}" uniqueName="49" name="_46" queryTableFieldId="49" dataDxfId="20"/>
    <tableColumn id="50" xr3:uid="{04454B1C-E5AA-4588-A5D5-7B2C6E9B2869}" uniqueName="50" name="_47" queryTableFieldId="50" dataDxfId="19"/>
    <tableColumn id="51" xr3:uid="{9DEBE708-20AD-485C-A3BE-45732FC0AC74}" uniqueName="51" name="_48" queryTableFieldId="51" dataDxfId="18"/>
    <tableColumn id="52" xr3:uid="{0B7636E3-CA48-40D8-9EA6-FDF187F65CE3}" uniqueName="52" name="_49" queryTableFieldId="52" dataDxfId="17"/>
    <tableColumn id="53" xr3:uid="{B4C3A162-3DF3-4C34-B391-FE33B1A245A0}" uniqueName="53" name="_50" queryTableFieldId="53" dataDxfId="16"/>
    <tableColumn id="54" xr3:uid="{244DDF98-9423-4849-8BD7-0C2763EC589D}" uniqueName="54" name="_51" queryTableFieldId="54" dataDxfId="15"/>
    <tableColumn id="55" xr3:uid="{0B8A5C0C-4320-488F-99A0-6136CC4C01BC}" uniqueName="55" name="_52" queryTableFieldId="55" dataDxfId="14"/>
    <tableColumn id="56" xr3:uid="{C8FB1481-AD11-4F65-9A23-9F94E1984697}" uniqueName="56" name="_53" queryTableFieldId="56" dataDxfId="13"/>
    <tableColumn id="57" xr3:uid="{973A577E-D681-480F-BF8C-DA8BCC7A870A}" uniqueName="57" name="_54" queryTableFieldId="57" dataDxfId="12"/>
    <tableColumn id="58" xr3:uid="{D4EE4531-F580-423D-8D7A-FF3F9257B70F}" uniqueName="58" name="_55" queryTableFieldId="58" dataDxfId="11"/>
    <tableColumn id="59" xr3:uid="{BF42EF7F-4A72-4D32-9C1B-F3BD549168FF}" uniqueName="59" name="_56" queryTableFieldId="59" dataDxfId="10"/>
    <tableColumn id="60" xr3:uid="{C8944D73-0BB0-4992-B825-14B0341B4F65}" uniqueName="60" name="_57" queryTableFieldId="60" dataDxfId="9"/>
    <tableColumn id="61" xr3:uid="{B67730DA-0E3D-4CD7-875A-94D92BC3FFEF}" uniqueName="61" name="_58" queryTableFieldId="61" dataDxfId="8"/>
    <tableColumn id="62" xr3:uid="{54217A16-E932-41B2-9F5F-F772DD567B3C}" uniqueName="62" name="_59" queryTableFieldId="62" dataDxfId="7"/>
    <tableColumn id="63" xr3:uid="{F5DB38FA-8C3A-4FBE-9F84-3A7C204A3365}" uniqueName="63" name="_60" queryTableFieldId="63" dataDxfId="6"/>
    <tableColumn id="64" xr3:uid="{80E61C97-DDDB-41A2-81D6-46A5A7ECFC1B}" uniqueName="64" name="_61" queryTableFieldId="64" dataDxfId="5"/>
    <tableColumn id="65" xr3:uid="{14464E82-0E9D-4BA9-BB01-3B21B6D86361}" uniqueName="65" name="_62" queryTableFieldId="65" dataDxfId="4"/>
    <tableColumn id="66" xr3:uid="{50F293A5-B02D-498C-9BBC-06541A50C8A6}" uniqueName="66" name="_63" queryTableFieldId="66" dataDxfId="3"/>
    <tableColumn id="67" xr3:uid="{2575C364-6182-4911-8D3A-AF41DC6039F3}" uniqueName="67" name="_64" queryTableFieldId="67" dataDxfId="2"/>
    <tableColumn id="68" xr3:uid="{22454847-8E10-4446-B788-3519CB3A8BBF}" uniqueName="68" name="_65" queryTableFieldId="68" dataDxfId="1"/>
    <tableColumn id="69" xr3:uid="{316140E9-7D0B-492F-8BE0-00842E74D337}" uniqueName="69" name="_66" queryTableFieldId="69" dataDxfId="0"/>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unstats.un.org/sdgs/dataporta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data.worldbank.org/indicator/SP.POP.TOTL" TargetMode="External"/><Relationship Id="rId1" Type="http://schemas.openxmlformats.org/officeDocument/2006/relationships/hyperlink" Target="https://data.worldbank.org/indicator/SP.POP.TOTL" TargetMode="External"/></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queryTable" Target="../queryTables/query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Z42"/>
  <sheetViews>
    <sheetView showGridLines="0" workbookViewId="0">
      <selection activeCell="E12" sqref="E12"/>
    </sheetView>
  </sheetViews>
  <sheetFormatPr defaultColWidth="0" defaultRowHeight="0" customHeight="1" zeroHeight="1" x14ac:dyDescent="0.2"/>
  <cols>
    <col min="1" max="1" width="2.42578125" style="9" customWidth="1"/>
    <col min="2" max="2" width="6.85546875" style="9" customWidth="1"/>
    <col min="3" max="9" width="8" style="9" customWidth="1"/>
    <col min="10" max="12" width="6.85546875" style="9" customWidth="1"/>
    <col min="13" max="13" width="1.5703125" style="9" customWidth="1"/>
    <col min="14" max="14" width="8" style="9" customWidth="1"/>
    <col min="15" max="18" width="9.5703125" style="9" customWidth="1"/>
    <col min="19" max="25" width="6.85546875" style="9" customWidth="1"/>
    <col min="26" max="26" width="2.42578125" style="17" customWidth="1"/>
    <col min="27" max="16384" width="10.140625" style="9" hidden="1"/>
  </cols>
  <sheetData>
    <row r="1" spans="1:26" ht="12" customHeight="1" x14ac:dyDescent="0.2">
      <c r="A1" s="8"/>
      <c r="B1" s="8"/>
      <c r="C1" s="8"/>
      <c r="D1" s="8"/>
      <c r="E1" s="8"/>
      <c r="F1" s="8"/>
      <c r="G1" s="8"/>
      <c r="H1" s="8"/>
      <c r="I1" s="8"/>
      <c r="J1" s="8"/>
      <c r="K1" s="8"/>
      <c r="L1" s="8"/>
      <c r="M1" s="8"/>
      <c r="N1" s="8"/>
      <c r="O1" s="8"/>
      <c r="P1" s="8"/>
      <c r="Q1" s="8"/>
      <c r="R1" s="8"/>
      <c r="S1" s="8"/>
      <c r="T1" s="8"/>
      <c r="U1" s="8"/>
      <c r="V1" s="8"/>
      <c r="W1" s="8"/>
      <c r="X1" s="8"/>
      <c r="Y1" s="8"/>
      <c r="Z1" s="8"/>
    </row>
    <row r="2" spans="1:26" ht="9.9499999999999993" customHeight="1" x14ac:dyDescent="0.2">
      <c r="A2" s="8"/>
      <c r="B2" s="10"/>
      <c r="C2" s="11"/>
      <c r="D2" s="11"/>
      <c r="E2" s="11"/>
      <c r="F2" s="11"/>
      <c r="G2" s="11"/>
      <c r="H2" s="11"/>
      <c r="I2" s="11"/>
      <c r="J2" s="11"/>
      <c r="K2" s="11"/>
      <c r="L2" s="11"/>
      <c r="M2" s="11"/>
      <c r="N2" s="11"/>
      <c r="O2" s="11"/>
      <c r="P2" s="11"/>
      <c r="Q2" s="11"/>
      <c r="R2" s="11"/>
      <c r="S2" s="11"/>
      <c r="T2" s="11"/>
      <c r="U2" s="11"/>
      <c r="V2" s="11"/>
      <c r="W2" s="11"/>
      <c r="X2" s="11"/>
      <c r="Y2" s="11"/>
      <c r="Z2" s="8"/>
    </row>
    <row r="3" spans="1:26" ht="12.75" x14ac:dyDescent="0.2">
      <c r="A3" s="8"/>
      <c r="B3" s="11"/>
      <c r="C3" s="11"/>
      <c r="D3" s="11"/>
      <c r="E3" s="11"/>
      <c r="F3" s="11"/>
      <c r="G3" s="11"/>
      <c r="H3" s="11"/>
      <c r="I3" s="11"/>
      <c r="J3" s="11"/>
      <c r="K3" s="11"/>
      <c r="L3" s="11"/>
      <c r="M3" s="11"/>
      <c r="N3" s="11"/>
      <c r="O3" s="11"/>
      <c r="P3" s="11"/>
      <c r="Q3" s="11"/>
      <c r="R3" s="11"/>
      <c r="S3" s="11"/>
      <c r="T3" s="11"/>
      <c r="U3" s="11"/>
      <c r="V3" s="11"/>
      <c r="W3" s="11"/>
      <c r="X3" s="11"/>
      <c r="Y3" s="11"/>
      <c r="Z3" s="8"/>
    </row>
    <row r="4" spans="1:26" ht="12.75" x14ac:dyDescent="0.2">
      <c r="A4" s="8"/>
      <c r="B4" s="11"/>
      <c r="C4" s="11"/>
      <c r="D4" s="11"/>
      <c r="E4" s="11"/>
      <c r="F4" s="11"/>
      <c r="G4" s="11"/>
      <c r="H4" s="11"/>
      <c r="I4" s="11"/>
      <c r="J4" s="11"/>
      <c r="K4" s="11"/>
      <c r="L4" s="11"/>
      <c r="M4" s="11"/>
      <c r="N4" s="11"/>
      <c r="O4" s="11"/>
      <c r="P4" s="11"/>
      <c r="Q4" s="11"/>
      <c r="R4" s="11"/>
      <c r="S4" s="11"/>
      <c r="T4" s="11"/>
      <c r="U4" s="11"/>
      <c r="V4" s="11"/>
      <c r="W4" s="11"/>
      <c r="X4" s="11"/>
      <c r="Y4" s="11"/>
      <c r="Z4" s="8"/>
    </row>
    <row r="5" spans="1:26" ht="12.75" x14ac:dyDescent="0.2">
      <c r="A5" s="8"/>
      <c r="B5" s="12" t="s">
        <v>671</v>
      </c>
      <c r="C5" s="13"/>
      <c r="D5" s="11"/>
      <c r="E5" s="11"/>
      <c r="F5" s="11"/>
      <c r="G5" s="11"/>
      <c r="H5" s="11"/>
      <c r="I5" s="11"/>
      <c r="J5" s="11"/>
      <c r="K5" s="11"/>
      <c r="L5" s="11"/>
      <c r="M5" s="11"/>
      <c r="N5" s="11"/>
      <c r="O5" s="11"/>
      <c r="P5" s="11"/>
      <c r="Q5" s="11"/>
      <c r="R5" s="11"/>
      <c r="S5" s="11"/>
      <c r="T5" s="11"/>
      <c r="U5" s="11"/>
      <c r="V5" s="11"/>
      <c r="W5" s="11"/>
      <c r="X5" s="11"/>
      <c r="Y5" s="11"/>
      <c r="Z5" s="8"/>
    </row>
    <row r="6" spans="1:26" ht="12.75" x14ac:dyDescent="0.2">
      <c r="A6" s="8"/>
      <c r="B6" s="14" t="s">
        <v>672</v>
      </c>
      <c r="C6" s="11"/>
      <c r="D6" s="11"/>
      <c r="E6" s="11"/>
      <c r="F6" s="11"/>
      <c r="G6" s="11"/>
      <c r="H6" s="11"/>
      <c r="I6" s="11"/>
      <c r="J6" s="11"/>
      <c r="K6" s="11"/>
      <c r="L6" s="11"/>
      <c r="M6" s="11"/>
      <c r="N6" s="11"/>
      <c r="O6" s="11"/>
      <c r="P6" s="11"/>
      <c r="Q6" s="11"/>
      <c r="R6" s="11"/>
      <c r="S6" s="11"/>
      <c r="T6" s="11"/>
      <c r="U6" s="11"/>
      <c r="V6" s="11"/>
      <c r="W6" s="11"/>
      <c r="X6" s="11"/>
      <c r="Y6" s="11"/>
      <c r="Z6" s="8"/>
    </row>
    <row r="7" spans="1:26" ht="12.75" x14ac:dyDescent="0.2">
      <c r="A7" s="8"/>
      <c r="B7" s="14" t="s">
        <v>673</v>
      </c>
      <c r="C7" s="11"/>
      <c r="D7" s="11"/>
      <c r="E7" s="11"/>
      <c r="F7" s="11"/>
      <c r="G7" s="11"/>
      <c r="H7" s="11"/>
      <c r="I7" s="11"/>
      <c r="J7" s="11"/>
      <c r="K7" s="11"/>
      <c r="L7" s="11"/>
      <c r="M7" s="11"/>
      <c r="N7" s="11"/>
      <c r="O7" s="11"/>
      <c r="P7" s="11"/>
      <c r="Q7" s="11"/>
      <c r="R7" s="11"/>
      <c r="S7" s="11"/>
      <c r="T7" s="11"/>
      <c r="U7" s="11"/>
      <c r="V7" s="11"/>
      <c r="W7" s="11"/>
      <c r="X7" s="11"/>
      <c r="Y7" s="11"/>
      <c r="Z7" s="8"/>
    </row>
    <row r="8" spans="1:26" ht="12.75" x14ac:dyDescent="0.2">
      <c r="A8" s="8"/>
      <c r="B8" s="14" t="s">
        <v>674</v>
      </c>
      <c r="C8" s="11"/>
      <c r="D8" s="11"/>
      <c r="E8" s="11"/>
      <c r="F8" s="11"/>
      <c r="G8" s="11"/>
      <c r="H8" s="11"/>
      <c r="I8" s="11"/>
      <c r="J8" s="11"/>
      <c r="K8" s="11"/>
      <c r="L8" s="11"/>
      <c r="M8" s="11"/>
      <c r="N8" s="11"/>
      <c r="O8" s="11"/>
      <c r="P8" s="11"/>
      <c r="Q8" s="11"/>
      <c r="R8" s="11"/>
      <c r="S8" s="11"/>
      <c r="T8" s="11"/>
      <c r="U8" s="11"/>
      <c r="V8" s="11"/>
      <c r="W8" s="11"/>
      <c r="X8" s="11"/>
      <c r="Y8" s="11"/>
      <c r="Z8" s="15"/>
    </row>
    <row r="9" spans="1:26" ht="9.9499999999999993" customHeight="1" x14ac:dyDescent="0.2">
      <c r="A9" s="8"/>
      <c r="B9" s="14"/>
      <c r="C9" s="11"/>
      <c r="D9" s="11"/>
      <c r="E9" s="16"/>
      <c r="F9" s="11"/>
      <c r="G9" s="11"/>
      <c r="H9" s="11"/>
      <c r="I9" s="11"/>
      <c r="J9" s="11"/>
      <c r="K9" s="11"/>
      <c r="L9" s="11"/>
      <c r="M9" s="11"/>
      <c r="N9" s="11"/>
      <c r="O9" s="11"/>
      <c r="P9" s="11"/>
      <c r="Q9" s="11"/>
      <c r="R9" s="11"/>
      <c r="S9" s="11"/>
      <c r="T9" s="11"/>
      <c r="U9" s="11"/>
      <c r="V9" s="11"/>
      <c r="W9" s="11"/>
      <c r="X9" s="11"/>
      <c r="Y9" s="11"/>
      <c r="Z9" s="15"/>
    </row>
    <row r="10" spans="1:26" ht="6"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9.9499999999999993" customHeight="1" x14ac:dyDescent="0.2">
      <c r="A11" s="8"/>
      <c r="B11" s="17"/>
      <c r="C11" s="17"/>
      <c r="D11" s="17"/>
      <c r="E11" s="17"/>
      <c r="F11" s="17"/>
      <c r="G11" s="17"/>
      <c r="H11" s="17"/>
      <c r="I11" s="17"/>
      <c r="J11" s="17"/>
      <c r="K11" s="17"/>
      <c r="L11" s="17"/>
      <c r="M11" s="17"/>
      <c r="N11" s="17"/>
      <c r="O11" s="17"/>
      <c r="P11" s="17"/>
      <c r="Q11" s="17"/>
      <c r="R11" s="17"/>
      <c r="S11" s="17"/>
      <c r="T11" s="17"/>
      <c r="U11" s="17"/>
      <c r="V11" s="17"/>
      <c r="W11" s="17"/>
      <c r="X11" s="17"/>
      <c r="Y11" s="17"/>
      <c r="Z11" s="8"/>
    </row>
    <row r="12" spans="1:26" ht="12.75" x14ac:dyDescent="0.2">
      <c r="A12" s="8"/>
      <c r="B12" s="18" t="s">
        <v>675</v>
      </c>
      <c r="E12" s="19" t="s">
        <v>11</v>
      </c>
      <c r="Z12" s="8"/>
    </row>
    <row r="13" spans="1:26" ht="12.75" x14ac:dyDescent="0.2">
      <c r="A13" s="8"/>
      <c r="Z13" s="8"/>
    </row>
    <row r="14" spans="1:26" ht="15" customHeight="1" x14ac:dyDescent="0.2">
      <c r="A14" s="8"/>
      <c r="B14" s="18" t="s">
        <v>676</v>
      </c>
      <c r="E14" s="219" t="str">
        <f>"This file accompanies the Statistics Explained article: '"&amp;E12&amp;"' and contains the figures and underlying data used in the article."</f>
        <v>This file accompanies the Statistics Explained article: 'Material flow accounts and resource productivity' and contains the figures and underlying data used in the article.</v>
      </c>
      <c r="F14" s="219"/>
      <c r="G14" s="219"/>
      <c r="H14" s="219"/>
      <c r="I14" s="219"/>
      <c r="J14" s="219"/>
      <c r="K14" s="219"/>
      <c r="L14" s="219"/>
      <c r="M14" s="219"/>
      <c r="N14" s="219"/>
      <c r="O14" s="219"/>
      <c r="P14" s="219"/>
      <c r="Q14" s="219"/>
      <c r="R14" s="219"/>
      <c r="S14" s="219"/>
      <c r="T14" s="219"/>
      <c r="U14" s="219"/>
      <c r="V14" s="219"/>
      <c r="W14" s="219"/>
      <c r="X14" s="219"/>
      <c r="Y14" s="219"/>
      <c r="Z14" s="8"/>
    </row>
    <row r="15" spans="1:26" ht="12.75" x14ac:dyDescent="0.2">
      <c r="A15" s="8"/>
      <c r="Z15" s="8"/>
    </row>
    <row r="16" spans="1:26" ht="12.75" x14ac:dyDescent="0.2">
      <c r="A16" s="8"/>
      <c r="B16" s="18" t="s">
        <v>677</v>
      </c>
      <c r="E16" s="20" t="s">
        <v>753</v>
      </c>
      <c r="Z16" s="8"/>
    </row>
    <row r="17" spans="1:26" ht="12.75" x14ac:dyDescent="0.2">
      <c r="A17" s="8"/>
      <c r="D17" s="21"/>
      <c r="Z17" s="8"/>
    </row>
    <row r="18" spans="1:26" ht="12.75" x14ac:dyDescent="0.2">
      <c r="A18" s="8"/>
      <c r="B18" s="18" t="s">
        <v>678</v>
      </c>
      <c r="E18" s="22" t="str">
        <f>E12</f>
        <v>Material flow accounts and resource productivity</v>
      </c>
      <c r="G18" s="23"/>
      <c r="Z18" s="8"/>
    </row>
    <row r="19" spans="1:26" ht="9.9499999999999993" customHeight="1" x14ac:dyDescent="0.2">
      <c r="A19" s="8"/>
      <c r="Z19" s="8"/>
    </row>
    <row r="20" spans="1:26" ht="6" customHeight="1" x14ac:dyDescent="0.2">
      <c r="A20" s="8"/>
      <c r="B20" s="24"/>
      <c r="C20" s="25"/>
      <c r="D20" s="8"/>
      <c r="E20" s="26"/>
      <c r="F20" s="26"/>
      <c r="G20" s="26"/>
      <c r="H20" s="26"/>
      <c r="I20" s="26"/>
      <c r="J20" s="26"/>
      <c r="K20" s="26"/>
      <c r="L20" s="26"/>
      <c r="M20" s="26"/>
      <c r="N20" s="26"/>
      <c r="O20" s="26"/>
      <c r="P20" s="26"/>
      <c r="Q20" s="26"/>
      <c r="R20" s="26"/>
      <c r="S20" s="26"/>
      <c r="T20" s="26"/>
      <c r="U20" s="26"/>
      <c r="V20" s="26"/>
      <c r="W20" s="26"/>
      <c r="X20" s="26"/>
      <c r="Y20" s="26"/>
      <c r="Z20" s="8"/>
    </row>
    <row r="21" spans="1:26" ht="9.9499999999999993" customHeight="1" x14ac:dyDescent="0.2">
      <c r="A21" s="8"/>
      <c r="B21" s="27"/>
      <c r="C21" s="28"/>
      <c r="D21" s="17"/>
      <c r="E21" s="29"/>
      <c r="F21" s="29"/>
      <c r="G21" s="29"/>
      <c r="H21" s="29"/>
      <c r="I21" s="29"/>
      <c r="J21" s="29"/>
      <c r="K21" s="29"/>
      <c r="L21" s="29"/>
      <c r="M21" s="29"/>
      <c r="N21" s="29"/>
      <c r="O21" s="29"/>
      <c r="P21" s="29"/>
      <c r="Q21" s="29"/>
      <c r="R21" s="29"/>
      <c r="S21" s="29"/>
      <c r="T21" s="29"/>
      <c r="U21" s="29"/>
      <c r="V21" s="29"/>
      <c r="W21" s="29"/>
      <c r="X21" s="29"/>
      <c r="Y21" s="29"/>
      <c r="Z21" s="8"/>
    </row>
    <row r="22" spans="1:26" ht="36" customHeight="1" x14ac:dyDescent="0.2">
      <c r="A22" s="8"/>
      <c r="B22" s="30" t="s">
        <v>679</v>
      </c>
      <c r="E22" s="219" t="s">
        <v>680</v>
      </c>
      <c r="F22" s="219"/>
      <c r="G22" s="219"/>
      <c r="H22" s="219"/>
      <c r="I22" s="219"/>
      <c r="J22" s="219"/>
      <c r="K22" s="219"/>
      <c r="L22" s="219"/>
      <c r="M22" s="219"/>
      <c r="N22" s="219"/>
      <c r="O22" s="219"/>
      <c r="P22" s="219"/>
      <c r="Q22" s="219"/>
      <c r="R22" s="219"/>
      <c r="S22" s="219"/>
      <c r="T22" s="219"/>
      <c r="U22" s="219"/>
      <c r="V22" s="219"/>
      <c r="W22" s="219"/>
      <c r="X22" s="219"/>
      <c r="Y22" s="219"/>
      <c r="Z22" s="8"/>
    </row>
    <row r="23" spans="1:26" ht="12" customHeight="1" x14ac:dyDescent="0.2">
      <c r="A23" s="8"/>
      <c r="E23" s="220" t="s">
        <v>681</v>
      </c>
      <c r="F23" s="220"/>
      <c r="G23" s="220"/>
      <c r="H23" s="220"/>
      <c r="I23" s="220"/>
      <c r="J23" s="220"/>
      <c r="K23" s="220"/>
      <c r="L23" s="220"/>
      <c r="M23" s="220"/>
      <c r="N23" s="220"/>
      <c r="O23" s="220"/>
      <c r="P23" s="220"/>
      <c r="Q23" s="220"/>
      <c r="R23" s="220"/>
      <c r="S23" s="220"/>
      <c r="T23" s="220"/>
      <c r="U23" s="220"/>
      <c r="V23" s="220"/>
      <c r="W23" s="220"/>
      <c r="X23" s="220"/>
      <c r="Y23" s="220"/>
      <c r="Z23" s="8"/>
    </row>
    <row r="24" spans="1:26" ht="12" customHeight="1" x14ac:dyDescent="0.2">
      <c r="A24" s="8"/>
      <c r="E24" s="9" t="s">
        <v>682</v>
      </c>
      <c r="Z24" s="8"/>
    </row>
    <row r="25" spans="1:26" ht="12" customHeight="1" x14ac:dyDescent="0.2">
      <c r="A25" s="8"/>
      <c r="E25" s="9" t="s">
        <v>683</v>
      </c>
      <c r="K25" s="31"/>
      <c r="N25" s="22" t="s">
        <v>684</v>
      </c>
      <c r="Z25" s="8"/>
    </row>
    <row r="26" spans="1:26" ht="12" customHeight="1" x14ac:dyDescent="0.2">
      <c r="A26" s="8"/>
      <c r="E26" s="9" t="s">
        <v>685</v>
      </c>
      <c r="N26" s="22" t="s">
        <v>686</v>
      </c>
      <c r="Z26" s="8"/>
    </row>
    <row r="27" spans="1:26" ht="48" customHeight="1" x14ac:dyDescent="0.2">
      <c r="A27" s="8"/>
      <c r="B27" s="30" t="s">
        <v>687</v>
      </c>
      <c r="E27" s="219" t="s">
        <v>688</v>
      </c>
      <c r="F27" s="219"/>
      <c r="G27" s="219"/>
      <c r="H27" s="219"/>
      <c r="I27" s="219"/>
      <c r="J27" s="219"/>
      <c r="K27" s="219"/>
      <c r="L27" s="219"/>
      <c r="M27" s="219"/>
      <c r="N27" s="219"/>
      <c r="O27" s="219"/>
      <c r="P27" s="219"/>
      <c r="Q27" s="219"/>
      <c r="R27" s="219"/>
      <c r="S27" s="219"/>
      <c r="T27" s="219"/>
      <c r="U27" s="219"/>
      <c r="V27" s="219"/>
      <c r="W27" s="219"/>
      <c r="X27" s="219"/>
      <c r="Y27" s="219"/>
      <c r="Z27" s="8"/>
    </row>
    <row r="28" spans="1:26" ht="9.9499999999999993" customHeight="1" x14ac:dyDescent="0.2">
      <c r="A28" s="8"/>
      <c r="B28" s="32"/>
      <c r="E28" s="33"/>
      <c r="Z28" s="8"/>
    </row>
    <row r="29" spans="1:26" ht="12"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hidden="1" x14ac:dyDescent="0.2"/>
    <row r="31" spans="1:26" ht="12.75" hidden="1" x14ac:dyDescent="0.2">
      <c r="Z31" s="9"/>
    </row>
    <row r="32" spans="1:26" ht="12.75" hidden="1" x14ac:dyDescent="0.2">
      <c r="Z32" s="9"/>
    </row>
    <row r="33" spans="26:26" ht="12.75" hidden="1" x14ac:dyDescent="0.2">
      <c r="Z33" s="9"/>
    </row>
    <row r="34" spans="26:26" ht="12.75" hidden="1" x14ac:dyDescent="0.2">
      <c r="Z34" s="9"/>
    </row>
    <row r="35" spans="26:26" ht="15" hidden="1" customHeight="1" x14ac:dyDescent="0.2">
      <c r="Z35" s="9"/>
    </row>
    <row r="36" spans="26:26" ht="15" hidden="1" customHeight="1" x14ac:dyDescent="0.2">
      <c r="Z36" s="9"/>
    </row>
    <row r="37" spans="26:26" ht="15" hidden="1" customHeight="1" x14ac:dyDescent="0.2">
      <c r="Z37" s="9"/>
    </row>
    <row r="38" spans="26:26" ht="15" hidden="1" customHeight="1" x14ac:dyDescent="0.2">
      <c r="Z38" s="9"/>
    </row>
    <row r="39" spans="26:26" ht="15" hidden="1" customHeight="1" x14ac:dyDescent="0.2">
      <c r="Z39" s="9"/>
    </row>
    <row r="40" spans="26:26" ht="15" hidden="1" customHeight="1" x14ac:dyDescent="0.2">
      <c r="Z40" s="9"/>
    </row>
    <row r="41" spans="26:26" ht="12.75" hidden="1" x14ac:dyDescent="0.2"/>
    <row r="42" spans="26:26" ht="12.75" hidden="1" x14ac:dyDescent="0.2"/>
  </sheetData>
  <mergeCells count="4">
    <mergeCell ref="E14:Y14"/>
    <mergeCell ref="E22:Y22"/>
    <mergeCell ref="E23:Y23"/>
    <mergeCell ref="E27:Y27"/>
  </mergeCells>
  <hyperlinks>
    <hyperlink ref="N25" r:id="rId1" xr:uid="{00000000-0004-0000-0000-000000000000}"/>
    <hyperlink ref="N26"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D77"/>
  <sheetViews>
    <sheetView showGridLines="0" zoomScaleNormal="100" workbookViewId="0">
      <selection activeCell="B2" sqref="B2"/>
    </sheetView>
  </sheetViews>
  <sheetFormatPr defaultColWidth="0" defaultRowHeight="12.75" zeroHeight="1" x14ac:dyDescent="0.2"/>
  <cols>
    <col min="1" max="1" width="2.42578125" style="35" customWidth="1"/>
    <col min="2" max="2" width="25" style="35" customWidth="1"/>
    <col min="3" max="3" width="105.5703125" style="35" customWidth="1"/>
    <col min="4" max="4" width="2.42578125" style="35" customWidth="1"/>
    <col min="5" max="16384" width="10.140625" style="35" hidden="1"/>
  </cols>
  <sheetData>
    <row r="1" spans="1:4" x14ac:dyDescent="0.2">
      <c r="A1" s="34"/>
      <c r="B1" s="34"/>
      <c r="C1" s="34"/>
      <c r="D1" s="34"/>
    </row>
    <row r="2" spans="1:4" x14ac:dyDescent="0.2">
      <c r="A2" s="34"/>
      <c r="B2" s="36" t="str">
        <f>Cover!E12</f>
        <v>Material flow accounts and resource productivity</v>
      </c>
      <c r="D2" s="34"/>
    </row>
    <row r="3" spans="1:4" x14ac:dyDescent="0.2">
      <c r="A3" s="34"/>
      <c r="D3" s="34"/>
    </row>
    <row r="4" spans="1:4" x14ac:dyDescent="0.2">
      <c r="A4" s="34"/>
      <c r="B4" s="36" t="s">
        <v>689</v>
      </c>
      <c r="D4" s="34"/>
    </row>
    <row r="5" spans="1:4" x14ac:dyDescent="0.2">
      <c r="A5" s="34"/>
      <c r="B5" s="35" t="s">
        <v>690</v>
      </c>
      <c r="C5" s="35" t="str">
        <f ca="1">INDIRECT(CONCATENATE("'",B5,"'","!A$1"))</f>
        <v>Development of resource productivity in comparison with GDP and DMC, EU, 2000-2023</v>
      </c>
      <c r="D5" s="34"/>
    </row>
    <row r="6" spans="1:4" x14ac:dyDescent="0.2">
      <c r="A6" s="34"/>
      <c r="B6" s="35" t="s">
        <v>691</v>
      </c>
      <c r="C6" s="35" t="str">
        <f ca="1">INDIRECT(CONCATENATE("'",B6,"'", "!A$1"))</f>
        <v>Development of domestic extraction and physical trade, EU, 2000-2023</v>
      </c>
      <c r="D6" s="34"/>
    </row>
    <row r="7" spans="1:4" x14ac:dyDescent="0.2">
      <c r="A7" s="34"/>
      <c r="B7" s="35" t="s">
        <v>692</v>
      </c>
      <c r="C7" s="35" t="str">
        <f ca="1">INDIRECT(CONCATENATE("'",B7,"'", "!A$1"))</f>
        <v>Domestic material consumption by main material category, EU, 2023</v>
      </c>
      <c r="D7" s="34"/>
    </row>
    <row r="8" spans="1:4" x14ac:dyDescent="0.2">
      <c r="A8" s="34"/>
      <c r="B8" s="35" t="s">
        <v>694</v>
      </c>
      <c r="C8" s="35" t="str">
        <f ca="1">INDIRECT(CONCATENATE("'",B8,"'", "!A$1"))</f>
        <v>Development of domestic material consumption by main material category, EU, 2000-2023</v>
      </c>
      <c r="D8" s="34"/>
    </row>
    <row r="9" spans="1:4" x14ac:dyDescent="0.2">
      <c r="A9" s="34"/>
      <c r="B9" s="35" t="s">
        <v>695</v>
      </c>
      <c r="C9" s="35" t="str">
        <f t="shared" ref="C9:C10" ca="1" si="0">INDIRECT(CONCATENATE("'",B9,"'", "!A$1"))</f>
        <v>Domestic material consumption by main material category, 2023</v>
      </c>
      <c r="D9" s="34"/>
    </row>
    <row r="10" spans="1:4" x14ac:dyDescent="0.2">
      <c r="A10" s="34"/>
      <c r="B10" s="35" t="s">
        <v>696</v>
      </c>
      <c r="C10" s="35" t="str">
        <f t="shared" ca="1" si="0"/>
        <v>Development of material consumption in EU and world, 2000-2023</v>
      </c>
      <c r="D10" s="34"/>
    </row>
    <row r="11" spans="1:4" x14ac:dyDescent="0.2">
      <c r="A11" s="34"/>
      <c r="D11" s="34"/>
    </row>
    <row r="12" spans="1:4" x14ac:dyDescent="0.2">
      <c r="A12" s="34"/>
      <c r="B12" s="37" t="s">
        <v>717</v>
      </c>
      <c r="D12" s="34"/>
    </row>
    <row r="13" spans="1:4" x14ac:dyDescent="0.2">
      <c r="A13" s="34"/>
      <c r="B13" s="35" t="s">
        <v>693</v>
      </c>
      <c r="D13" s="34"/>
    </row>
    <row r="14" spans="1:4" x14ac:dyDescent="0.2">
      <c r="A14" s="34"/>
      <c r="B14" s="35" t="s">
        <v>697</v>
      </c>
      <c r="D14" s="34"/>
    </row>
    <row r="15" spans="1:4" x14ac:dyDescent="0.2">
      <c r="A15" s="34"/>
      <c r="B15" s="35" t="s">
        <v>720</v>
      </c>
      <c r="D15" s="34"/>
    </row>
    <row r="16" spans="1:4" x14ac:dyDescent="0.2">
      <c r="A16" s="34"/>
      <c r="B16" s="35" t="s">
        <v>698</v>
      </c>
      <c r="D16" s="34"/>
    </row>
    <row r="17" spans="1:4" x14ac:dyDescent="0.2">
      <c r="A17" s="34"/>
      <c r="B17" s="35" t="s">
        <v>699</v>
      </c>
      <c r="D17" s="34"/>
    </row>
    <row r="18" spans="1:4" x14ac:dyDescent="0.2">
      <c r="A18" s="34"/>
      <c r="B18" s="35" t="s">
        <v>700</v>
      </c>
      <c r="C18" s="35" t="str">
        <f ca="1">INDIRECT(CONCATENATE("'",B18,"'", "!A$1"))</f>
        <v>World Development Indicators</v>
      </c>
      <c r="D18" s="34"/>
    </row>
    <row r="19" spans="1:4" x14ac:dyDescent="0.2">
      <c r="A19" s="34"/>
      <c r="D19" s="34"/>
    </row>
    <row r="20" spans="1:4" x14ac:dyDescent="0.2">
      <c r="A20" s="34"/>
      <c r="B20" s="37" t="s">
        <v>718</v>
      </c>
      <c r="D20" s="34"/>
    </row>
    <row r="21" spans="1:4" x14ac:dyDescent="0.2">
      <c r="A21" s="34"/>
      <c r="B21" s="35" t="s">
        <v>722</v>
      </c>
      <c r="C21" s="35" t="str">
        <f ca="1">INDIRECT(CONCATENATE("'",B13,"'", "!A$1"))</f>
        <v>Material flow accounts [env_ac_mfa]</v>
      </c>
      <c r="D21" s="34"/>
    </row>
    <row r="22" spans="1:4" x14ac:dyDescent="0.2">
      <c r="A22" s="34"/>
      <c r="B22" s="35" t="s">
        <v>719</v>
      </c>
      <c r="C22" s="35" t="str">
        <f ca="1">INDIRECT(CONCATENATE("'",B14,"'", "!A$1"))</f>
        <v>GDP and main components (output, expenditure and income) [nama_10_gdp]</v>
      </c>
      <c r="D22" s="34"/>
    </row>
    <row r="23" spans="1:4" x14ac:dyDescent="0.2">
      <c r="A23" s="34"/>
      <c r="B23" s="35" t="s">
        <v>721</v>
      </c>
      <c r="C23" s="35" t="str">
        <f ca="1">INDIRECT(CONCATENATE("'",B15,"'", "!A$1"))</f>
        <v>Resource productivity [env_ac_rp]</v>
      </c>
      <c r="D23" s="34"/>
    </row>
    <row r="24" spans="1:4" x14ac:dyDescent="0.2">
      <c r="A24" s="34"/>
      <c r="B24" s="35" t="s">
        <v>723</v>
      </c>
      <c r="C24" s="35" t="str">
        <f ca="1">INDIRECT(CONCATENATE("'",B16,"'", "!A$1"))</f>
        <v>Material flow accounts [env_ac_mfa]</v>
      </c>
      <c r="D24" s="34"/>
    </row>
    <row r="25" spans="1:4" x14ac:dyDescent="0.2">
      <c r="A25" s="34"/>
      <c r="B25" s="35" t="s">
        <v>724</v>
      </c>
      <c r="C25" s="35" t="str">
        <f ca="1">INDIRECT(CONCATENATE("'",B17,"'", "!A$1"))</f>
        <v>World Domestic Extraction, taken from UNSD SDG indicators database</v>
      </c>
      <c r="D25" s="34"/>
    </row>
    <row r="26" spans="1:4" x14ac:dyDescent="0.2">
      <c r="A26" s="34"/>
      <c r="D26" s="34"/>
    </row>
    <row r="27" spans="1:4" x14ac:dyDescent="0.2">
      <c r="A27" s="34"/>
      <c r="B27" s="34"/>
      <c r="C27" s="34"/>
      <c r="D27" s="34"/>
    </row>
    <row r="29" spans="1:4" hidden="1" x14ac:dyDescent="0.2">
      <c r="B29" s="38"/>
    </row>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A1:AA55"/>
  <sheetViews>
    <sheetView showGridLines="0" topLeftCell="A33" zoomScaleNormal="100" workbookViewId="0">
      <selection activeCell="C51" sqref="C51"/>
    </sheetView>
  </sheetViews>
  <sheetFormatPr defaultColWidth="9.140625" defaultRowHeight="12.75" x14ac:dyDescent="0.2"/>
  <cols>
    <col min="1" max="1" width="10.85546875" style="42" customWidth="1"/>
    <col min="2" max="2" width="8.42578125" style="42" customWidth="1"/>
    <col min="3" max="3" width="29.28515625" style="42" customWidth="1"/>
    <col min="4" max="17" width="6.5703125" style="42" customWidth="1"/>
    <col min="18" max="18" width="6.5703125" style="43" customWidth="1"/>
    <col min="19" max="19" width="8" style="43" customWidth="1"/>
    <col min="20" max="22" width="7.42578125" style="42" customWidth="1"/>
    <col min="23" max="23" width="7.85546875" style="42" customWidth="1"/>
    <col min="24" max="16384" width="9.140625" style="42"/>
  </cols>
  <sheetData>
    <row r="1" spans="1:19" s="39" customFormat="1" x14ac:dyDescent="0.2">
      <c r="A1" s="39" t="s">
        <v>757</v>
      </c>
      <c r="G1" s="40"/>
      <c r="I1" s="41"/>
      <c r="J1" s="41"/>
      <c r="K1" s="40"/>
      <c r="L1" s="40"/>
      <c r="M1" s="40"/>
    </row>
    <row r="2" spans="1:19" x14ac:dyDescent="0.2">
      <c r="C2" s="222"/>
      <c r="D2" s="222"/>
      <c r="E2" s="222"/>
      <c r="F2" s="222"/>
      <c r="G2" s="222"/>
      <c r="H2" s="222"/>
    </row>
    <row r="3" spans="1:19" x14ac:dyDescent="0.2">
      <c r="F3" s="44"/>
      <c r="G3" s="44"/>
      <c r="H3" s="44"/>
      <c r="I3" s="44"/>
      <c r="J3" s="44"/>
      <c r="K3" s="44"/>
      <c r="L3" s="44"/>
      <c r="M3" s="44"/>
      <c r="N3" s="44"/>
      <c r="O3" s="44"/>
      <c r="P3" s="44"/>
      <c r="Q3" s="44"/>
      <c r="R3" s="44"/>
      <c r="S3" s="44"/>
    </row>
    <row r="4" spans="1:19" x14ac:dyDescent="0.2">
      <c r="F4" s="44"/>
      <c r="G4" s="44"/>
      <c r="H4" s="44"/>
      <c r="I4" s="44"/>
      <c r="J4" s="44"/>
      <c r="K4" s="44"/>
      <c r="L4" s="44"/>
      <c r="M4" s="44"/>
      <c r="N4" s="44"/>
      <c r="O4" s="44"/>
      <c r="P4" s="44"/>
      <c r="Q4" s="44"/>
      <c r="R4" s="44"/>
      <c r="S4" s="44"/>
    </row>
    <row r="5" spans="1:19" x14ac:dyDescent="0.2">
      <c r="F5" s="44"/>
      <c r="G5" s="44"/>
      <c r="H5" s="44"/>
      <c r="I5" s="44"/>
      <c r="J5" s="44"/>
      <c r="K5" s="44"/>
      <c r="L5" s="44"/>
      <c r="M5" s="44"/>
      <c r="N5" s="44"/>
      <c r="O5" s="44"/>
      <c r="P5" s="44"/>
      <c r="Q5" s="44"/>
      <c r="R5" s="44"/>
      <c r="S5" s="44"/>
    </row>
    <row r="6" spans="1:19" s="39" customFormat="1" x14ac:dyDescent="0.2">
      <c r="G6" s="40"/>
      <c r="H6" s="40"/>
      <c r="I6" s="40"/>
      <c r="J6" s="40"/>
      <c r="K6" s="40"/>
      <c r="L6" s="40"/>
      <c r="M6" s="40"/>
    </row>
    <row r="7" spans="1:19" s="39" customFormat="1" x14ac:dyDescent="0.2">
      <c r="G7" s="40"/>
      <c r="H7" s="40"/>
      <c r="I7" s="40"/>
      <c r="J7" s="40"/>
      <c r="K7" s="40"/>
      <c r="L7" s="40"/>
      <c r="M7" s="40"/>
    </row>
    <row r="8" spans="1:19" s="39" customFormat="1" x14ac:dyDescent="0.2">
      <c r="G8" s="40"/>
      <c r="H8" s="40"/>
      <c r="I8" s="40"/>
      <c r="J8" s="40"/>
      <c r="K8" s="40"/>
      <c r="L8" s="40"/>
      <c r="M8" s="40"/>
    </row>
    <row r="9" spans="1:19" x14ac:dyDescent="0.2">
      <c r="C9" s="39"/>
      <c r="D9" s="39"/>
      <c r="E9" s="39"/>
      <c r="F9" s="39"/>
      <c r="G9" s="40"/>
      <c r="H9" s="40"/>
      <c r="I9" s="40"/>
      <c r="J9" s="40"/>
      <c r="K9" s="40"/>
      <c r="L9" s="40"/>
      <c r="M9" s="40"/>
      <c r="N9" s="39"/>
      <c r="O9" s="39"/>
      <c r="P9" s="39"/>
      <c r="Q9" s="39"/>
      <c r="R9" s="45"/>
      <c r="S9" s="45"/>
    </row>
    <row r="10" spans="1:19" x14ac:dyDescent="0.2">
      <c r="C10" s="39"/>
      <c r="D10" s="39"/>
      <c r="E10" s="39"/>
      <c r="F10" s="39"/>
      <c r="G10" s="40"/>
      <c r="H10" s="40"/>
      <c r="I10" s="40"/>
      <c r="J10" s="40"/>
      <c r="K10" s="40"/>
      <c r="L10" s="40"/>
      <c r="M10" s="40"/>
      <c r="N10" s="39"/>
      <c r="O10" s="39"/>
      <c r="P10" s="39"/>
      <c r="Q10" s="39"/>
      <c r="R10" s="45"/>
      <c r="S10" s="45"/>
    </row>
    <row r="11" spans="1:19" x14ac:dyDescent="0.2">
      <c r="C11" s="39"/>
      <c r="D11" s="39"/>
      <c r="E11" s="39"/>
      <c r="F11" s="39"/>
      <c r="G11" s="40"/>
      <c r="H11" s="40"/>
      <c r="I11" s="40"/>
      <c r="J11" s="40"/>
      <c r="K11" s="40"/>
      <c r="L11" s="40"/>
      <c r="M11" s="40"/>
      <c r="N11" s="39"/>
      <c r="O11" s="39"/>
      <c r="P11" s="39"/>
      <c r="Q11" s="39"/>
      <c r="R11" s="45"/>
      <c r="S11" s="45"/>
    </row>
    <row r="14" spans="1:19" s="39" customFormat="1" x14ac:dyDescent="0.2">
      <c r="C14" s="42"/>
      <c r="D14" s="42"/>
      <c r="E14" s="42"/>
      <c r="F14" s="42"/>
      <c r="G14" s="42"/>
      <c r="H14" s="42"/>
      <c r="I14" s="42"/>
      <c r="J14" s="42"/>
      <c r="K14" s="42"/>
      <c r="L14" s="42"/>
      <c r="M14" s="42"/>
      <c r="N14" s="42"/>
      <c r="O14" s="42"/>
      <c r="P14" s="42"/>
      <c r="Q14" s="42"/>
    </row>
    <row r="17" spans="3:23" s="39" customFormat="1" x14ac:dyDescent="0.2"/>
    <row r="18" spans="3:23" s="39" customFormat="1" x14ac:dyDescent="0.2"/>
    <row r="19" spans="3:23" s="39" customFormat="1" x14ac:dyDescent="0.2"/>
    <row r="22" spans="3:23" ht="12.75" customHeight="1" x14ac:dyDescent="0.2"/>
    <row r="24" spans="3:23" ht="11.25" customHeight="1" x14ac:dyDescent="0.2"/>
    <row r="25" spans="3:23" x14ac:dyDescent="0.2">
      <c r="F25" s="45"/>
      <c r="G25" s="45"/>
      <c r="H25" s="45"/>
      <c r="I25" s="45"/>
      <c r="J25" s="45"/>
      <c r="K25" s="45"/>
      <c r="L25" s="45"/>
      <c r="M25" s="45"/>
      <c r="N25" s="45"/>
      <c r="O25" s="45"/>
      <c r="P25" s="45"/>
      <c r="Q25" s="45"/>
    </row>
    <row r="26" spans="3:23" x14ac:dyDescent="0.2">
      <c r="F26" s="45"/>
      <c r="G26" s="45"/>
      <c r="H26" s="45"/>
      <c r="I26" s="45"/>
      <c r="J26" s="45"/>
      <c r="K26" s="45"/>
      <c r="L26" s="45"/>
      <c r="M26" s="45"/>
      <c r="N26" s="45"/>
      <c r="O26" s="45"/>
      <c r="P26" s="45"/>
      <c r="Q26" s="45"/>
      <c r="R26" s="39"/>
      <c r="S26" s="39"/>
      <c r="T26" s="39"/>
      <c r="U26" s="39"/>
      <c r="V26" s="39"/>
      <c r="W26" s="39"/>
    </row>
    <row r="27" spans="3:23" x14ac:dyDescent="0.2">
      <c r="C27" s="46"/>
      <c r="D27" s="46"/>
      <c r="E27" s="46"/>
      <c r="F27" s="45"/>
      <c r="G27" s="45"/>
      <c r="H27" s="45"/>
      <c r="I27" s="45"/>
      <c r="J27" s="45"/>
      <c r="K27" s="45"/>
      <c r="L27" s="45"/>
      <c r="M27" s="45"/>
      <c r="N27" s="45"/>
      <c r="O27" s="45"/>
      <c r="P27" s="45"/>
      <c r="Q27" s="45"/>
      <c r="R27" s="39"/>
      <c r="S27" s="39"/>
      <c r="T27" s="39"/>
      <c r="U27" s="39"/>
      <c r="V27" s="39"/>
      <c r="W27" s="39"/>
    </row>
    <row r="28" spans="3:23" s="43" customFormat="1" x14ac:dyDescent="0.2">
      <c r="C28" s="47"/>
      <c r="D28" s="47"/>
      <c r="E28" s="47"/>
      <c r="F28" s="48"/>
      <c r="G28" s="48"/>
      <c r="H28" s="48"/>
      <c r="I28" s="48"/>
      <c r="J28" s="48"/>
      <c r="K28" s="48"/>
      <c r="L28" s="48"/>
      <c r="M28" s="48"/>
      <c r="N28" s="48"/>
      <c r="O28" s="48"/>
      <c r="P28" s="48"/>
      <c r="Q28" s="48"/>
      <c r="R28" s="48"/>
      <c r="S28" s="48"/>
    </row>
    <row r="29" spans="3:23" x14ac:dyDescent="0.2">
      <c r="C29" s="45"/>
      <c r="D29" s="45"/>
      <c r="E29" s="45"/>
      <c r="F29" s="48"/>
      <c r="G29" s="48"/>
      <c r="H29" s="48"/>
      <c r="I29" s="48"/>
      <c r="J29" s="48"/>
      <c r="K29" s="48"/>
      <c r="L29" s="48"/>
      <c r="M29" s="48"/>
      <c r="N29" s="48"/>
      <c r="O29" s="48"/>
      <c r="P29" s="48"/>
      <c r="Q29" s="48"/>
      <c r="R29" s="48"/>
      <c r="S29" s="48"/>
      <c r="T29" s="43"/>
      <c r="U29" s="43"/>
    </row>
    <row r="30" spans="3:23" x14ac:dyDescent="0.2">
      <c r="C30" s="46"/>
      <c r="D30" s="46"/>
      <c r="E30" s="46"/>
      <c r="F30" s="43"/>
      <c r="G30" s="43"/>
      <c r="H30" s="43"/>
      <c r="I30" s="43"/>
      <c r="J30" s="43"/>
      <c r="K30" s="43"/>
      <c r="L30" s="43"/>
      <c r="M30" s="43"/>
      <c r="N30" s="43"/>
      <c r="O30" s="43"/>
      <c r="P30" s="43"/>
      <c r="Q30" s="43"/>
      <c r="R30" s="39"/>
      <c r="S30" s="39"/>
      <c r="T30" s="43"/>
      <c r="U30" s="43"/>
      <c r="V30" s="39"/>
      <c r="W30" s="39"/>
    </row>
    <row r="32" spans="3:23" x14ac:dyDescent="0.2">
      <c r="F32" s="43"/>
      <c r="G32" s="43"/>
      <c r="H32" s="43"/>
      <c r="I32" s="43"/>
      <c r="J32" s="43"/>
      <c r="K32" s="43"/>
      <c r="L32" s="43"/>
      <c r="M32" s="43"/>
      <c r="N32" s="43"/>
      <c r="O32" s="43"/>
      <c r="P32" s="43"/>
      <c r="Q32" s="43"/>
    </row>
    <row r="33" spans="1:27" ht="54.2" customHeight="1" x14ac:dyDescent="0.2">
      <c r="F33" s="49"/>
      <c r="G33" s="49"/>
      <c r="H33" s="49"/>
      <c r="I33" s="49"/>
      <c r="J33" s="49"/>
      <c r="K33" s="49"/>
      <c r="L33" s="49"/>
      <c r="M33" s="49"/>
      <c r="N33" s="49"/>
      <c r="O33" s="49"/>
      <c r="P33" s="49"/>
      <c r="Q33" s="49"/>
      <c r="R33" s="50"/>
      <c r="S33" s="50"/>
      <c r="T33" s="44"/>
      <c r="U33" s="44"/>
      <c r="V33" s="44"/>
    </row>
    <row r="34" spans="1:27" x14ac:dyDescent="0.2">
      <c r="C34" s="221"/>
      <c r="D34" s="221"/>
      <c r="E34" s="221"/>
      <c r="F34" s="221"/>
      <c r="G34" s="51"/>
      <c r="H34" s="51"/>
      <c r="R34" s="42"/>
      <c r="S34" s="42"/>
    </row>
    <row r="36" spans="1:27" x14ac:dyDescent="0.2">
      <c r="A36" s="48"/>
    </row>
    <row r="37" spans="1:27" x14ac:dyDescent="0.2">
      <c r="A37" s="45"/>
    </row>
    <row r="42" spans="1:27" s="39" customFormat="1" x14ac:dyDescent="0.2">
      <c r="C42" s="52" t="s">
        <v>758</v>
      </c>
      <c r="D42" s="52"/>
      <c r="E42" s="52"/>
      <c r="G42" s="40"/>
      <c r="I42" s="41"/>
      <c r="J42" s="41"/>
      <c r="K42" s="40"/>
      <c r="L42" s="40"/>
      <c r="M42" s="40"/>
      <c r="V42" s="53"/>
      <c r="W42" s="54"/>
      <c r="X42" s="53"/>
    </row>
    <row r="43" spans="1:27" s="39" customFormat="1" x14ac:dyDescent="0.2">
      <c r="C43" s="55" t="s">
        <v>48</v>
      </c>
      <c r="D43" s="55"/>
      <c r="E43" s="55"/>
      <c r="G43" s="40"/>
      <c r="H43" s="40"/>
      <c r="I43" s="40"/>
      <c r="J43" s="40"/>
      <c r="K43" s="40"/>
      <c r="L43" s="40"/>
      <c r="M43" s="40"/>
      <c r="V43" s="55"/>
      <c r="X43" s="55"/>
    </row>
    <row r="44" spans="1:27" s="39" customFormat="1" x14ac:dyDescent="0.2">
      <c r="C44" s="55"/>
      <c r="D44" s="55"/>
      <c r="E44" s="55"/>
      <c r="G44" s="40"/>
      <c r="H44" s="40"/>
      <c r="I44" s="40"/>
      <c r="J44" s="40"/>
      <c r="K44" s="40"/>
      <c r="L44" s="40"/>
      <c r="M44" s="40"/>
    </row>
    <row r="45" spans="1:27" s="39" customFormat="1" x14ac:dyDescent="0.2">
      <c r="G45" s="51"/>
      <c r="H45" s="51"/>
      <c r="I45" s="51"/>
      <c r="J45" s="51"/>
      <c r="K45" s="51"/>
      <c r="L45" s="51"/>
      <c r="M45" s="51"/>
      <c r="N45" s="51"/>
      <c r="O45" s="51"/>
      <c r="P45" s="51"/>
      <c r="Q45" s="51"/>
      <c r="R45" s="51"/>
    </row>
    <row r="46" spans="1:27" s="39" customFormat="1" ht="12" customHeight="1" x14ac:dyDescent="0.2">
      <c r="B46" s="56" t="s">
        <v>15</v>
      </c>
      <c r="C46" s="57"/>
      <c r="D46" s="58">
        <v>2000</v>
      </c>
      <c r="E46" s="58">
        <v>2001</v>
      </c>
      <c r="F46" s="58">
        <v>2002</v>
      </c>
      <c r="G46" s="58">
        <v>2003</v>
      </c>
      <c r="H46" s="58">
        <v>2004</v>
      </c>
      <c r="I46" s="58">
        <v>2005</v>
      </c>
      <c r="J46" s="58">
        <v>2006</v>
      </c>
      <c r="K46" s="58">
        <v>2007</v>
      </c>
      <c r="L46" s="58">
        <v>2008</v>
      </c>
      <c r="M46" s="58">
        <v>2009</v>
      </c>
      <c r="N46" s="58">
        <v>2010</v>
      </c>
      <c r="O46" s="58">
        <v>2011</v>
      </c>
      <c r="P46" s="58">
        <v>2012</v>
      </c>
      <c r="Q46" s="58">
        <v>2013</v>
      </c>
      <c r="R46" s="58">
        <v>2014</v>
      </c>
      <c r="S46" s="58">
        <v>2015</v>
      </c>
      <c r="T46" s="58">
        <v>2016</v>
      </c>
      <c r="U46" s="58">
        <v>2017</v>
      </c>
      <c r="V46" s="58">
        <v>2018</v>
      </c>
      <c r="W46" s="58">
        <v>2019</v>
      </c>
      <c r="X46" s="58">
        <v>2020</v>
      </c>
      <c r="Y46" s="58">
        <v>2021</v>
      </c>
      <c r="Z46" s="58">
        <v>2022</v>
      </c>
      <c r="AA46" s="58">
        <v>2023</v>
      </c>
    </row>
    <row r="47" spans="1:27" s="39" customFormat="1" x14ac:dyDescent="0.2">
      <c r="B47" s="56"/>
      <c r="C47" s="59" t="s">
        <v>2</v>
      </c>
      <c r="D47" s="60">
        <f>Data_rp!C13</f>
        <v>100</v>
      </c>
      <c r="E47" s="61">
        <f>Data_rp!D13</f>
        <v>101.742</v>
      </c>
      <c r="F47" s="61">
        <f>Data_rp!E13</f>
        <v>101.693</v>
      </c>
      <c r="G47" s="61">
        <f>Data_rp!F13</f>
        <v>101.61199999999999</v>
      </c>
      <c r="H47" s="61">
        <f>Data_rp!G13</f>
        <v>99.747</v>
      </c>
      <c r="I47" s="61">
        <f>Data_rp!H13</f>
        <v>100.551</v>
      </c>
      <c r="J47" s="61">
        <f>Data_rp!I13</f>
        <v>101.624</v>
      </c>
      <c r="K47" s="61">
        <f>Data_rp!J13</f>
        <v>101.071</v>
      </c>
      <c r="L47" s="61">
        <f>Data_rp!K13</f>
        <v>103.605</v>
      </c>
      <c r="M47" s="61">
        <f>Data_rp!L13</f>
        <v>112.81</v>
      </c>
      <c r="N47" s="61">
        <f>Data_rp!M13</f>
        <v>117.73</v>
      </c>
      <c r="O47" s="61">
        <f>Data_rp!N13</f>
        <v>114.152</v>
      </c>
      <c r="P47" s="61">
        <f>Data_rp!O13</f>
        <v>122.851</v>
      </c>
      <c r="Q47" s="61">
        <f>Data_rp!P13</f>
        <v>125.73699999999999</v>
      </c>
      <c r="R47" s="61">
        <f>Data_rp!Q13</f>
        <v>126.384</v>
      </c>
      <c r="S47" s="61">
        <f>Data_rp!R13</f>
        <v>128.80199999999999</v>
      </c>
      <c r="T47" s="61">
        <f>Data_rp!S13</f>
        <v>131.71199999999999</v>
      </c>
      <c r="U47" s="61">
        <f>Data_rp!T13</f>
        <v>132.02600000000001</v>
      </c>
      <c r="V47" s="61">
        <f>Data_rp!U13</f>
        <v>132.09100000000001</v>
      </c>
      <c r="W47" s="61">
        <f>Data_rp!V13</f>
        <v>133.83799999999999</v>
      </c>
      <c r="X47" s="61">
        <f>Data_rp!W13</f>
        <v>131.90600000000001</v>
      </c>
      <c r="Y47" s="61">
        <f>Data_rp!X13</f>
        <v>134.04</v>
      </c>
      <c r="Z47" s="61">
        <f>Data_rp!Y13</f>
        <v>139.97800000000001</v>
      </c>
      <c r="AA47" s="61">
        <f>Data_rp!Z13</f>
        <v>143.91399999999999</v>
      </c>
    </row>
    <row r="48" spans="1:27" s="39" customFormat="1" x14ac:dyDescent="0.2">
      <c r="B48" s="56"/>
      <c r="C48" s="59" t="s">
        <v>12</v>
      </c>
      <c r="D48" s="60">
        <f>Data_mfa!E100</f>
        <v>100</v>
      </c>
      <c r="E48" s="61">
        <f>Data_mfa!F100</f>
        <v>100.381</v>
      </c>
      <c r="F48" s="61">
        <f>Data_mfa!G100</f>
        <v>101.491</v>
      </c>
      <c r="G48" s="61">
        <f>Data_mfa!H100</f>
        <v>102.431</v>
      </c>
      <c r="H48" s="61">
        <f>Data_mfa!I100</f>
        <v>106.97799999999999</v>
      </c>
      <c r="I48" s="61">
        <f>Data_mfa!J100</f>
        <v>108.113</v>
      </c>
      <c r="J48" s="61">
        <f>Data_mfa!K100</f>
        <v>110.676</v>
      </c>
      <c r="K48" s="61">
        <f>Data_mfa!L100</f>
        <v>114.758</v>
      </c>
      <c r="L48" s="61">
        <f>Data_mfa!M100</f>
        <v>112.65</v>
      </c>
      <c r="M48" s="61">
        <f>Data_mfa!N100</f>
        <v>99.010999999999996</v>
      </c>
      <c r="N48" s="61">
        <f>Data_mfa!O100</f>
        <v>96.932000000000002</v>
      </c>
      <c r="O48" s="61">
        <f>Data_mfa!P100</f>
        <v>101.843</v>
      </c>
      <c r="P48" s="61">
        <f>Data_mfa!Q100</f>
        <v>93.947999999999993</v>
      </c>
      <c r="Q48" s="61">
        <f>Data_mfa!R100</f>
        <v>91.706999999999994</v>
      </c>
      <c r="R48" s="61">
        <f>Data_mfa!S100</f>
        <v>92.677000000000007</v>
      </c>
      <c r="S48" s="61">
        <f>Data_mfa!T100</f>
        <v>93.013000000000005</v>
      </c>
      <c r="T48" s="61">
        <f>Data_mfa!U100</f>
        <v>92.760999999999996</v>
      </c>
      <c r="U48" s="61">
        <f>Data_mfa!V100</f>
        <v>95.144000000000005</v>
      </c>
      <c r="V48" s="61">
        <f>Data_mfa!W100</f>
        <v>97.061000000000007</v>
      </c>
      <c r="W48" s="61">
        <f>Data_mfa!X100</f>
        <v>97.543000000000006</v>
      </c>
      <c r="X48" s="61">
        <f>Data_mfa!Y100</f>
        <v>93.403000000000006</v>
      </c>
      <c r="Y48" s="61">
        <f>Data_mfa!Z100</f>
        <v>97.405000000000001</v>
      </c>
      <c r="Z48" s="61">
        <f>Data_mfa!AA100</f>
        <v>96.456999999999994</v>
      </c>
      <c r="AA48" s="61">
        <f>Data_mfa!AB100</f>
        <v>94.263000000000005</v>
      </c>
    </row>
    <row r="49" spans="2:27" s="39" customFormat="1" x14ac:dyDescent="0.2">
      <c r="B49" s="56"/>
      <c r="C49" s="59" t="s">
        <v>13</v>
      </c>
      <c r="D49" s="60">
        <f>Data_gdp!C21</f>
        <v>100</v>
      </c>
      <c r="E49" s="61">
        <f>Data_gdp!D21</f>
        <v>102.13021739287713</v>
      </c>
      <c r="F49" s="61">
        <f>Data_gdp!E21</f>
        <v>103.20930352268118</v>
      </c>
      <c r="G49" s="61">
        <f>Data_gdp!F21</f>
        <v>104.08291987475953</v>
      </c>
      <c r="H49" s="61">
        <f>Data_gdp!G21</f>
        <v>106.70803705588945</v>
      </c>
      <c r="I49" s="61">
        <f>Data_gdp!H21</f>
        <v>108.70896020161682</v>
      </c>
      <c r="J49" s="61">
        <f>Data_gdp!I21</f>
        <v>112.47250770403821</v>
      </c>
      <c r="K49" s="61">
        <f>Data_gdp!J21</f>
        <v>115.98785324502647</v>
      </c>
      <c r="L49" s="61">
        <f>Data_gdp!K21</f>
        <v>116.71157483871144</v>
      </c>
      <c r="M49" s="61">
        <f>Data_gdp!L21</f>
        <v>111.69441481450559</v>
      </c>
      <c r="N49" s="61">
        <f>Data_gdp!M21</f>
        <v>114.11766195403032</v>
      </c>
      <c r="O49" s="61">
        <f>Data_gdp!N21</f>
        <v>116.25573473410435</v>
      </c>
      <c r="P49" s="61">
        <f>Data_gdp!O21</f>
        <v>115.41618126187976</v>
      </c>
      <c r="Q49" s="61">
        <f>Data_gdp!P21</f>
        <v>115.30981805106234</v>
      </c>
      <c r="R49" s="61">
        <f>Data_gdp!Q21</f>
        <v>117.12909953084305</v>
      </c>
      <c r="S49" s="61">
        <f>Data_gdp!R21</f>
        <v>119.80240723075659</v>
      </c>
      <c r="T49" s="61">
        <f>Data_gdp!S21</f>
        <v>122.17757299740953</v>
      </c>
      <c r="U49" s="61">
        <f>Data_gdp!T21</f>
        <v>125.61502266035447</v>
      </c>
      <c r="V49" s="61">
        <f>Data_gdp!U21</f>
        <v>128.20837526268824</v>
      </c>
      <c r="W49" s="61">
        <f>Data_gdp!V21</f>
        <v>130.54959769024799</v>
      </c>
      <c r="X49" s="61">
        <f>Data_gdp!W21</f>
        <v>123.20469527833538</v>
      </c>
      <c r="Y49" s="61">
        <f>Data_gdp!X21</f>
        <v>130.56173159718847</v>
      </c>
      <c r="Z49" s="61">
        <f>Data_gdp!Y21</f>
        <v>135.01821426976562</v>
      </c>
      <c r="AA49" s="61">
        <f>Data_gdp!Z21</f>
        <v>135.65815234307789</v>
      </c>
    </row>
    <row r="50" spans="2:27" s="39" customFormat="1" x14ac:dyDescent="0.2">
      <c r="B50" s="56"/>
      <c r="G50" s="40"/>
      <c r="H50" s="40"/>
      <c r="I50" s="40"/>
      <c r="J50" s="40"/>
      <c r="K50" s="40"/>
      <c r="L50" s="40"/>
      <c r="M50" s="40"/>
    </row>
    <row r="51" spans="2:27" s="39" customFormat="1" x14ac:dyDescent="0.2">
      <c r="B51" s="56"/>
      <c r="C51" s="62" t="s">
        <v>790</v>
      </c>
      <c r="D51" s="62"/>
      <c r="E51" s="62"/>
      <c r="F51" s="62"/>
      <c r="G51" s="51"/>
      <c r="H51" s="51"/>
      <c r="I51" s="51"/>
      <c r="J51" s="51"/>
      <c r="K51" s="51"/>
      <c r="L51" s="51"/>
      <c r="M51" s="51"/>
      <c r="N51" s="63"/>
      <c r="O51" s="63"/>
      <c r="P51" s="63"/>
      <c r="Q51" s="63"/>
      <c r="R51" s="63"/>
      <c r="V51" s="62"/>
      <c r="X51" s="62"/>
    </row>
    <row r="52" spans="2:27" s="39" customFormat="1" x14ac:dyDescent="0.2">
      <c r="B52" s="56"/>
      <c r="C52" s="64" t="s">
        <v>777</v>
      </c>
      <c r="D52" s="64"/>
      <c r="E52" s="64"/>
      <c r="F52" s="64"/>
      <c r="G52" s="64"/>
      <c r="H52" s="64"/>
      <c r="I52" s="51"/>
      <c r="J52" s="51"/>
      <c r="K52" s="51"/>
      <c r="L52" s="51"/>
      <c r="M52" s="51"/>
      <c r="N52" s="63"/>
      <c r="O52" s="63"/>
      <c r="P52" s="63"/>
      <c r="Q52" s="63"/>
      <c r="R52" s="63"/>
      <c r="V52" s="46"/>
      <c r="X52" s="46"/>
    </row>
    <row r="53" spans="2:27" s="39" customFormat="1" x14ac:dyDescent="0.2">
      <c r="B53" s="56"/>
      <c r="F53" s="63"/>
      <c r="G53" s="51"/>
      <c r="H53" s="51"/>
      <c r="I53" s="51"/>
      <c r="J53" s="51"/>
      <c r="K53" s="51"/>
      <c r="L53" s="51"/>
      <c r="M53" s="51"/>
      <c r="N53" s="63"/>
      <c r="O53" s="63"/>
      <c r="P53" s="63"/>
      <c r="Q53" s="63"/>
      <c r="R53" s="63"/>
    </row>
    <row r="54" spans="2:27" s="39" customFormat="1" x14ac:dyDescent="0.2">
      <c r="B54" s="56"/>
      <c r="G54" s="40"/>
      <c r="H54" s="40"/>
      <c r="I54" s="40"/>
      <c r="J54" s="40"/>
      <c r="K54" s="40"/>
      <c r="L54" s="40"/>
      <c r="M54" s="40"/>
    </row>
    <row r="55" spans="2:27" s="39" customFormat="1" x14ac:dyDescent="0.2">
      <c r="B55" s="56"/>
      <c r="G55" s="40"/>
      <c r="H55" s="40"/>
      <c r="I55" s="40"/>
      <c r="J55" s="40"/>
      <c r="K55" s="40"/>
      <c r="L55" s="40"/>
      <c r="M55" s="40"/>
    </row>
  </sheetData>
  <mergeCells count="2">
    <mergeCell ref="C34:F34"/>
    <mergeCell ref="C2:H2"/>
  </mergeCells>
  <pageMargins left="0.74803149606299213" right="0.74803149606299213" top="0.59055118110236227" bottom="0.59055118110236227" header="0.51181102362204722" footer="0.51181102362204722"/>
  <pageSetup paperSize="9" orientation="landscape" horizontalDpi="525" verticalDpi="52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39997558519241921"/>
    <pageSetUpPr fitToPage="1"/>
  </sheetPr>
  <dimension ref="A1:AA54"/>
  <sheetViews>
    <sheetView showGridLines="0" zoomScaleNormal="100" workbookViewId="0">
      <selection activeCell="Y3" sqref="Y3"/>
    </sheetView>
  </sheetViews>
  <sheetFormatPr defaultColWidth="9.140625" defaultRowHeight="12.75" x14ac:dyDescent="0.2"/>
  <cols>
    <col min="1" max="2" width="8.42578125" style="65" customWidth="1"/>
    <col min="3" max="3" width="20.7109375" style="65" customWidth="1"/>
    <col min="4" max="4" width="6.7109375" style="65" customWidth="1"/>
    <col min="5" max="21" width="6.85546875" style="65" customWidth="1"/>
    <col min="22" max="22" width="7.7109375" style="65" customWidth="1"/>
    <col min="23" max="23" width="9.140625" style="65" customWidth="1"/>
    <col min="24" max="24" width="7.28515625" style="65" customWidth="1"/>
    <col min="25" max="25" width="8.140625" style="65" customWidth="1"/>
    <col min="26" max="27" width="6.7109375" style="65" customWidth="1"/>
    <col min="28" max="34" width="12.140625" style="65" bestFit="1" customWidth="1"/>
    <col min="35" max="16384" width="9.140625" style="65"/>
  </cols>
  <sheetData>
    <row r="1" spans="1:19" x14ac:dyDescent="0.2">
      <c r="A1" s="39" t="s">
        <v>756</v>
      </c>
      <c r="C1" s="66"/>
      <c r="D1" s="66"/>
      <c r="E1" s="66"/>
      <c r="F1" s="66"/>
      <c r="G1" s="66"/>
      <c r="H1" s="66"/>
      <c r="I1" s="66"/>
      <c r="J1" s="66"/>
      <c r="K1" s="66"/>
      <c r="L1" s="66"/>
      <c r="M1" s="66"/>
      <c r="N1" s="66"/>
      <c r="O1" s="66"/>
      <c r="P1" s="67"/>
      <c r="Q1" s="66"/>
      <c r="R1" s="66"/>
      <c r="S1" s="66"/>
    </row>
    <row r="2" spans="1:19" x14ac:dyDescent="0.2">
      <c r="C2" s="66"/>
      <c r="D2" s="66"/>
      <c r="E2" s="66"/>
      <c r="F2" s="66"/>
      <c r="G2" s="66"/>
      <c r="H2" s="66"/>
      <c r="I2" s="66"/>
      <c r="J2" s="66"/>
      <c r="K2" s="66"/>
      <c r="L2" s="66"/>
      <c r="M2" s="66"/>
      <c r="N2" s="66"/>
      <c r="O2" s="66"/>
      <c r="P2" s="67"/>
      <c r="Q2" s="66"/>
      <c r="R2" s="66"/>
      <c r="S2" s="66"/>
    </row>
    <row r="3" spans="1:19" x14ac:dyDescent="0.2">
      <c r="C3" s="66"/>
      <c r="D3" s="66"/>
      <c r="E3" s="66"/>
      <c r="F3" s="66"/>
      <c r="G3" s="66"/>
      <c r="H3" s="66"/>
      <c r="I3" s="66"/>
      <c r="J3" s="66"/>
      <c r="K3" s="66"/>
      <c r="L3" s="66"/>
      <c r="M3" s="66"/>
      <c r="N3" s="66"/>
      <c r="O3" s="66"/>
      <c r="P3" s="67"/>
      <c r="Q3" s="66"/>
      <c r="R3" s="66"/>
      <c r="S3" s="66"/>
    </row>
    <row r="4" spans="1:19" x14ac:dyDescent="0.2">
      <c r="C4" s="66"/>
      <c r="D4" s="66"/>
      <c r="E4" s="66"/>
      <c r="F4" s="66"/>
      <c r="G4" s="66"/>
      <c r="H4" s="66"/>
      <c r="I4" s="66"/>
      <c r="J4" s="66"/>
      <c r="K4" s="66"/>
      <c r="L4" s="66"/>
      <c r="M4" s="66"/>
      <c r="N4" s="66"/>
      <c r="O4" s="66"/>
      <c r="P4" s="67"/>
      <c r="Q4" s="66"/>
      <c r="R4" s="66"/>
      <c r="S4" s="66"/>
    </row>
    <row r="5" spans="1:19" x14ac:dyDescent="0.2">
      <c r="C5" s="66"/>
      <c r="D5" s="66"/>
      <c r="E5" s="66"/>
      <c r="F5" s="66"/>
      <c r="G5" s="66"/>
      <c r="H5" s="66"/>
      <c r="I5" s="66"/>
      <c r="J5" s="66"/>
      <c r="K5" s="66"/>
      <c r="L5" s="66"/>
      <c r="M5" s="66"/>
      <c r="N5" s="66"/>
      <c r="O5" s="66"/>
      <c r="P5" s="67"/>
      <c r="Q5" s="66"/>
      <c r="R5" s="66"/>
      <c r="S5" s="66"/>
    </row>
    <row r="6" spans="1:19" x14ac:dyDescent="0.2">
      <c r="C6" s="66"/>
      <c r="D6" s="66"/>
      <c r="E6" s="66"/>
      <c r="F6" s="66"/>
      <c r="G6" s="66"/>
      <c r="H6" s="66"/>
      <c r="I6" s="66"/>
      <c r="J6" s="66"/>
      <c r="K6" s="66"/>
      <c r="L6" s="66"/>
      <c r="M6" s="66"/>
      <c r="N6" s="66"/>
      <c r="O6" s="66"/>
      <c r="P6" s="67"/>
      <c r="Q6" s="66"/>
      <c r="R6" s="66"/>
      <c r="S6" s="66"/>
    </row>
    <row r="7" spans="1:19" x14ac:dyDescent="0.2">
      <c r="C7" s="66"/>
      <c r="D7" s="68"/>
      <c r="E7" s="68"/>
      <c r="F7" s="68"/>
      <c r="G7" s="68"/>
      <c r="H7" s="68"/>
      <c r="I7" s="68"/>
      <c r="J7" s="68"/>
      <c r="K7" s="68"/>
      <c r="L7" s="68"/>
      <c r="M7" s="68"/>
      <c r="N7" s="68"/>
      <c r="O7" s="68"/>
      <c r="P7" s="69"/>
      <c r="Q7" s="66"/>
      <c r="R7" s="66"/>
      <c r="S7" s="66"/>
    </row>
    <row r="8" spans="1:19" x14ac:dyDescent="0.2">
      <c r="C8" s="66"/>
      <c r="D8" s="68"/>
      <c r="E8" s="68"/>
      <c r="F8" s="68"/>
      <c r="G8" s="68"/>
      <c r="H8" s="68"/>
      <c r="I8" s="68"/>
      <c r="J8" s="68"/>
      <c r="K8" s="68"/>
      <c r="L8" s="68"/>
      <c r="M8" s="68"/>
      <c r="N8" s="68"/>
      <c r="O8" s="68"/>
      <c r="P8" s="69"/>
      <c r="Q8" s="66"/>
      <c r="R8" s="66"/>
      <c r="S8" s="66"/>
    </row>
    <row r="9" spans="1:19" x14ac:dyDescent="0.2">
      <c r="C9" s="66"/>
      <c r="D9" s="68"/>
      <c r="E9" s="68"/>
      <c r="F9" s="68"/>
      <c r="G9" s="68"/>
      <c r="H9" s="68"/>
      <c r="I9" s="68"/>
      <c r="J9" s="68"/>
      <c r="K9" s="68"/>
      <c r="L9" s="68"/>
      <c r="M9" s="68"/>
      <c r="N9" s="68"/>
      <c r="O9" s="68"/>
      <c r="P9" s="69"/>
      <c r="Q9" s="66"/>
      <c r="R9" s="66"/>
      <c r="S9" s="66"/>
    </row>
    <row r="10" spans="1:19" x14ac:dyDescent="0.2">
      <c r="C10" s="66"/>
      <c r="D10" s="68"/>
      <c r="E10" s="68"/>
      <c r="F10" s="68"/>
      <c r="G10" s="68"/>
      <c r="H10" s="68"/>
      <c r="I10" s="68"/>
      <c r="J10" s="68"/>
      <c r="K10" s="68"/>
      <c r="L10" s="68"/>
      <c r="M10" s="68"/>
      <c r="N10" s="68"/>
      <c r="O10" s="68"/>
      <c r="P10" s="67"/>
      <c r="Q10" s="66"/>
      <c r="R10" s="66"/>
      <c r="S10" s="66"/>
    </row>
    <row r="11" spans="1:19" x14ac:dyDescent="0.2">
      <c r="C11" s="66"/>
      <c r="D11" s="66"/>
      <c r="E11" s="66"/>
      <c r="F11" s="66"/>
      <c r="G11" s="66"/>
      <c r="H11" s="66"/>
      <c r="I11" s="66"/>
      <c r="J11" s="66"/>
    </row>
    <row r="12" spans="1:19" x14ac:dyDescent="0.2">
      <c r="C12" s="66"/>
      <c r="D12" s="66"/>
      <c r="E12" s="66"/>
      <c r="F12" s="66"/>
      <c r="G12" s="66"/>
      <c r="H12" s="66"/>
      <c r="I12" s="66"/>
      <c r="J12" s="66"/>
    </row>
    <row r="13" spans="1:19" x14ac:dyDescent="0.2">
      <c r="C13" s="66"/>
      <c r="D13" s="70"/>
      <c r="E13" s="70"/>
      <c r="F13" s="70"/>
      <c r="G13" s="70"/>
      <c r="H13" s="70"/>
      <c r="I13" s="70"/>
      <c r="J13" s="70"/>
      <c r="K13" s="70"/>
      <c r="L13" s="70"/>
      <c r="M13" s="70"/>
      <c r="N13" s="70"/>
      <c r="O13" s="70"/>
    </row>
    <row r="14" spans="1:19" x14ac:dyDescent="0.2">
      <c r="D14" s="70"/>
      <c r="E14" s="70"/>
      <c r="F14" s="70"/>
      <c r="G14" s="70"/>
      <c r="H14" s="70"/>
      <c r="I14" s="70"/>
      <c r="J14" s="70"/>
      <c r="K14" s="70"/>
      <c r="L14" s="70"/>
      <c r="M14" s="70"/>
      <c r="N14" s="70"/>
      <c r="O14" s="70"/>
    </row>
    <row r="15" spans="1:19" x14ac:dyDescent="0.2">
      <c r="C15" s="66"/>
      <c r="D15" s="70"/>
      <c r="E15" s="70"/>
      <c r="F15" s="70"/>
      <c r="G15" s="70"/>
      <c r="H15" s="70"/>
      <c r="I15" s="70"/>
      <c r="J15" s="70"/>
      <c r="K15" s="70"/>
      <c r="L15" s="70"/>
      <c r="M15" s="70"/>
      <c r="N15" s="70"/>
      <c r="O15" s="70"/>
    </row>
    <row r="16" spans="1:19" x14ac:dyDescent="0.2">
      <c r="C16" s="66"/>
      <c r="D16" s="70"/>
      <c r="E16" s="70"/>
      <c r="F16" s="70"/>
      <c r="G16" s="70"/>
      <c r="H16" s="70"/>
      <c r="I16" s="70"/>
      <c r="J16" s="70"/>
      <c r="K16" s="70"/>
      <c r="L16" s="70"/>
      <c r="M16" s="70"/>
      <c r="N16" s="70"/>
      <c r="O16" s="70"/>
    </row>
    <row r="22" spans="1:19" s="71" customFormat="1" x14ac:dyDescent="0.2">
      <c r="C22" s="72"/>
    </row>
    <row r="23" spans="1:19" x14ac:dyDescent="0.2">
      <c r="C23" s="73"/>
    </row>
    <row r="24" spans="1:19" x14ac:dyDescent="0.2">
      <c r="A24" s="71"/>
      <c r="B24" s="71"/>
    </row>
    <row r="25" spans="1:19" ht="20.25" customHeight="1" x14ac:dyDescent="0.2">
      <c r="A25" s="71"/>
      <c r="B25" s="71"/>
      <c r="Q25" s="74"/>
      <c r="R25" s="74"/>
      <c r="S25" s="74"/>
    </row>
    <row r="26" spans="1:19" ht="20.25" customHeight="1" x14ac:dyDescent="0.2">
      <c r="A26" s="71"/>
      <c r="B26" s="71"/>
      <c r="Q26" s="74"/>
      <c r="R26" s="74"/>
      <c r="S26" s="74"/>
    </row>
    <row r="27" spans="1:19" ht="20.25" customHeight="1" x14ac:dyDescent="0.2">
      <c r="A27" s="71"/>
      <c r="B27" s="71"/>
      <c r="Q27" s="74"/>
      <c r="R27" s="74"/>
      <c r="S27" s="74"/>
    </row>
    <row r="28" spans="1:19" ht="20.25" customHeight="1" x14ac:dyDescent="0.2">
      <c r="A28" s="71"/>
      <c r="B28" s="71"/>
      <c r="Q28" s="74"/>
      <c r="R28" s="74"/>
      <c r="S28" s="74"/>
    </row>
    <row r="29" spans="1:19" x14ac:dyDescent="0.2">
      <c r="B29" s="71"/>
      <c r="Q29" s="74"/>
      <c r="R29" s="74"/>
      <c r="S29" s="74"/>
    </row>
    <row r="30" spans="1:19" x14ac:dyDescent="0.2">
      <c r="C30" s="66"/>
      <c r="D30" s="66"/>
      <c r="E30" s="66"/>
      <c r="F30" s="66"/>
      <c r="G30" s="66"/>
      <c r="H30" s="66"/>
      <c r="I30" s="66"/>
      <c r="J30" s="66"/>
      <c r="K30" s="66"/>
      <c r="L30" s="66"/>
      <c r="M30" s="67"/>
      <c r="N30" s="67"/>
      <c r="O30" s="67"/>
      <c r="Q30" s="74"/>
      <c r="R30" s="74"/>
      <c r="S30" s="74"/>
    </row>
    <row r="31" spans="1:19" x14ac:dyDescent="0.2">
      <c r="D31" s="75"/>
      <c r="E31" s="75"/>
      <c r="F31" s="75"/>
      <c r="G31" s="75"/>
      <c r="H31" s="75"/>
      <c r="I31" s="75"/>
      <c r="J31" s="75"/>
      <c r="K31" s="75"/>
      <c r="L31" s="75"/>
      <c r="M31" s="75"/>
      <c r="N31" s="75"/>
      <c r="O31" s="75"/>
      <c r="P31" s="75"/>
      <c r="Q31" s="74"/>
      <c r="R31" s="74"/>
      <c r="S31" s="74"/>
    </row>
    <row r="32" spans="1:19" x14ac:dyDescent="0.2">
      <c r="D32" s="76"/>
      <c r="E32" s="76"/>
      <c r="F32" s="76"/>
      <c r="G32" s="76"/>
      <c r="H32" s="76"/>
      <c r="I32" s="76"/>
      <c r="J32" s="76"/>
      <c r="K32" s="76"/>
      <c r="L32" s="76"/>
      <c r="M32" s="76"/>
      <c r="N32" s="76"/>
      <c r="O32" s="76"/>
      <c r="P32" s="76"/>
    </row>
    <row r="33" spans="1:27" ht="40.35" customHeight="1" x14ac:dyDescent="0.2"/>
    <row r="39" spans="1:27" x14ac:dyDescent="0.2">
      <c r="A39" s="77"/>
    </row>
    <row r="43" spans="1:27" s="71" customFormat="1" x14ac:dyDescent="0.2">
      <c r="C43" s="52" t="s">
        <v>755</v>
      </c>
      <c r="D43" s="78"/>
      <c r="E43" s="78"/>
      <c r="F43" s="78"/>
      <c r="G43" s="78"/>
      <c r="H43" s="78"/>
      <c r="I43" s="78"/>
      <c r="J43" s="78"/>
      <c r="K43" s="79"/>
      <c r="L43" s="78"/>
      <c r="M43" s="79"/>
      <c r="N43" s="80"/>
      <c r="O43" s="80"/>
      <c r="P43" s="80"/>
      <c r="Q43" s="80"/>
      <c r="R43" s="80"/>
      <c r="S43" s="80"/>
      <c r="V43" s="81"/>
      <c r="W43" s="82"/>
      <c r="X43" s="81"/>
    </row>
    <row r="44" spans="1:27" x14ac:dyDescent="0.2">
      <c r="C44" s="55" t="s">
        <v>48</v>
      </c>
      <c r="D44" s="78"/>
      <c r="E44" s="78"/>
      <c r="F44" s="78"/>
      <c r="G44" s="78"/>
      <c r="H44" s="78"/>
      <c r="I44" s="78"/>
      <c r="J44" s="78"/>
      <c r="K44" s="80"/>
      <c r="L44" s="78"/>
      <c r="M44" s="80"/>
      <c r="N44" s="80"/>
      <c r="O44" s="80"/>
      <c r="P44" s="80"/>
      <c r="Q44" s="80"/>
      <c r="R44" s="80"/>
      <c r="S44" s="80"/>
      <c r="V44" s="55"/>
      <c r="X44" s="55"/>
    </row>
    <row r="45" spans="1:27" x14ac:dyDescent="0.2">
      <c r="C45" s="73"/>
      <c r="D45" s="78"/>
      <c r="E45" s="78"/>
      <c r="F45" s="78"/>
      <c r="G45" s="78"/>
      <c r="H45" s="78"/>
      <c r="I45" s="78"/>
      <c r="J45" s="78"/>
      <c r="K45" s="80"/>
      <c r="L45" s="78"/>
      <c r="M45" s="80"/>
      <c r="N45" s="80"/>
      <c r="O45" s="80"/>
      <c r="P45" s="80"/>
      <c r="Q45" s="80"/>
      <c r="R45" s="80"/>
      <c r="S45" s="80"/>
    </row>
    <row r="46" spans="1:27" x14ac:dyDescent="0.2">
      <c r="C46" s="66"/>
      <c r="D46" s="66"/>
      <c r="E46" s="66"/>
      <c r="F46" s="66"/>
      <c r="G46" s="66"/>
      <c r="H46" s="66"/>
      <c r="I46" s="66"/>
      <c r="J46" s="66"/>
      <c r="K46" s="66"/>
      <c r="L46" s="66"/>
      <c r="M46" s="66"/>
      <c r="N46" s="66"/>
      <c r="O46" s="66"/>
      <c r="P46" s="67"/>
      <c r="Q46" s="66"/>
      <c r="R46" s="66"/>
      <c r="S46" s="66"/>
    </row>
    <row r="47" spans="1:27" x14ac:dyDescent="0.2">
      <c r="C47" s="83"/>
      <c r="D47" s="84">
        <v>2000</v>
      </c>
      <c r="E47" s="84">
        <v>2001</v>
      </c>
      <c r="F47" s="84">
        <v>2002</v>
      </c>
      <c r="G47" s="84">
        <v>2003</v>
      </c>
      <c r="H47" s="84">
        <v>2004</v>
      </c>
      <c r="I47" s="84">
        <v>2005</v>
      </c>
      <c r="J47" s="84">
        <v>2006</v>
      </c>
      <c r="K47" s="84">
        <v>2007</v>
      </c>
      <c r="L47" s="84">
        <v>2008</v>
      </c>
      <c r="M47" s="84">
        <v>2009</v>
      </c>
      <c r="N47" s="84">
        <v>2010</v>
      </c>
      <c r="O47" s="84">
        <v>2011</v>
      </c>
      <c r="P47" s="84">
        <v>2012</v>
      </c>
      <c r="Q47" s="84">
        <v>2013</v>
      </c>
      <c r="R47" s="84">
        <v>2014</v>
      </c>
      <c r="S47" s="84">
        <v>2015</v>
      </c>
      <c r="T47" s="84">
        <v>2016</v>
      </c>
      <c r="U47" s="84">
        <v>2017</v>
      </c>
      <c r="V47" s="84">
        <v>2018</v>
      </c>
      <c r="W47" s="84">
        <v>2019</v>
      </c>
      <c r="X47" s="84">
        <v>2020</v>
      </c>
      <c r="Y47" s="84">
        <v>2021</v>
      </c>
      <c r="Z47" s="84">
        <v>2022</v>
      </c>
      <c r="AA47" s="84">
        <v>2023</v>
      </c>
    </row>
    <row r="48" spans="1:27" x14ac:dyDescent="0.2">
      <c r="C48" s="85" t="s">
        <v>5</v>
      </c>
      <c r="D48" s="86">
        <f>Data_mfa!E97</f>
        <v>100</v>
      </c>
      <c r="E48" s="87">
        <f>Data_mfa!F97</f>
        <v>100.821</v>
      </c>
      <c r="F48" s="87">
        <f>Data_mfa!G97</f>
        <v>101.379</v>
      </c>
      <c r="G48" s="87">
        <f>Data_mfa!H97</f>
        <v>101.19</v>
      </c>
      <c r="H48" s="87">
        <f>Data_mfa!I97</f>
        <v>106.084</v>
      </c>
      <c r="I48" s="87">
        <f>Data_mfa!J97</f>
        <v>107.458</v>
      </c>
      <c r="J48" s="87">
        <f>Data_mfa!K97</f>
        <v>110.13</v>
      </c>
      <c r="K48" s="87">
        <f>Data_mfa!L97</f>
        <v>114.68</v>
      </c>
      <c r="L48" s="87">
        <f>Data_mfa!M97</f>
        <v>112.73699999999999</v>
      </c>
      <c r="M48" s="87">
        <f>Data_mfa!N97</f>
        <v>100.78400000000001</v>
      </c>
      <c r="N48" s="87">
        <f>Data_mfa!O97</f>
        <v>97.38</v>
      </c>
      <c r="O48" s="87">
        <f>Data_mfa!P97</f>
        <v>103.105</v>
      </c>
      <c r="P48" s="87">
        <f>Data_mfa!Q97</f>
        <v>95.453999999999994</v>
      </c>
      <c r="Q48" s="87">
        <f>Data_mfa!R97</f>
        <v>93.593999999999994</v>
      </c>
      <c r="R48" s="87">
        <f>Data_mfa!S97</f>
        <v>94.578999999999994</v>
      </c>
      <c r="S48" s="87">
        <f>Data_mfa!T97</f>
        <v>93.897000000000006</v>
      </c>
      <c r="T48" s="87">
        <f>Data_mfa!U97</f>
        <v>93.673000000000002</v>
      </c>
      <c r="U48" s="87">
        <f>Data_mfa!V97</f>
        <v>96.203999999999994</v>
      </c>
      <c r="V48" s="87">
        <f>Data_mfa!W97</f>
        <v>97.497</v>
      </c>
      <c r="W48" s="87">
        <f>Data_mfa!X97</f>
        <v>98.655000000000001</v>
      </c>
      <c r="X48" s="87">
        <f>Data_mfa!Y97</f>
        <v>96.369</v>
      </c>
      <c r="Y48" s="87">
        <f>Data_mfa!Z97</f>
        <v>99.957999999999998</v>
      </c>
      <c r="Z48" s="87">
        <f>Data_mfa!AA97</f>
        <v>96.885000000000005</v>
      </c>
      <c r="AA48" s="87">
        <f>Data_mfa!AB97</f>
        <v>96.751000000000005</v>
      </c>
    </row>
    <row r="49" spans="2:27" x14ac:dyDescent="0.2">
      <c r="C49" s="85" t="s">
        <v>3</v>
      </c>
      <c r="D49" s="86">
        <f>Data_mfa!E98</f>
        <v>100</v>
      </c>
      <c r="E49" s="87">
        <f>Data_mfa!F98</f>
        <v>98.543999999999997</v>
      </c>
      <c r="F49" s="87">
        <f>Data_mfa!G98</f>
        <v>103.182</v>
      </c>
      <c r="G49" s="87">
        <f>Data_mfa!H98</f>
        <v>108.86199999999999</v>
      </c>
      <c r="H49" s="87">
        <f>Data_mfa!I98</f>
        <v>112.48</v>
      </c>
      <c r="I49" s="87">
        <f>Data_mfa!J98</f>
        <v>114.187</v>
      </c>
      <c r="J49" s="87">
        <f>Data_mfa!K98</f>
        <v>117.169</v>
      </c>
      <c r="K49" s="87">
        <f>Data_mfa!L98</f>
        <v>119.221</v>
      </c>
      <c r="L49" s="87">
        <f>Data_mfa!M98</f>
        <v>117.944</v>
      </c>
      <c r="M49" s="87">
        <f>Data_mfa!N98</f>
        <v>99.704999999999998</v>
      </c>
      <c r="N49" s="87">
        <f>Data_mfa!O98</f>
        <v>107.074</v>
      </c>
      <c r="O49" s="87">
        <f>Data_mfa!P98</f>
        <v>108.84</v>
      </c>
      <c r="P49" s="87">
        <f>Data_mfa!Q98</f>
        <v>105.423</v>
      </c>
      <c r="Q49" s="87">
        <f>Data_mfa!R98</f>
        <v>104.48399999999999</v>
      </c>
      <c r="R49" s="87">
        <f>Data_mfa!S98</f>
        <v>105.77800000000001</v>
      </c>
      <c r="S49" s="87">
        <f>Data_mfa!T98</f>
        <v>110.253</v>
      </c>
      <c r="T49" s="87">
        <f>Data_mfa!U98</f>
        <v>111.483</v>
      </c>
      <c r="U49" s="87">
        <f>Data_mfa!V98</f>
        <v>114.355</v>
      </c>
      <c r="V49" s="87">
        <f>Data_mfa!W98</f>
        <v>116.732</v>
      </c>
      <c r="W49" s="87">
        <f>Data_mfa!X98</f>
        <v>114.47499999999999</v>
      </c>
      <c r="X49" s="87">
        <f>Data_mfa!Y98</f>
        <v>102.797</v>
      </c>
      <c r="Y49" s="87">
        <f>Data_mfa!Z98</f>
        <v>109.081</v>
      </c>
      <c r="Z49" s="87">
        <f>Data_mfa!AA98</f>
        <v>112.907</v>
      </c>
      <c r="AA49" s="87">
        <f>Data_mfa!AB98</f>
        <v>102.288</v>
      </c>
    </row>
    <row r="50" spans="2:27" x14ac:dyDescent="0.2">
      <c r="C50" s="85" t="s">
        <v>4</v>
      </c>
      <c r="D50" s="86">
        <f>Data_mfa!E99</f>
        <v>100</v>
      </c>
      <c r="E50" s="87">
        <f>Data_mfa!F99</f>
        <v>99.736000000000004</v>
      </c>
      <c r="F50" s="87">
        <f>Data_mfa!G99</f>
        <v>105.753</v>
      </c>
      <c r="G50" s="87">
        <f>Data_mfa!H99</f>
        <v>108.408</v>
      </c>
      <c r="H50" s="87">
        <f>Data_mfa!I99</f>
        <v>114.196</v>
      </c>
      <c r="I50" s="87">
        <f>Data_mfa!J99</f>
        <v>120.254</v>
      </c>
      <c r="J50" s="87">
        <f>Data_mfa!K99</f>
        <v>125.604</v>
      </c>
      <c r="K50" s="87">
        <f>Data_mfa!L99</f>
        <v>128.74600000000001</v>
      </c>
      <c r="L50" s="87">
        <f>Data_mfa!M99</f>
        <v>131.499</v>
      </c>
      <c r="M50" s="87">
        <f>Data_mfa!N99</f>
        <v>123.608</v>
      </c>
      <c r="N50" s="87">
        <f>Data_mfa!O99</f>
        <v>136.578</v>
      </c>
      <c r="O50" s="87">
        <f>Data_mfa!P99</f>
        <v>141.16499999999999</v>
      </c>
      <c r="P50" s="87">
        <f>Data_mfa!Q99</f>
        <v>151.36500000000001</v>
      </c>
      <c r="Q50" s="87">
        <f>Data_mfa!R99</f>
        <v>158.273</v>
      </c>
      <c r="R50" s="87">
        <f>Data_mfa!S99</f>
        <v>160.511</v>
      </c>
      <c r="S50" s="87">
        <f>Data_mfa!T99</f>
        <v>161.95699999999999</v>
      </c>
      <c r="T50" s="87">
        <f>Data_mfa!U99</f>
        <v>167.01499999999999</v>
      </c>
      <c r="U50" s="87">
        <f>Data_mfa!V99</f>
        <v>172.89699999999999</v>
      </c>
      <c r="V50" s="87">
        <f>Data_mfa!W99</f>
        <v>168.53299999999999</v>
      </c>
      <c r="W50" s="87">
        <f>Data_mfa!X99</f>
        <v>168.31399999999999</v>
      </c>
      <c r="X50" s="87">
        <f>Data_mfa!Y99</f>
        <v>162.16200000000001</v>
      </c>
      <c r="Y50" s="87">
        <f>Data_mfa!Z99</f>
        <v>168.63800000000001</v>
      </c>
      <c r="Z50" s="87">
        <f>Data_mfa!AA99</f>
        <v>157.01599999999999</v>
      </c>
      <c r="AA50" s="87">
        <f>Data_mfa!AB99</f>
        <v>152.42500000000001</v>
      </c>
    </row>
    <row r="51" spans="2:27" x14ac:dyDescent="0.2">
      <c r="C51" s="85" t="s">
        <v>10</v>
      </c>
      <c r="D51" s="86">
        <f>Data_mfa!E101</f>
        <v>100</v>
      </c>
      <c r="E51" s="87">
        <f>Data_mfa!F101</f>
        <v>98.037999999999997</v>
      </c>
      <c r="F51" s="87">
        <f>Data_mfa!G101</f>
        <v>102.09</v>
      </c>
      <c r="G51" s="87">
        <f>Data_mfa!H101</f>
        <v>109.05500000000001</v>
      </c>
      <c r="H51" s="87">
        <f>Data_mfa!I101</f>
        <v>111.751</v>
      </c>
      <c r="I51" s="87">
        <f>Data_mfa!J101</f>
        <v>111.61</v>
      </c>
      <c r="J51" s="87">
        <f>Data_mfa!K101</f>
        <v>113.586</v>
      </c>
      <c r="K51" s="87">
        <f>Data_mfa!L101</f>
        <v>115.176</v>
      </c>
      <c r="L51" s="87">
        <f>Data_mfa!M101</f>
        <v>112.188</v>
      </c>
      <c r="M51" s="87">
        <f>Data_mfa!N101</f>
        <v>89.552999999999997</v>
      </c>
      <c r="N51" s="87">
        <f>Data_mfa!O101</f>
        <v>94.543999999999997</v>
      </c>
      <c r="O51" s="87">
        <f>Data_mfa!P101</f>
        <v>95.111999999999995</v>
      </c>
      <c r="P51" s="87">
        <f>Data_mfa!Q101</f>
        <v>85.91</v>
      </c>
      <c r="Q51" s="87">
        <f>Data_mfa!R101</f>
        <v>81.64</v>
      </c>
      <c r="R51" s="87">
        <f>Data_mfa!S101</f>
        <v>82.531999999999996</v>
      </c>
      <c r="S51" s="87">
        <f>Data_mfa!T101</f>
        <v>88.293999999999997</v>
      </c>
      <c r="T51" s="87">
        <f>Data_mfa!U101</f>
        <v>87.897999999999996</v>
      </c>
      <c r="U51" s="87">
        <f>Data_mfa!V101</f>
        <v>89.491</v>
      </c>
      <c r="V51" s="87">
        <f>Data_mfa!W101</f>
        <v>94.731999999999999</v>
      </c>
      <c r="W51" s="87">
        <f>Data_mfa!X101</f>
        <v>91.608999999999995</v>
      </c>
      <c r="X51" s="87">
        <f>Data_mfa!Y101</f>
        <v>77.584000000000003</v>
      </c>
      <c r="Y51" s="87">
        <f>Data_mfa!Z101</f>
        <v>83.786000000000001</v>
      </c>
      <c r="Z51" s="87">
        <f>Data_mfa!AA101</f>
        <v>94.173000000000002</v>
      </c>
      <c r="AA51" s="87">
        <f>Data_mfa!AB101</f>
        <v>80.994</v>
      </c>
    </row>
    <row r="52" spans="2:27" x14ac:dyDescent="0.2">
      <c r="D52" s="78"/>
      <c r="E52" s="78"/>
      <c r="F52" s="78"/>
      <c r="G52" s="78"/>
      <c r="H52" s="78"/>
      <c r="I52" s="78"/>
      <c r="J52" s="78"/>
      <c r="K52" s="78"/>
      <c r="L52" s="78"/>
      <c r="M52" s="78"/>
      <c r="N52" s="78"/>
      <c r="O52" s="78"/>
      <c r="Q52" s="66"/>
      <c r="R52" s="66"/>
      <c r="S52" s="66"/>
    </row>
    <row r="53" spans="2:27" s="39" customFormat="1" x14ac:dyDescent="0.2">
      <c r="B53" s="65"/>
      <c r="C53" s="218" t="s">
        <v>789</v>
      </c>
      <c r="E53" s="40"/>
      <c r="F53" s="40"/>
      <c r="G53" s="40"/>
      <c r="H53" s="40"/>
      <c r="I53" s="40"/>
      <c r="J53" s="40"/>
      <c r="K53" s="40"/>
      <c r="V53" s="62"/>
      <c r="X53" s="62"/>
    </row>
    <row r="54" spans="2:27" x14ac:dyDescent="0.2">
      <c r="C54" s="88" t="s">
        <v>778</v>
      </c>
      <c r="D54" s="88"/>
      <c r="E54" s="88"/>
      <c r="F54" s="88"/>
      <c r="G54" s="66"/>
      <c r="H54" s="66"/>
      <c r="I54" s="66"/>
      <c r="J54" s="66"/>
      <c r="K54" s="66"/>
      <c r="L54" s="66"/>
      <c r="M54" s="66"/>
      <c r="N54" s="66"/>
      <c r="O54" s="66"/>
      <c r="P54" s="67"/>
      <c r="Q54" s="66"/>
      <c r="R54" s="66"/>
      <c r="S54" s="66"/>
      <c r="V54" s="46"/>
      <c r="W54" s="39"/>
      <c r="X54" s="46"/>
    </row>
  </sheetData>
  <pageMargins left="0.25" right="0.25" top="0.75" bottom="0.75" header="0.3" footer="0.3"/>
  <pageSetup paperSize="9"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Q53"/>
  <sheetViews>
    <sheetView showGridLines="0" topLeftCell="A7" zoomScaleNormal="100" workbookViewId="0"/>
  </sheetViews>
  <sheetFormatPr defaultColWidth="8.85546875" defaultRowHeight="12.75" x14ac:dyDescent="0.2"/>
  <cols>
    <col min="1" max="6" width="8.85546875" style="66"/>
    <col min="7" max="7" width="9.7109375" style="66" bestFit="1" customWidth="1"/>
    <col min="8" max="8" width="8.5703125" style="66" bestFit="1" customWidth="1"/>
    <col min="9" max="16384" width="8.85546875" style="66"/>
  </cols>
  <sheetData>
    <row r="1" spans="1:1" x14ac:dyDescent="0.2">
      <c r="A1" s="39" t="s">
        <v>769</v>
      </c>
    </row>
    <row r="45" spans="2:17" x14ac:dyDescent="0.2">
      <c r="B45" s="52" t="s">
        <v>770</v>
      </c>
    </row>
    <row r="46" spans="2:17" x14ac:dyDescent="0.2">
      <c r="B46" s="89" t="s">
        <v>49</v>
      </c>
    </row>
    <row r="47" spans="2:17" x14ac:dyDescent="0.2">
      <c r="B47" s="89"/>
    </row>
    <row r="48" spans="2:17" ht="76.5" x14ac:dyDescent="0.2">
      <c r="B48" s="90"/>
      <c r="C48" s="91" t="s">
        <v>0</v>
      </c>
      <c r="D48" s="91" t="s">
        <v>1</v>
      </c>
      <c r="E48" s="91" t="s">
        <v>9</v>
      </c>
      <c r="F48" s="91" t="s">
        <v>6</v>
      </c>
      <c r="G48" s="91" t="s">
        <v>8</v>
      </c>
      <c r="H48" s="91" t="s">
        <v>7</v>
      </c>
      <c r="I48" s="91" t="s">
        <v>16</v>
      </c>
      <c r="Q48" s="68"/>
    </row>
    <row r="49" spans="2:11" x14ac:dyDescent="0.2">
      <c r="B49" s="92" t="s">
        <v>737</v>
      </c>
      <c r="C49" s="93">
        <f>Data_mfa!AB57</f>
        <v>13.862</v>
      </c>
      <c r="D49" s="93">
        <f>Data_mfa!AB62</f>
        <v>3.173</v>
      </c>
      <c r="E49" s="93">
        <f>Data_mfa!AB67</f>
        <v>0.71499999999999997</v>
      </c>
      <c r="F49" s="93">
        <f>Data_mfa!AB72+H49+I49</f>
        <v>7.5990000000000002</v>
      </c>
      <c r="G49" s="93">
        <f>Data_mfa!AB77</f>
        <v>2.375</v>
      </c>
      <c r="H49" s="93">
        <f>Data_mfa!AB82</f>
        <v>5.7000000000000002E-2</v>
      </c>
      <c r="I49" s="93">
        <f>Data_mfa!AB87</f>
        <v>7.0000000000000001E-3</v>
      </c>
      <c r="K49" s="94"/>
    </row>
    <row r="50" spans="2:11" x14ac:dyDescent="0.2">
      <c r="B50" s="92"/>
      <c r="C50" s="95">
        <v>1</v>
      </c>
      <c r="D50" s="96">
        <v>0.23</v>
      </c>
      <c r="E50" s="96">
        <f t="shared" ref="E50:I50" si="0">E49/$C$49</f>
        <v>5.1579858606261721E-2</v>
      </c>
      <c r="F50" s="96">
        <f t="shared" si="0"/>
        <v>0.54818929447410192</v>
      </c>
      <c r="G50" s="96">
        <f t="shared" si="0"/>
        <v>0.17133169816765256</v>
      </c>
      <c r="H50" s="96">
        <f t="shared" si="0"/>
        <v>4.1119607560236617E-3</v>
      </c>
      <c r="I50" s="96">
        <f t="shared" si="0"/>
        <v>5.0497763670466023E-4</v>
      </c>
    </row>
    <row r="51" spans="2:11" x14ac:dyDescent="0.2">
      <c r="B51" s="92"/>
      <c r="C51" s="95"/>
      <c r="D51" s="97"/>
      <c r="E51" s="97"/>
      <c r="F51" s="97"/>
      <c r="G51" s="97"/>
      <c r="H51" s="97"/>
      <c r="I51" s="97"/>
    </row>
    <row r="52" spans="2:11" x14ac:dyDescent="0.2">
      <c r="B52" s="98" t="s">
        <v>738</v>
      </c>
      <c r="C52" s="99"/>
      <c r="D52" s="100"/>
      <c r="E52" s="99"/>
      <c r="F52" s="100"/>
      <c r="G52" s="99"/>
      <c r="H52" s="100"/>
      <c r="I52" s="100"/>
      <c r="K52" s="101"/>
    </row>
    <row r="53" spans="2:11" x14ac:dyDescent="0.2">
      <c r="B53" s="98" t="s">
        <v>670</v>
      </c>
      <c r="C53" s="98"/>
      <c r="D53" s="98"/>
      <c r="E53" s="98"/>
      <c r="F53" s="100"/>
      <c r="G53" s="100"/>
      <c r="H53" s="100"/>
      <c r="I53" s="100"/>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39997558519241921"/>
  </sheetPr>
  <dimension ref="A1:AA60"/>
  <sheetViews>
    <sheetView showGridLines="0" zoomScaleNormal="100" workbookViewId="0">
      <selection activeCell="X22" sqref="X22"/>
    </sheetView>
  </sheetViews>
  <sheetFormatPr defaultColWidth="9.140625" defaultRowHeight="12.75" x14ac:dyDescent="0.2"/>
  <cols>
    <col min="1" max="2" width="8.42578125" style="102" customWidth="1"/>
    <col min="3" max="3" width="22" style="102" customWidth="1"/>
    <col min="4" max="21" width="7.7109375" style="102" customWidth="1"/>
    <col min="22" max="22" width="7.85546875" style="102" customWidth="1"/>
    <col min="23" max="23" width="9.85546875" style="102" customWidth="1"/>
    <col min="24" max="24" width="9" style="102" customWidth="1"/>
    <col min="25" max="16384" width="9.140625" style="102"/>
  </cols>
  <sheetData>
    <row r="1" spans="1:16" x14ac:dyDescent="0.2">
      <c r="A1" s="39" t="s">
        <v>771</v>
      </c>
    </row>
    <row r="5" spans="1:16" x14ac:dyDescent="0.2">
      <c r="D5" s="103"/>
      <c r="E5" s="103"/>
      <c r="F5" s="103"/>
      <c r="G5" s="103"/>
      <c r="H5" s="103"/>
      <c r="I5" s="103"/>
      <c r="J5" s="103"/>
      <c r="K5" s="103"/>
      <c r="L5" s="103"/>
      <c r="M5" s="103"/>
      <c r="N5" s="103"/>
      <c r="O5" s="103"/>
      <c r="P5" s="103"/>
    </row>
    <row r="6" spans="1:16" x14ac:dyDescent="0.2">
      <c r="D6" s="103"/>
      <c r="E6" s="103"/>
      <c r="F6" s="103"/>
      <c r="G6" s="103"/>
      <c r="H6" s="103"/>
      <c r="I6" s="103"/>
      <c r="J6" s="103"/>
      <c r="K6" s="103"/>
      <c r="L6" s="103"/>
      <c r="M6" s="103"/>
      <c r="N6" s="103"/>
      <c r="O6" s="103"/>
      <c r="P6" s="103"/>
    </row>
    <row r="7" spans="1:16" x14ac:dyDescent="0.2">
      <c r="D7" s="103"/>
      <c r="E7" s="103"/>
      <c r="F7" s="103"/>
      <c r="G7" s="103"/>
      <c r="H7" s="103"/>
      <c r="I7" s="103"/>
      <c r="J7" s="103"/>
      <c r="K7" s="103"/>
      <c r="L7" s="103"/>
      <c r="M7" s="103"/>
      <c r="N7" s="103"/>
      <c r="O7" s="103"/>
      <c r="P7" s="103"/>
    </row>
    <row r="8" spans="1:16" x14ac:dyDescent="0.2">
      <c r="D8" s="103"/>
      <c r="E8" s="103"/>
      <c r="F8" s="103"/>
      <c r="G8" s="103"/>
      <c r="H8" s="103"/>
      <c r="I8" s="103"/>
      <c r="J8" s="103"/>
      <c r="K8" s="103"/>
      <c r="L8" s="103"/>
      <c r="M8" s="103"/>
      <c r="N8" s="103"/>
      <c r="O8" s="103"/>
      <c r="P8" s="103"/>
    </row>
    <row r="9" spans="1:16" x14ac:dyDescent="0.2">
      <c r="D9" s="103"/>
      <c r="E9" s="103"/>
      <c r="F9" s="103"/>
      <c r="G9" s="103"/>
      <c r="H9" s="103"/>
      <c r="I9" s="103"/>
      <c r="J9" s="103"/>
      <c r="K9" s="103"/>
      <c r="L9" s="103"/>
      <c r="M9" s="103"/>
      <c r="N9" s="103"/>
      <c r="O9" s="103"/>
      <c r="P9" s="103"/>
    </row>
    <row r="10" spans="1:16" x14ac:dyDescent="0.2">
      <c r="D10" s="103"/>
      <c r="E10" s="103"/>
      <c r="F10" s="103"/>
      <c r="G10" s="103"/>
      <c r="H10" s="103"/>
      <c r="I10" s="103"/>
      <c r="J10" s="103"/>
      <c r="K10" s="103"/>
      <c r="L10" s="103"/>
      <c r="M10" s="103"/>
      <c r="N10" s="103"/>
      <c r="O10" s="103"/>
    </row>
    <row r="11" spans="1:16" x14ac:dyDescent="0.2">
      <c r="D11" s="103"/>
      <c r="E11" s="103"/>
      <c r="F11" s="103"/>
      <c r="G11" s="103"/>
      <c r="H11" s="103"/>
      <c r="I11" s="103"/>
      <c r="J11" s="103"/>
      <c r="K11" s="103"/>
      <c r="L11" s="103"/>
      <c r="M11" s="103"/>
      <c r="N11" s="103"/>
      <c r="O11" s="103"/>
    </row>
    <row r="12" spans="1:16" x14ac:dyDescent="0.2">
      <c r="D12" s="103"/>
      <c r="E12" s="103"/>
      <c r="F12" s="103"/>
      <c r="G12" s="103"/>
      <c r="H12" s="103"/>
      <c r="I12" s="103"/>
      <c r="J12" s="103"/>
      <c r="K12" s="103"/>
      <c r="L12" s="103"/>
      <c r="M12" s="103"/>
      <c r="N12" s="103"/>
      <c r="O12" s="103"/>
    </row>
    <row r="38" spans="3:24" ht="96.4" customHeight="1" x14ac:dyDescent="0.2"/>
    <row r="46" spans="3:24" x14ac:dyDescent="0.2">
      <c r="C46" s="52" t="s">
        <v>772</v>
      </c>
      <c r="V46" s="104"/>
      <c r="W46" s="105"/>
      <c r="X46" s="104"/>
    </row>
    <row r="47" spans="3:24" x14ac:dyDescent="0.2">
      <c r="C47" s="71" t="s">
        <v>48</v>
      </c>
      <c r="V47" s="71"/>
      <c r="X47" s="71"/>
    </row>
    <row r="49" spans="2:27" ht="18.75" customHeight="1" x14ac:dyDescent="0.2">
      <c r="M49" s="106"/>
    </row>
    <row r="50" spans="2:27" x14ac:dyDescent="0.2">
      <c r="C50" s="107"/>
      <c r="D50" s="108">
        <v>2000</v>
      </c>
      <c r="E50" s="108">
        <v>2001</v>
      </c>
      <c r="F50" s="108">
        <v>2002</v>
      </c>
      <c r="G50" s="108">
        <v>2003</v>
      </c>
      <c r="H50" s="108">
        <v>2004</v>
      </c>
      <c r="I50" s="108">
        <v>2005</v>
      </c>
      <c r="J50" s="108">
        <v>2006</v>
      </c>
      <c r="K50" s="108">
        <v>2007</v>
      </c>
      <c r="L50" s="108">
        <v>2008</v>
      </c>
      <c r="M50" s="108">
        <v>2009</v>
      </c>
      <c r="N50" s="108">
        <v>2010</v>
      </c>
      <c r="O50" s="108">
        <v>2011</v>
      </c>
      <c r="P50" s="108">
        <v>2012</v>
      </c>
      <c r="Q50" s="108">
        <v>2013</v>
      </c>
      <c r="R50" s="108">
        <v>2014</v>
      </c>
      <c r="S50" s="108">
        <v>2015</v>
      </c>
      <c r="T50" s="108">
        <v>2016</v>
      </c>
      <c r="U50" s="108">
        <v>2017</v>
      </c>
      <c r="V50" s="108">
        <v>2018</v>
      </c>
      <c r="W50" s="108">
        <v>2019</v>
      </c>
      <c r="X50" s="108">
        <v>2020</v>
      </c>
      <c r="Y50" s="108">
        <v>2021</v>
      </c>
      <c r="Z50" s="108">
        <v>2022</v>
      </c>
      <c r="AA50" s="108">
        <v>2023</v>
      </c>
    </row>
    <row r="51" spans="2:27" x14ac:dyDescent="0.2">
      <c r="C51" s="107" t="s">
        <v>0</v>
      </c>
      <c r="D51" s="109">
        <f>Data_mfa!E100</f>
        <v>100</v>
      </c>
      <c r="E51" s="110">
        <f>Data_mfa!F100</f>
        <v>100.381</v>
      </c>
      <c r="F51" s="110">
        <f>Data_mfa!G100</f>
        <v>101.491</v>
      </c>
      <c r="G51" s="110">
        <f>Data_mfa!H100</f>
        <v>102.431</v>
      </c>
      <c r="H51" s="110">
        <f>Data_mfa!I100</f>
        <v>106.97799999999999</v>
      </c>
      <c r="I51" s="110">
        <f>Data_mfa!J100</f>
        <v>108.113</v>
      </c>
      <c r="J51" s="110">
        <f>Data_mfa!K100</f>
        <v>110.676</v>
      </c>
      <c r="K51" s="110">
        <f>Data_mfa!L100</f>
        <v>114.758</v>
      </c>
      <c r="L51" s="110">
        <f>Data_mfa!M100</f>
        <v>112.65</v>
      </c>
      <c r="M51" s="110">
        <f>Data_mfa!N100</f>
        <v>99.010999999999996</v>
      </c>
      <c r="N51" s="110">
        <f>Data_mfa!O100</f>
        <v>96.932000000000002</v>
      </c>
      <c r="O51" s="110">
        <f>Data_mfa!P100</f>
        <v>101.843</v>
      </c>
      <c r="P51" s="110">
        <f>Data_mfa!Q100</f>
        <v>93.947999999999993</v>
      </c>
      <c r="Q51" s="110">
        <f>Data_mfa!R100</f>
        <v>91.706999999999994</v>
      </c>
      <c r="R51" s="110">
        <f>Data_mfa!S100</f>
        <v>92.677000000000007</v>
      </c>
      <c r="S51" s="110">
        <f>Data_mfa!T100</f>
        <v>93.013000000000005</v>
      </c>
      <c r="T51" s="110">
        <f>Data_mfa!U100</f>
        <v>92.760999999999996</v>
      </c>
      <c r="U51" s="110">
        <f>Data_mfa!V100</f>
        <v>95.144000000000005</v>
      </c>
      <c r="V51" s="110">
        <f>Data_mfa!W100</f>
        <v>97.061000000000007</v>
      </c>
      <c r="W51" s="110">
        <f>Data_mfa!X100</f>
        <v>97.543000000000006</v>
      </c>
      <c r="X51" s="110">
        <f>Data_mfa!Y100</f>
        <v>93.403000000000006</v>
      </c>
      <c r="Y51" s="110">
        <f>Data_mfa!Z100</f>
        <v>97.405000000000001</v>
      </c>
      <c r="Z51" s="110">
        <f>Data_mfa!AA100</f>
        <v>96.456999999999994</v>
      </c>
      <c r="AA51" s="110">
        <f>Data_mfa!AB100</f>
        <v>94.263000000000005</v>
      </c>
    </row>
    <row r="52" spans="2:27" x14ac:dyDescent="0.2">
      <c r="C52" s="107" t="s">
        <v>1</v>
      </c>
      <c r="D52" s="109">
        <f>Data_mfa!E105</f>
        <v>100</v>
      </c>
      <c r="E52" s="110">
        <f>Data_mfa!F105</f>
        <v>99.196055001755084</v>
      </c>
      <c r="F52" s="110">
        <f>Data_mfa!G105</f>
        <v>100.12490248498445</v>
      </c>
      <c r="G52" s="110">
        <f>Data_mfa!H105</f>
        <v>92.130922192280693</v>
      </c>
      <c r="H52" s="110">
        <f>Data_mfa!I105</f>
        <v>104.68886669976926</v>
      </c>
      <c r="I52" s="110">
        <f>Data_mfa!J105</f>
        <v>100.70343311528677</v>
      </c>
      <c r="J52" s="110">
        <f>Data_mfa!K105</f>
        <v>95.304384068188526</v>
      </c>
      <c r="K52" s="110">
        <f>Data_mfa!L105</f>
        <v>99.426898171865659</v>
      </c>
      <c r="L52" s="110">
        <f>Data_mfa!M105</f>
        <v>101.15113420677434</v>
      </c>
      <c r="M52" s="110">
        <f>Data_mfa!N105</f>
        <v>97.698525461688661</v>
      </c>
      <c r="N52" s="110">
        <f>Data_mfa!O105</f>
        <v>95.44247713126947</v>
      </c>
      <c r="O52" s="110">
        <f>Data_mfa!P105</f>
        <v>99.952229947884049</v>
      </c>
      <c r="P52" s="110">
        <f>Data_mfa!Q105</f>
        <v>95.074040607973132</v>
      </c>
      <c r="Q52" s="110">
        <f>Data_mfa!R105</f>
        <v>97.463302886818298</v>
      </c>
      <c r="R52" s="110">
        <f>Data_mfa!S105</f>
        <v>104.32369801007712</v>
      </c>
      <c r="S52" s="110">
        <f>Data_mfa!T105</f>
        <v>96.634801047998579</v>
      </c>
      <c r="T52" s="110">
        <f>Data_mfa!U105</f>
        <v>98.184682673027936</v>
      </c>
      <c r="U52" s="110">
        <f>Data_mfa!V105</f>
        <v>102.25004637644545</v>
      </c>
      <c r="V52" s="110">
        <f>Data_mfa!W105</f>
        <v>98.667131067882991</v>
      </c>
      <c r="W52" s="110">
        <f>Data_mfa!X105</f>
        <v>100.15182245822712</v>
      </c>
      <c r="X52" s="110">
        <f>Data_mfa!Y105</f>
        <v>98.548900329748093</v>
      </c>
      <c r="Y52" s="110">
        <f>Data_mfa!Z105</f>
        <v>101.54220727679049</v>
      </c>
      <c r="Z52" s="110">
        <f>Data_mfa!AA105</f>
        <v>95.361996728271592</v>
      </c>
      <c r="AA52" s="110">
        <f>Data_mfa!AB105</f>
        <v>94.381638162752026</v>
      </c>
    </row>
    <row r="53" spans="2:27" x14ac:dyDescent="0.2">
      <c r="B53" s="103"/>
      <c r="C53" s="107" t="s">
        <v>9</v>
      </c>
      <c r="D53" s="109">
        <f>Data_mfa!E110</f>
        <v>100</v>
      </c>
      <c r="E53" s="110">
        <f>Data_mfa!F110</f>
        <v>94.345215928441888</v>
      </c>
      <c r="F53" s="110">
        <f>Data_mfa!G110</f>
        <v>90.147511522491499</v>
      </c>
      <c r="G53" s="110">
        <f>Data_mfa!H110</f>
        <v>94.262401848057166</v>
      </c>
      <c r="H53" s="110">
        <f>Data_mfa!I110</f>
        <v>99.768898683668965</v>
      </c>
      <c r="I53" s="110">
        <f>Data_mfa!J110</f>
        <v>101.99746493522366</v>
      </c>
      <c r="J53" s="110">
        <f>Data_mfa!K110</f>
        <v>104.10691170860038</v>
      </c>
      <c r="K53" s="110">
        <f>Data_mfa!L110</f>
        <v>104.0814156371226</v>
      </c>
      <c r="L53" s="110">
        <f>Data_mfa!M110</f>
        <v>99.604297873192294</v>
      </c>
      <c r="M53" s="110">
        <f>Data_mfa!N110</f>
        <v>65.605293284079892</v>
      </c>
      <c r="N53" s="110">
        <f>Data_mfa!O110</f>
        <v>89.396232992270868</v>
      </c>
      <c r="O53" s="110">
        <f>Data_mfa!P110</f>
        <v>91.043842661004078</v>
      </c>
      <c r="P53" s="110">
        <f>Data_mfa!Q110</f>
        <v>85.325683446586936</v>
      </c>
      <c r="Q53" s="110">
        <f>Data_mfa!R110</f>
        <v>100.24448082304993</v>
      </c>
      <c r="R53" s="110">
        <f>Data_mfa!S110</f>
        <v>94.945318107632318</v>
      </c>
      <c r="S53" s="110">
        <f>Data_mfa!T110</f>
        <v>102.7842849949905</v>
      </c>
      <c r="T53" s="110">
        <f>Data_mfa!U110</f>
        <v>105.98750841136902</v>
      </c>
      <c r="U53" s="110">
        <f>Data_mfa!V110</f>
        <v>106.63109070617483</v>
      </c>
      <c r="V53" s="110">
        <f>Data_mfa!W110</f>
        <v>115.03162937897523</v>
      </c>
      <c r="W53" s="110">
        <f>Data_mfa!X110</f>
        <v>109.92659846296651</v>
      </c>
      <c r="X53" s="110">
        <f>Data_mfa!Y110</f>
        <v>105.14120867430539</v>
      </c>
      <c r="Y53" s="110">
        <f>Data_mfa!Z110</f>
        <v>112.64735016024613</v>
      </c>
      <c r="Z53" s="110">
        <f>Data_mfa!AA110</f>
        <v>113.73368532215909</v>
      </c>
      <c r="AA53" s="110">
        <f>Data_mfa!AB110</f>
        <v>105.35413465131494</v>
      </c>
    </row>
    <row r="54" spans="2:27" x14ac:dyDescent="0.2">
      <c r="B54" s="103"/>
      <c r="C54" s="107" t="s">
        <v>6</v>
      </c>
      <c r="D54" s="109">
        <f>Data_mfa!E115</f>
        <v>100</v>
      </c>
      <c r="E54" s="110">
        <f>Data_mfa!F115</f>
        <v>102.01682435422855</v>
      </c>
      <c r="F54" s="110">
        <f>Data_mfa!G115</f>
        <v>102.77937854254947</v>
      </c>
      <c r="G54" s="110">
        <f>Data_mfa!H115</f>
        <v>106.34178559148044</v>
      </c>
      <c r="H54" s="110">
        <f>Data_mfa!I115</f>
        <v>109.14536612389708</v>
      </c>
      <c r="I54" s="110">
        <f>Data_mfa!J115</f>
        <v>113.66998839475883</v>
      </c>
      <c r="J54" s="110">
        <f>Data_mfa!K115</f>
        <v>121.22128411888053</v>
      </c>
      <c r="K54" s="110">
        <f>Data_mfa!L115</f>
        <v>128.84993615216806</v>
      </c>
      <c r="L54" s="110">
        <f>Data_mfa!M115</f>
        <v>124.24241165243551</v>
      </c>
      <c r="M54" s="110">
        <f>Data_mfa!N115</f>
        <v>104.70819954695627</v>
      </c>
      <c r="N54" s="110">
        <f>Data_mfa!O115</f>
        <v>98.903423731147868</v>
      </c>
      <c r="O54" s="110">
        <f>Data_mfa!P115</f>
        <v>106.27926767277415</v>
      </c>
      <c r="P54" s="110">
        <f>Data_mfa!Q115</f>
        <v>93.89758281537803</v>
      </c>
      <c r="Q54" s="110">
        <f>Data_mfa!R115</f>
        <v>88.681227511206728</v>
      </c>
      <c r="R54" s="110">
        <f>Data_mfa!S115</f>
        <v>89.096968300437638</v>
      </c>
      <c r="S54" s="110">
        <f>Data_mfa!T115</f>
        <v>91.876871578602874</v>
      </c>
      <c r="T54" s="110">
        <f>Data_mfa!U115</f>
        <v>91.903208533033947</v>
      </c>
      <c r="U54" s="110">
        <f>Data_mfa!V115</f>
        <v>94.792007158655366</v>
      </c>
      <c r="V54" s="110">
        <f>Data_mfa!W115</f>
        <v>99.913846184581388</v>
      </c>
      <c r="W54" s="110">
        <f>Data_mfa!X115</f>
        <v>103.73694397740594</v>
      </c>
      <c r="X54" s="110">
        <f>Data_mfa!Y115</f>
        <v>102.38392368936728</v>
      </c>
      <c r="Y54" s="110">
        <f>Data_mfa!Z115</f>
        <v>106.63034430801621</v>
      </c>
      <c r="Z54" s="110">
        <f>Data_mfa!AA115</f>
        <v>104.54401579961545</v>
      </c>
      <c r="AA54" s="110">
        <f>Data_mfa!AB115</f>
        <v>106.75492559134683</v>
      </c>
    </row>
    <row r="55" spans="2:27" x14ac:dyDescent="0.2">
      <c r="B55" s="106"/>
      <c r="C55" s="107" t="s">
        <v>8</v>
      </c>
      <c r="D55" s="109">
        <f>Data_mfa!E120</f>
        <v>100</v>
      </c>
      <c r="E55" s="110">
        <f>Data_mfa!F120</f>
        <v>99.694965383873708</v>
      </c>
      <c r="F55" s="110">
        <f>Data_mfa!G120</f>
        <v>102.54145101919121</v>
      </c>
      <c r="G55" s="110">
        <f>Data_mfa!H120</f>
        <v>105.55478096239348</v>
      </c>
      <c r="H55" s="110">
        <f>Data_mfa!I120</f>
        <v>105.64592151150505</v>
      </c>
      <c r="I55" s="110">
        <f>Data_mfa!J120</f>
        <v>105.19721338737058</v>
      </c>
      <c r="J55" s="110">
        <f>Data_mfa!K120</f>
        <v>105.65550041881249</v>
      </c>
      <c r="K55" s="110">
        <f>Data_mfa!L120</f>
        <v>103.03623705426514</v>
      </c>
      <c r="L55" s="110">
        <f>Data_mfa!M120</f>
        <v>102.61854966160762</v>
      </c>
      <c r="M55" s="110">
        <f>Data_mfa!N120</f>
        <v>94.972424137128641</v>
      </c>
      <c r="N55" s="110">
        <f>Data_mfa!O120</f>
        <v>95.548205261867224</v>
      </c>
      <c r="O55" s="110">
        <f>Data_mfa!P120</f>
        <v>96.650799309842668</v>
      </c>
      <c r="P55" s="110">
        <f>Data_mfa!Q120</f>
        <v>94.563412790149954</v>
      </c>
      <c r="Q55" s="110">
        <f>Data_mfa!R120</f>
        <v>90.449112693362792</v>
      </c>
      <c r="R55" s="110">
        <f>Data_mfa!S120</f>
        <v>88.233829461198113</v>
      </c>
      <c r="S55" s="110">
        <f>Data_mfa!T120</f>
        <v>89.833542460346791</v>
      </c>
      <c r="T55" s="110">
        <f>Data_mfa!U120</f>
        <v>86.512917359213731</v>
      </c>
      <c r="U55" s="110">
        <f>Data_mfa!V120</f>
        <v>86.609066887074135</v>
      </c>
      <c r="V55" s="110">
        <f>Data_mfa!W120</f>
        <v>85.864687347924672</v>
      </c>
      <c r="W55" s="110">
        <f>Data_mfa!X120</f>
        <v>79.505569393548114</v>
      </c>
      <c r="X55" s="110">
        <f>Data_mfa!Y120</f>
        <v>67.870253858820021</v>
      </c>
      <c r="Y55" s="110">
        <f>Data_mfa!Z120</f>
        <v>71.430894357458044</v>
      </c>
      <c r="Z55" s="110">
        <f>Data_mfa!AA120</f>
        <v>76.102098022276493</v>
      </c>
      <c r="AA55" s="110">
        <f>Data_mfa!AB120</f>
        <v>65.638043295414349</v>
      </c>
    </row>
    <row r="57" spans="2:27" x14ac:dyDescent="0.2">
      <c r="C57" s="218" t="s">
        <v>789</v>
      </c>
      <c r="D57" s="63"/>
      <c r="E57" s="51"/>
      <c r="F57" s="51"/>
      <c r="G57" s="51"/>
      <c r="H57" s="51"/>
      <c r="I57" s="51"/>
      <c r="J57" s="51"/>
      <c r="K57" s="51"/>
      <c r="L57" s="63"/>
      <c r="M57" s="63"/>
      <c r="N57" s="63"/>
      <c r="O57" s="63"/>
      <c r="P57" s="39"/>
      <c r="Q57" s="39"/>
      <c r="R57" s="39"/>
      <c r="S57" s="39"/>
      <c r="T57" s="39"/>
      <c r="U57" s="39"/>
      <c r="V57" s="62"/>
      <c r="W57" s="39"/>
      <c r="X57" s="62"/>
    </row>
    <row r="58" spans="2:27" x14ac:dyDescent="0.2">
      <c r="C58" s="111" t="s">
        <v>778</v>
      </c>
      <c r="D58" s="111"/>
      <c r="E58" s="111"/>
      <c r="F58" s="111"/>
      <c r="G58" s="103"/>
      <c r="H58" s="103"/>
      <c r="I58" s="103"/>
      <c r="J58" s="103"/>
      <c r="K58" s="103"/>
      <c r="L58" s="103"/>
      <c r="M58" s="103"/>
      <c r="N58" s="103"/>
      <c r="O58" s="103"/>
      <c r="V58" s="46"/>
      <c r="W58" s="39"/>
      <c r="X58" s="46"/>
    </row>
    <row r="59" spans="2:27" x14ac:dyDescent="0.2">
      <c r="D59" s="103"/>
      <c r="E59" s="103"/>
      <c r="F59" s="103"/>
      <c r="G59" s="103"/>
      <c r="H59" s="103"/>
      <c r="I59" s="103"/>
      <c r="J59" s="103"/>
      <c r="K59" s="103"/>
      <c r="L59" s="103"/>
      <c r="M59" s="103"/>
      <c r="N59" s="103"/>
      <c r="O59" s="103"/>
    </row>
    <row r="60" spans="2:27" x14ac:dyDescent="0.2">
      <c r="D60" s="103"/>
      <c r="E60" s="103"/>
      <c r="F60" s="103"/>
      <c r="G60" s="103"/>
      <c r="H60" s="103"/>
      <c r="I60" s="103"/>
      <c r="J60" s="103"/>
      <c r="K60" s="103"/>
      <c r="L60" s="103"/>
      <c r="M60" s="103"/>
      <c r="N60" s="103"/>
      <c r="O60" s="10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AO58"/>
  <sheetViews>
    <sheetView showGridLines="0" topLeftCell="A8" zoomScaleNormal="100" workbookViewId="0">
      <selection activeCell="Q22" sqref="Q22"/>
    </sheetView>
  </sheetViews>
  <sheetFormatPr defaultColWidth="9.7109375" defaultRowHeight="12.75" x14ac:dyDescent="0.2"/>
  <cols>
    <col min="1" max="2" width="9.7109375" style="65"/>
    <col min="3" max="4" width="10.42578125" style="100" customWidth="1"/>
    <col min="5" max="7" width="11.140625" style="100" customWidth="1"/>
    <col min="8" max="8" width="10.7109375" style="65" customWidth="1"/>
    <col min="9" max="9" width="18.85546875" style="65" customWidth="1"/>
    <col min="10" max="10" width="12.42578125" style="65" customWidth="1"/>
    <col min="11" max="11" width="12.85546875" style="65" customWidth="1"/>
    <col min="12" max="13" width="11.140625" style="65" customWidth="1"/>
    <col min="14" max="14" width="11.7109375" style="65" customWidth="1"/>
    <col min="15" max="22" width="9.140625" style="65" customWidth="1"/>
    <col min="23" max="23" width="22.7109375" style="100" customWidth="1"/>
    <col min="24" max="28" width="10.42578125" style="100" customWidth="1"/>
    <col min="29" max="29" width="10.42578125" style="129" customWidth="1"/>
    <col min="30" max="30" width="10.42578125" style="125" customWidth="1"/>
    <col min="31" max="32" width="9.140625" style="113" customWidth="1"/>
    <col min="33" max="227" width="9.140625" style="65" customWidth="1"/>
    <col min="228" max="228" width="2.28515625" style="65" customWidth="1"/>
    <col min="229" max="239" width="9.140625" style="65" customWidth="1"/>
    <col min="240" max="240" width="2.7109375" style="65" customWidth="1"/>
    <col min="241" max="241" width="13.140625" style="65" customWidth="1"/>
    <col min="242" max="16384" width="9.7109375" style="65"/>
  </cols>
  <sheetData>
    <row r="1" spans="1:41" x14ac:dyDescent="0.2">
      <c r="A1" s="39" t="s">
        <v>760</v>
      </c>
      <c r="D1" s="65"/>
      <c r="E1" s="65"/>
      <c r="F1" s="65"/>
      <c r="G1" s="65"/>
      <c r="W1" s="73"/>
      <c r="X1" s="65"/>
      <c r="Y1" s="65"/>
      <c r="Z1" s="65"/>
      <c r="AA1" s="65"/>
      <c r="AB1" s="65"/>
      <c r="AC1" s="112"/>
      <c r="AD1" s="113"/>
    </row>
    <row r="2" spans="1:41" x14ac:dyDescent="0.2">
      <c r="C2" s="65"/>
      <c r="D2" s="65"/>
      <c r="E2" s="65"/>
      <c r="F2" s="65"/>
      <c r="G2" s="114"/>
      <c r="H2" s="112"/>
      <c r="I2" s="114"/>
      <c r="W2" s="52" t="s">
        <v>761</v>
      </c>
      <c r="AA2" s="65"/>
      <c r="AB2" s="65"/>
      <c r="AC2" s="112"/>
      <c r="AD2" s="113"/>
    </row>
    <row r="3" spans="1:41" x14ac:dyDescent="0.2">
      <c r="C3" s="65"/>
      <c r="D3" s="65"/>
      <c r="E3" s="65"/>
      <c r="F3" s="65"/>
      <c r="H3" s="100"/>
      <c r="I3" s="100"/>
      <c r="W3" s="115" t="s">
        <v>49</v>
      </c>
      <c r="X3" s="65"/>
      <c r="Y3" s="65"/>
      <c r="Z3" s="65"/>
      <c r="AA3" s="65"/>
      <c r="AB3" s="65"/>
      <c r="AC3" s="112"/>
      <c r="AD3" s="113"/>
    </row>
    <row r="4" spans="1:41" ht="38.25" x14ac:dyDescent="0.2">
      <c r="C4" s="65"/>
      <c r="D4" s="65"/>
      <c r="E4" s="65"/>
      <c r="F4" s="65"/>
      <c r="G4" s="65"/>
      <c r="W4" s="116"/>
      <c r="X4" s="117" t="s">
        <v>0</v>
      </c>
      <c r="Y4" s="117" t="s">
        <v>1</v>
      </c>
      <c r="Z4" s="117" t="s">
        <v>9</v>
      </c>
      <c r="AA4" s="117" t="s">
        <v>6</v>
      </c>
      <c r="AB4" s="117" t="s">
        <v>8</v>
      </c>
      <c r="AC4" s="117" t="s">
        <v>17</v>
      </c>
      <c r="AD4" s="117"/>
      <c r="AE4" s="118"/>
    </row>
    <row r="5" spans="1:41" x14ac:dyDescent="0.2">
      <c r="C5" s="65"/>
      <c r="D5" s="65"/>
      <c r="E5" s="65"/>
      <c r="F5" s="65"/>
      <c r="G5" s="65"/>
      <c r="W5" s="119" t="s">
        <v>737</v>
      </c>
      <c r="X5" s="120">
        <f>Data_mfa_dmc!C13</f>
        <v>13.862</v>
      </c>
      <c r="Y5" s="120">
        <f>Data_mfa_dmc!D13</f>
        <v>3.173</v>
      </c>
      <c r="Z5" s="120">
        <f>Data_mfa_dmc!E13</f>
        <v>0.71499999999999997</v>
      </c>
      <c r="AA5" s="120">
        <f>Data_mfa_dmc!F13+Data_mfa_dmc!J13</f>
        <v>7.5990000000000002</v>
      </c>
      <c r="AB5" s="120">
        <f>Data_mfa_dmc!G13</f>
        <v>2.375</v>
      </c>
      <c r="AC5" s="121">
        <f>Data_mfa_dmc!J13</f>
        <v>6.4000000000000001E-2</v>
      </c>
      <c r="AD5" s="113"/>
      <c r="AE5" s="122"/>
      <c r="AG5" s="123"/>
      <c r="AH5" s="123"/>
      <c r="AI5" s="123"/>
      <c r="AJ5" s="123"/>
      <c r="AK5" s="123"/>
      <c r="AL5" s="123"/>
      <c r="AM5" s="123"/>
      <c r="AN5" s="123"/>
      <c r="AO5" s="123"/>
    </row>
    <row r="6" spans="1:41" x14ac:dyDescent="0.2">
      <c r="C6" s="65"/>
      <c r="D6" s="65"/>
      <c r="E6" s="65"/>
      <c r="F6" s="65"/>
      <c r="G6" s="65"/>
      <c r="W6" s="119"/>
      <c r="X6" s="120"/>
      <c r="Y6" s="120"/>
      <c r="Z6" s="120"/>
      <c r="AA6" s="120"/>
      <c r="AB6" s="120"/>
      <c r="AC6" s="121"/>
      <c r="AD6" s="113"/>
      <c r="AE6" s="122"/>
      <c r="AG6" s="123"/>
      <c r="AH6" s="123"/>
      <c r="AI6" s="123"/>
      <c r="AJ6" s="123"/>
      <c r="AK6" s="123"/>
      <c r="AL6" s="123"/>
      <c r="AM6" s="123"/>
      <c r="AN6" s="123"/>
      <c r="AO6" s="123"/>
    </row>
    <row r="7" spans="1:41" x14ac:dyDescent="0.2">
      <c r="C7" s="65"/>
      <c r="D7" s="65"/>
      <c r="E7" s="65"/>
      <c r="F7" s="65"/>
      <c r="G7" s="65"/>
      <c r="W7" s="119" t="str">
        <f>Data_mfa_dmc!B39</f>
        <v>Finland</v>
      </c>
      <c r="X7" s="120">
        <f>Data_mfa_dmc!C39</f>
        <v>42.406999999999996</v>
      </c>
      <c r="Y7" s="120">
        <f>Data_mfa_dmc!D39</f>
        <v>5.8369999999999997</v>
      </c>
      <c r="Z7" s="120">
        <f>Data_mfa_dmc!E39</f>
        <v>6.4130000000000003</v>
      </c>
      <c r="AA7" s="120">
        <f>Data_mfa_dmc!F39+Data_mfa_dmc!J39</f>
        <v>27.896000000000001</v>
      </c>
      <c r="AB7" s="120">
        <f>Data_mfa_dmc!G39</f>
        <v>2.2599999999999998</v>
      </c>
      <c r="AC7" s="121">
        <f>Data_mfa_dmc!J39</f>
        <v>1.7000000000000001E-2</v>
      </c>
      <c r="AD7" s="113"/>
      <c r="AE7" s="122">
        <f t="shared" ref="AE7:AE8" si="0">Y7+Z7+AA7+AB7-X7</f>
        <v>-9.9999999999766942E-4</v>
      </c>
      <c r="AG7" s="123"/>
      <c r="AH7" s="123"/>
      <c r="AI7" s="123"/>
      <c r="AJ7" s="123"/>
      <c r="AK7" s="123"/>
      <c r="AL7" s="123"/>
      <c r="AM7" s="123"/>
      <c r="AN7" s="123"/>
      <c r="AO7" s="123"/>
    </row>
    <row r="8" spans="1:41" x14ac:dyDescent="0.2">
      <c r="C8" s="65"/>
      <c r="D8" s="65"/>
      <c r="E8" s="65"/>
      <c r="F8" s="65"/>
      <c r="G8" s="65"/>
      <c r="W8" s="119" t="str">
        <f>Data_mfa_dmc!B36</f>
        <v>Romania</v>
      </c>
      <c r="X8" s="120">
        <f>Data_mfa_dmc!C36</f>
        <v>32.250999999999998</v>
      </c>
      <c r="Y8" s="120">
        <f>Data_mfa_dmc!D36</f>
        <v>2.9319999999999999</v>
      </c>
      <c r="Z8" s="120">
        <f>Data_mfa_dmc!E36</f>
        <v>0.33500000000000002</v>
      </c>
      <c r="AA8" s="120">
        <f>Data_mfa_dmc!F36+Data_mfa_dmc!J36</f>
        <v>27.163</v>
      </c>
      <c r="AB8" s="120">
        <f>Data_mfa_dmc!G36</f>
        <v>1.821</v>
      </c>
      <c r="AC8" s="121">
        <f>Data_mfa_dmc!J36</f>
        <v>9.1999999999999998E-2</v>
      </c>
      <c r="AD8" s="113"/>
      <c r="AE8" s="122">
        <f t="shared" si="0"/>
        <v>0</v>
      </c>
      <c r="AG8" s="123"/>
      <c r="AH8" s="123"/>
      <c r="AI8" s="123"/>
      <c r="AJ8" s="123"/>
      <c r="AK8" s="123"/>
      <c r="AL8" s="123"/>
      <c r="AM8" s="123"/>
      <c r="AN8" s="123"/>
      <c r="AO8" s="123"/>
    </row>
    <row r="9" spans="1:41" x14ac:dyDescent="0.2">
      <c r="C9" s="65"/>
      <c r="D9" s="65"/>
      <c r="E9" s="65"/>
      <c r="F9" s="65"/>
      <c r="G9" s="65"/>
      <c r="W9" s="100" t="str">
        <f>Data_mfa_dmc!B19</f>
        <v>Estonia</v>
      </c>
      <c r="X9" s="120">
        <f>Data_mfa_dmc!C19</f>
        <v>28.643000000000001</v>
      </c>
      <c r="Y9" s="120">
        <f>Data_mfa_dmc!D19</f>
        <v>4.5650000000000004</v>
      </c>
      <c r="Z9" s="120">
        <f>Data_mfa_dmc!E19</f>
        <v>0.14899999999999999</v>
      </c>
      <c r="AA9" s="120">
        <f>Data_mfa_dmc!F19+Data_mfa_dmc!J19</f>
        <v>14.325000000000001</v>
      </c>
      <c r="AB9" s="120">
        <f>Data_mfa_dmc!G19</f>
        <v>9.6039999999999992</v>
      </c>
      <c r="AC9" s="121">
        <f>Data_mfa_dmc!J19</f>
        <v>-5.2000000000000005E-2</v>
      </c>
      <c r="AD9" s="113"/>
      <c r="AE9" s="122">
        <f t="shared" ref="AE9:AE10" si="1">Y9+Z9+AA9+AB9-X9</f>
        <v>0</v>
      </c>
      <c r="AG9" s="123"/>
      <c r="AH9" s="123"/>
      <c r="AI9" s="123"/>
      <c r="AJ9" s="123"/>
      <c r="AK9" s="123"/>
      <c r="AL9" s="123"/>
      <c r="AM9" s="123"/>
      <c r="AN9" s="123"/>
      <c r="AO9" s="123"/>
    </row>
    <row r="10" spans="1:41" x14ac:dyDescent="0.2">
      <c r="C10" s="65"/>
      <c r="D10" s="65"/>
      <c r="E10" s="65"/>
      <c r="F10" s="65"/>
      <c r="G10" s="65"/>
      <c r="W10" s="119" t="str">
        <f>Data_mfa_dmc!B17</f>
        <v>Denmark</v>
      </c>
      <c r="X10" s="120">
        <f>Data_mfa_dmc!C17</f>
        <v>23.516999999999999</v>
      </c>
      <c r="Y10" s="120">
        <f>Data_mfa_dmc!D17</f>
        <v>6.3940000000000001</v>
      </c>
      <c r="Z10" s="120">
        <f>Data_mfa_dmc!E17</f>
        <v>0.223</v>
      </c>
      <c r="AA10" s="120">
        <f>Data_mfa_dmc!F17+Data_mfa_dmc!J17</f>
        <v>12.589</v>
      </c>
      <c r="AB10" s="120">
        <f>Data_mfa_dmc!G17</f>
        <v>4.3099999999999996</v>
      </c>
      <c r="AC10" s="121">
        <f>Data_mfa_dmc!J17</f>
        <v>-0.26600000000000001</v>
      </c>
      <c r="AD10" s="113"/>
      <c r="AE10" s="122">
        <f t="shared" si="1"/>
        <v>-1.0000000000012221E-3</v>
      </c>
      <c r="AG10" s="123"/>
      <c r="AH10" s="123"/>
      <c r="AI10" s="123"/>
      <c r="AJ10" s="123"/>
      <c r="AK10" s="123"/>
      <c r="AL10" s="123"/>
      <c r="AM10" s="123"/>
      <c r="AN10" s="123"/>
      <c r="AO10" s="123"/>
    </row>
    <row r="11" spans="1:41" x14ac:dyDescent="0.2">
      <c r="C11" s="65"/>
      <c r="D11" s="65"/>
      <c r="E11" s="65"/>
      <c r="F11" s="65"/>
      <c r="G11" s="65"/>
      <c r="W11" s="119" t="str">
        <f>Data_mfa_dmc!B15</f>
        <v>Bulgaria</v>
      </c>
      <c r="X11" s="120">
        <f>Data_mfa_dmc!C15</f>
        <v>22.625</v>
      </c>
      <c r="Y11" s="120">
        <f>Data_mfa_dmc!D15</f>
        <v>3.1059999999999999</v>
      </c>
      <c r="Z11" s="120">
        <f>Data_mfa_dmc!E15</f>
        <v>6.59</v>
      </c>
      <c r="AA11" s="120">
        <f>Data_mfa_dmc!F15+Data_mfa_dmc!J15</f>
        <v>8.7850000000000001</v>
      </c>
      <c r="AB11" s="120">
        <f>Data_mfa_dmc!G15</f>
        <v>4.1429999999999998</v>
      </c>
      <c r="AC11" s="121">
        <f>Data_mfa_dmc!J15</f>
        <v>-0.192</v>
      </c>
      <c r="AD11" s="113"/>
      <c r="AE11" s="122">
        <f>Y12+Z12+AA12+AB12-X12</f>
        <v>1.0000000000012221E-3</v>
      </c>
      <c r="AG11" s="123"/>
      <c r="AH11" s="123"/>
      <c r="AI11" s="123"/>
      <c r="AJ11" s="123"/>
      <c r="AK11" s="123"/>
      <c r="AL11" s="123"/>
      <c r="AM11" s="123"/>
      <c r="AN11" s="123"/>
      <c r="AO11" s="123"/>
    </row>
    <row r="12" spans="1:41" x14ac:dyDescent="0.2">
      <c r="C12" s="65"/>
      <c r="D12" s="65"/>
      <c r="E12" s="65"/>
      <c r="F12" s="65"/>
      <c r="G12" s="65"/>
      <c r="W12" s="100" t="str">
        <f>Data_mfa_dmc!B40</f>
        <v>Sweden</v>
      </c>
      <c r="X12" s="120">
        <f>Data_mfa_dmc!C40</f>
        <v>22.524000000000001</v>
      </c>
      <c r="Y12" s="120">
        <f>Data_mfa_dmc!D40</f>
        <v>5.8650000000000002</v>
      </c>
      <c r="Z12" s="120">
        <f>Data_mfa_dmc!E40</f>
        <v>5.1790000000000003</v>
      </c>
      <c r="AA12" s="120">
        <f>Data_mfa_dmc!F40+Data_mfa_dmc!J40</f>
        <v>10.14</v>
      </c>
      <c r="AB12" s="120">
        <f>Data_mfa_dmc!G40</f>
        <v>1.341</v>
      </c>
      <c r="AC12" s="121">
        <f>Data_mfa_dmc!J40</f>
        <v>0.39300000000000002</v>
      </c>
      <c r="AD12" s="113"/>
      <c r="AE12" s="122">
        <f>Y13+Z13+AA13+AB13-X13</f>
        <v>1.0000000000012221E-3</v>
      </c>
      <c r="AG12" s="123"/>
      <c r="AH12" s="123"/>
      <c r="AI12" s="123"/>
      <c r="AJ12" s="123"/>
      <c r="AK12" s="123"/>
      <c r="AL12" s="123"/>
      <c r="AM12" s="123"/>
      <c r="AN12" s="123"/>
      <c r="AO12" s="123"/>
    </row>
    <row r="13" spans="1:41" x14ac:dyDescent="0.2">
      <c r="C13" s="65"/>
      <c r="D13" s="65"/>
      <c r="E13" s="65"/>
      <c r="F13" s="65"/>
      <c r="G13" s="65"/>
      <c r="W13" s="119" t="str">
        <f>Data_mfa_dmc!B29</f>
        <v>Luxembourg</v>
      </c>
      <c r="X13" s="120">
        <f>Data_mfa_dmc!C29</f>
        <v>21.315999999999999</v>
      </c>
      <c r="Y13" s="120">
        <f>Data_mfa_dmc!D29</f>
        <v>4.8</v>
      </c>
      <c r="Z13" s="120">
        <f>Data_mfa_dmc!E29</f>
        <v>1.423</v>
      </c>
      <c r="AA13" s="120">
        <f>Data_mfa_dmc!F29+Data_mfa_dmc!J29</f>
        <v>11.239000000000001</v>
      </c>
      <c r="AB13" s="120">
        <f>Data_mfa_dmc!G29</f>
        <v>3.855</v>
      </c>
      <c r="AC13" s="121">
        <f>Data_mfa_dmc!J29</f>
        <v>0.45500000000000002</v>
      </c>
      <c r="AD13" s="113"/>
      <c r="AE13" s="122">
        <f>Y14+Z14+AA14+AB14-X14</f>
        <v>1.0000000000012221E-3</v>
      </c>
      <c r="AG13" s="123"/>
      <c r="AH13" s="123"/>
      <c r="AI13" s="123"/>
      <c r="AJ13" s="123"/>
      <c r="AK13" s="123"/>
      <c r="AL13" s="123"/>
      <c r="AM13" s="123"/>
      <c r="AN13" s="123"/>
      <c r="AO13" s="123"/>
    </row>
    <row r="14" spans="1:41" x14ac:dyDescent="0.2">
      <c r="C14" s="65"/>
      <c r="D14" s="65"/>
      <c r="E14" s="65"/>
      <c r="F14" s="65"/>
      <c r="G14" s="65"/>
      <c r="W14" s="100" t="str">
        <f>Data_mfa_dmc!B28</f>
        <v>Lithuania</v>
      </c>
      <c r="X14" s="120">
        <f>Data_mfa_dmc!C28</f>
        <v>20.756</v>
      </c>
      <c r="Y14" s="120">
        <f>Data_mfa_dmc!D28</f>
        <v>5.67</v>
      </c>
      <c r="Z14" s="120">
        <f>Data_mfa_dmc!E28</f>
        <v>0.20899999999999999</v>
      </c>
      <c r="AA14" s="120">
        <f>Data_mfa_dmc!F28+Data_mfa_dmc!J28</f>
        <v>12.898</v>
      </c>
      <c r="AB14" s="120">
        <f>Data_mfa_dmc!G28</f>
        <v>1.98</v>
      </c>
      <c r="AC14" s="121">
        <f>Data_mfa_dmc!J28</f>
        <v>-0.318</v>
      </c>
      <c r="AD14" s="113"/>
      <c r="AE14" s="122">
        <f>Y15+Z15+AA15+AB15-X15</f>
        <v>0</v>
      </c>
      <c r="AG14" s="123"/>
      <c r="AH14" s="123"/>
      <c r="AI14" s="123"/>
      <c r="AJ14" s="123"/>
      <c r="AK14" s="123"/>
      <c r="AL14" s="123"/>
      <c r="AM14" s="123"/>
      <c r="AN14" s="123"/>
      <c r="AO14" s="123"/>
    </row>
    <row r="15" spans="1:41" x14ac:dyDescent="0.2">
      <c r="C15" s="65"/>
      <c r="D15" s="65"/>
      <c r="E15" s="65"/>
      <c r="F15" s="65"/>
      <c r="G15" s="65"/>
      <c r="W15" s="119" t="str">
        <f>Data_mfa_dmc!B20</f>
        <v>Ireland</v>
      </c>
      <c r="X15" s="120">
        <f>Data_mfa_dmc!C20</f>
        <v>20.690999999999999</v>
      </c>
      <c r="Y15" s="120">
        <f>Data_mfa_dmc!D20</f>
        <v>6.9009999999999998</v>
      </c>
      <c r="Z15" s="120">
        <f>Data_mfa_dmc!E20</f>
        <v>1.1240000000000001</v>
      </c>
      <c r="AA15" s="120">
        <f>Data_mfa_dmc!F20+Data_mfa_dmc!J20</f>
        <v>10.068999999999999</v>
      </c>
      <c r="AB15" s="120">
        <f>Data_mfa_dmc!G20</f>
        <v>2.597</v>
      </c>
      <c r="AC15" s="121">
        <f>Data_mfa_dmc!J20</f>
        <v>0.315</v>
      </c>
      <c r="AD15" s="113"/>
      <c r="AE15" s="122">
        <f>Y16+Z16+AA16+AB16-X16</f>
        <v>-1.9999999999988916E-3</v>
      </c>
      <c r="AG15" s="123"/>
      <c r="AH15" s="123"/>
      <c r="AI15" s="123"/>
      <c r="AJ15" s="123"/>
      <c r="AK15" s="123"/>
      <c r="AL15" s="123"/>
      <c r="AM15" s="123"/>
      <c r="AN15" s="123"/>
      <c r="AO15" s="123"/>
    </row>
    <row r="16" spans="1:41" x14ac:dyDescent="0.2">
      <c r="C16" s="65"/>
      <c r="D16" s="65"/>
      <c r="E16" s="65"/>
      <c r="F16" s="65"/>
      <c r="G16" s="65"/>
      <c r="W16" s="119" t="str">
        <f>Data_mfa_dmc!B26</f>
        <v>Cyprus</v>
      </c>
      <c r="X16" s="120">
        <f>Data_mfa_dmc!C26</f>
        <v>20.556000000000001</v>
      </c>
      <c r="Y16" s="120">
        <f>Data_mfa_dmc!D26</f>
        <v>2.0510000000000002</v>
      </c>
      <c r="Z16" s="120">
        <f>Data_mfa_dmc!E26</f>
        <v>0.63100000000000001</v>
      </c>
      <c r="AA16" s="120">
        <f>Data_mfa_dmc!F26+Data_mfa_dmc!J26</f>
        <v>15.625</v>
      </c>
      <c r="AB16" s="120">
        <f>Data_mfa_dmc!G26</f>
        <v>2.2469999999999999</v>
      </c>
      <c r="AC16" s="121">
        <f>Data_mfa_dmc!J26</f>
        <v>0.52699999999999991</v>
      </c>
      <c r="AD16" s="113"/>
      <c r="AE16" s="122">
        <f t="shared" ref="AE16:AE30" si="2">Y17+Z17+AA17+AB17-X17</f>
        <v>1.0000000000012221E-3</v>
      </c>
      <c r="AG16" s="123"/>
      <c r="AH16" s="123"/>
      <c r="AI16" s="123"/>
      <c r="AJ16" s="123"/>
      <c r="AK16" s="123"/>
      <c r="AL16" s="123"/>
      <c r="AM16" s="123"/>
      <c r="AN16" s="123"/>
      <c r="AO16" s="123"/>
    </row>
    <row r="17" spans="3:41" x14ac:dyDescent="0.2">
      <c r="C17" s="65"/>
      <c r="D17" s="65"/>
      <c r="E17" s="65"/>
      <c r="F17" s="65"/>
      <c r="G17" s="65"/>
      <c r="W17" s="100" t="str">
        <f>Data_mfa_dmc!B34</f>
        <v>Poland</v>
      </c>
      <c r="X17" s="120">
        <f>Data_mfa_dmc!C34</f>
        <v>17.995000000000001</v>
      </c>
      <c r="Y17" s="120">
        <f>Data_mfa_dmc!D34</f>
        <v>4.18</v>
      </c>
      <c r="Z17" s="120">
        <f>Data_mfa_dmc!E34</f>
        <v>0.98099999999999998</v>
      </c>
      <c r="AA17" s="120">
        <f>Data_mfa_dmc!F34+Data_mfa_dmc!J34</f>
        <v>9.1290000000000013</v>
      </c>
      <c r="AB17" s="120">
        <f>Data_mfa_dmc!G34</f>
        <v>3.706</v>
      </c>
      <c r="AC17" s="121">
        <f>Data_mfa_dmc!J34</f>
        <v>-0.13600000000000001</v>
      </c>
      <c r="AD17" s="113"/>
      <c r="AE17" s="122">
        <f>Y18+Z18+AA18+AB18-X18</f>
        <v>0</v>
      </c>
      <c r="AG17" s="123"/>
      <c r="AH17" s="123"/>
      <c r="AI17" s="123"/>
      <c r="AJ17" s="123"/>
      <c r="AK17" s="123"/>
      <c r="AL17" s="123"/>
      <c r="AM17" s="123"/>
      <c r="AN17" s="123"/>
      <c r="AO17" s="123"/>
    </row>
    <row r="18" spans="3:41" x14ac:dyDescent="0.2">
      <c r="C18" s="65"/>
      <c r="D18" s="65"/>
      <c r="E18" s="65"/>
      <c r="F18" s="65"/>
      <c r="G18" s="65"/>
      <c r="W18" s="119" t="str">
        <f>Data_mfa_dmc!B27</f>
        <v>Latvia</v>
      </c>
      <c r="X18" s="120">
        <f>Data_mfa_dmc!C27</f>
        <v>17.024000000000001</v>
      </c>
      <c r="Y18" s="120">
        <f>Data_mfa_dmc!D27</f>
        <v>3.1219999999999999</v>
      </c>
      <c r="Z18" s="120">
        <f>Data_mfa_dmc!E27</f>
        <v>0.08</v>
      </c>
      <c r="AA18" s="120">
        <f>Data_mfa_dmc!F27+Data_mfa_dmc!J27</f>
        <v>12.943</v>
      </c>
      <c r="AB18" s="120">
        <f>Data_mfa_dmc!G27</f>
        <v>0.879</v>
      </c>
      <c r="AC18" s="121">
        <f>Data_mfa_dmc!J27</f>
        <v>0.13400000000000001</v>
      </c>
      <c r="AE18" s="122">
        <f>Y19+Z19+AA19+AB19-X19</f>
        <v>9.9999999999766942E-4</v>
      </c>
      <c r="AG18" s="123"/>
      <c r="AH18" s="123"/>
      <c r="AI18" s="123"/>
      <c r="AJ18" s="123"/>
      <c r="AK18" s="123"/>
      <c r="AL18" s="123"/>
      <c r="AM18" s="123"/>
      <c r="AN18" s="123"/>
      <c r="AO18" s="123"/>
    </row>
    <row r="19" spans="3:41" x14ac:dyDescent="0.2">
      <c r="C19" s="65"/>
      <c r="D19" s="65"/>
      <c r="E19" s="65"/>
      <c r="F19" s="65"/>
      <c r="G19" s="65"/>
      <c r="W19" s="100" t="str">
        <f>Data_mfa_dmc!B37</f>
        <v>Slovenia</v>
      </c>
      <c r="X19" s="120">
        <f>Data_mfa_dmc!C37</f>
        <v>16.768000000000001</v>
      </c>
      <c r="Y19" s="120">
        <f>Data_mfa_dmc!D37</f>
        <v>2.673</v>
      </c>
      <c r="Z19" s="120">
        <f>Data_mfa_dmc!E37</f>
        <v>0.28199999999999997</v>
      </c>
      <c r="AA19" s="120">
        <f>Data_mfa_dmc!F37+Data_mfa_dmc!J37</f>
        <v>10.959</v>
      </c>
      <c r="AB19" s="120">
        <f>Data_mfa_dmc!G37</f>
        <v>2.855</v>
      </c>
      <c r="AC19" s="121">
        <f>Data_mfa_dmc!J37</f>
        <v>-0.13500000000000001</v>
      </c>
      <c r="AD19" s="113"/>
      <c r="AE19" s="122">
        <f t="shared" ref="AE19:AE23" si="3">Y20+Z20+AA20+AB20-X20</f>
        <v>-1.0000000000012221E-3</v>
      </c>
      <c r="AG19" s="123"/>
      <c r="AH19" s="123"/>
      <c r="AI19" s="123"/>
      <c r="AJ19" s="123"/>
      <c r="AK19" s="123"/>
      <c r="AL19" s="123"/>
      <c r="AM19" s="123"/>
      <c r="AN19" s="123"/>
      <c r="AO19" s="123"/>
    </row>
    <row r="20" spans="3:41" x14ac:dyDescent="0.2">
      <c r="C20" s="65"/>
      <c r="D20" s="65"/>
      <c r="E20" s="65"/>
      <c r="F20" s="65"/>
      <c r="G20" s="65"/>
      <c r="W20" s="119" t="str">
        <f>Data_mfa_dmc!B33</f>
        <v>Austria</v>
      </c>
      <c r="X20" s="120">
        <f>Data_mfa_dmc!C33</f>
        <v>16.309000000000001</v>
      </c>
      <c r="Y20" s="120">
        <f>Data_mfa_dmc!D33</f>
        <v>4.0709999999999997</v>
      </c>
      <c r="Z20" s="120">
        <f>Data_mfa_dmc!E33</f>
        <v>0.84499999999999997</v>
      </c>
      <c r="AA20" s="120">
        <f>Data_mfa_dmc!F33+Data_mfa_dmc!J33</f>
        <v>9.1150000000000002</v>
      </c>
      <c r="AB20" s="120">
        <f>Data_mfa_dmc!G33</f>
        <v>2.2770000000000001</v>
      </c>
      <c r="AC20" s="121">
        <f>Data_mfa_dmc!J33</f>
        <v>0.18</v>
      </c>
      <c r="AE20" s="122">
        <f t="shared" si="3"/>
        <v>-9.9999999999766942E-4</v>
      </c>
      <c r="AG20" s="123"/>
      <c r="AH20" s="123"/>
      <c r="AI20" s="123"/>
      <c r="AJ20" s="123"/>
      <c r="AK20" s="123"/>
      <c r="AL20" s="123"/>
      <c r="AM20" s="123"/>
      <c r="AN20" s="123"/>
      <c r="AO20" s="123"/>
    </row>
    <row r="21" spans="3:41" x14ac:dyDescent="0.2">
      <c r="C21" s="65"/>
      <c r="D21" s="65"/>
      <c r="E21" s="65"/>
      <c r="F21" s="65"/>
      <c r="G21" s="65"/>
      <c r="W21" s="119" t="str">
        <f>Data_mfa_dmc!B35</f>
        <v>Portugal</v>
      </c>
      <c r="X21" s="120">
        <f>Data_mfa_dmc!C35</f>
        <v>15.971</v>
      </c>
      <c r="Y21" s="120">
        <f>Data_mfa_dmc!D35</f>
        <v>3.6629999999999998</v>
      </c>
      <c r="Z21" s="120">
        <f>Data_mfa_dmc!E35</f>
        <v>0.999</v>
      </c>
      <c r="AA21" s="120">
        <f>Data_mfa_dmc!F35+Data_mfa_dmc!J35</f>
        <v>10.174000000000001</v>
      </c>
      <c r="AB21" s="120">
        <f>Data_mfa_dmc!G35</f>
        <v>1.1339999999999999</v>
      </c>
      <c r="AC21" s="121">
        <f>Data_mfa_dmc!J35</f>
        <v>8.4999999999999992E-2</v>
      </c>
      <c r="AD21" s="113"/>
      <c r="AE21" s="122">
        <f t="shared" si="3"/>
        <v>-9.9999999999944578E-4</v>
      </c>
      <c r="AG21" s="123"/>
      <c r="AH21" s="123"/>
      <c r="AI21" s="123"/>
      <c r="AJ21" s="123"/>
      <c r="AK21" s="123"/>
      <c r="AL21" s="123"/>
      <c r="AM21" s="123"/>
      <c r="AN21" s="123"/>
      <c r="AO21" s="123"/>
    </row>
    <row r="22" spans="3:41" x14ac:dyDescent="0.2">
      <c r="F22" s="65"/>
      <c r="G22" s="65"/>
      <c r="W22" s="119" t="str">
        <f>Data_mfa_dmc!B30</f>
        <v>Hungary</v>
      </c>
      <c r="X22" s="120">
        <f>Data_mfa_dmc!C30</f>
        <v>15.329000000000001</v>
      </c>
      <c r="Y22" s="120">
        <f>Data_mfa_dmc!D30</f>
        <v>3.97</v>
      </c>
      <c r="Z22" s="120">
        <f>Data_mfa_dmc!E30</f>
        <v>0.10299999999999999</v>
      </c>
      <c r="AA22" s="120">
        <f>Data_mfa_dmc!F30+Data_mfa_dmc!J30</f>
        <v>9.5250000000000004</v>
      </c>
      <c r="AB22" s="120">
        <f>Data_mfa_dmc!G30</f>
        <v>1.73</v>
      </c>
      <c r="AC22" s="121">
        <f>Data_mfa_dmc!J30</f>
        <v>-4.2000000000000003E-2</v>
      </c>
      <c r="AD22" s="113"/>
      <c r="AE22" s="122">
        <f t="shared" si="3"/>
        <v>9.9999999999944578E-4</v>
      </c>
      <c r="AG22" s="123"/>
      <c r="AH22" s="123"/>
      <c r="AI22" s="123"/>
      <c r="AJ22" s="123"/>
      <c r="AK22" s="123"/>
      <c r="AL22" s="123"/>
      <c r="AM22" s="123"/>
      <c r="AN22" s="123"/>
      <c r="AO22" s="123"/>
    </row>
    <row r="23" spans="3:41" x14ac:dyDescent="0.2">
      <c r="F23" s="65"/>
      <c r="G23" s="65"/>
      <c r="W23" s="100" t="str">
        <f>Data_mfa_dmc!B16</f>
        <v>Czechia</v>
      </c>
      <c r="X23" s="120">
        <f>Data_mfa_dmc!C16</f>
        <v>15.041</v>
      </c>
      <c r="Y23" s="120">
        <f>Data_mfa_dmc!D16</f>
        <v>2.63</v>
      </c>
      <c r="Z23" s="120">
        <f>Data_mfa_dmc!E16</f>
        <v>0.22800000000000001</v>
      </c>
      <c r="AA23" s="120">
        <f>Data_mfa_dmc!F16+Data_mfa_dmc!J16</f>
        <v>7.7730000000000006</v>
      </c>
      <c r="AB23" s="120">
        <f>Data_mfa_dmc!G16</f>
        <v>4.4109999999999996</v>
      </c>
      <c r="AC23" s="121">
        <f>Data_mfa_dmc!J16</f>
        <v>-2E-3</v>
      </c>
      <c r="AE23" s="122">
        <f t="shared" si="3"/>
        <v>-2.0000000000006679E-3</v>
      </c>
      <c r="AG23" s="123"/>
      <c r="AH23" s="123"/>
      <c r="AI23" s="123"/>
      <c r="AJ23" s="123"/>
      <c r="AK23" s="123"/>
      <c r="AL23" s="123"/>
      <c r="AM23" s="123"/>
      <c r="AN23" s="123"/>
      <c r="AO23" s="123"/>
    </row>
    <row r="24" spans="3:41" x14ac:dyDescent="0.2">
      <c r="F24" s="65"/>
      <c r="G24" s="65"/>
      <c r="W24" s="119" t="str">
        <f>Data_mfa_dmc!B14</f>
        <v>Belgium</v>
      </c>
      <c r="X24" s="120">
        <f>Data_mfa_dmc!C14</f>
        <v>14.13</v>
      </c>
      <c r="Y24" s="120">
        <f>Data_mfa_dmc!D14</f>
        <v>4.7060000000000004</v>
      </c>
      <c r="Z24" s="120">
        <f>Data_mfa_dmc!E14</f>
        <v>0.90700000000000003</v>
      </c>
      <c r="AA24" s="120">
        <f>Data_mfa_dmc!F14+Data_mfa_dmc!J14</f>
        <v>4.5709999999999997</v>
      </c>
      <c r="AB24" s="120">
        <f>Data_mfa_dmc!G14</f>
        <v>3.944</v>
      </c>
      <c r="AC24" s="121">
        <f>Data_mfa_dmc!J14</f>
        <v>-0.27500000000000002</v>
      </c>
      <c r="AE24" s="122">
        <f t="shared" si="2"/>
        <v>9.9999999999944578E-4</v>
      </c>
      <c r="AG24" s="123"/>
      <c r="AH24" s="123"/>
      <c r="AI24" s="123"/>
      <c r="AJ24" s="123"/>
      <c r="AK24" s="123"/>
      <c r="AL24" s="123"/>
      <c r="AM24" s="123"/>
      <c r="AN24" s="123"/>
      <c r="AO24" s="123"/>
    </row>
    <row r="25" spans="3:41" x14ac:dyDescent="0.2">
      <c r="F25" s="65"/>
      <c r="G25" s="65"/>
      <c r="W25" s="119" t="str">
        <f>Data_mfa_dmc!B18</f>
        <v>Germany</v>
      </c>
      <c r="X25" s="120">
        <f>Data_mfa_dmc!C18</f>
        <v>12.737</v>
      </c>
      <c r="Y25" s="120">
        <f>Data_mfa_dmc!D18</f>
        <v>2.7269999999999999</v>
      </c>
      <c r="Z25" s="120">
        <f>Data_mfa_dmc!E18</f>
        <v>0.38400000000000001</v>
      </c>
      <c r="AA25" s="120">
        <f>Data_mfa_dmc!F18+Data_mfa_dmc!J18</f>
        <v>6.3740000000000006</v>
      </c>
      <c r="AB25" s="120">
        <f>Data_mfa_dmc!G18</f>
        <v>3.2530000000000001</v>
      </c>
      <c r="AC25" s="121">
        <f>Data_mfa_dmc!J18</f>
        <v>-3.6000000000000004E-2</v>
      </c>
      <c r="AD25" s="113"/>
      <c r="AE25" s="122">
        <f>Y26+Z26+AA26+AB26-X26</f>
        <v>1.9999999999988916E-3</v>
      </c>
      <c r="AG25" s="123"/>
      <c r="AH25" s="123"/>
      <c r="AI25" s="123"/>
      <c r="AJ25" s="123"/>
      <c r="AK25" s="123"/>
      <c r="AL25" s="123"/>
      <c r="AM25" s="123"/>
      <c r="AN25" s="123"/>
      <c r="AO25" s="123"/>
    </row>
    <row r="26" spans="3:41" x14ac:dyDescent="0.2">
      <c r="F26" s="65"/>
      <c r="G26" s="65"/>
      <c r="W26" s="119" t="str">
        <f>Data_mfa_dmc!B24</f>
        <v>Croatia</v>
      </c>
      <c r="X26" s="120">
        <f>Data_mfa_dmc!C24</f>
        <v>12.477</v>
      </c>
      <c r="Y26" s="120">
        <f>Data_mfa_dmc!D24</f>
        <v>3.2679999999999998</v>
      </c>
      <c r="Z26" s="120">
        <f>Data_mfa_dmc!E24</f>
        <v>0.27300000000000002</v>
      </c>
      <c r="AA26" s="120">
        <f>Data_mfa_dmc!F24+Data_mfa_dmc!J24</f>
        <v>7.2619999999999996</v>
      </c>
      <c r="AB26" s="120">
        <f>Data_mfa_dmc!G24</f>
        <v>1.6759999999999999</v>
      </c>
      <c r="AC26" s="121">
        <f>Data_mfa_dmc!J24</f>
        <v>0.22500000000000001</v>
      </c>
      <c r="AE26" s="122">
        <f>Y27+Z27+AA27+AB27-X27</f>
        <v>-1.0000000000012221E-3</v>
      </c>
      <c r="AG26" s="123"/>
      <c r="AH26" s="123"/>
      <c r="AI26" s="123"/>
      <c r="AJ26" s="123"/>
      <c r="AK26" s="123"/>
      <c r="AL26" s="123"/>
      <c r="AM26" s="123"/>
      <c r="AN26" s="123"/>
      <c r="AO26" s="123"/>
    </row>
    <row r="27" spans="3:41" x14ac:dyDescent="0.2">
      <c r="W27" s="119" t="str">
        <f>Data_mfa_dmc!B38</f>
        <v>Slovakia</v>
      </c>
      <c r="X27" s="120">
        <f>Data_mfa_dmc!C38</f>
        <v>11.326000000000001</v>
      </c>
      <c r="Y27" s="120">
        <f>Data_mfa_dmc!D38</f>
        <v>2.7629999999999999</v>
      </c>
      <c r="Z27" s="120">
        <f>Data_mfa_dmc!E38</f>
        <v>0.53700000000000003</v>
      </c>
      <c r="AA27" s="120">
        <f>Data_mfa_dmc!F38+Data_mfa_dmc!J38</f>
        <v>6.1419999999999995</v>
      </c>
      <c r="AB27" s="120">
        <f>Data_mfa_dmc!G38</f>
        <v>1.883</v>
      </c>
      <c r="AC27" s="121">
        <f>Data_mfa_dmc!J38</f>
        <v>0.20899999999999999</v>
      </c>
      <c r="AE27" s="122">
        <f>Y28+Z28+AA28+AB28-X28</f>
        <v>9.9999999999944578E-4</v>
      </c>
      <c r="AG27" s="123"/>
      <c r="AH27" s="123"/>
      <c r="AI27" s="123"/>
      <c r="AJ27" s="123"/>
      <c r="AK27" s="123"/>
      <c r="AL27" s="123"/>
      <c r="AM27" s="123"/>
      <c r="AN27" s="123"/>
      <c r="AO27" s="123"/>
    </row>
    <row r="28" spans="3:41" x14ac:dyDescent="0.2">
      <c r="W28" s="119" t="str">
        <f>Data_mfa_dmc!B23</f>
        <v>France</v>
      </c>
      <c r="X28" s="120">
        <f>Data_mfa_dmc!C23</f>
        <v>11.164</v>
      </c>
      <c r="Y28" s="120">
        <f>Data_mfa_dmc!D23</f>
        <v>3.1669999999999998</v>
      </c>
      <c r="Z28" s="120">
        <f>Data_mfa_dmc!E23</f>
        <v>0.19500000000000001</v>
      </c>
      <c r="AA28" s="120">
        <f>Data_mfa_dmc!F23+Data_mfa_dmc!J23</f>
        <v>6.1319999999999997</v>
      </c>
      <c r="AB28" s="120">
        <f>Data_mfa_dmc!G23</f>
        <v>1.671</v>
      </c>
      <c r="AC28" s="121">
        <f>Data_mfa_dmc!J23</f>
        <v>0.109</v>
      </c>
      <c r="AE28" s="122">
        <f>Y29+Z29+AA29+AB29-X29</f>
        <v>1.0000000000012221E-3</v>
      </c>
      <c r="AG28" s="123"/>
      <c r="AH28" s="123"/>
      <c r="AI28" s="123"/>
      <c r="AJ28" s="123"/>
      <c r="AK28" s="123"/>
      <c r="AL28" s="123"/>
      <c r="AM28" s="123"/>
      <c r="AN28" s="123"/>
      <c r="AO28" s="123"/>
    </row>
    <row r="29" spans="3:41" x14ac:dyDescent="0.2">
      <c r="W29" s="119" t="str">
        <f>Data_mfa_dmc!B21</f>
        <v>Greece</v>
      </c>
      <c r="X29" s="120">
        <f>Data_mfa_dmc!C21</f>
        <v>10.916</v>
      </c>
      <c r="Y29" s="120">
        <f>Data_mfa_dmc!D21</f>
        <v>2.3959999999999999</v>
      </c>
      <c r="Z29" s="120">
        <f>Data_mfa_dmc!E21</f>
        <v>0.438</v>
      </c>
      <c r="AA29" s="120">
        <f>Data_mfa_dmc!F21+Data_mfa_dmc!J21</f>
        <v>5.3540000000000001</v>
      </c>
      <c r="AB29" s="120">
        <f>Data_mfa_dmc!G21</f>
        <v>2.7290000000000001</v>
      </c>
      <c r="AC29" s="121">
        <f>Data_mfa_dmc!J21</f>
        <v>-8.9999999999999993E-3</v>
      </c>
      <c r="AE29" s="122">
        <f>Y30+Z30+AA30+AB30-X30</f>
        <v>9.9999999999944578E-4</v>
      </c>
      <c r="AG29" s="123"/>
      <c r="AH29" s="123"/>
      <c r="AI29" s="123"/>
      <c r="AJ29" s="123"/>
      <c r="AK29" s="123"/>
      <c r="AL29" s="123"/>
      <c r="AM29" s="123"/>
      <c r="AN29" s="123"/>
      <c r="AO29" s="123"/>
    </row>
    <row r="30" spans="3:41" x14ac:dyDescent="0.2">
      <c r="W30" s="100" t="str">
        <f>Data_mfa_dmc!B31</f>
        <v>Malta</v>
      </c>
      <c r="X30" s="120">
        <f>Data_mfa_dmc!C31</f>
        <v>10.176</v>
      </c>
      <c r="Y30" s="120">
        <f>Data_mfa_dmc!D31</f>
        <v>1.141</v>
      </c>
      <c r="Z30" s="120">
        <f>Data_mfa_dmc!E31</f>
        <v>0.29199999999999998</v>
      </c>
      <c r="AA30" s="120">
        <f>Data_mfa_dmc!F31+Data_mfa_dmc!J31</f>
        <v>5.2969999999999997</v>
      </c>
      <c r="AB30" s="120">
        <f>Data_mfa_dmc!G31</f>
        <v>3.4470000000000001</v>
      </c>
      <c r="AC30" s="121">
        <f>Data_mfa_dmc!J31</f>
        <v>0.161</v>
      </c>
      <c r="AE30" s="122">
        <f t="shared" si="2"/>
        <v>0</v>
      </c>
      <c r="AG30" s="123"/>
      <c r="AH30" s="123"/>
      <c r="AI30" s="123"/>
      <c r="AJ30" s="123"/>
      <c r="AK30" s="123"/>
      <c r="AL30" s="123"/>
      <c r="AM30" s="123"/>
      <c r="AN30" s="123"/>
      <c r="AO30" s="123"/>
    </row>
    <row r="31" spans="3:41" x14ac:dyDescent="0.2">
      <c r="W31" s="119" t="str">
        <f>Data_mfa_dmc!B32</f>
        <v>Netherlands</v>
      </c>
      <c r="X31" s="120">
        <f>Data_mfa_dmc!C32</f>
        <v>8.4949999999999992</v>
      </c>
      <c r="Y31" s="120">
        <f>Data_mfa_dmc!D32</f>
        <v>3.008</v>
      </c>
      <c r="Z31" s="120">
        <f>Data_mfa_dmc!E32</f>
        <v>0.39200000000000002</v>
      </c>
      <c r="AA31" s="120">
        <f>Data_mfa_dmc!F32+Data_mfa_dmc!J32</f>
        <v>1.609</v>
      </c>
      <c r="AB31" s="120">
        <f>Data_mfa_dmc!G32</f>
        <v>3.4860000000000002</v>
      </c>
      <c r="AC31" s="121">
        <f>Data_mfa_dmc!J32</f>
        <v>3.0000000000000027E-3</v>
      </c>
      <c r="AE31" s="122">
        <f>Y32+Z32+AA32+AB32-X32</f>
        <v>0</v>
      </c>
      <c r="AG31" s="123"/>
      <c r="AH31" s="123"/>
      <c r="AI31" s="123"/>
      <c r="AJ31" s="123"/>
      <c r="AK31" s="123"/>
      <c r="AL31" s="123"/>
      <c r="AM31" s="123"/>
      <c r="AN31" s="123"/>
      <c r="AO31" s="123"/>
    </row>
    <row r="32" spans="3:41" x14ac:dyDescent="0.2">
      <c r="W32" s="100" t="str">
        <f>Data_mfa_dmc!B25</f>
        <v>Italy</v>
      </c>
      <c r="X32" s="120">
        <f>Data_mfa_dmc!C25</f>
        <v>8.4480000000000004</v>
      </c>
      <c r="Y32" s="120">
        <f>Data_mfa_dmc!D25</f>
        <v>2.1469999999999998</v>
      </c>
      <c r="Z32" s="120">
        <f>Data_mfa_dmc!E25</f>
        <v>0.25600000000000001</v>
      </c>
      <c r="AA32" s="120">
        <f>Data_mfa_dmc!F25+Data_mfa_dmc!J25</f>
        <v>4.008</v>
      </c>
      <c r="AB32" s="120">
        <f>Data_mfa_dmc!G25</f>
        <v>2.0369999999999999</v>
      </c>
      <c r="AC32" s="121">
        <f>Data_mfa_dmc!J25</f>
        <v>-6.4000000000000001E-2</v>
      </c>
      <c r="AE32" s="122">
        <f>Y33+Z33+AA33+AB33-X33</f>
        <v>-1.0000000000012221E-3</v>
      </c>
      <c r="AG32" s="123"/>
      <c r="AH32" s="123"/>
      <c r="AI32" s="123"/>
      <c r="AJ32" s="123"/>
      <c r="AK32" s="123"/>
      <c r="AL32" s="123"/>
      <c r="AM32" s="123"/>
      <c r="AN32" s="123"/>
      <c r="AO32" s="123"/>
    </row>
    <row r="33" spans="8:41" x14ac:dyDescent="0.2">
      <c r="W33" s="100" t="str">
        <f>Data_mfa_dmc!B22</f>
        <v>Spain</v>
      </c>
      <c r="X33" s="120">
        <f>Data_mfa_dmc!C22</f>
        <v>8.1280000000000001</v>
      </c>
      <c r="Y33" s="120">
        <f>Data_mfa_dmc!D22</f>
        <v>2.3580000000000001</v>
      </c>
      <c r="Z33" s="120">
        <f>Data_mfa_dmc!E22</f>
        <v>0.66300000000000003</v>
      </c>
      <c r="AA33" s="120">
        <f>Data_mfa_dmc!F22+Data_mfa_dmc!J22</f>
        <v>3.7909999999999999</v>
      </c>
      <c r="AB33" s="120">
        <f>Data_mfa_dmc!G22</f>
        <v>1.3149999999999999</v>
      </c>
      <c r="AC33" s="121">
        <f>Data_mfa_dmc!J22</f>
        <v>-7.4999999999999997E-2</v>
      </c>
      <c r="AE33" s="122">
        <f>Y36+Z36+AA36+AB36-X36</f>
        <v>-9.9999999999766942E-4</v>
      </c>
      <c r="AG33" s="123"/>
      <c r="AH33" s="123"/>
      <c r="AI33" s="123"/>
      <c r="AJ33" s="123"/>
      <c r="AK33" s="123"/>
      <c r="AL33" s="123"/>
      <c r="AM33" s="123"/>
      <c r="AN33" s="123"/>
      <c r="AO33" s="123"/>
    </row>
    <row r="34" spans="8:41" x14ac:dyDescent="0.2">
      <c r="X34" s="120"/>
      <c r="Y34" s="120"/>
      <c r="Z34" s="120"/>
      <c r="AA34" s="120"/>
      <c r="AB34" s="120"/>
      <c r="AC34" s="124"/>
      <c r="AE34" s="122"/>
      <c r="AG34" s="123"/>
      <c r="AH34" s="123"/>
      <c r="AI34" s="123"/>
      <c r="AJ34" s="123"/>
      <c r="AK34" s="123"/>
      <c r="AL34" s="123"/>
      <c r="AM34" s="123"/>
      <c r="AN34" s="123"/>
      <c r="AO34" s="123"/>
    </row>
    <row r="35" spans="8:41" x14ac:dyDescent="0.2">
      <c r="W35" s="119" t="s">
        <v>740</v>
      </c>
      <c r="X35" s="120">
        <v>22.245000000000001</v>
      </c>
      <c r="Y35" s="120">
        <v>2.407</v>
      </c>
      <c r="Z35" s="120">
        <v>0.75</v>
      </c>
      <c r="AA35" s="120">
        <f>12.543+AC35</f>
        <v>12.258999999999999</v>
      </c>
      <c r="AB35" s="120">
        <v>6.8840000000000003</v>
      </c>
      <c r="AC35" s="121">
        <f>Data_mfa_dmc!J89</f>
        <v>-0.28400000000000003</v>
      </c>
      <c r="AE35" s="122">
        <f>Y37+Z37+AA37+AB37-X37</f>
        <v>0</v>
      </c>
      <c r="AG35" s="123"/>
      <c r="AH35" s="123"/>
      <c r="AI35" s="123"/>
      <c r="AJ35" s="123"/>
      <c r="AK35" s="123"/>
      <c r="AL35" s="123"/>
      <c r="AM35" s="123"/>
      <c r="AN35" s="123"/>
      <c r="AO35" s="123"/>
    </row>
    <row r="36" spans="8:41" x14ac:dyDescent="0.2">
      <c r="H36" s="39"/>
      <c r="I36" s="46"/>
      <c r="W36" s="119" t="s">
        <v>765</v>
      </c>
      <c r="X36" s="120">
        <v>18.754999999999999</v>
      </c>
      <c r="Y36" s="120">
        <v>4.9429999999999996</v>
      </c>
      <c r="Z36" s="120">
        <v>2.5310000000000001</v>
      </c>
      <c r="AA36" s="120">
        <f>6.708+AC36</f>
        <v>7.7069999999999999</v>
      </c>
      <c r="AB36" s="120">
        <v>3.573</v>
      </c>
      <c r="AC36" s="121">
        <f>Data_mfa_dmc!J88</f>
        <v>0.99899999999999989</v>
      </c>
      <c r="AE36" s="122">
        <f>Y38+Z38+AA38+AB38-X38</f>
        <v>0</v>
      </c>
      <c r="AG36" s="123"/>
      <c r="AH36" s="123"/>
      <c r="AI36" s="123"/>
      <c r="AJ36" s="123"/>
      <c r="AK36" s="123"/>
      <c r="AL36" s="123"/>
      <c r="AM36" s="123"/>
      <c r="AN36" s="123"/>
      <c r="AO36" s="123"/>
    </row>
    <row r="37" spans="8:41" x14ac:dyDescent="0.2">
      <c r="H37" s="39"/>
      <c r="I37" s="46"/>
      <c r="W37" s="119" t="s">
        <v>766</v>
      </c>
      <c r="X37" s="120">
        <v>10.302</v>
      </c>
      <c r="Y37" s="120">
        <v>2.032</v>
      </c>
      <c r="Z37" s="120">
        <v>0.309</v>
      </c>
      <c r="AA37" s="120">
        <f>6.225+AC37</f>
        <v>6.5039999999999996</v>
      </c>
      <c r="AB37" s="120">
        <v>1.4570000000000001</v>
      </c>
      <c r="AC37" s="121">
        <f>Data_mfa_dmc!J90</f>
        <v>0.27900000000000003</v>
      </c>
      <c r="AE37" s="122">
        <f>Y41+Z41+AA41+AB41-X41</f>
        <v>-0.19999999999999929</v>
      </c>
      <c r="AG37" s="123"/>
      <c r="AH37" s="123"/>
      <c r="AI37" s="123"/>
      <c r="AJ37" s="123"/>
      <c r="AK37" s="123"/>
      <c r="AL37" s="123"/>
      <c r="AM37" s="123"/>
      <c r="AN37" s="123"/>
      <c r="AO37" s="123"/>
    </row>
    <row r="38" spans="8:41" x14ac:dyDescent="0.2">
      <c r="W38" s="119"/>
      <c r="X38" s="120"/>
      <c r="Y38" s="120"/>
      <c r="Z38" s="120"/>
      <c r="AA38" s="120"/>
      <c r="AB38" s="120"/>
      <c r="AC38" s="121"/>
      <c r="AE38" s="122"/>
      <c r="AG38" s="123"/>
      <c r="AH38" s="123"/>
      <c r="AI38" s="123"/>
      <c r="AJ38" s="123"/>
      <c r="AK38" s="123"/>
      <c r="AL38" s="123"/>
      <c r="AM38" s="123"/>
      <c r="AN38" s="123"/>
      <c r="AO38" s="123"/>
    </row>
    <row r="39" spans="8:41" x14ac:dyDescent="0.2">
      <c r="W39" s="127" t="s">
        <v>762</v>
      </c>
      <c r="X39" s="120">
        <v>19.399999999999999</v>
      </c>
      <c r="Y39" s="120">
        <v>4.5999999999999996</v>
      </c>
      <c r="Z39" s="120">
        <v>3.5</v>
      </c>
      <c r="AA39" s="120">
        <v>4.9000000000000004</v>
      </c>
      <c r="AB39" s="120">
        <v>6.4</v>
      </c>
      <c r="AC39" s="121">
        <f>Data_mfa_dmc!J46</f>
        <v>0</v>
      </c>
      <c r="AE39" s="122">
        <f>Y42+Z42+AA42+AB42-X42</f>
        <v>9.9999999999999645E-2</v>
      </c>
      <c r="AG39" s="123"/>
      <c r="AH39" s="123"/>
      <c r="AI39" s="123"/>
      <c r="AJ39" s="123"/>
      <c r="AK39" s="123"/>
      <c r="AL39" s="123"/>
      <c r="AM39" s="123"/>
      <c r="AN39" s="123"/>
      <c r="AO39" s="123"/>
    </row>
    <row r="40" spans="8:41" x14ac:dyDescent="0.2">
      <c r="W40" s="128" t="s">
        <v>776</v>
      </c>
      <c r="X40" s="120">
        <v>11.6</v>
      </c>
      <c r="Y40" s="120">
        <v>3.2</v>
      </c>
      <c r="Z40" s="120">
        <v>1.1000000000000001</v>
      </c>
      <c r="AA40" s="120">
        <v>5</v>
      </c>
      <c r="AB40" s="120">
        <v>2.2999999999999998</v>
      </c>
      <c r="AC40" s="121">
        <v>-0.1</v>
      </c>
      <c r="AE40" s="122">
        <f t="shared" ref="AE40:AE43" si="4">Y43+Z43+AA43+AB43-X43</f>
        <v>-1.2000000000000002</v>
      </c>
      <c r="AG40" s="123"/>
      <c r="AH40" s="123"/>
      <c r="AI40" s="123"/>
      <c r="AJ40" s="123"/>
      <c r="AK40" s="123"/>
      <c r="AL40" s="123"/>
      <c r="AM40" s="123"/>
      <c r="AN40" s="123"/>
      <c r="AO40" s="123"/>
    </row>
    <row r="41" spans="8:41" x14ac:dyDescent="0.2">
      <c r="W41" s="128" t="s">
        <v>784</v>
      </c>
      <c r="X41" s="120">
        <v>11.3</v>
      </c>
      <c r="Y41" s="120">
        <v>2.9</v>
      </c>
      <c r="Z41" s="120">
        <v>0.8</v>
      </c>
      <c r="AA41" s="120">
        <v>2.7</v>
      </c>
      <c r="AB41" s="120">
        <v>4.7</v>
      </c>
      <c r="AC41" s="121">
        <v>-0.2</v>
      </c>
      <c r="AE41" s="122">
        <f t="shared" si="4"/>
        <v>0</v>
      </c>
      <c r="AG41" s="123"/>
      <c r="AH41" s="123"/>
      <c r="AI41" s="123"/>
      <c r="AJ41" s="123"/>
      <c r="AK41" s="123"/>
      <c r="AL41" s="123"/>
      <c r="AM41" s="123"/>
      <c r="AN41" s="123"/>
      <c r="AO41" s="123"/>
    </row>
    <row r="42" spans="8:41" x14ac:dyDescent="0.2">
      <c r="W42" s="100" t="s">
        <v>741</v>
      </c>
      <c r="X42" s="120">
        <v>10.9</v>
      </c>
      <c r="Y42" s="120">
        <v>2.6</v>
      </c>
      <c r="Z42" s="120">
        <v>3</v>
      </c>
      <c r="AA42" s="120">
        <v>1.5</v>
      </c>
      <c r="AB42" s="120">
        <v>3.9</v>
      </c>
      <c r="AC42" s="121">
        <f>Data_mfa_dmc!J44</f>
        <v>0</v>
      </c>
      <c r="AE42" s="122">
        <f t="shared" si="4"/>
        <v>0</v>
      </c>
      <c r="AG42" s="123"/>
      <c r="AH42" s="123"/>
      <c r="AI42" s="123"/>
      <c r="AJ42" s="123"/>
      <c r="AK42" s="123"/>
      <c r="AL42" s="123"/>
      <c r="AM42" s="123"/>
      <c r="AN42" s="123"/>
      <c r="AO42" s="123"/>
    </row>
    <row r="43" spans="8:41" x14ac:dyDescent="0.2">
      <c r="W43" s="100" t="s">
        <v>785</v>
      </c>
      <c r="X43" s="120">
        <v>7.2</v>
      </c>
      <c r="Y43" s="120">
        <v>3</v>
      </c>
      <c r="Z43" s="120">
        <v>0.6</v>
      </c>
      <c r="AA43" s="120">
        <v>1.8</v>
      </c>
      <c r="AB43" s="120">
        <v>0.6</v>
      </c>
      <c r="AC43" s="121">
        <f>Data_mfa_dmc!J45</f>
        <v>0</v>
      </c>
      <c r="AE43" s="122">
        <f t="shared" si="4"/>
        <v>0</v>
      </c>
      <c r="AG43" s="123"/>
      <c r="AH43" s="123"/>
      <c r="AI43" s="123"/>
      <c r="AJ43" s="123"/>
      <c r="AK43" s="123"/>
      <c r="AL43" s="123"/>
      <c r="AM43" s="123"/>
      <c r="AN43" s="123"/>
      <c r="AO43" s="123"/>
    </row>
    <row r="44" spans="8:41" ht="12.75" customHeight="1" x14ac:dyDescent="0.2">
      <c r="W44" s="128"/>
      <c r="X44" s="120"/>
      <c r="Y44" s="120"/>
      <c r="Z44" s="120"/>
      <c r="AA44" s="120"/>
      <c r="AB44" s="120"/>
      <c r="AC44" s="121"/>
    </row>
    <row r="45" spans="8:41" ht="15.95" customHeight="1" x14ac:dyDescent="0.2">
      <c r="W45" s="128"/>
      <c r="X45" s="120"/>
      <c r="Y45" s="120"/>
      <c r="Z45" s="120"/>
      <c r="AA45" s="120"/>
      <c r="AB45" s="120"/>
      <c r="AC45" s="121"/>
    </row>
    <row r="47" spans="8:41" x14ac:dyDescent="0.2">
      <c r="W47" s="130" t="s">
        <v>764</v>
      </c>
    </row>
    <row r="48" spans="8:41" ht="10.5" customHeight="1" x14ac:dyDescent="0.2">
      <c r="W48" s="130" t="s">
        <v>763</v>
      </c>
    </row>
    <row r="49" spans="23:23" ht="15" customHeight="1" x14ac:dyDescent="0.2">
      <c r="W49" s="130" t="s">
        <v>779</v>
      </c>
    </row>
    <row r="50" spans="23:23" x14ac:dyDescent="0.2">
      <c r="W50" s="130" t="s">
        <v>738</v>
      </c>
    </row>
    <row r="51" spans="23:23" x14ac:dyDescent="0.2">
      <c r="W51" s="131" t="s">
        <v>780</v>
      </c>
    </row>
    <row r="58" spans="23:23" x14ac:dyDescent="0.2">
      <c r="W58" s="65"/>
    </row>
  </sheetData>
  <sortState xmlns:xlrd2="http://schemas.microsoft.com/office/spreadsheetml/2017/richdata2" ref="W39:AC43">
    <sortCondition descending="1" ref="X39:X43"/>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4" tint="0.39997558519241921"/>
  </sheetPr>
  <dimension ref="A1:AA64"/>
  <sheetViews>
    <sheetView showGridLines="0" tabSelected="1" zoomScaleNormal="100" workbookViewId="0">
      <selection activeCell="C61" sqref="C61"/>
    </sheetView>
  </sheetViews>
  <sheetFormatPr defaultColWidth="9.140625" defaultRowHeight="12.75" x14ac:dyDescent="0.2"/>
  <cols>
    <col min="1" max="2" width="8.42578125" style="102" customWidth="1"/>
    <col min="3" max="4" width="11" style="102" customWidth="1"/>
    <col min="5" max="5" width="8" style="102" customWidth="1"/>
    <col min="6" max="21" width="7.28515625" style="102" customWidth="1"/>
    <col min="22" max="22" width="8.42578125" style="102" bestFit="1" customWidth="1"/>
    <col min="23" max="16384" width="9.140625" style="102"/>
  </cols>
  <sheetData>
    <row r="1" spans="1:1" x14ac:dyDescent="0.2">
      <c r="A1" s="39" t="s">
        <v>767</v>
      </c>
    </row>
    <row r="27" ht="18.75" customHeight="1" x14ac:dyDescent="0.2"/>
    <row r="28" ht="18.75" customHeight="1" x14ac:dyDescent="0.2"/>
    <row r="31" ht="40.35" customHeight="1" x14ac:dyDescent="0.2"/>
    <row r="36" spans="1:1" x14ac:dyDescent="0.2">
      <c r="A36" s="132"/>
    </row>
    <row r="52" spans="3:27" x14ac:dyDescent="0.2">
      <c r="C52" s="52" t="s">
        <v>768</v>
      </c>
      <c r="D52" s="133"/>
      <c r="E52" s="133"/>
      <c r="X52" s="104"/>
      <c r="Y52" s="105"/>
      <c r="Z52" s="104"/>
    </row>
    <row r="53" spans="3:27" x14ac:dyDescent="0.2">
      <c r="C53" s="102" t="s">
        <v>49</v>
      </c>
      <c r="X53" s="100"/>
      <c r="Y53" s="100"/>
      <c r="Z53" s="100"/>
    </row>
    <row r="55" spans="3:27" x14ac:dyDescent="0.2">
      <c r="D55" s="103"/>
      <c r="E55" s="103"/>
      <c r="F55" s="103"/>
      <c r="G55" s="103"/>
      <c r="H55" s="103"/>
      <c r="I55" s="103"/>
      <c r="J55" s="103"/>
      <c r="K55" s="103"/>
      <c r="L55" s="103"/>
      <c r="M55" s="103"/>
      <c r="N55" s="103"/>
      <c r="O55" s="103"/>
      <c r="P55" s="103"/>
      <c r="Q55" s="103"/>
    </row>
    <row r="56" spans="3:27" x14ac:dyDescent="0.2">
      <c r="C56" s="116"/>
      <c r="D56" s="134">
        <v>2000</v>
      </c>
      <c r="E56" s="134">
        <v>2001</v>
      </c>
      <c r="F56" s="116">
        <v>2002</v>
      </c>
      <c r="G56" s="134">
        <v>2003</v>
      </c>
      <c r="H56" s="134">
        <v>2004</v>
      </c>
      <c r="I56" s="134">
        <v>2005</v>
      </c>
      <c r="J56" s="134">
        <v>2006</v>
      </c>
      <c r="K56" s="134">
        <v>2007</v>
      </c>
      <c r="L56" s="134">
        <v>2008</v>
      </c>
      <c r="M56" s="134">
        <v>2009</v>
      </c>
      <c r="N56" s="134">
        <v>2010</v>
      </c>
      <c r="O56" s="134">
        <v>2011</v>
      </c>
      <c r="P56" s="134">
        <v>2012</v>
      </c>
      <c r="Q56" s="134">
        <v>2013</v>
      </c>
      <c r="R56" s="134">
        <v>2014</v>
      </c>
      <c r="S56" s="134">
        <v>2015</v>
      </c>
      <c r="T56" s="134">
        <v>2016</v>
      </c>
      <c r="U56" s="134">
        <v>2017</v>
      </c>
      <c r="V56" s="134">
        <v>2018</v>
      </c>
      <c r="W56" s="134">
        <v>2019</v>
      </c>
      <c r="X56" s="134">
        <v>2020</v>
      </c>
      <c r="Y56" s="134">
        <v>2021</v>
      </c>
      <c r="Z56" s="134">
        <v>2022</v>
      </c>
      <c r="AA56" s="134">
        <v>2023</v>
      </c>
    </row>
    <row r="57" spans="3:27" x14ac:dyDescent="0.2">
      <c r="C57" s="116" t="s">
        <v>645</v>
      </c>
      <c r="D57" s="135">
        <f>Data_global_mfa!F6</f>
        <v>9.2232000000000003</v>
      </c>
      <c r="E57" s="135">
        <f>Data_global_mfa!G6</f>
        <v>9.2682000000000002</v>
      </c>
      <c r="F57" s="135">
        <f>Data_global_mfa!H6</f>
        <v>9.3377999999999997</v>
      </c>
      <c r="G57" s="135">
        <f>Data_global_mfa!I6</f>
        <v>9.6042000000000005</v>
      </c>
      <c r="H57" s="135">
        <f>Data_global_mfa!J6</f>
        <v>9.9954999999999998</v>
      </c>
      <c r="I57" s="135">
        <f>Data_global_mfa!K6</f>
        <v>10.2433</v>
      </c>
      <c r="J57" s="135">
        <f>Data_global_mfa!L6</f>
        <v>10.606299999999999</v>
      </c>
      <c r="K57" s="135">
        <f>Data_global_mfa!M6</f>
        <v>10.906499999999999</v>
      </c>
      <c r="L57" s="135">
        <f>Data_global_mfa!N6</f>
        <v>10.9551</v>
      </c>
      <c r="M57" s="135">
        <f>Data_global_mfa!O6</f>
        <v>10.8513</v>
      </c>
      <c r="N57" s="135">
        <f>Data_global_mfa!P6</f>
        <v>11.2964</v>
      </c>
      <c r="O57" s="135">
        <f>Data_global_mfa!Q6</f>
        <v>11.8741</v>
      </c>
      <c r="P57" s="135">
        <f>Data_global_mfa!R6</f>
        <v>12.089600000000001</v>
      </c>
      <c r="Q57" s="135">
        <f>Data_global_mfa!S6</f>
        <v>12.3188</v>
      </c>
      <c r="R57" s="135">
        <f>Data_global_mfa!T6</f>
        <v>12.379799999999999</v>
      </c>
      <c r="S57" s="135">
        <f>Data_global_mfa!U6</f>
        <v>12.234400000000001</v>
      </c>
      <c r="T57" s="135">
        <f>Data_global_mfa!V6</f>
        <v>12.234400000000001</v>
      </c>
      <c r="U57" s="135">
        <f>Data_global_mfa!W6</f>
        <v>12.2431</v>
      </c>
      <c r="V57" s="135">
        <f>Data_global_mfa!X6</f>
        <v>12.177300000000001</v>
      </c>
      <c r="W57" s="135">
        <f>Data_global_mfa!Y6</f>
        <v>12.0785</v>
      </c>
      <c r="X57" s="135">
        <f>Data_global_mfa!Z6</f>
        <v>11.8094</v>
      </c>
      <c r="Y57" s="135">
        <f>Data_global_mfa!AA6</f>
        <v>12.061999999999999</v>
      </c>
      <c r="Z57" s="135">
        <f>Data_global_mfa!AB6</f>
        <v>12.036099999999999</v>
      </c>
      <c r="AA57" s="135" t="str">
        <f>Data_global_mfa!AC6</f>
        <v>:</v>
      </c>
    </row>
    <row r="58" spans="3:27" x14ac:dyDescent="0.2">
      <c r="C58" s="116" t="s">
        <v>737</v>
      </c>
      <c r="D58" s="135">
        <f>Data_mfa!E57</f>
        <v>15.385</v>
      </c>
      <c r="E58" s="135">
        <f>Data_mfa!F57</f>
        <v>15.423999999999999</v>
      </c>
      <c r="F58" s="135">
        <f>Data_mfa!G57</f>
        <v>15.558999999999999</v>
      </c>
      <c r="G58" s="135">
        <f>Data_mfa!H57</f>
        <v>15.648</v>
      </c>
      <c r="H58" s="135">
        <f>Data_mfa!I57</f>
        <v>16.282</v>
      </c>
      <c r="I58" s="135">
        <f>Data_mfa!J57</f>
        <v>16.396999999999998</v>
      </c>
      <c r="J58" s="135">
        <f>Data_mfa!K57</f>
        <v>16.731000000000002</v>
      </c>
      <c r="K58" s="135">
        <f>Data_mfa!L57</f>
        <v>17.29</v>
      </c>
      <c r="L58" s="135">
        <f>Data_mfa!M57</f>
        <v>16.919</v>
      </c>
      <c r="M58" s="135">
        <f>Data_mfa!N57</f>
        <v>14.835000000000001</v>
      </c>
      <c r="N58" s="135">
        <f>Data_mfa!O57</f>
        <v>14.503</v>
      </c>
      <c r="O58" s="135">
        <f>Data_mfa!P57</f>
        <v>15.265000000000001</v>
      </c>
      <c r="P58" s="135">
        <f>Data_mfa!Q57</f>
        <v>14.061</v>
      </c>
      <c r="Q58" s="135">
        <f>Data_mfa!R57</f>
        <v>13.693</v>
      </c>
      <c r="R58" s="135">
        <f>Data_mfa!S57</f>
        <v>13.797000000000001</v>
      </c>
      <c r="S58" s="135">
        <f>Data_mfa!T57</f>
        <v>13.817</v>
      </c>
      <c r="T58" s="135">
        <f>Data_mfa!U57</f>
        <v>13.750999999999999</v>
      </c>
      <c r="U58" s="135">
        <f>Data_mfa!V57</f>
        <v>14.082000000000001</v>
      </c>
      <c r="V58" s="135">
        <f>Data_mfa!W57</f>
        <v>14.34</v>
      </c>
      <c r="W58" s="135">
        <f>Data_mfa!X57</f>
        <v>14.4</v>
      </c>
      <c r="X58" s="135">
        <f>Data_mfa!Y57</f>
        <v>13.789</v>
      </c>
      <c r="Y58" s="135">
        <f>Data_mfa!Z57</f>
        <v>14.404</v>
      </c>
      <c r="Z58" s="135">
        <f>Data_mfa!AA57</f>
        <v>14.227</v>
      </c>
      <c r="AA58" s="135">
        <f>Data_mfa!AB57</f>
        <v>13.862</v>
      </c>
    </row>
    <row r="59" spans="3:27" x14ac:dyDescent="0.2">
      <c r="F59" s="103"/>
      <c r="G59" s="103"/>
      <c r="H59" s="103"/>
      <c r="I59" s="103"/>
      <c r="J59" s="103"/>
      <c r="K59" s="103"/>
      <c r="L59" s="103"/>
      <c r="M59" s="103"/>
      <c r="N59" s="103"/>
      <c r="O59" s="103"/>
      <c r="P59" s="103"/>
      <c r="Q59" s="103"/>
    </row>
    <row r="60" spans="3:27" ht="15" customHeight="1" x14ac:dyDescent="0.2">
      <c r="C60" s="136" t="s">
        <v>781</v>
      </c>
      <c r="D60" s="136"/>
      <c r="E60" s="136"/>
      <c r="F60" s="136"/>
      <c r="G60" s="136"/>
      <c r="H60" s="136"/>
      <c r="I60" s="137"/>
      <c r="J60" s="137"/>
      <c r="K60" s="137"/>
      <c r="L60" s="137"/>
      <c r="M60" s="137"/>
      <c r="N60" s="137"/>
      <c r="O60" s="137"/>
      <c r="P60" s="137"/>
      <c r="Q60" s="137"/>
      <c r="R60" s="137"/>
      <c r="S60" s="137"/>
      <c r="T60" s="137"/>
      <c r="U60" s="137"/>
      <c r="X60" s="46"/>
      <c r="Y60" s="39"/>
      <c r="Z60" s="46"/>
    </row>
    <row r="61" spans="3:27" ht="15" customHeight="1" x14ac:dyDescent="0.2">
      <c r="C61" s="138" t="s">
        <v>788</v>
      </c>
    </row>
    <row r="62" spans="3:27" ht="15" customHeight="1" x14ac:dyDescent="0.2">
      <c r="C62" s="138"/>
    </row>
    <row r="63" spans="3:27" ht="15" customHeight="1" x14ac:dyDescent="0.2"/>
    <row r="64" spans="3:27" x14ac:dyDescent="0.2">
      <c r="C64" s="102" t="s">
        <v>15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99CCFF"/>
  </sheetPr>
  <dimension ref="A1:AB140"/>
  <sheetViews>
    <sheetView topLeftCell="A94" zoomScale="90" zoomScaleNormal="90" workbookViewId="0">
      <selection activeCell="B5" sqref="B5"/>
    </sheetView>
  </sheetViews>
  <sheetFormatPr defaultColWidth="13.42578125" defaultRowHeight="12.75" x14ac:dyDescent="0.2"/>
  <cols>
    <col min="1" max="16384" width="13.42578125" style="140"/>
  </cols>
  <sheetData>
    <row r="1" spans="1:28" x14ac:dyDescent="0.2">
      <c r="A1" s="139" t="s">
        <v>99</v>
      </c>
      <c r="G1" s="141" t="s">
        <v>782</v>
      </c>
      <c r="H1" s="42"/>
    </row>
    <row r="2" spans="1:28" x14ac:dyDescent="0.2">
      <c r="G2" s="142" t="s">
        <v>14</v>
      </c>
      <c r="H2" s="42" t="s">
        <v>725</v>
      </c>
    </row>
    <row r="3" spans="1:28" x14ac:dyDescent="0.2">
      <c r="A3" s="139" t="s">
        <v>98</v>
      </c>
      <c r="B3" s="2">
        <v>45469</v>
      </c>
    </row>
    <row r="4" spans="1:28" x14ac:dyDescent="0.2">
      <c r="A4" s="139" t="s">
        <v>97</v>
      </c>
      <c r="B4" s="2">
        <v>45481</v>
      </c>
    </row>
    <row r="5" spans="1:28" x14ac:dyDescent="0.2">
      <c r="A5" s="139" t="s">
        <v>96</v>
      </c>
      <c r="B5" s="139" t="s">
        <v>95</v>
      </c>
    </row>
    <row r="7" spans="1:28" x14ac:dyDescent="0.2">
      <c r="A7" s="139" t="s">
        <v>94</v>
      </c>
      <c r="B7" s="139" t="s">
        <v>706</v>
      </c>
      <c r="C7" s="140" t="s">
        <v>710</v>
      </c>
    </row>
    <row r="8" spans="1:28" x14ac:dyDescent="0.2">
      <c r="A8" s="139" t="s">
        <v>93</v>
      </c>
      <c r="B8" s="143" t="s">
        <v>705</v>
      </c>
      <c r="C8" s="140" t="s">
        <v>711</v>
      </c>
    </row>
    <row r="10" spans="1:28" x14ac:dyDescent="0.2">
      <c r="A10" s="144" t="s">
        <v>92</v>
      </c>
      <c r="B10" s="144" t="s">
        <v>91</v>
      </c>
      <c r="C10" s="144" t="s">
        <v>90</v>
      </c>
      <c r="D10" s="144" t="s">
        <v>89</v>
      </c>
      <c r="E10" s="144" t="s">
        <v>88</v>
      </c>
      <c r="F10" s="144" t="s">
        <v>87</v>
      </c>
      <c r="G10" s="144" t="s">
        <v>86</v>
      </c>
      <c r="H10" s="144" t="s">
        <v>85</v>
      </c>
      <c r="I10" s="144" t="s">
        <v>84</v>
      </c>
      <c r="J10" s="144" t="s">
        <v>83</v>
      </c>
      <c r="K10" s="144" t="s">
        <v>82</v>
      </c>
      <c r="L10" s="144" t="s">
        <v>81</v>
      </c>
      <c r="M10" s="144" t="s">
        <v>80</v>
      </c>
      <c r="N10" s="144" t="s">
        <v>79</v>
      </c>
      <c r="O10" s="144" t="s">
        <v>78</v>
      </c>
      <c r="P10" s="144" t="s">
        <v>77</v>
      </c>
      <c r="Q10" s="144" t="s">
        <v>76</v>
      </c>
      <c r="R10" s="144" t="s">
        <v>75</v>
      </c>
      <c r="S10" s="144" t="s">
        <v>74</v>
      </c>
      <c r="T10" s="144" t="s">
        <v>73</v>
      </c>
      <c r="U10" s="144" t="s">
        <v>72</v>
      </c>
      <c r="V10" s="144" t="s">
        <v>71</v>
      </c>
      <c r="W10" s="144" t="s">
        <v>70</v>
      </c>
      <c r="X10" s="144" t="s">
        <v>702</v>
      </c>
      <c r="Y10" s="144" t="s">
        <v>731</v>
      </c>
      <c r="Z10" s="145" t="s">
        <v>739</v>
      </c>
      <c r="AA10" s="144" t="s">
        <v>750</v>
      </c>
      <c r="AB10" s="144" t="s">
        <v>754</v>
      </c>
    </row>
    <row r="11" spans="1:28" x14ac:dyDescent="0.2">
      <c r="A11" s="144" t="s">
        <v>69</v>
      </c>
      <c r="B11" s="144" t="s">
        <v>0</v>
      </c>
      <c r="C11" s="144" t="s">
        <v>60</v>
      </c>
      <c r="D11" s="144" t="s">
        <v>5</v>
      </c>
      <c r="E11" s="146">
        <f>SUMIFS(env_ac_mfa!$F:$F,env_ac_mfa!$A:$A,E10,env_ac_mfa!$B:$B,Data_mfa!$B$8,env_ac_mfa!$C:$C,Data_mfa!$A$11,env_ac_mfa!$D:$D,Data_mfa!$C$11,env_ac_mfa!$E:$E,Data_mfa!$B$7)</f>
        <v>5557305.6880000001</v>
      </c>
      <c r="F11" s="146">
        <f>SUMIFS(env_ac_mfa!$F:$F,env_ac_mfa!$A:$A,F10,env_ac_mfa!$B:$B,Data_mfa!$B$8,env_ac_mfa!$C:$C,Data_mfa!$A$11,env_ac_mfa!$D:$D,Data_mfa!$C$11,env_ac_mfa!$E:$E,Data_mfa!$B$7)</f>
        <v>5602916.5999999996</v>
      </c>
      <c r="G11" s="146">
        <f>SUMIFS(env_ac_mfa!$F:$F,env_ac_mfa!$A:$A,G10,env_ac_mfa!$B:$B,Data_mfa!$B$8,env_ac_mfa!$C:$C,Data_mfa!$A$11,env_ac_mfa!$D:$D,Data_mfa!$C$11,env_ac_mfa!$E:$E,Data_mfa!$B$7)</f>
        <v>5633921.2120000003</v>
      </c>
      <c r="H11" s="146">
        <f>SUMIFS(env_ac_mfa!$F:$F,env_ac_mfa!$A:$A,H10,env_ac_mfa!$B:$B,Data_mfa!$B$8,env_ac_mfa!$C:$C,Data_mfa!$A$11,env_ac_mfa!$D:$D,Data_mfa!$C$11,env_ac_mfa!$E:$E,Data_mfa!$B$7)</f>
        <v>5623424.9919999996</v>
      </c>
      <c r="I11" s="146">
        <f>SUMIFS(env_ac_mfa!$F:$F,env_ac_mfa!$A:$A,I10,env_ac_mfa!$B:$B,Data_mfa!$B$8,env_ac_mfa!$C:$C,Data_mfa!$A$11,env_ac_mfa!$D:$D,Data_mfa!$C$11,env_ac_mfa!$E:$E,Data_mfa!$B$7)</f>
        <v>5895410.3940000003</v>
      </c>
      <c r="J11" s="146">
        <f>SUMIFS(env_ac_mfa!$F:$F,env_ac_mfa!$A:$A,J10,env_ac_mfa!$B:$B,Data_mfa!$B$8,env_ac_mfa!$C:$C,Data_mfa!$A$11,env_ac_mfa!$D:$D,Data_mfa!$C$11,env_ac_mfa!$E:$E,Data_mfa!$B$7)</f>
        <v>5971749.5369999995</v>
      </c>
      <c r="K11" s="146">
        <f>SUMIFS(env_ac_mfa!$F:$F,env_ac_mfa!$A:$A,K10,env_ac_mfa!$B:$B,Data_mfa!$B$8,env_ac_mfa!$C:$C,Data_mfa!$A$11,env_ac_mfa!$D:$D,Data_mfa!$C$11,env_ac_mfa!$E:$E,Data_mfa!$B$7)</f>
        <v>6120254.2209999999</v>
      </c>
      <c r="L11" s="146">
        <f>SUMIFS(env_ac_mfa!$F:$F,env_ac_mfa!$A:$A,L10,env_ac_mfa!$B:$B,Data_mfa!$B$8,env_ac_mfa!$C:$C,Data_mfa!$A$11,env_ac_mfa!$D:$D,Data_mfa!$C$11,env_ac_mfa!$E:$E,Data_mfa!$B$7)</f>
        <v>6373120.4720000001</v>
      </c>
      <c r="M11" s="146">
        <f>SUMIFS(env_ac_mfa!$F:$F,env_ac_mfa!$A:$A,M10,env_ac_mfa!$B:$B,Data_mfa!$B$8,env_ac_mfa!$C:$C,Data_mfa!$A$11,env_ac_mfa!$D:$D,Data_mfa!$C$11,env_ac_mfa!$E:$E,Data_mfa!$B$7)</f>
        <v>6265122.0539999995</v>
      </c>
      <c r="N11" s="146">
        <f>SUMIFS(env_ac_mfa!$F:$F,env_ac_mfa!$A:$A,N10,env_ac_mfa!$B:$B,Data_mfa!$B$8,env_ac_mfa!$C:$C,Data_mfa!$A$11,env_ac_mfa!$D:$D,Data_mfa!$C$11,env_ac_mfa!$E:$E,Data_mfa!$B$7)</f>
        <v>5600855.5889999997</v>
      </c>
      <c r="O11" s="146">
        <f>SUMIFS(env_ac_mfa!$F:$F,env_ac_mfa!$A:$A,O10,env_ac_mfa!$B:$B,Data_mfa!$B$8,env_ac_mfa!$C:$C,Data_mfa!$A$11,env_ac_mfa!$D:$D,Data_mfa!$C$11,env_ac_mfa!$E:$E,Data_mfa!$B$7)</f>
        <v>5411688.7920000004</v>
      </c>
      <c r="P11" s="146">
        <f>SUMIFS(env_ac_mfa!$F:$F,env_ac_mfa!$A:$A,P10,env_ac_mfa!$B:$B,Data_mfa!$B$8,env_ac_mfa!$C:$C,Data_mfa!$A$11,env_ac_mfa!$D:$D,Data_mfa!$C$11,env_ac_mfa!$E:$E,Data_mfa!$B$7)</f>
        <v>5729862.9910000004</v>
      </c>
      <c r="Q11" s="146">
        <f>SUMIFS(env_ac_mfa!$F:$F,env_ac_mfa!$A:$A,Q10,env_ac_mfa!$B:$B,Data_mfa!$B$8,env_ac_mfa!$C:$C,Data_mfa!$A$11,env_ac_mfa!$D:$D,Data_mfa!$C$11,env_ac_mfa!$E:$E,Data_mfa!$B$7)</f>
        <v>5304689.8080000002</v>
      </c>
      <c r="R11" s="146">
        <f>SUMIFS(env_ac_mfa!$F:$F,env_ac_mfa!$A:$A,R10,env_ac_mfa!$B:$B,Data_mfa!$B$8,env_ac_mfa!$C:$C,Data_mfa!$A$11,env_ac_mfa!$D:$D,Data_mfa!$C$11,env_ac_mfa!$E:$E,Data_mfa!$B$7)</f>
        <v>5201309.4050000003</v>
      </c>
      <c r="S11" s="146">
        <f>SUMIFS(env_ac_mfa!$F:$F,env_ac_mfa!$A:$A,S10,env_ac_mfa!$B:$B,Data_mfa!$B$8,env_ac_mfa!$C:$C,Data_mfa!$A$11,env_ac_mfa!$D:$D,Data_mfa!$C$11,env_ac_mfa!$E:$E,Data_mfa!$B$7)</f>
        <v>5256049.4620000003</v>
      </c>
      <c r="T11" s="146">
        <f>SUMIFS(env_ac_mfa!$F:$F,env_ac_mfa!$A:$A,T10,env_ac_mfa!$B:$B,Data_mfa!$B$8,env_ac_mfa!$C:$C,Data_mfa!$A$11,env_ac_mfa!$D:$D,Data_mfa!$C$11,env_ac_mfa!$E:$E,Data_mfa!$B$7)</f>
        <v>5218164.5060000001</v>
      </c>
      <c r="U11" s="146">
        <f>SUMIFS(env_ac_mfa!$F:$F,env_ac_mfa!$A:$A,U10,env_ac_mfa!$B:$B,Data_mfa!$B$8,env_ac_mfa!$C:$C,Data_mfa!$A$11,env_ac_mfa!$D:$D,Data_mfa!$C$11,env_ac_mfa!$E:$E,Data_mfa!$B$7)</f>
        <v>5205680.0619999999</v>
      </c>
      <c r="V11" s="146">
        <f>SUMIFS(env_ac_mfa!$F:$F,env_ac_mfa!$A:$A,V10,env_ac_mfa!$B:$B,Data_mfa!$B$8,env_ac_mfa!$C:$C,Data_mfa!$A$11,env_ac_mfa!$D:$D,Data_mfa!$C$11,env_ac_mfa!$E:$E,Data_mfa!$B$7)</f>
        <v>5346334.8789999997</v>
      </c>
      <c r="W11" s="146">
        <f>SUMIFS(env_ac_mfa!$F:$F,env_ac_mfa!$A:$A,W10,env_ac_mfa!$B:$B,Data_mfa!$B$8,env_ac_mfa!$C:$C,Data_mfa!$A$11,env_ac_mfa!$D:$D,Data_mfa!$C$11,env_ac_mfa!$E:$E,Data_mfa!$B$7)</f>
        <v>5418219.0690000001</v>
      </c>
      <c r="X11" s="146">
        <f>SUMIFS(env_ac_mfa!$F:$F,env_ac_mfa!$A:$A,X10,env_ac_mfa!$B:$B,Data_mfa!$B$8,env_ac_mfa!$C:$C,Data_mfa!$A$11,env_ac_mfa!$D:$D,Data_mfa!$C$11,env_ac_mfa!$E:$E,Data_mfa!$B$7)</f>
        <v>5482574.7790000001</v>
      </c>
      <c r="Y11" s="147">
        <f>SUMIFS(env_ac_mfa!$F:$F,env_ac_mfa!$A:$A,Y10,env_ac_mfa!$B:$B,Data_mfa!$B$8,env_ac_mfa!$C:$C,Data_mfa!$A$11,env_ac_mfa!$D:$D,Data_mfa!$C$11,env_ac_mfa!$E:$E,Data_mfa!$B$7)</f>
        <v>5355498.8219999997</v>
      </c>
      <c r="Z11" s="148">
        <f>SUMIFS(env_ac_mfa!$F:$F,env_ac_mfa!$A:$A,Z10,env_ac_mfa!$B:$B,Data_mfa!$B$8,env_ac_mfa!$C:$C,Data_mfa!$A$11,env_ac_mfa!$D:$D,Data_mfa!$C$11,env_ac_mfa!$E:$E,Data_mfa!$B$7)</f>
        <v>5554962.8689999999</v>
      </c>
      <c r="AA11" s="148">
        <f>SUMIFS(env_ac_mfa!$F:$F,env_ac_mfa!$A:$A,AA10,env_ac_mfa!$B:$B,Data_mfa!$B$8,env_ac_mfa!$C:$C,Data_mfa!$A$11,env_ac_mfa!$D:$D,Data_mfa!$C$11,env_ac_mfa!$E:$E,Data_mfa!$B$7)</f>
        <v>5384176.4000000004</v>
      </c>
      <c r="AB11" s="148">
        <f>SUMIFS(env_ac_mfa!$F:$F,env_ac_mfa!$A:$A,AB10,env_ac_mfa!$B:$B,Data_mfa!$B$8,env_ac_mfa!$C:$C,Data_mfa!$A$11,env_ac_mfa!$D:$D,Data_mfa!$C$11,env_ac_mfa!$E:$E,Data_mfa!$B$7)</f>
        <v>5376735.1940000001</v>
      </c>
    </row>
    <row r="12" spans="1:28" x14ac:dyDescent="0.2">
      <c r="A12" s="144" t="s">
        <v>69</v>
      </c>
      <c r="B12" s="144" t="s">
        <v>0</v>
      </c>
      <c r="C12" s="144" t="s">
        <v>59</v>
      </c>
      <c r="D12" s="144" t="s">
        <v>3</v>
      </c>
      <c r="E12" s="146">
        <f>SUMIFS(env_ac_mfa!$F:$F,env_ac_mfa!$A:$A,E10,env_ac_mfa!$B:$B,Data_mfa!$B$8,env_ac_mfa!$C:$C,Data_mfa!$A$12,env_ac_mfa!$D:$D,Data_mfa!$C$12,env_ac_mfa!$E:$E,Data_mfa!$B$7)</f>
        <v>1484124.557</v>
      </c>
      <c r="F12" s="146">
        <f>SUMIFS(env_ac_mfa!$F:$F,env_ac_mfa!$A:$A,F10,env_ac_mfa!$B:$B,Data_mfa!$B$8,env_ac_mfa!$C:$C,Data_mfa!$A$12,env_ac_mfa!$D:$D,Data_mfa!$C$12,env_ac_mfa!$E:$E,Data_mfa!$B$7)</f>
        <v>1462513</v>
      </c>
      <c r="G12" s="146">
        <f>SUMIFS(env_ac_mfa!$F:$F,env_ac_mfa!$A:$A,G10,env_ac_mfa!$B:$B,Data_mfa!$B$8,env_ac_mfa!$C:$C,Data_mfa!$A$12,env_ac_mfa!$D:$D,Data_mfa!$C$12,env_ac_mfa!$E:$E,Data_mfa!$B$7)</f>
        <v>1531347.9509999999</v>
      </c>
      <c r="H12" s="146">
        <f>SUMIFS(env_ac_mfa!$F:$F,env_ac_mfa!$A:$A,H10,env_ac_mfa!$B:$B,Data_mfa!$B$8,env_ac_mfa!$C:$C,Data_mfa!$A$12,env_ac_mfa!$D:$D,Data_mfa!$C$12,env_ac_mfa!$E:$E,Data_mfa!$B$7)</f>
        <v>1615654.6329999999</v>
      </c>
      <c r="I12" s="146">
        <f>SUMIFS(env_ac_mfa!$F:$F,env_ac_mfa!$A:$A,I10,env_ac_mfa!$B:$B,Data_mfa!$B$8,env_ac_mfa!$C:$C,Data_mfa!$A$12,env_ac_mfa!$D:$D,Data_mfa!$C$12,env_ac_mfa!$E:$E,Data_mfa!$B$7)</f>
        <v>1669336.2779999999</v>
      </c>
      <c r="J12" s="146">
        <f>SUMIFS(env_ac_mfa!$F:$F,env_ac_mfa!$A:$A,J10,env_ac_mfa!$B:$B,Data_mfa!$B$8,env_ac_mfa!$C:$C,Data_mfa!$A$12,env_ac_mfa!$D:$D,Data_mfa!$C$12,env_ac_mfa!$E:$E,Data_mfa!$B$7)</f>
        <v>1694677.041</v>
      </c>
      <c r="K12" s="146">
        <f>SUMIFS(env_ac_mfa!$F:$F,env_ac_mfa!$A:$A,K10,env_ac_mfa!$B:$B,Data_mfa!$B$8,env_ac_mfa!$C:$C,Data_mfa!$A$12,env_ac_mfa!$D:$D,Data_mfa!$C$12,env_ac_mfa!$E:$E,Data_mfa!$B$7)</f>
        <v>1738933.5819999999</v>
      </c>
      <c r="L12" s="146">
        <f>SUMIFS(env_ac_mfa!$F:$F,env_ac_mfa!$A:$A,L10,env_ac_mfa!$B:$B,Data_mfa!$B$8,env_ac_mfa!$C:$C,Data_mfa!$A$12,env_ac_mfa!$D:$D,Data_mfa!$C$12,env_ac_mfa!$E:$E,Data_mfa!$B$7)</f>
        <v>1769391.1429999999</v>
      </c>
      <c r="M12" s="146">
        <f>SUMIFS(env_ac_mfa!$F:$F,env_ac_mfa!$A:$A,M10,env_ac_mfa!$B:$B,Data_mfa!$B$8,env_ac_mfa!$C:$C,Data_mfa!$A$12,env_ac_mfa!$D:$D,Data_mfa!$C$12,env_ac_mfa!$E:$E,Data_mfa!$B$7)</f>
        <v>1750439.183</v>
      </c>
      <c r="N12" s="146">
        <f>SUMIFS(env_ac_mfa!$F:$F,env_ac_mfa!$A:$A,N10,env_ac_mfa!$B:$B,Data_mfa!$B$8,env_ac_mfa!$C:$C,Data_mfa!$A$12,env_ac_mfa!$D:$D,Data_mfa!$C$12,env_ac_mfa!$E:$E,Data_mfa!$B$7)</f>
        <v>1479750.017</v>
      </c>
      <c r="O12" s="146">
        <f>SUMIFS(env_ac_mfa!$F:$F,env_ac_mfa!$A:$A,O10,env_ac_mfa!$B:$B,Data_mfa!$B$8,env_ac_mfa!$C:$C,Data_mfa!$A$12,env_ac_mfa!$D:$D,Data_mfa!$C$12,env_ac_mfa!$E:$E,Data_mfa!$B$7)</f>
        <v>1589116.1910000001</v>
      </c>
      <c r="P12" s="146">
        <f>SUMIFS(env_ac_mfa!$F:$F,env_ac_mfa!$A:$A,P10,env_ac_mfa!$B:$B,Data_mfa!$B$8,env_ac_mfa!$C:$C,Data_mfa!$A$12,env_ac_mfa!$D:$D,Data_mfa!$C$12,env_ac_mfa!$E:$E,Data_mfa!$B$7)</f>
        <v>1615323.2169999999</v>
      </c>
      <c r="Q12" s="146">
        <f>SUMIFS(env_ac_mfa!$F:$F,env_ac_mfa!$A:$A,Q10,env_ac_mfa!$B:$B,Data_mfa!$B$8,env_ac_mfa!$C:$C,Data_mfa!$A$12,env_ac_mfa!$D:$D,Data_mfa!$C$12,env_ac_mfa!$E:$E,Data_mfa!$B$7)</f>
        <v>1564602.317</v>
      </c>
      <c r="R12" s="146">
        <f>SUMIFS(env_ac_mfa!$F:$F,env_ac_mfa!$A:$A,R10,env_ac_mfa!$B:$B,Data_mfa!$B$8,env_ac_mfa!$C:$C,Data_mfa!$A$12,env_ac_mfa!$D:$D,Data_mfa!$C$12,env_ac_mfa!$E:$E,Data_mfa!$B$7)</f>
        <v>1550677.294</v>
      </c>
      <c r="S12" s="146">
        <f>SUMIFS(env_ac_mfa!$F:$F,env_ac_mfa!$A:$A,S10,env_ac_mfa!$B:$B,Data_mfa!$B$8,env_ac_mfa!$C:$C,Data_mfa!$A$12,env_ac_mfa!$D:$D,Data_mfa!$C$12,env_ac_mfa!$E:$E,Data_mfa!$B$7)</f>
        <v>1569878.5530000001</v>
      </c>
      <c r="T12" s="146">
        <f>SUMIFS(env_ac_mfa!$F:$F,env_ac_mfa!$A:$A,T10,env_ac_mfa!$B:$B,Data_mfa!$B$8,env_ac_mfa!$C:$C,Data_mfa!$A$12,env_ac_mfa!$D:$D,Data_mfa!$C$12,env_ac_mfa!$E:$E,Data_mfa!$B$7)</f>
        <v>1636296.7379999999</v>
      </c>
      <c r="U12" s="146">
        <f>SUMIFS(env_ac_mfa!$F:$F,env_ac_mfa!$A:$A,U10,env_ac_mfa!$B:$B,Data_mfa!$B$8,env_ac_mfa!$C:$C,Data_mfa!$A$12,env_ac_mfa!$D:$D,Data_mfa!$C$12,env_ac_mfa!$E:$E,Data_mfa!$B$7)</f>
        <v>1654547.9990000001</v>
      </c>
      <c r="V12" s="146">
        <f>SUMIFS(env_ac_mfa!$F:$F,env_ac_mfa!$A:$A,V10,env_ac_mfa!$B:$B,Data_mfa!$B$8,env_ac_mfa!$C:$C,Data_mfa!$A$12,env_ac_mfa!$D:$D,Data_mfa!$C$12,env_ac_mfa!$E:$E,Data_mfa!$B$7)</f>
        <v>1697163.6240000001</v>
      </c>
      <c r="W12" s="146">
        <f>SUMIFS(env_ac_mfa!$F:$F,env_ac_mfa!$A:$A,W10,env_ac_mfa!$B:$B,Data_mfa!$B$8,env_ac_mfa!$C:$C,Data_mfa!$A$12,env_ac_mfa!$D:$D,Data_mfa!$C$12,env_ac_mfa!$E:$E,Data_mfa!$B$7)</f>
        <v>1732451.7830000001</v>
      </c>
      <c r="X12" s="146">
        <f>SUMIFS(env_ac_mfa!$F:$F,env_ac_mfa!$A:$A,X10,env_ac_mfa!$B:$B,Data_mfa!$B$8,env_ac_mfa!$C:$C,Data_mfa!$A$12,env_ac_mfa!$D:$D,Data_mfa!$C$12,env_ac_mfa!$E:$E,Data_mfa!$B$7)</f>
        <v>1698950.32</v>
      </c>
      <c r="Y12" s="147">
        <f>SUMIFS(env_ac_mfa!$F:$F,env_ac_mfa!$A:$A,Y10,env_ac_mfa!$B:$B,Data_mfa!$B$8,env_ac_mfa!$C:$C,Data_mfa!$A$12,env_ac_mfa!$D:$D,Data_mfa!$C$12,env_ac_mfa!$E:$E,Data_mfa!$B$7)</f>
        <v>1525635.547</v>
      </c>
      <c r="Z12" s="148">
        <f>SUMIFS(env_ac_mfa!$F:$F,env_ac_mfa!$A:$A,Z10,env_ac_mfa!$B:$B,Data_mfa!$B$8,env_ac_mfa!$C:$C,Data_mfa!$A$12,env_ac_mfa!$D:$D,Data_mfa!$C$12,env_ac_mfa!$E:$E,Data_mfa!$B$7)</f>
        <v>1618892.1359999999</v>
      </c>
      <c r="AA12" s="148">
        <f>SUMIFS(env_ac_mfa!$F:$F,env_ac_mfa!$A:$A,AA10,env_ac_mfa!$B:$B,Data_mfa!$B$8,env_ac_mfa!$C:$C,Data_mfa!$A$12,env_ac_mfa!$D:$D,Data_mfa!$C$12,env_ac_mfa!$E:$E,Data_mfa!$B$7)</f>
        <v>1675679.2080000001</v>
      </c>
      <c r="AB12" s="148">
        <f>SUMIFS(env_ac_mfa!$F:$F,env_ac_mfa!$A:$A,AB10,env_ac_mfa!$B:$B,Data_mfa!$B$8,env_ac_mfa!$C:$C,Data_mfa!$A$12,env_ac_mfa!$D:$D,Data_mfa!$C$12,env_ac_mfa!$E:$E,Data_mfa!$B$7)</f>
        <v>1518077.9779999999</v>
      </c>
    </row>
    <row r="13" spans="1:28" x14ac:dyDescent="0.2">
      <c r="A13" s="144" t="s">
        <v>69</v>
      </c>
      <c r="B13" s="144" t="s">
        <v>0</v>
      </c>
      <c r="C13" s="144" t="s">
        <v>58</v>
      </c>
      <c r="D13" s="144" t="s">
        <v>57</v>
      </c>
      <c r="E13" s="146">
        <f>SUMIFS(env_ac_mfa!$F:$F,env_ac_mfa!$A:$A,E10,env_ac_mfa!$B:$B,Data_mfa!$B$8,env_ac_mfa!$C:$C,Data_mfa!$A$13,env_ac_mfa!$D:$D,Data_mfa!$C$13,env_ac_mfa!$E:$E,Data_mfa!$B$7)</f>
        <v>442422.39199999999</v>
      </c>
      <c r="F13" s="146">
        <f>SUMIFS(env_ac_mfa!$F:$F,env_ac_mfa!$A:$A,F10,env_ac_mfa!$B:$B,Data_mfa!$B$8,env_ac_mfa!$C:$C,Data_mfa!$A$13,env_ac_mfa!$D:$D,Data_mfa!$C$13,env_ac_mfa!$E:$E,Data_mfa!$B$7)</f>
        <v>441252.55300000001</v>
      </c>
      <c r="G13" s="146">
        <f>SUMIFS(env_ac_mfa!$F:$F,env_ac_mfa!$A:$A,G10,env_ac_mfa!$B:$B,Data_mfa!$B$8,env_ac_mfa!$C:$C,Data_mfa!$A$13,env_ac_mfa!$D:$D,Data_mfa!$C$13,env_ac_mfa!$E:$E,Data_mfa!$B$7)</f>
        <v>467876.36800000002</v>
      </c>
      <c r="H13" s="146">
        <f>SUMIFS(env_ac_mfa!$F:$F,env_ac_mfa!$A:$A,H10,env_ac_mfa!$B:$B,Data_mfa!$B$8,env_ac_mfa!$C:$C,Data_mfa!$A$13,env_ac_mfa!$D:$D,Data_mfa!$C$13,env_ac_mfa!$E:$E,Data_mfa!$B$7)</f>
        <v>479623.02399999998</v>
      </c>
      <c r="I13" s="146">
        <f>SUMIFS(env_ac_mfa!$F:$F,env_ac_mfa!$A:$A,I10,env_ac_mfa!$B:$B,Data_mfa!$B$8,env_ac_mfa!$C:$C,Data_mfa!$A$13,env_ac_mfa!$D:$D,Data_mfa!$C$13,env_ac_mfa!$E:$E,Data_mfa!$B$7)</f>
        <v>505228.86599999998</v>
      </c>
      <c r="J13" s="146">
        <f>SUMIFS(env_ac_mfa!$F:$F,env_ac_mfa!$A:$A,J10,env_ac_mfa!$B:$B,Data_mfa!$B$8,env_ac_mfa!$C:$C,Data_mfa!$A$13,env_ac_mfa!$D:$D,Data_mfa!$C$13,env_ac_mfa!$E:$E,Data_mfa!$B$7)</f>
        <v>532029.179</v>
      </c>
      <c r="K13" s="146">
        <f>SUMIFS(env_ac_mfa!$F:$F,env_ac_mfa!$A:$A,K10,env_ac_mfa!$B:$B,Data_mfa!$B$8,env_ac_mfa!$C:$C,Data_mfa!$A$13,env_ac_mfa!$D:$D,Data_mfa!$C$13,env_ac_mfa!$E:$E,Data_mfa!$B$7)</f>
        <v>555701.73</v>
      </c>
      <c r="L13" s="146">
        <f>SUMIFS(env_ac_mfa!$F:$F,env_ac_mfa!$A:$A,L10,env_ac_mfa!$B:$B,Data_mfa!$B$8,env_ac_mfa!$C:$C,Data_mfa!$A$13,env_ac_mfa!$D:$D,Data_mfa!$C$13,env_ac_mfa!$E:$E,Data_mfa!$B$7)</f>
        <v>569602.15399999998</v>
      </c>
      <c r="M13" s="146">
        <f>SUMIFS(env_ac_mfa!$F:$F,env_ac_mfa!$A:$A,M10,env_ac_mfa!$B:$B,Data_mfa!$B$8,env_ac_mfa!$C:$C,Data_mfa!$A$13,env_ac_mfa!$D:$D,Data_mfa!$C$13,env_ac_mfa!$E:$E,Data_mfa!$B$7)</f>
        <v>581778.821</v>
      </c>
      <c r="N13" s="146">
        <f>SUMIFS(env_ac_mfa!$F:$F,env_ac_mfa!$A:$A,N10,env_ac_mfa!$B:$B,Data_mfa!$B$8,env_ac_mfa!$C:$C,Data_mfa!$A$13,env_ac_mfa!$D:$D,Data_mfa!$C$13,env_ac_mfa!$E:$E,Data_mfa!$B$7)</f>
        <v>546869.29200000002</v>
      </c>
      <c r="O13" s="146">
        <f>SUMIFS(env_ac_mfa!$F:$F,env_ac_mfa!$A:$A,O10,env_ac_mfa!$B:$B,Data_mfa!$B$8,env_ac_mfa!$C:$C,Data_mfa!$A$13,env_ac_mfa!$D:$D,Data_mfa!$C$13,env_ac_mfa!$E:$E,Data_mfa!$B$7)</f>
        <v>604251.40599999996</v>
      </c>
      <c r="P13" s="146">
        <f>SUMIFS(env_ac_mfa!$F:$F,env_ac_mfa!$A:$A,P10,env_ac_mfa!$B:$B,Data_mfa!$B$8,env_ac_mfa!$C:$C,Data_mfa!$A$13,env_ac_mfa!$D:$D,Data_mfa!$C$13,env_ac_mfa!$E:$E,Data_mfa!$B$7)</f>
        <v>624543.38</v>
      </c>
      <c r="Q13" s="146">
        <f>SUMIFS(env_ac_mfa!$F:$F,env_ac_mfa!$A:$A,Q10,env_ac_mfa!$B:$B,Data_mfa!$B$8,env_ac_mfa!$C:$C,Data_mfa!$A$13,env_ac_mfa!$D:$D,Data_mfa!$C$13,env_ac_mfa!$E:$E,Data_mfa!$B$7)</f>
        <v>669674.28599999996</v>
      </c>
      <c r="R13" s="146">
        <f>SUMIFS(env_ac_mfa!$F:$F,env_ac_mfa!$A:$A,R10,env_ac_mfa!$B:$B,Data_mfa!$B$8,env_ac_mfa!$C:$C,Data_mfa!$A$13,env_ac_mfa!$D:$D,Data_mfa!$C$13,env_ac_mfa!$E:$E,Data_mfa!$B$7)</f>
        <v>700236.48100000003</v>
      </c>
      <c r="S13" s="146">
        <f>SUMIFS(env_ac_mfa!$F:$F,env_ac_mfa!$A:$A,S10,env_ac_mfa!$B:$B,Data_mfa!$B$8,env_ac_mfa!$C:$C,Data_mfa!$A$13,env_ac_mfa!$D:$D,Data_mfa!$C$13,env_ac_mfa!$E:$E,Data_mfa!$B$7)</f>
        <v>710138.39599999995</v>
      </c>
      <c r="T13" s="146">
        <f>SUMIFS(env_ac_mfa!$F:$F,env_ac_mfa!$A:$A,T10,env_ac_mfa!$B:$B,Data_mfa!$B$8,env_ac_mfa!$C:$C,Data_mfa!$A$13,env_ac_mfa!$D:$D,Data_mfa!$C$13,env_ac_mfa!$E:$E,Data_mfa!$B$7)</f>
        <v>716532.755</v>
      </c>
      <c r="U13" s="146">
        <f>SUMIFS(env_ac_mfa!$F:$F,env_ac_mfa!$A:$A,U10,env_ac_mfa!$B:$B,Data_mfa!$B$8,env_ac_mfa!$C:$C,Data_mfa!$A$13,env_ac_mfa!$D:$D,Data_mfa!$C$13,env_ac_mfa!$E:$E,Data_mfa!$B$7)</f>
        <v>738912.74699999997</v>
      </c>
      <c r="V13" s="146">
        <f>SUMIFS(env_ac_mfa!$F:$F,env_ac_mfa!$A:$A,V10,env_ac_mfa!$B:$B,Data_mfa!$B$8,env_ac_mfa!$C:$C,Data_mfa!$A$13,env_ac_mfa!$D:$D,Data_mfa!$C$13,env_ac_mfa!$E:$E,Data_mfa!$B$7)</f>
        <v>764934.478</v>
      </c>
      <c r="W13" s="146">
        <f>SUMIFS(env_ac_mfa!$F:$F,env_ac_mfa!$A:$A,W10,env_ac_mfa!$B:$B,Data_mfa!$B$8,env_ac_mfa!$C:$C,Data_mfa!$A$13,env_ac_mfa!$D:$D,Data_mfa!$C$13,env_ac_mfa!$E:$E,Data_mfa!$B$7)</f>
        <v>745629.82400000002</v>
      </c>
      <c r="X13" s="146">
        <f>SUMIFS(env_ac_mfa!$F:$F,env_ac_mfa!$A:$A,X10,env_ac_mfa!$B:$B,Data_mfa!$B$8,env_ac_mfa!$C:$C,Data_mfa!$A$13,env_ac_mfa!$D:$D,Data_mfa!$C$13,env_ac_mfa!$E:$E,Data_mfa!$B$7)</f>
        <v>744660.79500000004</v>
      </c>
      <c r="Y13" s="147">
        <f>SUMIFS(env_ac_mfa!$F:$F,env_ac_mfa!$A:$A,Y10,env_ac_mfa!$B:$B,Data_mfa!$B$8,env_ac_mfa!$C:$C,Data_mfa!$A$13,env_ac_mfa!$D:$D,Data_mfa!$C$13,env_ac_mfa!$E:$E,Data_mfa!$B$7)</f>
        <v>717440.91500000004</v>
      </c>
      <c r="Z13" s="148">
        <f>SUMIFS(env_ac_mfa!$F:$F,env_ac_mfa!$A:$A,Z10,env_ac_mfa!$B:$B,Data_mfa!$B$8,env_ac_mfa!$C:$C,Data_mfa!$A$13,env_ac_mfa!$D:$D,Data_mfa!$C$13,env_ac_mfa!$E:$E,Data_mfa!$B$7)</f>
        <v>746093.03700000001</v>
      </c>
      <c r="AA13" s="148">
        <f>SUMIFS(env_ac_mfa!$F:$F,env_ac_mfa!$A:$A,AA10,env_ac_mfa!$B:$B,Data_mfa!$B$8,env_ac_mfa!$C:$C,Data_mfa!$A$13,env_ac_mfa!$D:$D,Data_mfa!$C$13,env_ac_mfa!$E:$E,Data_mfa!$B$7)</f>
        <v>694673.50199999998</v>
      </c>
      <c r="AB13" s="148">
        <f>SUMIFS(env_ac_mfa!$F:$F,env_ac_mfa!$A:$A,AB10,env_ac_mfa!$B:$B,Data_mfa!$B$8,env_ac_mfa!$C:$C,Data_mfa!$A$13,env_ac_mfa!$D:$D,Data_mfa!$C$13,env_ac_mfa!$E:$E,Data_mfa!$B$7)</f>
        <v>674363.76399999997</v>
      </c>
    </row>
    <row r="14" spans="1:28" x14ac:dyDescent="0.2">
      <c r="A14" s="144" t="s">
        <v>69</v>
      </c>
      <c r="B14" s="144" t="s">
        <v>0</v>
      </c>
      <c r="C14" s="144" t="s">
        <v>56</v>
      </c>
      <c r="D14" s="144" t="s">
        <v>12</v>
      </c>
      <c r="E14" s="146">
        <f>SUMIFS(env_ac_mfa!$F:$F,env_ac_mfa!$A:$A,E10,env_ac_mfa!$B:$B,Data_mfa!$B$8,env_ac_mfa!$C:$C,Data_mfa!$A$14,env_ac_mfa!$D:$D,Data_mfa!$C$14,env_ac_mfa!$E:$E,Data_mfa!$B$7)</f>
        <v>6599007.8530000001</v>
      </c>
      <c r="F14" s="146">
        <f>SUMIFS(env_ac_mfa!$F:$F,env_ac_mfa!$A:$A,F10,env_ac_mfa!$B:$B,Data_mfa!$B$8,env_ac_mfa!$C:$C,Data_mfa!$A$14,env_ac_mfa!$D:$D,Data_mfa!$C$14,env_ac_mfa!$E:$E,Data_mfa!$B$7)</f>
        <v>6624177.0460000001</v>
      </c>
      <c r="G14" s="146">
        <f>SUMIFS(env_ac_mfa!$F:$F,env_ac_mfa!$A:$A,G10,env_ac_mfa!$B:$B,Data_mfa!$B$8,env_ac_mfa!$C:$C,Data_mfa!$A$14,env_ac_mfa!$D:$D,Data_mfa!$C$14,env_ac_mfa!$E:$E,Data_mfa!$B$7)</f>
        <v>6697392.7939999998</v>
      </c>
      <c r="H14" s="146">
        <f>SUMIFS(env_ac_mfa!$F:$F,env_ac_mfa!$A:$A,H10,env_ac_mfa!$B:$B,Data_mfa!$B$8,env_ac_mfa!$C:$C,Data_mfa!$A$14,env_ac_mfa!$D:$D,Data_mfa!$C$14,env_ac_mfa!$E:$E,Data_mfa!$B$7)</f>
        <v>6759456.5999999996</v>
      </c>
      <c r="I14" s="146">
        <f>SUMIFS(env_ac_mfa!$F:$F,env_ac_mfa!$A:$A,I10,env_ac_mfa!$B:$B,Data_mfa!$B$8,env_ac_mfa!$C:$C,Data_mfa!$A$14,env_ac_mfa!$D:$D,Data_mfa!$C$14,env_ac_mfa!$E:$E,Data_mfa!$B$7)</f>
        <v>7059517.8059999999</v>
      </c>
      <c r="J14" s="146">
        <f>SUMIFS(env_ac_mfa!$F:$F,env_ac_mfa!$A:$A,J10,env_ac_mfa!$B:$B,Data_mfa!$B$8,env_ac_mfa!$C:$C,Data_mfa!$A$14,env_ac_mfa!$D:$D,Data_mfa!$C$14,env_ac_mfa!$E:$E,Data_mfa!$B$7)</f>
        <v>7134397.4000000004</v>
      </c>
      <c r="K14" s="146">
        <f>SUMIFS(env_ac_mfa!$F:$F,env_ac_mfa!$A:$A,K10,env_ac_mfa!$B:$B,Data_mfa!$B$8,env_ac_mfa!$C:$C,Data_mfa!$A$14,env_ac_mfa!$D:$D,Data_mfa!$C$14,env_ac_mfa!$E:$E,Data_mfa!$B$7)</f>
        <v>7303486.074</v>
      </c>
      <c r="L14" s="146">
        <f>SUMIFS(env_ac_mfa!$F:$F,env_ac_mfa!$A:$A,L10,env_ac_mfa!$B:$B,Data_mfa!$B$8,env_ac_mfa!$C:$C,Data_mfa!$A$14,env_ac_mfa!$D:$D,Data_mfa!$C$14,env_ac_mfa!$E:$E,Data_mfa!$B$7)</f>
        <v>7572909.4620000003</v>
      </c>
      <c r="M14" s="146">
        <f>SUMIFS(env_ac_mfa!$F:$F,env_ac_mfa!$A:$A,M10,env_ac_mfa!$B:$B,Data_mfa!$B$8,env_ac_mfa!$C:$C,Data_mfa!$A$14,env_ac_mfa!$D:$D,Data_mfa!$C$14,env_ac_mfa!$E:$E,Data_mfa!$B$7)</f>
        <v>7433782.4160000002</v>
      </c>
      <c r="N14" s="146">
        <f>SUMIFS(env_ac_mfa!$F:$F,env_ac_mfa!$A:$A,N10,env_ac_mfa!$B:$B,Data_mfa!$B$8,env_ac_mfa!$C:$C,Data_mfa!$A$14,env_ac_mfa!$D:$D,Data_mfa!$C$14,env_ac_mfa!$E:$E,Data_mfa!$B$7)</f>
        <v>6533736.3130000001</v>
      </c>
      <c r="O14" s="146">
        <f>SUMIFS(env_ac_mfa!$F:$F,env_ac_mfa!$A:$A,O10,env_ac_mfa!$B:$B,Data_mfa!$B$8,env_ac_mfa!$C:$C,Data_mfa!$A$14,env_ac_mfa!$D:$D,Data_mfa!$C$14,env_ac_mfa!$E:$E,Data_mfa!$B$7)</f>
        <v>6396553.5779999997</v>
      </c>
      <c r="P14" s="146">
        <f>SUMIFS(env_ac_mfa!$F:$F,env_ac_mfa!$A:$A,P10,env_ac_mfa!$B:$B,Data_mfa!$B$8,env_ac_mfa!$C:$C,Data_mfa!$A$14,env_ac_mfa!$D:$D,Data_mfa!$C$14,env_ac_mfa!$E:$E,Data_mfa!$B$7)</f>
        <v>6720642.8289999999</v>
      </c>
      <c r="Q14" s="146">
        <f>SUMIFS(env_ac_mfa!$F:$F,env_ac_mfa!$A:$A,Q10,env_ac_mfa!$B:$B,Data_mfa!$B$8,env_ac_mfa!$C:$C,Data_mfa!$A$14,env_ac_mfa!$D:$D,Data_mfa!$C$14,env_ac_mfa!$E:$E,Data_mfa!$B$7)</f>
        <v>6199617.8399999999</v>
      </c>
      <c r="R14" s="146">
        <f>SUMIFS(env_ac_mfa!$F:$F,env_ac_mfa!$A:$A,R10,env_ac_mfa!$B:$B,Data_mfa!$B$8,env_ac_mfa!$C:$C,Data_mfa!$A$14,env_ac_mfa!$D:$D,Data_mfa!$C$14,env_ac_mfa!$E:$E,Data_mfa!$B$7)</f>
        <v>6051750.2180000003</v>
      </c>
      <c r="S14" s="146">
        <f>SUMIFS(env_ac_mfa!$F:$F,env_ac_mfa!$A:$A,S10,env_ac_mfa!$B:$B,Data_mfa!$B$8,env_ac_mfa!$C:$C,Data_mfa!$A$14,env_ac_mfa!$D:$D,Data_mfa!$C$14,env_ac_mfa!$E:$E,Data_mfa!$B$7)</f>
        <v>6115789.6189999999</v>
      </c>
      <c r="T14" s="146">
        <f>SUMIFS(env_ac_mfa!$F:$F,env_ac_mfa!$A:$A,T10,env_ac_mfa!$B:$B,Data_mfa!$B$8,env_ac_mfa!$C:$C,Data_mfa!$A$14,env_ac_mfa!$D:$D,Data_mfa!$C$14,env_ac_mfa!$E:$E,Data_mfa!$B$7)</f>
        <v>6137928.4890000001</v>
      </c>
      <c r="U14" s="146">
        <f>SUMIFS(env_ac_mfa!$F:$F,env_ac_mfa!$A:$A,U10,env_ac_mfa!$B:$B,Data_mfa!$B$8,env_ac_mfa!$C:$C,Data_mfa!$A$14,env_ac_mfa!$D:$D,Data_mfa!$C$14,env_ac_mfa!$E:$E,Data_mfa!$B$7)</f>
        <v>6121315.3140000002</v>
      </c>
      <c r="V14" s="146">
        <f>SUMIFS(env_ac_mfa!$F:$F,env_ac_mfa!$A:$A,V10,env_ac_mfa!$B:$B,Data_mfa!$B$8,env_ac_mfa!$C:$C,Data_mfa!$A$14,env_ac_mfa!$D:$D,Data_mfa!$C$14,env_ac_mfa!$E:$E,Data_mfa!$B$7)</f>
        <v>6278564.0259999996</v>
      </c>
      <c r="W14" s="146">
        <f>SUMIFS(env_ac_mfa!$F:$F,env_ac_mfa!$A:$A,W10,env_ac_mfa!$B:$B,Data_mfa!$B$8,env_ac_mfa!$C:$C,Data_mfa!$A$14,env_ac_mfa!$D:$D,Data_mfa!$C$14,env_ac_mfa!$E:$E,Data_mfa!$B$7)</f>
        <v>6405041.0290000001</v>
      </c>
      <c r="X14" s="146">
        <f>SUMIFS(env_ac_mfa!$F:$F,env_ac_mfa!$A:$A,X10,env_ac_mfa!$B:$B,Data_mfa!$B$8,env_ac_mfa!$C:$C,Data_mfa!$A$14,env_ac_mfa!$D:$D,Data_mfa!$C$14,env_ac_mfa!$E:$E,Data_mfa!$B$7)</f>
        <v>6436864.3039999995</v>
      </c>
      <c r="Y14" s="147">
        <f>SUMIFS(env_ac_mfa!$F:$F,env_ac_mfa!$A:$A,Y10,env_ac_mfa!$B:$B,Data_mfa!$B$8,env_ac_mfa!$C:$C,Data_mfa!$A$14,env_ac_mfa!$D:$D,Data_mfa!$C$14,env_ac_mfa!$E:$E,Data_mfa!$B$7)</f>
        <v>6163693.4539999999</v>
      </c>
      <c r="Z14" s="148">
        <f>SUMIFS(env_ac_mfa!$F:$F,env_ac_mfa!$A:$A,Z10,env_ac_mfa!$B:$B,Data_mfa!$B$8,env_ac_mfa!$C:$C,Data_mfa!$A$14,env_ac_mfa!$D:$D,Data_mfa!$C$14,env_ac_mfa!$E:$E,Data_mfa!$B$7)</f>
        <v>6427761.9680000003</v>
      </c>
      <c r="AA14" s="148">
        <f>SUMIFS(env_ac_mfa!$F:$F,env_ac_mfa!$A:$A,AA10,env_ac_mfa!$B:$B,Data_mfa!$B$8,env_ac_mfa!$C:$C,Data_mfa!$A$14,env_ac_mfa!$D:$D,Data_mfa!$C$14,env_ac_mfa!$E:$E,Data_mfa!$B$7)</f>
        <v>6365182.1059999997</v>
      </c>
      <c r="AB14" s="148">
        <f>SUMIFS(env_ac_mfa!$F:$F,env_ac_mfa!$A:$A,AB10,env_ac_mfa!$B:$B,Data_mfa!$B$8,env_ac_mfa!$C:$C,Data_mfa!$A$14,env_ac_mfa!$D:$D,Data_mfa!$C$14,env_ac_mfa!$E:$E,Data_mfa!$B$7)</f>
        <v>6220449.4079999998</v>
      </c>
    </row>
    <row r="15" spans="1:28" x14ac:dyDescent="0.2">
      <c r="A15" s="144" t="s">
        <v>69</v>
      </c>
      <c r="B15" s="144" t="s">
        <v>0</v>
      </c>
      <c r="C15" s="144" t="s">
        <v>53</v>
      </c>
      <c r="D15" s="144" t="s">
        <v>52</v>
      </c>
      <c r="E15" s="146">
        <f>SUMIFS(env_ac_mfa!$F:$F,env_ac_mfa!$A:$A,E10,env_ac_mfa!$B:$B,Data_mfa!$B$8,env_ac_mfa!$C:$C,Data_mfa!$A$15,env_ac_mfa!$D:$D,Data_mfa!$C$15,env_ac_mfa!$E:$E,Data_mfa!$B$7)</f>
        <v>1041702.165</v>
      </c>
      <c r="F15" s="146">
        <f>SUMIFS(env_ac_mfa!$F:$F,env_ac_mfa!$A:$A,F10,env_ac_mfa!$B:$B,Data_mfa!$B$8,env_ac_mfa!$C:$C,Data_mfa!$A$15,env_ac_mfa!$D:$D,Data_mfa!$C$15,env_ac_mfa!$E:$E,Data_mfa!$B$7)</f>
        <v>1021260.447</v>
      </c>
      <c r="G15" s="146">
        <f>SUMIFS(env_ac_mfa!$F:$F,env_ac_mfa!$A:$A,G10,env_ac_mfa!$B:$B,Data_mfa!$B$8,env_ac_mfa!$C:$C,Data_mfa!$A$15,env_ac_mfa!$D:$D,Data_mfa!$C$15,env_ac_mfa!$E:$E,Data_mfa!$B$7)</f>
        <v>1063471.5819999999</v>
      </c>
      <c r="H15" s="146">
        <f>SUMIFS(env_ac_mfa!$F:$F,env_ac_mfa!$A:$A,H10,env_ac_mfa!$B:$B,Data_mfa!$B$8,env_ac_mfa!$C:$C,Data_mfa!$A$15,env_ac_mfa!$D:$D,Data_mfa!$C$15,env_ac_mfa!$E:$E,Data_mfa!$B$7)</f>
        <v>1136031.608</v>
      </c>
      <c r="I15" s="146">
        <f>SUMIFS(env_ac_mfa!$F:$F,env_ac_mfa!$A:$A,I10,env_ac_mfa!$B:$B,Data_mfa!$B$8,env_ac_mfa!$C:$C,Data_mfa!$A$15,env_ac_mfa!$D:$D,Data_mfa!$C$15,env_ac_mfa!$E:$E,Data_mfa!$B$7)</f>
        <v>1164107.4129999999</v>
      </c>
      <c r="J15" s="146">
        <f>SUMIFS(env_ac_mfa!$F:$F,env_ac_mfa!$A:$A,J10,env_ac_mfa!$B:$B,Data_mfa!$B$8,env_ac_mfa!$C:$C,Data_mfa!$A$15,env_ac_mfa!$D:$D,Data_mfa!$C$15,env_ac_mfa!$E:$E,Data_mfa!$B$7)</f>
        <v>1162647.8629999999</v>
      </c>
      <c r="K15" s="146">
        <f>SUMIFS(env_ac_mfa!$F:$F,env_ac_mfa!$A:$A,K10,env_ac_mfa!$B:$B,Data_mfa!$B$8,env_ac_mfa!$C:$C,Data_mfa!$A$15,env_ac_mfa!$D:$D,Data_mfa!$C$15,env_ac_mfa!$E:$E,Data_mfa!$B$7)</f>
        <v>1183231.852</v>
      </c>
      <c r="L15" s="146">
        <f>SUMIFS(env_ac_mfa!$F:$F,env_ac_mfa!$A:$A,L10,env_ac_mfa!$B:$B,Data_mfa!$B$8,env_ac_mfa!$C:$C,Data_mfa!$A$15,env_ac_mfa!$D:$D,Data_mfa!$C$15,env_ac_mfa!$E:$E,Data_mfa!$B$7)</f>
        <v>1199788.99</v>
      </c>
      <c r="M15" s="146">
        <f>SUMIFS(env_ac_mfa!$F:$F,env_ac_mfa!$A:$A,M10,env_ac_mfa!$B:$B,Data_mfa!$B$8,env_ac_mfa!$C:$C,Data_mfa!$A$15,env_ac_mfa!$D:$D,Data_mfa!$C$15,env_ac_mfa!$E:$E,Data_mfa!$B$7)</f>
        <v>1168660.362</v>
      </c>
      <c r="N15" s="146">
        <f>SUMIFS(env_ac_mfa!$F:$F,env_ac_mfa!$A:$A,N10,env_ac_mfa!$B:$B,Data_mfa!$B$8,env_ac_mfa!$C:$C,Data_mfa!$A$15,env_ac_mfa!$D:$D,Data_mfa!$C$15,env_ac_mfa!$E:$E,Data_mfa!$B$7)</f>
        <v>932880.72499999998</v>
      </c>
      <c r="O15" s="146">
        <f>SUMIFS(env_ac_mfa!$F:$F,env_ac_mfa!$A:$A,O10,env_ac_mfa!$B:$B,Data_mfa!$B$8,env_ac_mfa!$C:$C,Data_mfa!$A$15,env_ac_mfa!$D:$D,Data_mfa!$C$15,env_ac_mfa!$E:$E,Data_mfa!$B$7)</f>
        <v>984864.78500000003</v>
      </c>
      <c r="P15" s="146">
        <f>SUMIFS(env_ac_mfa!$F:$F,env_ac_mfa!$A:$A,P10,env_ac_mfa!$B:$B,Data_mfa!$B$8,env_ac_mfa!$C:$C,Data_mfa!$A$15,env_ac_mfa!$D:$D,Data_mfa!$C$15,env_ac_mfa!$E:$E,Data_mfa!$B$7)</f>
        <v>990779.83799999999</v>
      </c>
      <c r="Q15" s="146">
        <f>SUMIFS(env_ac_mfa!$F:$F,env_ac_mfa!$A:$A,Q10,env_ac_mfa!$B:$B,Data_mfa!$B$8,env_ac_mfa!$C:$C,Data_mfa!$A$15,env_ac_mfa!$D:$D,Data_mfa!$C$15,env_ac_mfa!$E:$E,Data_mfa!$B$7)</f>
        <v>894928.03200000001</v>
      </c>
      <c r="R15" s="146">
        <f>SUMIFS(env_ac_mfa!$F:$F,env_ac_mfa!$A:$A,R10,env_ac_mfa!$B:$B,Data_mfa!$B$8,env_ac_mfa!$C:$C,Data_mfa!$A$15,env_ac_mfa!$D:$D,Data_mfa!$C$15,env_ac_mfa!$E:$E,Data_mfa!$B$7)</f>
        <v>850440.81299999997</v>
      </c>
      <c r="S15" s="146">
        <f>SUMIFS(env_ac_mfa!$F:$F,env_ac_mfa!$A:$A,S10,env_ac_mfa!$B:$B,Data_mfa!$B$8,env_ac_mfa!$C:$C,Data_mfa!$A$15,env_ac_mfa!$D:$D,Data_mfa!$C$15,env_ac_mfa!$E:$E,Data_mfa!$B$7)</f>
        <v>859740.15700000001</v>
      </c>
      <c r="T15" s="146">
        <f>SUMIFS(env_ac_mfa!$F:$F,env_ac_mfa!$A:$A,T10,env_ac_mfa!$B:$B,Data_mfa!$B$8,env_ac_mfa!$C:$C,Data_mfa!$A$15,env_ac_mfa!$D:$D,Data_mfa!$C$15,env_ac_mfa!$E:$E,Data_mfa!$B$7)</f>
        <v>919763.98199999996</v>
      </c>
      <c r="U15" s="146">
        <f>SUMIFS(env_ac_mfa!$F:$F,env_ac_mfa!$A:$A,U10,env_ac_mfa!$B:$B,Data_mfa!$B$8,env_ac_mfa!$C:$C,Data_mfa!$A$15,env_ac_mfa!$D:$D,Data_mfa!$C$15,env_ac_mfa!$E:$E,Data_mfa!$B$7)</f>
        <v>915635.25199999998</v>
      </c>
      <c r="V15" s="146">
        <f>SUMIFS(env_ac_mfa!$F:$F,env_ac_mfa!$A:$A,V10,env_ac_mfa!$B:$B,Data_mfa!$B$8,env_ac_mfa!$C:$C,Data_mfa!$A$15,env_ac_mfa!$D:$D,Data_mfa!$C$15,env_ac_mfa!$E:$E,Data_mfa!$B$7)</f>
        <v>932229.147</v>
      </c>
      <c r="W15" s="146">
        <f>SUMIFS(env_ac_mfa!$F:$F,env_ac_mfa!$A:$A,W10,env_ac_mfa!$B:$B,Data_mfa!$B$8,env_ac_mfa!$C:$C,Data_mfa!$A$15,env_ac_mfa!$D:$D,Data_mfa!$C$15,env_ac_mfa!$E:$E,Data_mfa!$B$7)</f>
        <v>986821.95900000003</v>
      </c>
      <c r="X15" s="146">
        <f>SUMIFS(env_ac_mfa!$F:$F,env_ac_mfa!$A:$A,X10,env_ac_mfa!$B:$B,Data_mfa!$B$8,env_ac_mfa!$C:$C,Data_mfa!$A$15,env_ac_mfa!$D:$D,Data_mfa!$C$15,env_ac_mfa!$E:$E,Data_mfa!$B$7)</f>
        <v>954289.52500000002</v>
      </c>
      <c r="Y15" s="147">
        <f>SUMIFS(env_ac_mfa!$F:$F,env_ac_mfa!$A:$A,Y10,env_ac_mfa!$B:$B,Data_mfa!$B$8,env_ac_mfa!$C:$C,Data_mfa!$A$15,env_ac_mfa!$D:$D,Data_mfa!$C$15,env_ac_mfa!$E:$E,Data_mfa!$B$7)</f>
        <v>808194.63199999998</v>
      </c>
      <c r="Z15" s="148">
        <f>SUMIFS(env_ac_mfa!$F:$F,env_ac_mfa!$A:$A,Z10,env_ac_mfa!$B:$B,Data_mfa!$B$8,env_ac_mfa!$C:$C,Data_mfa!$A$15,env_ac_mfa!$D:$D,Data_mfa!$C$15,env_ac_mfa!$E:$E,Data_mfa!$B$7)</f>
        <v>872799.1</v>
      </c>
      <c r="AA15" s="148">
        <f>SUMIFS(env_ac_mfa!$F:$F,env_ac_mfa!$A:$A,AA10,env_ac_mfa!$B:$B,Data_mfa!$B$8,env_ac_mfa!$C:$C,Data_mfa!$A$15,env_ac_mfa!$D:$D,Data_mfa!$C$15,env_ac_mfa!$E:$E,Data_mfa!$B$7)</f>
        <v>981005.70600000001</v>
      </c>
      <c r="AB15" s="148">
        <f>SUMIFS(env_ac_mfa!$F:$F,env_ac_mfa!$A:$A,AB10,env_ac_mfa!$B:$B,Data_mfa!$B$8,env_ac_mfa!$C:$C,Data_mfa!$A$15,env_ac_mfa!$D:$D,Data_mfa!$C$15,env_ac_mfa!$E:$E,Data_mfa!$B$7)</f>
        <v>843714.21400000004</v>
      </c>
    </row>
    <row r="16" spans="1:28" x14ac:dyDescent="0.2">
      <c r="A16" s="144" t="s">
        <v>68</v>
      </c>
      <c r="B16" s="144" t="s">
        <v>1</v>
      </c>
      <c r="C16" s="144" t="s">
        <v>60</v>
      </c>
      <c r="D16" s="144" t="s">
        <v>5</v>
      </c>
      <c r="E16" s="146">
        <f>SUMIFS(env_ac_mfa!$F:$F,env_ac_mfa!$A:$A,E10,env_ac_mfa!$B:$B,Data_mfa!$B$8,env_ac_mfa!$C:$C,Data_mfa!$A$16,env_ac_mfa!$D:$D,Data_mfa!$C$16,env_ac_mfa!$E:$E,Data_mfa!$B$7)</f>
        <v>1479870.426</v>
      </c>
      <c r="F16" s="146">
        <f>SUMIFS(env_ac_mfa!$F:$F,env_ac_mfa!$A:$A,F10,env_ac_mfa!$B:$B,Data_mfa!$B$8,env_ac_mfa!$C:$C,Data_mfa!$A$16,env_ac_mfa!$D:$D,Data_mfa!$C$16,env_ac_mfa!$E:$E,Data_mfa!$B$7)</f>
        <v>1459062.4790000001</v>
      </c>
      <c r="G16" s="146">
        <f>SUMIFS(env_ac_mfa!$F:$F,env_ac_mfa!$A:$A,G10,env_ac_mfa!$B:$B,Data_mfa!$B$8,env_ac_mfa!$C:$C,Data_mfa!$A$16,env_ac_mfa!$D:$D,Data_mfa!$C$16,env_ac_mfa!$E:$E,Data_mfa!$B$7)</f>
        <v>1469372.8929999999</v>
      </c>
      <c r="H16" s="146">
        <f>SUMIFS(env_ac_mfa!$F:$F,env_ac_mfa!$A:$A,H10,env_ac_mfa!$B:$B,Data_mfa!$B$8,env_ac_mfa!$C:$C,Data_mfa!$A$16,env_ac_mfa!$D:$D,Data_mfa!$C$16,env_ac_mfa!$E:$E,Data_mfa!$B$7)</f>
        <v>1353374.4280000001</v>
      </c>
      <c r="I16" s="146">
        <f>SUMIFS(env_ac_mfa!$F:$F,env_ac_mfa!$A:$A,I10,env_ac_mfa!$B:$B,Data_mfa!$B$8,env_ac_mfa!$C:$C,Data_mfa!$A$16,env_ac_mfa!$D:$D,Data_mfa!$C$16,env_ac_mfa!$E:$E,Data_mfa!$B$7)</f>
        <v>1538542.0759999999</v>
      </c>
      <c r="J16" s="146">
        <f>SUMIFS(env_ac_mfa!$F:$F,env_ac_mfa!$A:$A,J10,env_ac_mfa!$B:$B,Data_mfa!$B$8,env_ac_mfa!$C:$C,Data_mfa!$A$16,env_ac_mfa!$D:$D,Data_mfa!$C$16,env_ac_mfa!$E:$E,Data_mfa!$B$7)</f>
        <v>1488245.578</v>
      </c>
      <c r="K16" s="146">
        <f>SUMIFS(env_ac_mfa!$F:$F,env_ac_mfa!$A:$A,K10,env_ac_mfa!$B:$B,Data_mfa!$B$8,env_ac_mfa!$C:$C,Data_mfa!$A$16,env_ac_mfa!$D:$D,Data_mfa!$C$16,env_ac_mfa!$E:$E,Data_mfa!$B$7)</f>
        <v>1409017.878</v>
      </c>
      <c r="L16" s="146">
        <f>SUMIFS(env_ac_mfa!$F:$F,env_ac_mfa!$A:$A,L10,env_ac_mfa!$B:$B,Data_mfa!$B$8,env_ac_mfa!$C:$C,Data_mfa!$A$16,env_ac_mfa!$D:$D,Data_mfa!$C$16,env_ac_mfa!$E:$E,Data_mfa!$B$7)</f>
        <v>1452229.5109999999</v>
      </c>
      <c r="M16" s="146">
        <f>SUMIFS(env_ac_mfa!$F:$F,env_ac_mfa!$A:$A,M10,env_ac_mfa!$B:$B,Data_mfa!$B$8,env_ac_mfa!$C:$C,Data_mfa!$A$16,env_ac_mfa!$D:$D,Data_mfa!$C$16,env_ac_mfa!$E:$E,Data_mfa!$B$7)</f>
        <v>1492712.3230000001</v>
      </c>
      <c r="N16" s="146">
        <f>SUMIFS(env_ac_mfa!$F:$F,env_ac_mfa!$A:$A,N10,env_ac_mfa!$B:$B,Data_mfa!$B$8,env_ac_mfa!$C:$C,Data_mfa!$A$16,env_ac_mfa!$D:$D,Data_mfa!$C$16,env_ac_mfa!$E:$E,Data_mfa!$B$7)</f>
        <v>1465838.13</v>
      </c>
      <c r="O16" s="146">
        <f>SUMIFS(env_ac_mfa!$F:$F,env_ac_mfa!$A:$A,O10,env_ac_mfa!$B:$B,Data_mfa!$B$8,env_ac_mfa!$C:$C,Data_mfa!$A$16,env_ac_mfa!$D:$D,Data_mfa!$C$16,env_ac_mfa!$E:$E,Data_mfa!$B$7)</f>
        <v>1439036.4790000001</v>
      </c>
      <c r="P16" s="146">
        <f>SUMIFS(env_ac_mfa!$F:$F,env_ac_mfa!$A:$A,P10,env_ac_mfa!$B:$B,Data_mfa!$B$8,env_ac_mfa!$C:$C,Data_mfa!$A$16,env_ac_mfa!$D:$D,Data_mfa!$C$16,env_ac_mfa!$E:$E,Data_mfa!$B$7)</f>
        <v>1500818.716</v>
      </c>
      <c r="Q16" s="146">
        <f>SUMIFS(env_ac_mfa!$F:$F,env_ac_mfa!$A:$A,Q10,env_ac_mfa!$B:$B,Data_mfa!$B$8,env_ac_mfa!$C:$C,Data_mfa!$A$16,env_ac_mfa!$D:$D,Data_mfa!$C$16,env_ac_mfa!$E:$E,Data_mfa!$B$7)</f>
        <v>1433531.5179999999</v>
      </c>
      <c r="R16" s="146">
        <f>SUMIFS(env_ac_mfa!$F:$F,env_ac_mfa!$A:$A,R10,env_ac_mfa!$B:$B,Data_mfa!$B$8,env_ac_mfa!$C:$C,Data_mfa!$A$16,env_ac_mfa!$D:$D,Data_mfa!$C$16,env_ac_mfa!$E:$E,Data_mfa!$B$7)</f>
        <v>1484006.949</v>
      </c>
      <c r="S16" s="146">
        <f>SUMIFS(env_ac_mfa!$F:$F,env_ac_mfa!$A:$A,S10,env_ac_mfa!$B:$B,Data_mfa!$B$8,env_ac_mfa!$C:$C,Data_mfa!$A$16,env_ac_mfa!$D:$D,Data_mfa!$C$16,env_ac_mfa!$E:$E,Data_mfa!$B$7)</f>
        <v>1580930.18</v>
      </c>
      <c r="T16" s="146">
        <f>SUMIFS(env_ac_mfa!$F:$F,env_ac_mfa!$A:$A,T10,env_ac_mfa!$B:$B,Data_mfa!$B$8,env_ac_mfa!$C:$C,Data_mfa!$A$16,env_ac_mfa!$D:$D,Data_mfa!$C$16,env_ac_mfa!$E:$E,Data_mfa!$B$7)</f>
        <v>1475003.9129999999</v>
      </c>
      <c r="U16" s="146">
        <f>SUMIFS(env_ac_mfa!$F:$F,env_ac_mfa!$A:$A,U10,env_ac_mfa!$B:$B,Data_mfa!$B$8,env_ac_mfa!$C:$C,Data_mfa!$A$16,env_ac_mfa!$D:$D,Data_mfa!$C$16,env_ac_mfa!$E:$E,Data_mfa!$B$7)</f>
        <v>1494603.8659999999</v>
      </c>
      <c r="V16" s="146">
        <f>SUMIFS(env_ac_mfa!$F:$F,env_ac_mfa!$A:$A,V10,env_ac_mfa!$B:$B,Data_mfa!$B$8,env_ac_mfa!$C:$C,Data_mfa!$A$16,env_ac_mfa!$D:$D,Data_mfa!$C$16,env_ac_mfa!$E:$E,Data_mfa!$B$7)</f>
        <v>1546924.6769999999</v>
      </c>
      <c r="W16" s="146">
        <f>SUMIFS(env_ac_mfa!$F:$F,env_ac_mfa!$A:$A,W10,env_ac_mfa!$B:$B,Data_mfa!$B$8,env_ac_mfa!$C:$C,Data_mfa!$A$16,env_ac_mfa!$D:$D,Data_mfa!$C$16,env_ac_mfa!$E:$E,Data_mfa!$B$7)</f>
        <v>1476629.44</v>
      </c>
      <c r="X16" s="146">
        <f>SUMIFS(env_ac_mfa!$F:$F,env_ac_mfa!$A:$A,X10,env_ac_mfa!$B:$B,Data_mfa!$B$8,env_ac_mfa!$C:$C,Data_mfa!$A$16,env_ac_mfa!$D:$D,Data_mfa!$C$16,env_ac_mfa!$E:$E,Data_mfa!$B$7)</f>
        <v>1514432.236</v>
      </c>
      <c r="Y16" s="147">
        <f>SUMIFS(env_ac_mfa!$F:$F,env_ac_mfa!$A:$A,Y10,env_ac_mfa!$B:$B,Data_mfa!$B$8,env_ac_mfa!$C:$C,Data_mfa!$A$16,env_ac_mfa!$D:$D,Data_mfa!$C$16,env_ac_mfa!$E:$E,Data_mfa!$B$7)</f>
        <v>1513306.835</v>
      </c>
      <c r="Z16" s="148">
        <f>SUMIFS(env_ac_mfa!$F:$F,env_ac_mfa!$A:$A,Z10,env_ac_mfa!$B:$B,Data_mfa!$B$8,env_ac_mfa!$C:$C,Data_mfa!$A$16,env_ac_mfa!$D:$D,Data_mfa!$C$16,env_ac_mfa!$E:$E,Data_mfa!$B$7)</f>
        <v>1560014.811</v>
      </c>
      <c r="AA16" s="148">
        <f>SUMIFS(env_ac_mfa!$F:$F,env_ac_mfa!$A:$A,AA10,env_ac_mfa!$B:$B,Data_mfa!$B$8,env_ac_mfa!$C:$C,Data_mfa!$A$16,env_ac_mfa!$D:$D,Data_mfa!$C$16,env_ac_mfa!$E:$E,Data_mfa!$B$7)</f>
        <v>1442183.281</v>
      </c>
      <c r="AB16" s="148">
        <f>SUMIFS(env_ac_mfa!$F:$F,env_ac_mfa!$A:$A,AB10,env_ac_mfa!$B:$B,Data_mfa!$B$8,env_ac_mfa!$C:$C,Data_mfa!$A$16,env_ac_mfa!$D:$D,Data_mfa!$C$16,env_ac_mfa!$E:$E,Data_mfa!$B$7)</f>
        <v>1432333.31</v>
      </c>
    </row>
    <row r="17" spans="1:28" x14ac:dyDescent="0.2">
      <c r="A17" s="144" t="s">
        <v>68</v>
      </c>
      <c r="B17" s="144" t="s">
        <v>1</v>
      </c>
      <c r="C17" s="144" t="s">
        <v>59</v>
      </c>
      <c r="D17" s="144" t="s">
        <v>3</v>
      </c>
      <c r="E17" s="146">
        <f>SUMIFS(env_ac_mfa!$F:$F,env_ac_mfa!$A:$A,E10,env_ac_mfa!$B:$B,Data_mfa!$B$8,env_ac_mfa!$C:$C,Data_mfa!$A$17,env_ac_mfa!$D:$D,Data_mfa!$C$17,env_ac_mfa!$E:$E,Data_mfa!$B$7)</f>
        <v>153475.16</v>
      </c>
      <c r="F17" s="146">
        <f>SUMIFS(env_ac_mfa!$F:$F,env_ac_mfa!$A:$A,F10,env_ac_mfa!$B:$B,Data_mfa!$B$8,env_ac_mfa!$C:$C,Data_mfa!$A$17,env_ac_mfa!$D:$D,Data_mfa!$C$17,env_ac_mfa!$E:$E,Data_mfa!$B$7)</f>
        <v>157756.47200000001</v>
      </c>
      <c r="G17" s="146">
        <f>SUMIFS(env_ac_mfa!$F:$F,env_ac_mfa!$A:$A,G10,env_ac_mfa!$B:$B,Data_mfa!$B$8,env_ac_mfa!$C:$C,Data_mfa!$A$17,env_ac_mfa!$D:$D,Data_mfa!$C$17,env_ac_mfa!$E:$E,Data_mfa!$B$7)</f>
        <v>166901.06200000001</v>
      </c>
      <c r="H17" s="146">
        <f>SUMIFS(env_ac_mfa!$F:$F,env_ac_mfa!$A:$A,H10,env_ac_mfa!$B:$B,Data_mfa!$B$8,env_ac_mfa!$C:$C,Data_mfa!$A$17,env_ac_mfa!$D:$D,Data_mfa!$C$17,env_ac_mfa!$E:$E,Data_mfa!$B$7)</f>
        <v>166466.24299999999</v>
      </c>
      <c r="I17" s="146">
        <f>SUMIFS(env_ac_mfa!$F:$F,env_ac_mfa!$A:$A,I10,env_ac_mfa!$B:$B,Data_mfa!$B$8,env_ac_mfa!$C:$C,Data_mfa!$A$17,env_ac_mfa!$D:$D,Data_mfa!$C$17,env_ac_mfa!$E:$E,Data_mfa!$B$7)</f>
        <v>168774.913</v>
      </c>
      <c r="J17" s="146">
        <f>SUMIFS(env_ac_mfa!$F:$F,env_ac_mfa!$A:$A,J10,env_ac_mfa!$B:$B,Data_mfa!$B$8,env_ac_mfa!$C:$C,Data_mfa!$A$17,env_ac_mfa!$D:$D,Data_mfa!$C$17,env_ac_mfa!$E:$E,Data_mfa!$B$7)</f>
        <v>170711.31400000001</v>
      </c>
      <c r="K17" s="146">
        <f>SUMIFS(env_ac_mfa!$F:$F,env_ac_mfa!$A:$A,K10,env_ac_mfa!$B:$B,Data_mfa!$B$8,env_ac_mfa!$C:$C,Data_mfa!$A$17,env_ac_mfa!$D:$D,Data_mfa!$C$17,env_ac_mfa!$E:$E,Data_mfa!$B$7)</f>
        <v>172264.12</v>
      </c>
      <c r="L17" s="146">
        <f>SUMIFS(env_ac_mfa!$F:$F,env_ac_mfa!$A:$A,L10,env_ac_mfa!$B:$B,Data_mfa!$B$8,env_ac_mfa!$C:$C,Data_mfa!$A$17,env_ac_mfa!$D:$D,Data_mfa!$C$17,env_ac_mfa!$E:$E,Data_mfa!$B$7)</f>
        <v>185614.33799999999</v>
      </c>
      <c r="M17" s="146">
        <f>SUMIFS(env_ac_mfa!$F:$F,env_ac_mfa!$A:$A,M10,env_ac_mfa!$B:$B,Data_mfa!$B$8,env_ac_mfa!$C:$C,Data_mfa!$A$17,env_ac_mfa!$D:$D,Data_mfa!$C$17,env_ac_mfa!$E:$E,Data_mfa!$B$7)</f>
        <v>181126.82199999999</v>
      </c>
      <c r="N17" s="146">
        <f>SUMIFS(env_ac_mfa!$F:$F,env_ac_mfa!$A:$A,N10,env_ac_mfa!$B:$B,Data_mfa!$B$8,env_ac_mfa!$C:$C,Data_mfa!$A$17,env_ac_mfa!$D:$D,Data_mfa!$C$17,env_ac_mfa!$E:$E,Data_mfa!$B$7)</f>
        <v>152461.272</v>
      </c>
      <c r="O17" s="146">
        <f>SUMIFS(env_ac_mfa!$F:$F,env_ac_mfa!$A:$A,O10,env_ac_mfa!$B:$B,Data_mfa!$B$8,env_ac_mfa!$C:$C,Data_mfa!$A$17,env_ac_mfa!$D:$D,Data_mfa!$C$17,env_ac_mfa!$E:$E,Data_mfa!$B$7)</f>
        <v>160898.158</v>
      </c>
      <c r="P17" s="146">
        <f>SUMIFS(env_ac_mfa!$F:$F,env_ac_mfa!$A:$A,P10,env_ac_mfa!$B:$B,Data_mfa!$B$8,env_ac_mfa!$C:$C,Data_mfa!$A$17,env_ac_mfa!$D:$D,Data_mfa!$C$17,env_ac_mfa!$E:$E,Data_mfa!$B$7)</f>
        <v>168491.98699999999</v>
      </c>
      <c r="Q17" s="146">
        <f>SUMIFS(env_ac_mfa!$F:$F,env_ac_mfa!$A:$A,Q10,env_ac_mfa!$B:$B,Data_mfa!$B$8,env_ac_mfa!$C:$C,Data_mfa!$A$17,env_ac_mfa!$D:$D,Data_mfa!$C$17,env_ac_mfa!$E:$E,Data_mfa!$B$7)</f>
        <v>166749.54399999999</v>
      </c>
      <c r="R17" s="146">
        <f>SUMIFS(env_ac_mfa!$F:$F,env_ac_mfa!$A:$A,R10,env_ac_mfa!$B:$B,Data_mfa!$B$8,env_ac_mfa!$C:$C,Data_mfa!$A$17,env_ac_mfa!$D:$D,Data_mfa!$C$17,env_ac_mfa!$E:$E,Data_mfa!$B$7)</f>
        <v>170788.01500000001</v>
      </c>
      <c r="S17" s="146">
        <f>SUMIFS(env_ac_mfa!$F:$F,env_ac_mfa!$A:$A,S10,env_ac_mfa!$B:$B,Data_mfa!$B$8,env_ac_mfa!$C:$C,Data_mfa!$A$17,env_ac_mfa!$D:$D,Data_mfa!$C$17,env_ac_mfa!$E:$E,Data_mfa!$B$7)</f>
        <v>184870.26300000001</v>
      </c>
      <c r="T17" s="146">
        <f>SUMIFS(env_ac_mfa!$F:$F,env_ac_mfa!$A:$A,T10,env_ac_mfa!$B:$B,Data_mfa!$B$8,env_ac_mfa!$C:$C,Data_mfa!$A$17,env_ac_mfa!$D:$D,Data_mfa!$C$17,env_ac_mfa!$E:$E,Data_mfa!$B$7)</f>
        <v>184572.57699999999</v>
      </c>
      <c r="U17" s="146">
        <f>SUMIFS(env_ac_mfa!$F:$F,env_ac_mfa!$A:$A,U10,env_ac_mfa!$B:$B,Data_mfa!$B$8,env_ac_mfa!$C:$C,Data_mfa!$A$17,env_ac_mfa!$D:$D,Data_mfa!$C$17,env_ac_mfa!$E:$E,Data_mfa!$B$7)</f>
        <v>190092.66500000001</v>
      </c>
      <c r="V17" s="146">
        <f>SUMIFS(env_ac_mfa!$F:$F,env_ac_mfa!$A:$A,V10,env_ac_mfa!$B:$B,Data_mfa!$B$8,env_ac_mfa!$C:$C,Data_mfa!$A$17,env_ac_mfa!$D:$D,Data_mfa!$C$17,env_ac_mfa!$E:$E,Data_mfa!$B$7)</f>
        <v>195473.66</v>
      </c>
      <c r="W17" s="146">
        <f>SUMIFS(env_ac_mfa!$F:$F,env_ac_mfa!$A:$A,W10,env_ac_mfa!$B:$B,Data_mfa!$B$8,env_ac_mfa!$C:$C,Data_mfa!$A$17,env_ac_mfa!$D:$D,Data_mfa!$C$17,env_ac_mfa!$E:$E,Data_mfa!$B$7)</f>
        <v>207659.72399999999</v>
      </c>
      <c r="X17" s="146">
        <f>SUMIFS(env_ac_mfa!$F:$F,env_ac_mfa!$A:$A,X10,env_ac_mfa!$B:$B,Data_mfa!$B$8,env_ac_mfa!$C:$C,Data_mfa!$A$17,env_ac_mfa!$D:$D,Data_mfa!$C$17,env_ac_mfa!$E:$E,Data_mfa!$B$7)</f>
        <v>211725.14</v>
      </c>
      <c r="Y17" s="147">
        <f>SUMIFS(env_ac_mfa!$F:$F,env_ac_mfa!$A:$A,Y10,env_ac_mfa!$B:$B,Data_mfa!$B$8,env_ac_mfa!$C:$C,Data_mfa!$A$17,env_ac_mfa!$D:$D,Data_mfa!$C$17,env_ac_mfa!$E:$E,Data_mfa!$B$7)</f>
        <v>200601.734</v>
      </c>
      <c r="Z17" s="148">
        <f>SUMIFS(env_ac_mfa!$F:$F,env_ac_mfa!$A:$A,Z10,env_ac_mfa!$B:$B,Data_mfa!$B$8,env_ac_mfa!$C:$C,Data_mfa!$A$17,env_ac_mfa!$D:$D,Data_mfa!$C$17,env_ac_mfa!$E:$E,Data_mfa!$B$7)</f>
        <v>195459.41</v>
      </c>
      <c r="AA17" s="148">
        <f>SUMIFS(env_ac_mfa!$F:$F,env_ac_mfa!$A:$A,AA10,env_ac_mfa!$B:$B,Data_mfa!$B$8,env_ac_mfa!$C:$C,Data_mfa!$A$17,env_ac_mfa!$D:$D,Data_mfa!$C$17,env_ac_mfa!$E:$E,Data_mfa!$B$7)</f>
        <v>206794.56599999999</v>
      </c>
      <c r="AB17" s="148">
        <f>SUMIFS(env_ac_mfa!$F:$F,env_ac_mfa!$A:$A,AB10,env_ac_mfa!$B:$B,Data_mfa!$B$8,env_ac_mfa!$C:$C,Data_mfa!$A$17,env_ac_mfa!$D:$D,Data_mfa!$C$17,env_ac_mfa!$E:$E,Data_mfa!$B$7)</f>
        <v>192225.524</v>
      </c>
    </row>
    <row r="18" spans="1:28" x14ac:dyDescent="0.2">
      <c r="A18" s="144" t="s">
        <v>68</v>
      </c>
      <c r="B18" s="144" t="s">
        <v>1</v>
      </c>
      <c r="C18" s="144" t="s">
        <v>58</v>
      </c>
      <c r="D18" s="144" t="s">
        <v>57</v>
      </c>
      <c r="E18" s="146">
        <f>SUMIFS(env_ac_mfa!$F:$F,env_ac_mfa!$A:$A,E10,env_ac_mfa!$B:$B,Data_mfa!$B$8,env_ac_mfa!$C:$C,Data_mfa!$A$18,env_ac_mfa!$D:$D,Data_mfa!$C$18,env_ac_mfa!$E:$E,Data_mfa!$B$7)</f>
        <v>124670.239</v>
      </c>
      <c r="F18" s="146">
        <f>SUMIFS(env_ac_mfa!$F:$F,env_ac_mfa!$A:$A,F10,env_ac_mfa!$B:$B,Data_mfa!$B$8,env_ac_mfa!$C:$C,Data_mfa!$A$18,env_ac_mfa!$D:$D,Data_mfa!$C$18,env_ac_mfa!$E:$E,Data_mfa!$B$7)</f>
        <v>120272.523</v>
      </c>
      <c r="G18" s="146">
        <f>SUMIFS(env_ac_mfa!$F:$F,env_ac_mfa!$A:$A,G10,env_ac_mfa!$B:$B,Data_mfa!$B$8,env_ac_mfa!$C:$C,Data_mfa!$A$18,env_ac_mfa!$D:$D,Data_mfa!$C$18,env_ac_mfa!$E:$E,Data_mfa!$B$7)</f>
        <v>125714.235</v>
      </c>
      <c r="H18" s="146">
        <f>SUMIFS(env_ac_mfa!$F:$F,env_ac_mfa!$A:$A,H10,env_ac_mfa!$B:$B,Data_mfa!$B$8,env_ac_mfa!$C:$C,Data_mfa!$A$18,env_ac_mfa!$D:$D,Data_mfa!$C$18,env_ac_mfa!$E:$E,Data_mfa!$B$7)</f>
        <v>129884.16099999999</v>
      </c>
      <c r="I18" s="146">
        <f>SUMIFS(env_ac_mfa!$F:$F,env_ac_mfa!$A:$A,I10,env_ac_mfa!$B:$B,Data_mfa!$B$8,env_ac_mfa!$C:$C,Data_mfa!$A$18,env_ac_mfa!$D:$D,Data_mfa!$C$18,env_ac_mfa!$E:$E,Data_mfa!$B$7)</f>
        <v>127901.86599999999</v>
      </c>
      <c r="J18" s="146">
        <f>SUMIFS(env_ac_mfa!$F:$F,env_ac_mfa!$A:$A,J10,env_ac_mfa!$B:$B,Data_mfa!$B$8,env_ac_mfa!$C:$C,Data_mfa!$A$18,env_ac_mfa!$D:$D,Data_mfa!$C$18,env_ac_mfa!$E:$E,Data_mfa!$B$7)</f>
        <v>139669.022</v>
      </c>
      <c r="K18" s="146">
        <f>SUMIFS(env_ac_mfa!$F:$F,env_ac_mfa!$A:$A,K10,env_ac_mfa!$B:$B,Data_mfa!$B$8,env_ac_mfa!$C:$C,Data_mfa!$A$18,env_ac_mfa!$D:$D,Data_mfa!$C$18,env_ac_mfa!$E:$E,Data_mfa!$B$7)</f>
        <v>143448.25</v>
      </c>
      <c r="L18" s="146">
        <f>SUMIFS(env_ac_mfa!$F:$F,env_ac_mfa!$A:$A,L10,env_ac_mfa!$B:$B,Data_mfa!$B$8,env_ac_mfa!$C:$C,Data_mfa!$A$18,env_ac_mfa!$D:$D,Data_mfa!$C$18,env_ac_mfa!$E:$E,Data_mfa!$B$7)</f>
        <v>137814.74600000001</v>
      </c>
      <c r="M18" s="146">
        <f>SUMIFS(env_ac_mfa!$F:$F,env_ac_mfa!$A:$A,M10,env_ac_mfa!$B:$B,Data_mfa!$B$8,env_ac_mfa!$C:$C,Data_mfa!$A$18,env_ac_mfa!$D:$D,Data_mfa!$C$18,env_ac_mfa!$E:$E,Data_mfa!$B$7)</f>
        <v>147796.91899999999</v>
      </c>
      <c r="N18" s="146">
        <f>SUMIFS(env_ac_mfa!$F:$F,env_ac_mfa!$A:$A,N10,env_ac_mfa!$B:$B,Data_mfa!$B$8,env_ac_mfa!$C:$C,Data_mfa!$A$18,env_ac_mfa!$D:$D,Data_mfa!$C$18,env_ac_mfa!$E:$E,Data_mfa!$B$7)</f>
        <v>144345.83300000001</v>
      </c>
      <c r="O18" s="146">
        <f>SUMIFS(env_ac_mfa!$F:$F,env_ac_mfa!$A:$A,O10,env_ac_mfa!$B:$B,Data_mfa!$B$8,env_ac_mfa!$C:$C,Data_mfa!$A$18,env_ac_mfa!$D:$D,Data_mfa!$C$18,env_ac_mfa!$E:$E,Data_mfa!$B$7)</f>
        <v>160017.51300000001</v>
      </c>
      <c r="P18" s="146">
        <f>SUMIFS(env_ac_mfa!$F:$F,env_ac_mfa!$A:$A,P10,env_ac_mfa!$B:$B,Data_mfa!$B$8,env_ac_mfa!$C:$C,Data_mfa!$A$18,env_ac_mfa!$D:$D,Data_mfa!$C$18,env_ac_mfa!$E:$E,Data_mfa!$B$7)</f>
        <v>161356.05100000001</v>
      </c>
      <c r="Q18" s="146">
        <f>SUMIFS(env_ac_mfa!$F:$F,env_ac_mfa!$A:$A,Q10,env_ac_mfa!$B:$B,Data_mfa!$B$8,env_ac_mfa!$C:$C,Data_mfa!$A$18,env_ac_mfa!$D:$D,Data_mfa!$C$18,env_ac_mfa!$E:$E,Data_mfa!$B$7)</f>
        <v>165922.44899999999</v>
      </c>
      <c r="R18" s="146">
        <f>SUMIFS(env_ac_mfa!$F:$F,env_ac_mfa!$A:$A,R10,env_ac_mfa!$B:$B,Data_mfa!$B$8,env_ac_mfa!$C:$C,Data_mfa!$A$18,env_ac_mfa!$D:$D,Data_mfa!$C$18,env_ac_mfa!$E:$E,Data_mfa!$B$7)</f>
        <v>184390.139</v>
      </c>
      <c r="S18" s="146">
        <f>SUMIFS(env_ac_mfa!$F:$F,env_ac_mfa!$A:$A,S10,env_ac_mfa!$B:$B,Data_mfa!$B$8,env_ac_mfa!$C:$C,Data_mfa!$A$18,env_ac_mfa!$D:$D,Data_mfa!$C$18,env_ac_mfa!$E:$E,Data_mfa!$B$7)</f>
        <v>191894.52900000001</v>
      </c>
      <c r="T18" s="146">
        <f>SUMIFS(env_ac_mfa!$F:$F,env_ac_mfa!$A:$A,T10,env_ac_mfa!$B:$B,Data_mfa!$B$8,env_ac_mfa!$C:$C,Data_mfa!$A$18,env_ac_mfa!$D:$D,Data_mfa!$C$18,env_ac_mfa!$E:$E,Data_mfa!$B$7)</f>
        <v>201671.06899999999</v>
      </c>
      <c r="U18" s="146">
        <f>SUMIFS(env_ac_mfa!$F:$F,env_ac_mfa!$A:$A,U10,env_ac_mfa!$B:$B,Data_mfa!$B$8,env_ac_mfa!$C:$C,Data_mfa!$A$18,env_ac_mfa!$D:$D,Data_mfa!$C$18,env_ac_mfa!$E:$E,Data_mfa!$B$7)</f>
        <v>203408.42800000001</v>
      </c>
      <c r="V18" s="146">
        <f>SUMIFS(env_ac_mfa!$F:$F,env_ac_mfa!$A:$A,V10,env_ac_mfa!$B:$B,Data_mfa!$B$8,env_ac_mfa!$C:$C,Data_mfa!$A$18,env_ac_mfa!$D:$D,Data_mfa!$C$18,env_ac_mfa!$E:$E,Data_mfa!$B$7)</f>
        <v>199777.09400000001</v>
      </c>
      <c r="W18" s="146">
        <f>SUMIFS(env_ac_mfa!$F:$F,env_ac_mfa!$A:$A,W10,env_ac_mfa!$B:$B,Data_mfa!$B$8,env_ac_mfa!$C:$C,Data_mfa!$A$18,env_ac_mfa!$D:$D,Data_mfa!$C$18,env_ac_mfa!$E:$E,Data_mfa!$B$7)</f>
        <v>195722.481</v>
      </c>
      <c r="X18" s="146">
        <f>SUMIFS(env_ac_mfa!$F:$F,env_ac_mfa!$A:$A,X10,env_ac_mfa!$B:$B,Data_mfa!$B$8,env_ac_mfa!$C:$C,Data_mfa!$A$18,env_ac_mfa!$D:$D,Data_mfa!$C$18,env_ac_mfa!$E:$E,Data_mfa!$B$7)</f>
        <v>215191.52</v>
      </c>
      <c r="Y18" s="147">
        <f>SUMIFS(env_ac_mfa!$F:$F,env_ac_mfa!$A:$A,Y10,env_ac_mfa!$B:$B,Data_mfa!$B$8,env_ac_mfa!$C:$C,Data_mfa!$A$18,env_ac_mfa!$D:$D,Data_mfa!$C$18,env_ac_mfa!$E:$E,Data_mfa!$B$7)</f>
        <v>227125.60399999999</v>
      </c>
      <c r="Z18" s="148">
        <f>SUMIFS(env_ac_mfa!$F:$F,env_ac_mfa!$A:$A,Z10,env_ac_mfa!$B:$B,Data_mfa!$B$8,env_ac_mfa!$C:$C,Data_mfa!$A$18,env_ac_mfa!$D:$D,Data_mfa!$C$18,env_ac_mfa!$E:$E,Data_mfa!$B$7)</f>
        <v>223531.97200000001</v>
      </c>
      <c r="AA18" s="148">
        <f>SUMIFS(env_ac_mfa!$F:$F,env_ac_mfa!$A:$A,AA10,env_ac_mfa!$B:$B,Data_mfa!$B$8,env_ac_mfa!$C:$C,Data_mfa!$A$18,env_ac_mfa!$D:$D,Data_mfa!$C$18,env_ac_mfa!$E:$E,Data_mfa!$B$7)</f>
        <v>210274.91099999999</v>
      </c>
      <c r="AB18" s="148">
        <f>SUMIFS(env_ac_mfa!$F:$F,env_ac_mfa!$A:$A,AB10,env_ac_mfa!$B:$B,Data_mfa!$B$8,env_ac_mfa!$C:$C,Data_mfa!$A$18,env_ac_mfa!$D:$D,Data_mfa!$C$18,env_ac_mfa!$E:$E,Data_mfa!$B$7)</f>
        <v>200646.326</v>
      </c>
    </row>
    <row r="19" spans="1:28" x14ac:dyDescent="0.2">
      <c r="A19" s="144" t="s">
        <v>68</v>
      </c>
      <c r="B19" s="144" t="s">
        <v>1</v>
      </c>
      <c r="C19" s="144" t="s">
        <v>56</v>
      </c>
      <c r="D19" s="144" t="s">
        <v>12</v>
      </c>
      <c r="E19" s="146">
        <f>SUMIFS(env_ac_mfa!$F:$F,env_ac_mfa!$A:$A,E10,env_ac_mfa!$B:$B,Data_mfa!$B$8,env_ac_mfa!$C:$C,Data_mfa!$A$19,env_ac_mfa!$D:$D,Data_mfa!$C$19,env_ac_mfa!$E:$E,Data_mfa!$B$7)</f>
        <v>1508675.348</v>
      </c>
      <c r="F19" s="146">
        <f>SUMIFS(env_ac_mfa!$F:$F,env_ac_mfa!$A:$A,F10,env_ac_mfa!$B:$B,Data_mfa!$B$8,env_ac_mfa!$C:$C,Data_mfa!$A$19,env_ac_mfa!$D:$D,Data_mfa!$C$19,env_ac_mfa!$E:$E,Data_mfa!$B$7)</f>
        <v>1496546.4280000001</v>
      </c>
      <c r="G19" s="146">
        <f>SUMIFS(env_ac_mfa!$F:$F,env_ac_mfa!$A:$A,G10,env_ac_mfa!$B:$B,Data_mfa!$B$8,env_ac_mfa!$C:$C,Data_mfa!$A$19,env_ac_mfa!$D:$D,Data_mfa!$C$19,env_ac_mfa!$E:$E,Data_mfa!$B$7)</f>
        <v>1510559.7209999999</v>
      </c>
      <c r="H19" s="146">
        <f>SUMIFS(env_ac_mfa!$F:$F,env_ac_mfa!$A:$A,H10,env_ac_mfa!$B:$B,Data_mfa!$B$8,env_ac_mfa!$C:$C,Data_mfa!$A$19,env_ac_mfa!$D:$D,Data_mfa!$C$19,env_ac_mfa!$E:$E,Data_mfa!$B$7)</f>
        <v>1389956.5109999999</v>
      </c>
      <c r="I19" s="146">
        <f>SUMIFS(env_ac_mfa!$F:$F,env_ac_mfa!$A:$A,I10,env_ac_mfa!$B:$B,Data_mfa!$B$8,env_ac_mfa!$C:$C,Data_mfa!$A$19,env_ac_mfa!$D:$D,Data_mfa!$C$19,env_ac_mfa!$E:$E,Data_mfa!$B$7)</f>
        <v>1579415.1240000001</v>
      </c>
      <c r="J19" s="146">
        <f>SUMIFS(env_ac_mfa!$F:$F,env_ac_mfa!$A:$A,J10,env_ac_mfa!$B:$B,Data_mfa!$B$8,env_ac_mfa!$C:$C,Data_mfa!$A$19,env_ac_mfa!$D:$D,Data_mfa!$C$19,env_ac_mfa!$E:$E,Data_mfa!$B$7)</f>
        <v>1519287.87</v>
      </c>
      <c r="K19" s="146">
        <f>SUMIFS(env_ac_mfa!$F:$F,env_ac_mfa!$A:$A,K10,env_ac_mfa!$B:$B,Data_mfa!$B$8,env_ac_mfa!$C:$C,Data_mfa!$A$19,env_ac_mfa!$D:$D,Data_mfa!$C$19,env_ac_mfa!$E:$E,Data_mfa!$B$7)</f>
        <v>1437833.7479999999</v>
      </c>
      <c r="L19" s="146">
        <f>SUMIFS(env_ac_mfa!$F:$F,env_ac_mfa!$A:$A,L10,env_ac_mfa!$B:$B,Data_mfa!$B$8,env_ac_mfa!$C:$C,Data_mfa!$A$19,env_ac_mfa!$D:$D,Data_mfa!$C$19,env_ac_mfa!$E:$E,Data_mfa!$B$7)</f>
        <v>1500029.102</v>
      </c>
      <c r="M19" s="146">
        <f>SUMIFS(env_ac_mfa!$F:$F,env_ac_mfa!$A:$A,M10,env_ac_mfa!$B:$B,Data_mfa!$B$8,env_ac_mfa!$C:$C,Data_mfa!$A$19,env_ac_mfa!$D:$D,Data_mfa!$C$19,env_ac_mfa!$E:$E,Data_mfa!$B$7)</f>
        <v>1526042.226</v>
      </c>
      <c r="N19" s="146">
        <f>SUMIFS(env_ac_mfa!$F:$F,env_ac_mfa!$A:$A,N10,env_ac_mfa!$B:$B,Data_mfa!$B$8,env_ac_mfa!$C:$C,Data_mfa!$A$19,env_ac_mfa!$D:$D,Data_mfa!$C$19,env_ac_mfa!$E:$E,Data_mfa!$B$7)</f>
        <v>1473953.5689999999</v>
      </c>
      <c r="O19" s="146">
        <f>SUMIFS(env_ac_mfa!$F:$F,env_ac_mfa!$A:$A,O10,env_ac_mfa!$B:$B,Data_mfa!$B$8,env_ac_mfa!$C:$C,Data_mfa!$A$19,env_ac_mfa!$D:$D,Data_mfa!$C$19,env_ac_mfa!$E:$E,Data_mfa!$B$7)</f>
        <v>1439917.1240000001</v>
      </c>
      <c r="P19" s="146">
        <f>SUMIFS(env_ac_mfa!$F:$F,env_ac_mfa!$A:$A,P10,env_ac_mfa!$B:$B,Data_mfa!$B$8,env_ac_mfa!$C:$C,Data_mfa!$A$19,env_ac_mfa!$D:$D,Data_mfa!$C$19,env_ac_mfa!$E:$E,Data_mfa!$B$7)</f>
        <v>1507954.6529999999</v>
      </c>
      <c r="Q19" s="146">
        <f>SUMIFS(env_ac_mfa!$F:$F,env_ac_mfa!$A:$A,Q10,env_ac_mfa!$B:$B,Data_mfa!$B$8,env_ac_mfa!$C:$C,Data_mfa!$A$19,env_ac_mfa!$D:$D,Data_mfa!$C$19,env_ac_mfa!$E:$E,Data_mfa!$B$7)</f>
        <v>1434358.6129999999</v>
      </c>
      <c r="R19" s="146">
        <f>SUMIFS(env_ac_mfa!$F:$F,env_ac_mfa!$A:$A,R10,env_ac_mfa!$B:$B,Data_mfa!$B$8,env_ac_mfa!$C:$C,Data_mfa!$A$19,env_ac_mfa!$D:$D,Data_mfa!$C$19,env_ac_mfa!$E:$E,Data_mfa!$B$7)</f>
        <v>1470404.824</v>
      </c>
      <c r="S19" s="146">
        <f>SUMIFS(env_ac_mfa!$F:$F,env_ac_mfa!$A:$A,S10,env_ac_mfa!$B:$B,Data_mfa!$B$8,env_ac_mfa!$C:$C,Data_mfa!$A$19,env_ac_mfa!$D:$D,Data_mfa!$C$19,env_ac_mfa!$E:$E,Data_mfa!$B$7)</f>
        <v>1573905.9140000001</v>
      </c>
      <c r="T19" s="146">
        <f>SUMIFS(env_ac_mfa!$F:$F,env_ac_mfa!$A:$A,T10,env_ac_mfa!$B:$B,Data_mfa!$B$8,env_ac_mfa!$C:$C,Data_mfa!$A$19,env_ac_mfa!$D:$D,Data_mfa!$C$19,env_ac_mfa!$E:$E,Data_mfa!$B$7)</f>
        <v>1457905.4210000001</v>
      </c>
      <c r="U19" s="146">
        <f>SUMIFS(env_ac_mfa!$F:$F,env_ac_mfa!$A:$A,U10,env_ac_mfa!$B:$B,Data_mfa!$B$8,env_ac_mfa!$C:$C,Data_mfa!$A$19,env_ac_mfa!$D:$D,Data_mfa!$C$19,env_ac_mfa!$E:$E,Data_mfa!$B$7)</f>
        <v>1481288.1029999999</v>
      </c>
      <c r="V19" s="146">
        <f>SUMIFS(env_ac_mfa!$F:$F,env_ac_mfa!$A:$A,V10,env_ac_mfa!$B:$B,Data_mfa!$B$8,env_ac_mfa!$C:$C,Data_mfa!$A$19,env_ac_mfa!$D:$D,Data_mfa!$C$19,env_ac_mfa!$E:$E,Data_mfa!$B$7)</f>
        <v>1542621.243</v>
      </c>
      <c r="W19" s="146">
        <f>SUMIFS(env_ac_mfa!$F:$F,env_ac_mfa!$A:$A,W10,env_ac_mfa!$B:$B,Data_mfa!$B$8,env_ac_mfa!$C:$C,Data_mfa!$A$19,env_ac_mfa!$D:$D,Data_mfa!$C$19,env_ac_mfa!$E:$E,Data_mfa!$B$7)</f>
        <v>1488566.683</v>
      </c>
      <c r="X19" s="146">
        <f>SUMIFS(env_ac_mfa!$F:$F,env_ac_mfa!$A:$A,X10,env_ac_mfa!$B:$B,Data_mfa!$B$8,env_ac_mfa!$C:$C,Data_mfa!$A$19,env_ac_mfa!$D:$D,Data_mfa!$C$19,env_ac_mfa!$E:$E,Data_mfa!$B$7)</f>
        <v>1510965.8559999999</v>
      </c>
      <c r="Y19" s="147">
        <f>SUMIFS(env_ac_mfa!$F:$F,env_ac_mfa!$A:$A,Y10,env_ac_mfa!$B:$B,Data_mfa!$B$8,env_ac_mfa!$C:$C,Data_mfa!$A$19,env_ac_mfa!$D:$D,Data_mfa!$C$19,env_ac_mfa!$E:$E,Data_mfa!$B$7)</f>
        <v>1486782.9650000001</v>
      </c>
      <c r="Z19" s="148">
        <f>SUMIFS(env_ac_mfa!$F:$F,env_ac_mfa!$A:$A,Z10,env_ac_mfa!$B:$B,Data_mfa!$B$8,env_ac_mfa!$C:$C,Data_mfa!$A$19,env_ac_mfa!$D:$D,Data_mfa!$C$19,env_ac_mfa!$E:$E,Data_mfa!$B$7)</f>
        <v>1531942.2490000001</v>
      </c>
      <c r="AA19" s="148">
        <f>SUMIFS(env_ac_mfa!$F:$F,env_ac_mfa!$A:$A,AA10,env_ac_mfa!$B:$B,Data_mfa!$B$8,env_ac_mfa!$C:$C,Data_mfa!$A$19,env_ac_mfa!$D:$D,Data_mfa!$C$19,env_ac_mfa!$E:$E,Data_mfa!$B$7)</f>
        <v>1438702.936</v>
      </c>
      <c r="AB19" s="148">
        <f>SUMIFS(env_ac_mfa!$F:$F,env_ac_mfa!$A:$A,AB10,env_ac_mfa!$B:$B,Data_mfa!$B$8,env_ac_mfa!$C:$C,Data_mfa!$A$19,env_ac_mfa!$D:$D,Data_mfa!$C$19,env_ac_mfa!$E:$E,Data_mfa!$B$7)</f>
        <v>1423912.5079999999</v>
      </c>
    </row>
    <row r="20" spans="1:28" x14ac:dyDescent="0.2">
      <c r="A20" s="144" t="s">
        <v>68</v>
      </c>
      <c r="B20" s="144" t="s">
        <v>1</v>
      </c>
      <c r="C20" s="144" t="s">
        <v>53</v>
      </c>
      <c r="D20" s="144" t="s">
        <v>52</v>
      </c>
      <c r="E20" s="146">
        <f>SUMIFS(env_ac_mfa!$F:$F,env_ac_mfa!$A:$A,E10,env_ac_mfa!$B:$B,Data_mfa!$B$8,env_ac_mfa!$C:$C,Data_mfa!$A$20,env_ac_mfa!$D:$D,Data_mfa!$C$20,env_ac_mfa!$E:$E,Data_mfa!$B$7)</f>
        <v>28804.920999999998</v>
      </c>
      <c r="F20" s="146">
        <f>SUMIFS(env_ac_mfa!$F:$F,env_ac_mfa!$A:$A,F10,env_ac_mfa!$B:$B,Data_mfa!$B$8,env_ac_mfa!$C:$C,Data_mfa!$A$20,env_ac_mfa!$D:$D,Data_mfa!$C$20,env_ac_mfa!$E:$E,Data_mfa!$B$7)</f>
        <v>37483.949000000001</v>
      </c>
      <c r="G20" s="146">
        <f>SUMIFS(env_ac_mfa!$F:$F,env_ac_mfa!$A:$A,G10,env_ac_mfa!$B:$B,Data_mfa!$B$8,env_ac_mfa!$C:$C,Data_mfa!$A$20,env_ac_mfa!$D:$D,Data_mfa!$C$20,env_ac_mfa!$E:$E,Data_mfa!$B$7)</f>
        <v>41186.826999999997</v>
      </c>
      <c r="H20" s="146">
        <f>SUMIFS(env_ac_mfa!$F:$F,env_ac_mfa!$A:$A,H10,env_ac_mfa!$B:$B,Data_mfa!$B$8,env_ac_mfa!$C:$C,Data_mfa!$A$20,env_ac_mfa!$D:$D,Data_mfa!$C$20,env_ac_mfa!$E:$E,Data_mfa!$B$7)</f>
        <v>36582.082000000002</v>
      </c>
      <c r="I20" s="146">
        <f>SUMIFS(env_ac_mfa!$F:$F,env_ac_mfa!$A:$A,I10,env_ac_mfa!$B:$B,Data_mfa!$B$8,env_ac_mfa!$C:$C,Data_mfa!$A$20,env_ac_mfa!$D:$D,Data_mfa!$C$20,env_ac_mfa!$E:$E,Data_mfa!$B$7)</f>
        <v>40873.048000000003</v>
      </c>
      <c r="J20" s="146">
        <f>SUMIFS(env_ac_mfa!$F:$F,env_ac_mfa!$A:$A,J10,env_ac_mfa!$B:$B,Data_mfa!$B$8,env_ac_mfa!$C:$C,Data_mfa!$A$20,env_ac_mfa!$D:$D,Data_mfa!$C$20,env_ac_mfa!$E:$E,Data_mfa!$B$7)</f>
        <v>31042.292000000001</v>
      </c>
      <c r="K20" s="146">
        <f>SUMIFS(env_ac_mfa!$F:$F,env_ac_mfa!$A:$A,K10,env_ac_mfa!$B:$B,Data_mfa!$B$8,env_ac_mfa!$C:$C,Data_mfa!$A$20,env_ac_mfa!$D:$D,Data_mfa!$C$20,env_ac_mfa!$E:$E,Data_mfa!$B$7)</f>
        <v>28815.87</v>
      </c>
      <c r="L20" s="146">
        <f>SUMIFS(env_ac_mfa!$F:$F,env_ac_mfa!$A:$A,L10,env_ac_mfa!$B:$B,Data_mfa!$B$8,env_ac_mfa!$C:$C,Data_mfa!$A$20,env_ac_mfa!$D:$D,Data_mfa!$C$20,env_ac_mfa!$E:$E,Data_mfa!$B$7)</f>
        <v>47799.591</v>
      </c>
      <c r="M20" s="146">
        <f>SUMIFS(env_ac_mfa!$F:$F,env_ac_mfa!$A:$A,M10,env_ac_mfa!$B:$B,Data_mfa!$B$8,env_ac_mfa!$C:$C,Data_mfa!$A$20,env_ac_mfa!$D:$D,Data_mfa!$C$20,env_ac_mfa!$E:$E,Data_mfa!$B$7)</f>
        <v>33329.902999999998</v>
      </c>
      <c r="N20" s="146">
        <f>SUMIFS(env_ac_mfa!$F:$F,env_ac_mfa!$A:$A,N10,env_ac_mfa!$B:$B,Data_mfa!$B$8,env_ac_mfa!$C:$C,Data_mfa!$A$20,env_ac_mfa!$D:$D,Data_mfa!$C$20,env_ac_mfa!$E:$E,Data_mfa!$B$7)</f>
        <v>8115.4390000000003</v>
      </c>
      <c r="O20" s="146">
        <f>SUMIFS(env_ac_mfa!$F:$F,env_ac_mfa!$A:$A,O10,env_ac_mfa!$B:$B,Data_mfa!$B$8,env_ac_mfa!$C:$C,Data_mfa!$A$20,env_ac_mfa!$D:$D,Data_mfa!$C$20,env_ac_mfa!$E:$E,Data_mfa!$B$7)</f>
        <v>880.64499999999998</v>
      </c>
      <c r="P20" s="146">
        <f>SUMIFS(env_ac_mfa!$F:$F,env_ac_mfa!$A:$A,P10,env_ac_mfa!$B:$B,Data_mfa!$B$8,env_ac_mfa!$C:$C,Data_mfa!$A$20,env_ac_mfa!$D:$D,Data_mfa!$C$20,env_ac_mfa!$E:$E,Data_mfa!$B$7)</f>
        <v>7135.9369999999999</v>
      </c>
      <c r="Q20" s="146">
        <f>SUMIFS(env_ac_mfa!$F:$F,env_ac_mfa!$A:$A,Q10,env_ac_mfa!$B:$B,Data_mfa!$B$8,env_ac_mfa!$C:$C,Data_mfa!$A$20,env_ac_mfa!$D:$D,Data_mfa!$C$20,env_ac_mfa!$E:$E,Data_mfa!$B$7)</f>
        <v>827.09500000000003</v>
      </c>
      <c r="R20" s="146">
        <f>SUMIFS(env_ac_mfa!$F:$F,env_ac_mfa!$A:$A,R10,env_ac_mfa!$B:$B,Data_mfa!$B$8,env_ac_mfa!$C:$C,Data_mfa!$A$20,env_ac_mfa!$D:$D,Data_mfa!$C$20,env_ac_mfa!$E:$E,Data_mfa!$B$7)</f>
        <v>-13602.124</v>
      </c>
      <c r="S20" s="146">
        <f>SUMIFS(env_ac_mfa!$F:$F,env_ac_mfa!$A:$A,S10,env_ac_mfa!$B:$B,Data_mfa!$B$8,env_ac_mfa!$C:$C,Data_mfa!$A$20,env_ac_mfa!$D:$D,Data_mfa!$C$20,env_ac_mfa!$E:$E,Data_mfa!$B$7)</f>
        <v>-7024.2659999999996</v>
      </c>
      <c r="T20" s="146">
        <f>SUMIFS(env_ac_mfa!$F:$F,env_ac_mfa!$A:$A,T10,env_ac_mfa!$B:$B,Data_mfa!$B$8,env_ac_mfa!$C:$C,Data_mfa!$A$20,env_ac_mfa!$D:$D,Data_mfa!$C$20,env_ac_mfa!$E:$E,Data_mfa!$B$7)</f>
        <v>-17098.491999999998</v>
      </c>
      <c r="U20" s="146">
        <f>SUMIFS(env_ac_mfa!$F:$F,env_ac_mfa!$A:$A,U10,env_ac_mfa!$B:$B,Data_mfa!$B$8,env_ac_mfa!$C:$C,Data_mfa!$A$20,env_ac_mfa!$D:$D,Data_mfa!$C$20,env_ac_mfa!$E:$E,Data_mfa!$B$7)</f>
        <v>-13315.763000000001</v>
      </c>
      <c r="V20" s="146">
        <f>SUMIFS(env_ac_mfa!$F:$F,env_ac_mfa!$A:$A,V10,env_ac_mfa!$B:$B,Data_mfa!$B$8,env_ac_mfa!$C:$C,Data_mfa!$A$20,env_ac_mfa!$D:$D,Data_mfa!$C$20,env_ac_mfa!$E:$E,Data_mfa!$B$7)</f>
        <v>-4303.4340000000002</v>
      </c>
      <c r="W20" s="146">
        <f>SUMIFS(env_ac_mfa!$F:$F,env_ac_mfa!$A:$A,W10,env_ac_mfa!$B:$B,Data_mfa!$B$8,env_ac_mfa!$C:$C,Data_mfa!$A$20,env_ac_mfa!$D:$D,Data_mfa!$C$20,env_ac_mfa!$E:$E,Data_mfa!$B$7)</f>
        <v>11937.243</v>
      </c>
      <c r="X20" s="146">
        <f>SUMIFS(env_ac_mfa!$F:$F,env_ac_mfa!$A:$A,X10,env_ac_mfa!$B:$B,Data_mfa!$B$8,env_ac_mfa!$C:$C,Data_mfa!$A$20,env_ac_mfa!$D:$D,Data_mfa!$C$20,env_ac_mfa!$E:$E,Data_mfa!$B$7)</f>
        <v>-3466.38</v>
      </c>
      <c r="Y20" s="147">
        <f>SUMIFS(env_ac_mfa!$F:$F,env_ac_mfa!$A:$A,Y10,env_ac_mfa!$B:$B,Data_mfa!$B$8,env_ac_mfa!$C:$C,Data_mfa!$A$20,env_ac_mfa!$D:$D,Data_mfa!$C$20,env_ac_mfa!$E:$E,Data_mfa!$B$7)</f>
        <v>-26523.87</v>
      </c>
      <c r="Z20" s="148">
        <f>SUMIFS(env_ac_mfa!$F:$F,env_ac_mfa!$A:$A,Z10,env_ac_mfa!$B:$B,Data_mfa!$B$8,env_ac_mfa!$C:$C,Data_mfa!$A$20,env_ac_mfa!$D:$D,Data_mfa!$C$20,env_ac_mfa!$E:$E,Data_mfa!$B$7)</f>
        <v>-28072.562000000002</v>
      </c>
      <c r="AA20" s="148">
        <f>SUMIFS(env_ac_mfa!$F:$F,env_ac_mfa!$A:$A,AA10,env_ac_mfa!$B:$B,Data_mfa!$B$8,env_ac_mfa!$C:$C,Data_mfa!$A$20,env_ac_mfa!$D:$D,Data_mfa!$C$20,env_ac_mfa!$E:$E,Data_mfa!$B$7)</f>
        <v>-3480.3449999999998</v>
      </c>
      <c r="AB20" s="148">
        <f>SUMIFS(env_ac_mfa!$F:$F,env_ac_mfa!$A:$A,AB10,env_ac_mfa!$B:$B,Data_mfa!$B$8,env_ac_mfa!$C:$C,Data_mfa!$A$20,env_ac_mfa!$D:$D,Data_mfa!$C$20,env_ac_mfa!$E:$E,Data_mfa!$B$7)</f>
        <v>-8420.8009999999995</v>
      </c>
    </row>
    <row r="21" spans="1:28" x14ac:dyDescent="0.2">
      <c r="A21" s="144" t="s">
        <v>67</v>
      </c>
      <c r="B21" s="144" t="s">
        <v>66</v>
      </c>
      <c r="C21" s="144" t="s">
        <v>60</v>
      </c>
      <c r="D21" s="144" t="s">
        <v>5</v>
      </c>
      <c r="E21" s="146">
        <f>SUMIFS(env_ac_mfa!$F:$F,env_ac_mfa!$A:$A,E10,env_ac_mfa!$B:$B,Data_mfa!$B$8,env_ac_mfa!$C:$C,Data_mfa!$A$21,env_ac_mfa!$D:$D,Data_mfa!$C$21,env_ac_mfa!$E:$E,Data_mfa!$B$7)</f>
        <v>150988.54800000001</v>
      </c>
      <c r="F21" s="146">
        <f>SUMIFS(env_ac_mfa!$F:$F,env_ac_mfa!$A:$A,F10,env_ac_mfa!$B:$B,Data_mfa!$B$8,env_ac_mfa!$C:$C,Data_mfa!$A$21,env_ac_mfa!$D:$D,Data_mfa!$C$21,env_ac_mfa!$E:$E,Data_mfa!$B$7)</f>
        <v>145237.95499999999</v>
      </c>
      <c r="G21" s="146">
        <f>SUMIFS(env_ac_mfa!$F:$F,env_ac_mfa!$A:$A,G10,env_ac_mfa!$B:$B,Data_mfa!$B$8,env_ac_mfa!$C:$C,Data_mfa!$A$21,env_ac_mfa!$D:$D,Data_mfa!$C$21,env_ac_mfa!$E:$E,Data_mfa!$B$7)</f>
        <v>140543.33600000001</v>
      </c>
      <c r="H21" s="146">
        <f>SUMIFS(env_ac_mfa!$F:$F,env_ac_mfa!$A:$A,H10,env_ac_mfa!$B:$B,Data_mfa!$B$8,env_ac_mfa!$C:$C,Data_mfa!$A$21,env_ac_mfa!$D:$D,Data_mfa!$C$21,env_ac_mfa!$E:$E,Data_mfa!$B$7)</f>
        <v>138567.63200000001</v>
      </c>
      <c r="I21" s="146">
        <f>SUMIFS(env_ac_mfa!$F:$F,env_ac_mfa!$A:$A,I10,env_ac_mfa!$B:$B,Data_mfa!$B$8,env_ac_mfa!$C:$C,Data_mfa!$A$21,env_ac_mfa!$D:$D,Data_mfa!$C$21,env_ac_mfa!$E:$E,Data_mfa!$B$7)</f>
        <v>140459.04800000001</v>
      </c>
      <c r="J21" s="146">
        <f>SUMIFS(env_ac_mfa!$F:$F,env_ac_mfa!$A:$A,J10,env_ac_mfa!$B:$B,Data_mfa!$B$8,env_ac_mfa!$C:$C,Data_mfa!$A$21,env_ac_mfa!$D:$D,Data_mfa!$C$21,env_ac_mfa!$E:$E,Data_mfa!$B$7)</f>
        <v>139963.073</v>
      </c>
      <c r="K21" s="146">
        <f>SUMIFS(env_ac_mfa!$F:$F,env_ac_mfa!$A:$A,K10,env_ac_mfa!$B:$B,Data_mfa!$B$8,env_ac_mfa!$C:$C,Data_mfa!$A$21,env_ac_mfa!$D:$D,Data_mfa!$C$21,env_ac_mfa!$E:$E,Data_mfa!$B$7)</f>
        <v>143533.505</v>
      </c>
      <c r="L21" s="146">
        <f>SUMIFS(env_ac_mfa!$F:$F,env_ac_mfa!$A:$A,L10,env_ac_mfa!$B:$B,Data_mfa!$B$8,env_ac_mfa!$C:$C,Data_mfa!$A$21,env_ac_mfa!$D:$D,Data_mfa!$C$21,env_ac_mfa!$E:$E,Data_mfa!$B$7)</f>
        <v>140307.96900000001</v>
      </c>
      <c r="M21" s="146">
        <f>SUMIFS(env_ac_mfa!$F:$F,env_ac_mfa!$A:$A,M10,env_ac_mfa!$B:$B,Data_mfa!$B$8,env_ac_mfa!$C:$C,Data_mfa!$A$21,env_ac_mfa!$D:$D,Data_mfa!$C$21,env_ac_mfa!$E:$E,Data_mfa!$B$7)</f>
        <v>140773.351</v>
      </c>
      <c r="N21" s="146">
        <f>SUMIFS(env_ac_mfa!$F:$F,env_ac_mfa!$A:$A,N10,env_ac_mfa!$B:$B,Data_mfa!$B$8,env_ac_mfa!$C:$C,Data_mfa!$A$21,env_ac_mfa!$D:$D,Data_mfa!$C$21,env_ac_mfa!$E:$E,Data_mfa!$B$7)</f>
        <v>137196.571</v>
      </c>
      <c r="O21" s="146">
        <f>SUMIFS(env_ac_mfa!$F:$F,env_ac_mfa!$A:$A,O10,env_ac_mfa!$B:$B,Data_mfa!$B$8,env_ac_mfa!$C:$C,Data_mfa!$A$21,env_ac_mfa!$D:$D,Data_mfa!$C$21,env_ac_mfa!$E:$E,Data_mfa!$B$7)</f>
        <v>164611.283</v>
      </c>
      <c r="P21" s="146">
        <f>SUMIFS(env_ac_mfa!$F:$F,env_ac_mfa!$A:$A,P10,env_ac_mfa!$B:$B,Data_mfa!$B$8,env_ac_mfa!$C:$C,Data_mfa!$A$21,env_ac_mfa!$D:$D,Data_mfa!$C$21,env_ac_mfa!$E:$E,Data_mfa!$B$7)</f>
        <v>171390.18299999999</v>
      </c>
      <c r="Q21" s="146">
        <f>SUMIFS(env_ac_mfa!$F:$F,env_ac_mfa!$A:$A,Q10,env_ac_mfa!$B:$B,Data_mfa!$B$8,env_ac_mfa!$C:$C,Data_mfa!$A$21,env_ac_mfa!$D:$D,Data_mfa!$C$21,env_ac_mfa!$E:$E,Data_mfa!$B$7)</f>
        <v>185227.05799999999</v>
      </c>
      <c r="R21" s="146">
        <f>SUMIFS(env_ac_mfa!$F:$F,env_ac_mfa!$A:$A,R10,env_ac_mfa!$B:$B,Data_mfa!$B$8,env_ac_mfa!$C:$C,Data_mfa!$A$21,env_ac_mfa!$D:$D,Data_mfa!$C$21,env_ac_mfa!$E:$E,Data_mfa!$B$7)</f>
        <v>214164.35800000001</v>
      </c>
      <c r="S21" s="146">
        <f>SUMIFS(env_ac_mfa!$F:$F,env_ac_mfa!$A:$A,S10,env_ac_mfa!$B:$B,Data_mfa!$B$8,env_ac_mfa!$C:$C,Data_mfa!$A$21,env_ac_mfa!$D:$D,Data_mfa!$C$21,env_ac_mfa!$E:$E,Data_mfa!$B$7)</f>
        <v>189888.19399999999</v>
      </c>
      <c r="T21" s="146">
        <f>SUMIFS(env_ac_mfa!$F:$F,env_ac_mfa!$A:$A,T10,env_ac_mfa!$B:$B,Data_mfa!$B$8,env_ac_mfa!$C:$C,Data_mfa!$A$21,env_ac_mfa!$D:$D,Data_mfa!$C$21,env_ac_mfa!$E:$E,Data_mfa!$B$7)</f>
        <v>189896.511</v>
      </c>
      <c r="U21" s="146">
        <f>SUMIFS(env_ac_mfa!$F:$F,env_ac_mfa!$A:$A,U10,env_ac_mfa!$B:$B,Data_mfa!$B$8,env_ac_mfa!$C:$C,Data_mfa!$A$21,env_ac_mfa!$D:$D,Data_mfa!$C$21,env_ac_mfa!$E:$E,Data_mfa!$B$7)</f>
        <v>206735.111</v>
      </c>
      <c r="V21" s="146">
        <f>SUMIFS(env_ac_mfa!$F:$F,env_ac_mfa!$A:$A,V10,env_ac_mfa!$B:$B,Data_mfa!$B$8,env_ac_mfa!$C:$C,Data_mfa!$A$21,env_ac_mfa!$D:$D,Data_mfa!$C$21,env_ac_mfa!$E:$E,Data_mfa!$B$7)</f>
        <v>209767.06099999999</v>
      </c>
      <c r="W21" s="146">
        <f>SUMIFS(env_ac_mfa!$F:$F,env_ac_mfa!$A:$A,W10,env_ac_mfa!$B:$B,Data_mfa!$B$8,env_ac_mfa!$C:$C,Data_mfa!$A$21,env_ac_mfa!$D:$D,Data_mfa!$C$21,env_ac_mfa!$E:$E,Data_mfa!$B$7)</f>
        <v>218999.973</v>
      </c>
      <c r="X21" s="146">
        <f>SUMIFS(env_ac_mfa!$F:$F,env_ac_mfa!$A:$A,X10,env_ac_mfa!$B:$B,Data_mfa!$B$8,env_ac_mfa!$C:$C,Data_mfa!$A$21,env_ac_mfa!$D:$D,Data_mfa!$C$21,env_ac_mfa!$E:$E,Data_mfa!$B$7)</f>
        <v>221234.20699999999</v>
      </c>
      <c r="Y21" s="147">
        <f>SUMIFS(env_ac_mfa!$F:$F,env_ac_mfa!$A:$A,Y10,env_ac_mfa!$B:$B,Data_mfa!$B$8,env_ac_mfa!$C:$C,Data_mfa!$A$21,env_ac_mfa!$D:$D,Data_mfa!$C$21,env_ac_mfa!$E:$E,Data_mfa!$B$7)</f>
        <v>229360.628</v>
      </c>
      <c r="Z21" s="148">
        <f>SUMIFS(env_ac_mfa!$F:$F,env_ac_mfa!$A:$A,Z10,env_ac_mfa!$B:$B,Data_mfa!$B$8,env_ac_mfa!$C:$C,Data_mfa!$A$21,env_ac_mfa!$D:$D,Data_mfa!$C$21,env_ac_mfa!$E:$E,Data_mfa!$B$7)</f>
        <v>225944.087</v>
      </c>
      <c r="AA21" s="148">
        <f>SUMIFS(env_ac_mfa!$F:$F,env_ac_mfa!$A:$A,AA10,env_ac_mfa!$B:$B,Data_mfa!$B$8,env_ac_mfa!$C:$C,Data_mfa!$A$21,env_ac_mfa!$D:$D,Data_mfa!$C$21,env_ac_mfa!$E:$E,Data_mfa!$B$7)</f>
        <v>229465.41899999999</v>
      </c>
      <c r="AB21" s="148">
        <f>SUMIFS(env_ac_mfa!$F:$F,env_ac_mfa!$A:$A,AB10,env_ac_mfa!$B:$B,Data_mfa!$B$8,env_ac_mfa!$C:$C,Data_mfa!$A$21,env_ac_mfa!$D:$D,Data_mfa!$C$21,env_ac_mfa!$E:$E,Data_mfa!$B$7)</f>
        <v>234099.61900000001</v>
      </c>
    </row>
    <row r="22" spans="1:28" x14ac:dyDescent="0.2">
      <c r="A22" s="144" t="s">
        <v>67</v>
      </c>
      <c r="B22" s="144" t="s">
        <v>66</v>
      </c>
      <c r="C22" s="144" t="s">
        <v>59</v>
      </c>
      <c r="D22" s="144" t="s">
        <v>3</v>
      </c>
      <c r="E22" s="146">
        <f>SUMIFS(env_ac_mfa!$F:$F,env_ac_mfa!$A:$A,E10,env_ac_mfa!$B:$B,Data_mfa!$B$8,env_ac_mfa!$C:$C,Data_mfa!$A$22,env_ac_mfa!$D:$D,Data_mfa!$C$22,env_ac_mfa!$E:$E,Data_mfa!$B$7)</f>
        <v>238689.997</v>
      </c>
      <c r="F22" s="146">
        <f>SUMIFS(env_ac_mfa!$F:$F,env_ac_mfa!$A:$A,F10,env_ac_mfa!$B:$B,Data_mfa!$B$8,env_ac_mfa!$C:$C,Data_mfa!$A$22,env_ac_mfa!$D:$D,Data_mfa!$C$22,env_ac_mfa!$E:$E,Data_mfa!$B$7)</f>
        <v>225889.715</v>
      </c>
      <c r="G22" s="146">
        <f>SUMIFS(env_ac_mfa!$F:$F,env_ac_mfa!$A:$A,G10,env_ac_mfa!$B:$B,Data_mfa!$B$8,env_ac_mfa!$C:$C,Data_mfa!$A$22,env_ac_mfa!$D:$D,Data_mfa!$C$22,env_ac_mfa!$E:$E,Data_mfa!$B$7)</f>
        <v>227578.462</v>
      </c>
      <c r="H22" s="146">
        <f>SUMIFS(env_ac_mfa!$F:$F,env_ac_mfa!$A:$A,H10,env_ac_mfa!$B:$B,Data_mfa!$B$8,env_ac_mfa!$C:$C,Data_mfa!$A$22,env_ac_mfa!$D:$D,Data_mfa!$C$22,env_ac_mfa!$E:$E,Data_mfa!$B$7)</f>
        <v>244987.155</v>
      </c>
      <c r="I22" s="146">
        <f>SUMIFS(env_ac_mfa!$F:$F,env_ac_mfa!$A:$A,I10,env_ac_mfa!$B:$B,Data_mfa!$B$8,env_ac_mfa!$C:$C,Data_mfa!$A$22,env_ac_mfa!$D:$D,Data_mfa!$C$22,env_ac_mfa!$E:$E,Data_mfa!$B$7)</f>
        <v>268872.98700000002</v>
      </c>
      <c r="J22" s="146">
        <f>SUMIFS(env_ac_mfa!$F:$F,env_ac_mfa!$A:$A,J10,env_ac_mfa!$B:$B,Data_mfa!$B$8,env_ac_mfa!$C:$C,Data_mfa!$A$22,env_ac_mfa!$D:$D,Data_mfa!$C$22,env_ac_mfa!$E:$E,Data_mfa!$B$7)</f>
        <v>278578.71100000001</v>
      </c>
      <c r="K22" s="146">
        <f>SUMIFS(env_ac_mfa!$F:$F,env_ac_mfa!$A:$A,K10,env_ac_mfa!$B:$B,Data_mfa!$B$8,env_ac_mfa!$C:$C,Data_mfa!$A$22,env_ac_mfa!$D:$D,Data_mfa!$C$22,env_ac_mfa!$E:$E,Data_mfa!$B$7)</f>
        <v>284989.34700000001</v>
      </c>
      <c r="L22" s="146">
        <f>SUMIFS(env_ac_mfa!$F:$F,env_ac_mfa!$A:$A,L10,env_ac_mfa!$B:$B,Data_mfa!$B$8,env_ac_mfa!$C:$C,Data_mfa!$A$22,env_ac_mfa!$D:$D,Data_mfa!$C$22,env_ac_mfa!$E:$E,Data_mfa!$B$7)</f>
        <v>292030.24200000003</v>
      </c>
      <c r="M22" s="146">
        <f>SUMIFS(env_ac_mfa!$F:$F,env_ac_mfa!$A:$A,M10,env_ac_mfa!$B:$B,Data_mfa!$B$8,env_ac_mfa!$C:$C,Data_mfa!$A$22,env_ac_mfa!$D:$D,Data_mfa!$C$22,env_ac_mfa!$E:$E,Data_mfa!$B$7)</f>
        <v>281940.3</v>
      </c>
      <c r="N22" s="146">
        <f>SUMIFS(env_ac_mfa!$F:$F,env_ac_mfa!$A:$A,N10,env_ac_mfa!$B:$B,Data_mfa!$B$8,env_ac_mfa!$C:$C,Data_mfa!$A$22,env_ac_mfa!$D:$D,Data_mfa!$C$22,env_ac_mfa!$E:$E,Data_mfa!$B$7)</f>
        <v>168049.011</v>
      </c>
      <c r="O22" s="146">
        <f>SUMIFS(env_ac_mfa!$F:$F,env_ac_mfa!$A:$A,O10,env_ac_mfa!$B:$B,Data_mfa!$B$8,env_ac_mfa!$C:$C,Data_mfa!$A$22,env_ac_mfa!$D:$D,Data_mfa!$C$22,env_ac_mfa!$E:$E,Data_mfa!$B$7)</f>
        <v>228098.74299999999</v>
      </c>
      <c r="P22" s="146">
        <f>SUMIFS(env_ac_mfa!$F:$F,env_ac_mfa!$A:$A,P10,env_ac_mfa!$B:$B,Data_mfa!$B$8,env_ac_mfa!$C:$C,Data_mfa!$A$22,env_ac_mfa!$D:$D,Data_mfa!$C$22,env_ac_mfa!$E:$E,Data_mfa!$B$7)</f>
        <v>239770.49400000001</v>
      </c>
      <c r="Q22" s="146">
        <f>SUMIFS(env_ac_mfa!$F:$F,env_ac_mfa!$A:$A,Q10,env_ac_mfa!$B:$B,Data_mfa!$B$8,env_ac_mfa!$C:$C,Data_mfa!$A$22,env_ac_mfa!$D:$D,Data_mfa!$C$22,env_ac_mfa!$E:$E,Data_mfa!$B$7)</f>
        <v>214306.53200000001</v>
      </c>
      <c r="R22" s="146">
        <f>SUMIFS(env_ac_mfa!$F:$F,env_ac_mfa!$A:$A,R10,env_ac_mfa!$B:$B,Data_mfa!$B$8,env_ac_mfa!$C:$C,Data_mfa!$A$22,env_ac_mfa!$D:$D,Data_mfa!$C$22,env_ac_mfa!$E:$E,Data_mfa!$B$7)</f>
        <v>226310.57699999999</v>
      </c>
      <c r="S22" s="146">
        <f>SUMIFS(env_ac_mfa!$F:$F,env_ac_mfa!$A:$A,S10,env_ac_mfa!$B:$B,Data_mfa!$B$8,env_ac_mfa!$C:$C,Data_mfa!$A$22,env_ac_mfa!$D:$D,Data_mfa!$C$22,env_ac_mfa!$E:$E,Data_mfa!$B$7)</f>
        <v>233784.50700000001</v>
      </c>
      <c r="T22" s="146">
        <f>SUMIFS(env_ac_mfa!$F:$F,env_ac_mfa!$A:$A,T10,env_ac_mfa!$B:$B,Data_mfa!$B$8,env_ac_mfa!$C:$C,Data_mfa!$A$22,env_ac_mfa!$D:$D,Data_mfa!$C$22,env_ac_mfa!$E:$E,Data_mfa!$B$7)</f>
        <v>245666.49</v>
      </c>
      <c r="U22" s="146">
        <f>SUMIFS(env_ac_mfa!$F:$F,env_ac_mfa!$A:$A,U10,env_ac_mfa!$B:$B,Data_mfa!$B$8,env_ac_mfa!$C:$C,Data_mfa!$A$22,env_ac_mfa!$D:$D,Data_mfa!$C$22,env_ac_mfa!$E:$E,Data_mfa!$B$7)</f>
        <v>240139.92</v>
      </c>
      <c r="V22" s="146">
        <f>SUMIFS(env_ac_mfa!$F:$F,env_ac_mfa!$A:$A,V10,env_ac_mfa!$B:$B,Data_mfa!$B$8,env_ac_mfa!$C:$C,Data_mfa!$A$22,env_ac_mfa!$D:$D,Data_mfa!$C$22,env_ac_mfa!$E:$E,Data_mfa!$B$7)</f>
        <v>245761.704</v>
      </c>
      <c r="W22" s="146">
        <f>SUMIFS(env_ac_mfa!$F:$F,env_ac_mfa!$A:$A,W10,env_ac_mfa!$B:$B,Data_mfa!$B$8,env_ac_mfa!$C:$C,Data_mfa!$A$22,env_ac_mfa!$D:$D,Data_mfa!$C$22,env_ac_mfa!$E:$E,Data_mfa!$B$7)</f>
        <v>259310.231</v>
      </c>
      <c r="X22" s="146">
        <f>SUMIFS(env_ac_mfa!$F:$F,env_ac_mfa!$A:$A,X10,env_ac_mfa!$B:$B,Data_mfa!$B$8,env_ac_mfa!$C:$C,Data_mfa!$A$22,env_ac_mfa!$D:$D,Data_mfa!$C$22,env_ac_mfa!$E:$E,Data_mfa!$B$7)</f>
        <v>243762.209</v>
      </c>
      <c r="Y22" s="147">
        <f>SUMIFS(env_ac_mfa!$F:$F,env_ac_mfa!$A:$A,Y10,env_ac_mfa!$B:$B,Data_mfa!$B$8,env_ac_mfa!$C:$C,Data_mfa!$A$22,env_ac_mfa!$D:$D,Data_mfa!$C$22,env_ac_mfa!$E:$E,Data_mfa!$B$7)</f>
        <v>211925.902</v>
      </c>
      <c r="Z22" s="148">
        <f>SUMIFS(env_ac_mfa!$F:$F,env_ac_mfa!$A:$A,Z10,env_ac_mfa!$B:$B,Data_mfa!$B$8,env_ac_mfa!$C:$C,Data_mfa!$A$22,env_ac_mfa!$D:$D,Data_mfa!$C$22,env_ac_mfa!$E:$E,Data_mfa!$B$7)</f>
        <v>250098.698</v>
      </c>
      <c r="AA22" s="148">
        <f>SUMIFS(env_ac_mfa!$F:$F,env_ac_mfa!$A:$A,AA10,env_ac_mfa!$B:$B,Data_mfa!$B$8,env_ac_mfa!$C:$C,Data_mfa!$A$22,env_ac_mfa!$D:$D,Data_mfa!$C$22,env_ac_mfa!$E:$E,Data_mfa!$B$7)</f>
        <v>232783.13200000001</v>
      </c>
      <c r="AB22" s="148">
        <f>SUMIFS(env_ac_mfa!$F:$F,env_ac_mfa!$A:$A,AB10,env_ac_mfa!$B:$B,Data_mfa!$B$8,env_ac_mfa!$C:$C,Data_mfa!$A$22,env_ac_mfa!$D:$D,Data_mfa!$C$22,env_ac_mfa!$E:$E,Data_mfa!$B$7)</f>
        <v>209242.024</v>
      </c>
    </row>
    <row r="23" spans="1:28" x14ac:dyDescent="0.2">
      <c r="A23" s="144" t="s">
        <v>67</v>
      </c>
      <c r="B23" s="144" t="s">
        <v>66</v>
      </c>
      <c r="C23" s="144" t="s">
        <v>58</v>
      </c>
      <c r="D23" s="144" t="s">
        <v>57</v>
      </c>
      <c r="E23" s="146">
        <f>SUMIFS(env_ac_mfa!$F:$F,env_ac_mfa!$A:$A,E10,env_ac_mfa!$B:$B,Data_mfa!$B$8,env_ac_mfa!$C:$C,Data_mfa!$A$23,env_ac_mfa!$D:$D,Data_mfa!$C$23,env_ac_mfa!$E:$E,Data_mfa!$B$7)</f>
        <v>84913.945999999996</v>
      </c>
      <c r="F23" s="146">
        <f>SUMIFS(env_ac_mfa!$F:$F,env_ac_mfa!$A:$A,F10,env_ac_mfa!$B:$B,Data_mfa!$B$8,env_ac_mfa!$C:$C,Data_mfa!$A$23,env_ac_mfa!$D:$D,Data_mfa!$C$23,env_ac_mfa!$E:$E,Data_mfa!$B$7)</f>
        <v>83596.850000000006</v>
      </c>
      <c r="G23" s="146">
        <f>SUMIFS(env_ac_mfa!$F:$F,env_ac_mfa!$A:$A,G10,env_ac_mfa!$B:$B,Data_mfa!$B$8,env_ac_mfa!$C:$C,Data_mfa!$A$23,env_ac_mfa!$D:$D,Data_mfa!$C$23,env_ac_mfa!$E:$E,Data_mfa!$B$7)</f>
        <v>93384.096000000005</v>
      </c>
      <c r="H23" s="146">
        <f>SUMIFS(env_ac_mfa!$F:$F,env_ac_mfa!$A:$A,H10,env_ac_mfa!$B:$B,Data_mfa!$B$8,env_ac_mfa!$C:$C,Data_mfa!$A$23,env_ac_mfa!$D:$D,Data_mfa!$C$23,env_ac_mfa!$E:$E,Data_mfa!$B$7)</f>
        <v>96276.356</v>
      </c>
      <c r="I23" s="146">
        <f>SUMIFS(env_ac_mfa!$F:$F,env_ac_mfa!$A:$A,I10,env_ac_mfa!$B:$B,Data_mfa!$B$8,env_ac_mfa!$C:$C,Data_mfa!$A$23,env_ac_mfa!$D:$D,Data_mfa!$C$23,env_ac_mfa!$E:$E,Data_mfa!$B$7)</f>
        <v>105271.751</v>
      </c>
      <c r="J23" s="146">
        <f>SUMIFS(env_ac_mfa!$F:$F,env_ac_mfa!$A:$A,J10,env_ac_mfa!$B:$B,Data_mfa!$B$8,env_ac_mfa!$C:$C,Data_mfa!$A$23,env_ac_mfa!$D:$D,Data_mfa!$C$23,env_ac_mfa!$E:$E,Data_mfa!$B$7)</f>
        <v>107689.62</v>
      </c>
      <c r="K23" s="146">
        <f>SUMIFS(env_ac_mfa!$F:$F,env_ac_mfa!$A:$A,K10,env_ac_mfa!$B:$B,Data_mfa!$B$8,env_ac_mfa!$C:$C,Data_mfa!$A$23,env_ac_mfa!$D:$D,Data_mfa!$C$23,env_ac_mfa!$E:$E,Data_mfa!$B$7)</f>
        <v>111241.84</v>
      </c>
      <c r="L23" s="146">
        <f>SUMIFS(env_ac_mfa!$F:$F,env_ac_mfa!$A:$A,L10,env_ac_mfa!$B:$B,Data_mfa!$B$8,env_ac_mfa!$C:$C,Data_mfa!$A$23,env_ac_mfa!$D:$D,Data_mfa!$C$23,env_ac_mfa!$E:$E,Data_mfa!$B$7)</f>
        <v>115134.902</v>
      </c>
      <c r="M23" s="146">
        <f>SUMIFS(env_ac_mfa!$F:$F,env_ac_mfa!$A:$A,M10,env_ac_mfa!$B:$B,Data_mfa!$B$8,env_ac_mfa!$C:$C,Data_mfa!$A$23,env_ac_mfa!$D:$D,Data_mfa!$C$23,env_ac_mfa!$E:$E,Data_mfa!$B$7)</f>
        <v>119155.011</v>
      </c>
      <c r="N23" s="146">
        <f>SUMIFS(env_ac_mfa!$F:$F,env_ac_mfa!$A:$A,N10,env_ac_mfa!$B:$B,Data_mfa!$B$8,env_ac_mfa!$C:$C,Data_mfa!$A$23,env_ac_mfa!$D:$D,Data_mfa!$C$23,env_ac_mfa!$E:$E,Data_mfa!$B$7)</f>
        <v>105303.872</v>
      </c>
      <c r="O23" s="146">
        <f>SUMIFS(env_ac_mfa!$F:$F,env_ac_mfa!$A:$A,O10,env_ac_mfa!$B:$B,Data_mfa!$B$8,env_ac_mfa!$C:$C,Data_mfa!$A$23,env_ac_mfa!$D:$D,Data_mfa!$C$23,env_ac_mfa!$E:$E,Data_mfa!$B$7)</f>
        <v>120261.955</v>
      </c>
      <c r="P23" s="146">
        <f>SUMIFS(env_ac_mfa!$F:$F,env_ac_mfa!$A:$A,P10,env_ac_mfa!$B:$B,Data_mfa!$B$8,env_ac_mfa!$C:$C,Data_mfa!$A$23,env_ac_mfa!$D:$D,Data_mfa!$C$23,env_ac_mfa!$E:$E,Data_mfa!$B$7)</f>
        <v>133691.27499999999</v>
      </c>
      <c r="Q23" s="146">
        <f>SUMIFS(env_ac_mfa!$F:$F,env_ac_mfa!$A:$A,Q10,env_ac_mfa!$B:$B,Data_mfa!$B$8,env_ac_mfa!$C:$C,Data_mfa!$A$23,env_ac_mfa!$D:$D,Data_mfa!$C$23,env_ac_mfa!$E:$E,Data_mfa!$B$7)</f>
        <v>139491.11300000001</v>
      </c>
      <c r="R23" s="146">
        <f>SUMIFS(env_ac_mfa!$F:$F,env_ac_mfa!$A:$A,R10,env_ac_mfa!$B:$B,Data_mfa!$B$8,env_ac_mfa!$C:$C,Data_mfa!$A$23,env_ac_mfa!$D:$D,Data_mfa!$C$23,env_ac_mfa!$E:$E,Data_mfa!$B$7)</f>
        <v>134965.24400000001</v>
      </c>
      <c r="S23" s="146">
        <f>SUMIFS(env_ac_mfa!$F:$F,env_ac_mfa!$A:$A,S10,env_ac_mfa!$B:$B,Data_mfa!$B$8,env_ac_mfa!$C:$C,Data_mfa!$A$23,env_ac_mfa!$D:$D,Data_mfa!$C$23,env_ac_mfa!$E:$E,Data_mfa!$B$7)</f>
        <v>134312.984</v>
      </c>
      <c r="T23" s="146">
        <f>SUMIFS(env_ac_mfa!$F:$F,env_ac_mfa!$A:$A,T10,env_ac_mfa!$B:$B,Data_mfa!$B$8,env_ac_mfa!$C:$C,Data_mfa!$A$23,env_ac_mfa!$D:$D,Data_mfa!$C$23,env_ac_mfa!$E:$E,Data_mfa!$B$7)</f>
        <v>122312.887</v>
      </c>
      <c r="U23" s="146">
        <f>SUMIFS(env_ac_mfa!$F:$F,env_ac_mfa!$A:$A,U10,env_ac_mfa!$B:$B,Data_mfa!$B$8,env_ac_mfa!$C:$C,Data_mfa!$A$23,env_ac_mfa!$D:$D,Data_mfa!$C$23,env_ac_mfa!$E:$E,Data_mfa!$B$7)</f>
        <v>123862.62699999999</v>
      </c>
      <c r="V23" s="146">
        <f>SUMIFS(env_ac_mfa!$F:$F,env_ac_mfa!$A:$A,V10,env_ac_mfa!$B:$B,Data_mfa!$B$8,env_ac_mfa!$C:$C,Data_mfa!$A$23,env_ac_mfa!$D:$D,Data_mfa!$C$23,env_ac_mfa!$E:$E,Data_mfa!$B$7)</f>
        <v>130554.94899999999</v>
      </c>
      <c r="W23" s="146">
        <f>SUMIFS(env_ac_mfa!$F:$F,env_ac_mfa!$A:$A,W10,env_ac_mfa!$B:$B,Data_mfa!$B$8,env_ac_mfa!$C:$C,Data_mfa!$A$23,env_ac_mfa!$D:$D,Data_mfa!$C$23,env_ac_mfa!$E:$E,Data_mfa!$B$7)</f>
        <v>127734.52</v>
      </c>
      <c r="X23" s="146">
        <f>SUMIFS(env_ac_mfa!$F:$F,env_ac_mfa!$A:$A,X10,env_ac_mfa!$B:$B,Data_mfa!$B$8,env_ac_mfa!$C:$C,Data_mfa!$A$23,env_ac_mfa!$D:$D,Data_mfa!$C$23,env_ac_mfa!$E:$E,Data_mfa!$B$7)</f>
        <v>129979.058</v>
      </c>
      <c r="Y23" s="147">
        <f>SUMIFS(env_ac_mfa!$F:$F,env_ac_mfa!$A:$A,Y10,env_ac_mfa!$B:$B,Data_mfa!$B$8,env_ac_mfa!$C:$C,Data_mfa!$A$23,env_ac_mfa!$D:$D,Data_mfa!$C$23,env_ac_mfa!$E:$E,Data_mfa!$B$7)</f>
        <v>120853.34600000001</v>
      </c>
      <c r="Z23" s="148">
        <f>SUMIFS(env_ac_mfa!$F:$F,env_ac_mfa!$A:$A,Z10,env_ac_mfa!$B:$B,Data_mfa!$B$8,env_ac_mfa!$C:$C,Data_mfa!$A$23,env_ac_mfa!$D:$D,Data_mfa!$C$23,env_ac_mfa!$E:$E,Data_mfa!$B$7)</f>
        <v>132733.54</v>
      </c>
      <c r="AA23" s="148">
        <f>SUMIFS(env_ac_mfa!$F:$F,env_ac_mfa!$A:$A,AA10,env_ac_mfa!$B:$B,Data_mfa!$B$8,env_ac_mfa!$C:$C,Data_mfa!$A$23,env_ac_mfa!$D:$D,Data_mfa!$C$23,env_ac_mfa!$E:$E,Data_mfa!$B$7)</f>
        <v>115628.541</v>
      </c>
      <c r="AB23" s="148">
        <f>SUMIFS(env_ac_mfa!$F:$F,env_ac_mfa!$A:$A,AB10,env_ac_mfa!$B:$B,Data_mfa!$B$8,env_ac_mfa!$C:$C,Data_mfa!$A$23,env_ac_mfa!$D:$D,Data_mfa!$C$23,env_ac_mfa!$E:$E,Data_mfa!$B$7)</f>
        <v>122259.537</v>
      </c>
    </row>
    <row r="24" spans="1:28" x14ac:dyDescent="0.2">
      <c r="A24" s="144" t="s">
        <v>67</v>
      </c>
      <c r="B24" s="144" t="s">
        <v>66</v>
      </c>
      <c r="C24" s="144" t="s">
        <v>56</v>
      </c>
      <c r="D24" s="144" t="s">
        <v>12</v>
      </c>
      <c r="E24" s="146">
        <f>SUMIFS(env_ac_mfa!$F:$F,env_ac_mfa!$A:$A,E10,env_ac_mfa!$B:$B,Data_mfa!$B$8,env_ac_mfa!$C:$C,Data_mfa!$A$24,env_ac_mfa!$D:$D,Data_mfa!$C$24,env_ac_mfa!$E:$E,Data_mfa!$B$7)</f>
        <v>304764.59899999999</v>
      </c>
      <c r="F24" s="146">
        <f>SUMIFS(env_ac_mfa!$F:$F,env_ac_mfa!$A:$A,F10,env_ac_mfa!$B:$B,Data_mfa!$B$8,env_ac_mfa!$C:$C,Data_mfa!$A$24,env_ac_mfa!$D:$D,Data_mfa!$C$24,env_ac_mfa!$E:$E,Data_mfa!$B$7)</f>
        <v>287530.81900000002</v>
      </c>
      <c r="G24" s="146">
        <f>SUMIFS(env_ac_mfa!$F:$F,env_ac_mfa!$A:$A,G10,env_ac_mfa!$B:$B,Data_mfa!$B$8,env_ac_mfa!$C:$C,Data_mfa!$A$24,env_ac_mfa!$D:$D,Data_mfa!$C$24,env_ac_mfa!$E:$E,Data_mfa!$B$7)</f>
        <v>274737.70199999999</v>
      </c>
      <c r="H24" s="146">
        <f>SUMIFS(env_ac_mfa!$F:$F,env_ac_mfa!$A:$A,H10,env_ac_mfa!$B:$B,Data_mfa!$B$8,env_ac_mfa!$C:$C,Data_mfa!$A$24,env_ac_mfa!$D:$D,Data_mfa!$C$24,env_ac_mfa!$E:$E,Data_mfa!$B$7)</f>
        <v>287278.43099999998</v>
      </c>
      <c r="I24" s="146">
        <f>SUMIFS(env_ac_mfa!$F:$F,env_ac_mfa!$A:$A,I10,env_ac_mfa!$B:$B,Data_mfa!$B$8,env_ac_mfa!$C:$C,Data_mfa!$A$24,env_ac_mfa!$D:$D,Data_mfa!$C$24,env_ac_mfa!$E:$E,Data_mfa!$B$7)</f>
        <v>304060.28399999999</v>
      </c>
      <c r="J24" s="146">
        <f>SUMIFS(env_ac_mfa!$F:$F,env_ac_mfa!$A:$A,J10,env_ac_mfa!$B:$B,Data_mfa!$B$8,env_ac_mfa!$C:$C,Data_mfa!$A$24,env_ac_mfa!$D:$D,Data_mfa!$C$24,env_ac_mfa!$E:$E,Data_mfa!$B$7)</f>
        <v>310852.16499999998</v>
      </c>
      <c r="K24" s="146">
        <f>SUMIFS(env_ac_mfa!$F:$F,env_ac_mfa!$A:$A,K10,env_ac_mfa!$B:$B,Data_mfa!$B$8,env_ac_mfa!$C:$C,Data_mfa!$A$24,env_ac_mfa!$D:$D,Data_mfa!$C$24,env_ac_mfa!$E:$E,Data_mfa!$B$7)</f>
        <v>317281.01199999999</v>
      </c>
      <c r="L24" s="146">
        <f>SUMIFS(env_ac_mfa!$F:$F,env_ac_mfa!$A:$A,L10,env_ac_mfa!$B:$B,Data_mfa!$B$8,env_ac_mfa!$C:$C,Data_mfa!$A$24,env_ac_mfa!$D:$D,Data_mfa!$C$24,env_ac_mfa!$E:$E,Data_mfa!$B$7)</f>
        <v>317203.30900000001</v>
      </c>
      <c r="M24" s="146">
        <f>SUMIFS(env_ac_mfa!$F:$F,env_ac_mfa!$A:$A,M10,env_ac_mfa!$B:$B,Data_mfa!$B$8,env_ac_mfa!$C:$C,Data_mfa!$A$24,env_ac_mfa!$D:$D,Data_mfa!$C$24,env_ac_mfa!$E:$E,Data_mfa!$B$7)</f>
        <v>303558.63900000002</v>
      </c>
      <c r="N24" s="146">
        <f>SUMIFS(env_ac_mfa!$F:$F,env_ac_mfa!$A:$A,N10,env_ac_mfa!$B:$B,Data_mfa!$B$8,env_ac_mfa!$C:$C,Data_mfa!$A$24,env_ac_mfa!$D:$D,Data_mfa!$C$24,env_ac_mfa!$E:$E,Data_mfa!$B$7)</f>
        <v>199941.709</v>
      </c>
      <c r="O24" s="146">
        <f>SUMIFS(env_ac_mfa!$F:$F,env_ac_mfa!$A:$A,O10,env_ac_mfa!$B:$B,Data_mfa!$B$8,env_ac_mfa!$C:$C,Data_mfa!$A$24,env_ac_mfa!$D:$D,Data_mfa!$C$24,env_ac_mfa!$E:$E,Data_mfa!$B$7)</f>
        <v>272448.071</v>
      </c>
      <c r="P24" s="146">
        <f>SUMIFS(env_ac_mfa!$F:$F,env_ac_mfa!$A:$A,P10,env_ac_mfa!$B:$B,Data_mfa!$B$8,env_ac_mfa!$C:$C,Data_mfa!$A$24,env_ac_mfa!$D:$D,Data_mfa!$C$24,env_ac_mfa!$E:$E,Data_mfa!$B$7)</f>
        <v>277469.402</v>
      </c>
      <c r="Q24" s="146">
        <f>SUMIFS(env_ac_mfa!$F:$F,env_ac_mfa!$A:$A,Q10,env_ac_mfa!$B:$B,Data_mfa!$B$8,env_ac_mfa!$C:$C,Data_mfa!$A$24,env_ac_mfa!$D:$D,Data_mfa!$C$24,env_ac_mfa!$E:$E,Data_mfa!$B$7)</f>
        <v>260042.47700000001</v>
      </c>
      <c r="R24" s="146">
        <f>SUMIFS(env_ac_mfa!$F:$F,env_ac_mfa!$A:$A,R10,env_ac_mfa!$B:$B,Data_mfa!$B$8,env_ac_mfa!$C:$C,Data_mfa!$A$24,env_ac_mfa!$D:$D,Data_mfa!$C$24,env_ac_mfa!$E:$E,Data_mfa!$B$7)</f>
        <v>305509.69</v>
      </c>
      <c r="S24" s="146">
        <f>SUMIFS(env_ac_mfa!$F:$F,env_ac_mfa!$A:$A,S10,env_ac_mfa!$B:$B,Data_mfa!$B$8,env_ac_mfa!$C:$C,Data_mfa!$A$24,env_ac_mfa!$D:$D,Data_mfa!$C$24,env_ac_mfa!$E:$E,Data_mfa!$B$7)</f>
        <v>289359.71799999999</v>
      </c>
      <c r="T24" s="146">
        <f>SUMIFS(env_ac_mfa!$F:$F,env_ac_mfa!$A:$A,T10,env_ac_mfa!$B:$B,Data_mfa!$B$8,env_ac_mfa!$C:$C,Data_mfa!$A$24,env_ac_mfa!$D:$D,Data_mfa!$C$24,env_ac_mfa!$E:$E,Data_mfa!$B$7)</f>
        <v>313250.114</v>
      </c>
      <c r="U24" s="146">
        <f>SUMIFS(env_ac_mfa!$F:$F,env_ac_mfa!$A:$A,U10,env_ac_mfa!$B:$B,Data_mfa!$B$8,env_ac_mfa!$C:$C,Data_mfa!$A$24,env_ac_mfa!$D:$D,Data_mfa!$C$24,env_ac_mfa!$E:$E,Data_mfa!$B$7)</f>
        <v>323012.40500000003</v>
      </c>
      <c r="V24" s="146">
        <f>SUMIFS(env_ac_mfa!$F:$F,env_ac_mfa!$A:$A,V10,env_ac_mfa!$B:$B,Data_mfa!$B$8,env_ac_mfa!$C:$C,Data_mfa!$A$24,env_ac_mfa!$D:$D,Data_mfa!$C$24,env_ac_mfa!$E:$E,Data_mfa!$B$7)</f>
        <v>324973.81599999999</v>
      </c>
      <c r="W24" s="146">
        <f>SUMIFS(env_ac_mfa!$F:$F,env_ac_mfa!$A:$A,W10,env_ac_mfa!$B:$B,Data_mfa!$B$8,env_ac_mfa!$C:$C,Data_mfa!$A$24,env_ac_mfa!$D:$D,Data_mfa!$C$24,env_ac_mfa!$E:$E,Data_mfa!$B$7)</f>
        <v>350575.68400000001</v>
      </c>
      <c r="X24" s="146">
        <f>SUMIFS(env_ac_mfa!$F:$F,env_ac_mfa!$A:$A,X10,env_ac_mfa!$B:$B,Data_mfa!$B$8,env_ac_mfa!$C:$C,Data_mfa!$A$24,env_ac_mfa!$D:$D,Data_mfa!$C$24,env_ac_mfa!$E:$E,Data_mfa!$B$7)</f>
        <v>335017.35700000002</v>
      </c>
      <c r="Y24" s="147">
        <f>SUMIFS(env_ac_mfa!$F:$F,env_ac_mfa!$A:$A,Y10,env_ac_mfa!$B:$B,Data_mfa!$B$8,env_ac_mfa!$C:$C,Data_mfa!$A$24,env_ac_mfa!$D:$D,Data_mfa!$C$24,env_ac_mfa!$E:$E,Data_mfa!$B$7)</f>
        <v>320433.18300000002</v>
      </c>
      <c r="Z24" s="148">
        <f>SUMIFS(env_ac_mfa!$F:$F,env_ac_mfa!$A:$A,Z10,env_ac_mfa!$B:$B,Data_mfa!$B$8,env_ac_mfa!$C:$C,Data_mfa!$A$24,env_ac_mfa!$D:$D,Data_mfa!$C$24,env_ac_mfa!$E:$E,Data_mfa!$B$7)</f>
        <v>343309.245</v>
      </c>
      <c r="AA24" s="148">
        <f>SUMIFS(env_ac_mfa!$F:$F,env_ac_mfa!$A:$A,AA10,env_ac_mfa!$B:$B,Data_mfa!$B$8,env_ac_mfa!$C:$C,Data_mfa!$A$24,env_ac_mfa!$D:$D,Data_mfa!$C$24,env_ac_mfa!$E:$E,Data_mfa!$B$7)</f>
        <v>346620.01</v>
      </c>
      <c r="AB24" s="148">
        <f>SUMIFS(env_ac_mfa!$F:$F,env_ac_mfa!$A:$A,AB10,env_ac_mfa!$B:$B,Data_mfa!$B$8,env_ac_mfa!$C:$C,Data_mfa!$A$24,env_ac_mfa!$D:$D,Data_mfa!$C$24,env_ac_mfa!$E:$E,Data_mfa!$B$7)</f>
        <v>321082.10600000003</v>
      </c>
    </row>
    <row r="25" spans="1:28" x14ac:dyDescent="0.2">
      <c r="A25" s="144" t="s">
        <v>67</v>
      </c>
      <c r="B25" s="144" t="s">
        <v>66</v>
      </c>
      <c r="C25" s="144" t="s">
        <v>53</v>
      </c>
      <c r="D25" s="144" t="s">
        <v>52</v>
      </c>
      <c r="E25" s="146">
        <f>SUMIFS(env_ac_mfa!$F:$F,env_ac_mfa!$A:$A,E10,env_ac_mfa!$B:$B,Data_mfa!$B$8,env_ac_mfa!$C:$C,Data_mfa!$A$25,env_ac_mfa!$D:$D,Data_mfa!$C$25,env_ac_mfa!$E:$E,Data_mfa!$B$7)</f>
        <v>153776.05100000001</v>
      </c>
      <c r="F25" s="146">
        <f>SUMIFS(env_ac_mfa!$F:$F,env_ac_mfa!$A:$A,F10,env_ac_mfa!$B:$B,Data_mfa!$B$8,env_ac_mfa!$C:$C,Data_mfa!$A$25,env_ac_mfa!$D:$D,Data_mfa!$C$25,env_ac_mfa!$E:$E,Data_mfa!$B$7)</f>
        <v>142292.86499999999</v>
      </c>
      <c r="G25" s="146">
        <f>SUMIFS(env_ac_mfa!$F:$F,env_ac_mfa!$A:$A,G10,env_ac_mfa!$B:$B,Data_mfa!$B$8,env_ac_mfa!$C:$C,Data_mfa!$A$25,env_ac_mfa!$D:$D,Data_mfa!$C$25,env_ac_mfa!$E:$E,Data_mfa!$B$7)</f>
        <v>134194.36600000001</v>
      </c>
      <c r="H25" s="146">
        <f>SUMIFS(env_ac_mfa!$F:$F,env_ac_mfa!$A:$A,H10,env_ac_mfa!$B:$B,Data_mfa!$B$8,env_ac_mfa!$C:$C,Data_mfa!$A$25,env_ac_mfa!$D:$D,Data_mfa!$C$25,env_ac_mfa!$E:$E,Data_mfa!$B$7)</f>
        <v>148710.799</v>
      </c>
      <c r="I25" s="146">
        <f>SUMIFS(env_ac_mfa!$F:$F,env_ac_mfa!$A:$A,I10,env_ac_mfa!$B:$B,Data_mfa!$B$8,env_ac_mfa!$C:$C,Data_mfa!$A$25,env_ac_mfa!$D:$D,Data_mfa!$C$25,env_ac_mfa!$E:$E,Data_mfa!$B$7)</f>
        <v>163601.236</v>
      </c>
      <c r="J25" s="146">
        <f>SUMIFS(env_ac_mfa!$F:$F,env_ac_mfa!$A:$A,J10,env_ac_mfa!$B:$B,Data_mfa!$B$8,env_ac_mfa!$C:$C,Data_mfa!$A$25,env_ac_mfa!$D:$D,Data_mfa!$C$25,env_ac_mfa!$E:$E,Data_mfa!$B$7)</f>
        <v>170889.092</v>
      </c>
      <c r="K25" s="146">
        <f>SUMIFS(env_ac_mfa!$F:$F,env_ac_mfa!$A:$A,K10,env_ac_mfa!$B:$B,Data_mfa!$B$8,env_ac_mfa!$C:$C,Data_mfa!$A$25,env_ac_mfa!$D:$D,Data_mfa!$C$25,env_ac_mfa!$E:$E,Data_mfa!$B$7)</f>
        <v>173747.50700000001</v>
      </c>
      <c r="L25" s="146">
        <f>SUMIFS(env_ac_mfa!$F:$F,env_ac_mfa!$A:$A,L10,env_ac_mfa!$B:$B,Data_mfa!$B$8,env_ac_mfa!$C:$C,Data_mfa!$A$25,env_ac_mfa!$D:$D,Data_mfa!$C$25,env_ac_mfa!$E:$E,Data_mfa!$B$7)</f>
        <v>176895.34</v>
      </c>
      <c r="M25" s="146">
        <f>SUMIFS(env_ac_mfa!$F:$F,env_ac_mfa!$A:$A,M10,env_ac_mfa!$B:$B,Data_mfa!$B$8,env_ac_mfa!$C:$C,Data_mfa!$A$25,env_ac_mfa!$D:$D,Data_mfa!$C$25,env_ac_mfa!$E:$E,Data_mfa!$B$7)</f>
        <v>162785.288</v>
      </c>
      <c r="N25" s="146">
        <f>SUMIFS(env_ac_mfa!$F:$F,env_ac_mfa!$A:$A,N10,env_ac_mfa!$B:$B,Data_mfa!$B$8,env_ac_mfa!$C:$C,Data_mfa!$A$25,env_ac_mfa!$D:$D,Data_mfa!$C$25,env_ac_mfa!$E:$E,Data_mfa!$B$7)</f>
        <v>62745.139000000003</v>
      </c>
      <c r="O25" s="146">
        <f>SUMIFS(env_ac_mfa!$F:$F,env_ac_mfa!$A:$A,O10,env_ac_mfa!$B:$B,Data_mfa!$B$8,env_ac_mfa!$C:$C,Data_mfa!$A$25,env_ac_mfa!$D:$D,Data_mfa!$C$25,env_ac_mfa!$E:$E,Data_mfa!$B$7)</f>
        <v>107836.788</v>
      </c>
      <c r="P25" s="146">
        <f>SUMIFS(env_ac_mfa!$F:$F,env_ac_mfa!$A:$A,P10,env_ac_mfa!$B:$B,Data_mfa!$B$8,env_ac_mfa!$C:$C,Data_mfa!$A$25,env_ac_mfa!$D:$D,Data_mfa!$C$25,env_ac_mfa!$E:$E,Data_mfa!$B$7)</f>
        <v>106079.219</v>
      </c>
      <c r="Q25" s="146">
        <f>SUMIFS(env_ac_mfa!$F:$F,env_ac_mfa!$A:$A,Q10,env_ac_mfa!$B:$B,Data_mfa!$B$8,env_ac_mfa!$C:$C,Data_mfa!$A$25,env_ac_mfa!$D:$D,Data_mfa!$C$25,env_ac_mfa!$E:$E,Data_mfa!$B$7)</f>
        <v>74815.418000000005</v>
      </c>
      <c r="R25" s="146">
        <f>SUMIFS(env_ac_mfa!$F:$F,env_ac_mfa!$A:$A,R10,env_ac_mfa!$B:$B,Data_mfa!$B$8,env_ac_mfa!$C:$C,Data_mfa!$A$25,env_ac_mfa!$D:$D,Data_mfa!$C$25,env_ac_mfa!$E:$E,Data_mfa!$B$7)</f>
        <v>91345.332999999999</v>
      </c>
      <c r="S25" s="146">
        <f>SUMIFS(env_ac_mfa!$F:$F,env_ac_mfa!$A:$A,S10,env_ac_mfa!$B:$B,Data_mfa!$B$8,env_ac_mfa!$C:$C,Data_mfa!$A$25,env_ac_mfa!$D:$D,Data_mfa!$C$25,env_ac_mfa!$E:$E,Data_mfa!$B$7)</f>
        <v>99471.523000000001</v>
      </c>
      <c r="T25" s="146">
        <f>SUMIFS(env_ac_mfa!$F:$F,env_ac_mfa!$A:$A,T10,env_ac_mfa!$B:$B,Data_mfa!$B$8,env_ac_mfa!$C:$C,Data_mfa!$A$25,env_ac_mfa!$D:$D,Data_mfa!$C$25,env_ac_mfa!$E:$E,Data_mfa!$B$7)</f>
        <v>123353.603</v>
      </c>
      <c r="U25" s="146">
        <f>SUMIFS(env_ac_mfa!$F:$F,env_ac_mfa!$A:$A,U10,env_ac_mfa!$B:$B,Data_mfa!$B$8,env_ac_mfa!$C:$C,Data_mfa!$A$25,env_ac_mfa!$D:$D,Data_mfa!$C$25,env_ac_mfa!$E:$E,Data_mfa!$B$7)</f>
        <v>116277.29300000001</v>
      </c>
      <c r="V25" s="146">
        <f>SUMIFS(env_ac_mfa!$F:$F,env_ac_mfa!$A:$A,V10,env_ac_mfa!$B:$B,Data_mfa!$B$8,env_ac_mfa!$C:$C,Data_mfa!$A$25,env_ac_mfa!$D:$D,Data_mfa!$C$25,env_ac_mfa!$E:$E,Data_mfa!$B$7)</f>
        <v>115206.755</v>
      </c>
      <c r="W25" s="146">
        <f>SUMIFS(env_ac_mfa!$F:$F,env_ac_mfa!$A:$A,W10,env_ac_mfa!$B:$B,Data_mfa!$B$8,env_ac_mfa!$C:$C,Data_mfa!$A$25,env_ac_mfa!$D:$D,Data_mfa!$C$25,env_ac_mfa!$E:$E,Data_mfa!$B$7)</f>
        <v>131575.712</v>
      </c>
      <c r="X25" s="146">
        <f>SUMIFS(env_ac_mfa!$F:$F,env_ac_mfa!$A:$A,X10,env_ac_mfa!$B:$B,Data_mfa!$B$8,env_ac_mfa!$C:$C,Data_mfa!$A$25,env_ac_mfa!$D:$D,Data_mfa!$C$25,env_ac_mfa!$E:$E,Data_mfa!$B$7)</f>
        <v>113783.15</v>
      </c>
      <c r="Y25" s="147">
        <f>SUMIFS(env_ac_mfa!$F:$F,env_ac_mfa!$A:$A,Y10,env_ac_mfa!$B:$B,Data_mfa!$B$8,env_ac_mfa!$C:$C,Data_mfa!$A$25,env_ac_mfa!$D:$D,Data_mfa!$C$25,env_ac_mfa!$E:$E,Data_mfa!$B$7)</f>
        <v>91072.554999999993</v>
      </c>
      <c r="Z25" s="148">
        <f>SUMIFS(env_ac_mfa!$F:$F,env_ac_mfa!$A:$A,Z10,env_ac_mfa!$B:$B,Data_mfa!$B$8,env_ac_mfa!$C:$C,Data_mfa!$A$25,env_ac_mfa!$D:$D,Data_mfa!$C$25,env_ac_mfa!$E:$E,Data_mfa!$B$7)</f>
        <v>117365.158</v>
      </c>
      <c r="AA25" s="148">
        <f>SUMIFS(env_ac_mfa!$F:$F,env_ac_mfa!$A:$A,AA10,env_ac_mfa!$B:$B,Data_mfa!$B$8,env_ac_mfa!$C:$C,Data_mfa!$A$25,env_ac_mfa!$D:$D,Data_mfa!$C$25,env_ac_mfa!$E:$E,Data_mfa!$B$7)</f>
        <v>117154.591</v>
      </c>
      <c r="AB25" s="148">
        <f>SUMIFS(env_ac_mfa!$F:$F,env_ac_mfa!$A:$A,AB10,env_ac_mfa!$B:$B,Data_mfa!$B$8,env_ac_mfa!$C:$C,Data_mfa!$A$25,env_ac_mfa!$D:$D,Data_mfa!$C$25,env_ac_mfa!$E:$E,Data_mfa!$B$7)</f>
        <v>86982.486000000004</v>
      </c>
    </row>
    <row r="26" spans="1:28" x14ac:dyDescent="0.2">
      <c r="A26" s="144" t="s">
        <v>65</v>
      </c>
      <c r="B26" s="144" t="s">
        <v>6</v>
      </c>
      <c r="C26" s="144" t="s">
        <v>60</v>
      </c>
      <c r="D26" s="144" t="s">
        <v>5</v>
      </c>
      <c r="E26" s="146">
        <f>SUMIFS(env_ac_mfa!$F:$F,env_ac_mfa!$A:$A,E10,env_ac_mfa!$B:$B,Data_mfa!$B$8,env_ac_mfa!$C:$C,Data_mfa!$A$26,env_ac_mfa!$D:$D,Data_mfa!$C$26,env_ac_mfa!$E:$E,Data_mfa!$B$7)</f>
        <v>3146885.0449999999</v>
      </c>
      <c r="F26" s="146">
        <f>SUMIFS(env_ac_mfa!$F:$F,env_ac_mfa!$A:$A,F10,env_ac_mfa!$B:$B,Data_mfa!$B$8,env_ac_mfa!$C:$C,Data_mfa!$A$26,env_ac_mfa!$D:$D,Data_mfa!$C$26,env_ac_mfa!$E:$E,Data_mfa!$B$7)</f>
        <v>3208663.702</v>
      </c>
      <c r="G26" s="146">
        <f>SUMIFS(env_ac_mfa!$F:$F,env_ac_mfa!$A:$A,G10,env_ac_mfa!$B:$B,Data_mfa!$B$8,env_ac_mfa!$C:$C,Data_mfa!$A$26,env_ac_mfa!$D:$D,Data_mfa!$C$26,env_ac_mfa!$E:$E,Data_mfa!$B$7)</f>
        <v>3230865.8810000001</v>
      </c>
      <c r="H26" s="146">
        <f>SUMIFS(env_ac_mfa!$F:$F,env_ac_mfa!$A:$A,H10,env_ac_mfa!$B:$B,Data_mfa!$B$8,env_ac_mfa!$C:$C,Data_mfa!$A$26,env_ac_mfa!$D:$D,Data_mfa!$C$26,env_ac_mfa!$E:$E,Data_mfa!$B$7)</f>
        <v>3338892.7940000002</v>
      </c>
      <c r="I26" s="146">
        <f>SUMIFS(env_ac_mfa!$F:$F,env_ac_mfa!$A:$A,I10,env_ac_mfa!$B:$B,Data_mfa!$B$8,env_ac_mfa!$C:$C,Data_mfa!$A$26,env_ac_mfa!$D:$D,Data_mfa!$C$26,env_ac_mfa!$E:$E,Data_mfa!$B$7)</f>
        <v>3423910.8640000001</v>
      </c>
      <c r="J26" s="146">
        <f>SUMIFS(env_ac_mfa!$F:$F,env_ac_mfa!$A:$A,J10,env_ac_mfa!$B:$B,Data_mfa!$B$8,env_ac_mfa!$C:$C,Data_mfa!$A$26,env_ac_mfa!$D:$D,Data_mfa!$C$26,env_ac_mfa!$E:$E,Data_mfa!$B$7)</f>
        <v>3569278.8420000002</v>
      </c>
      <c r="K26" s="146">
        <f>SUMIFS(env_ac_mfa!$F:$F,env_ac_mfa!$A:$A,K10,env_ac_mfa!$B:$B,Data_mfa!$B$8,env_ac_mfa!$C:$C,Data_mfa!$A$26,env_ac_mfa!$D:$D,Data_mfa!$C$26,env_ac_mfa!$E:$E,Data_mfa!$B$7)</f>
        <v>3803193.3939999999</v>
      </c>
      <c r="L26" s="146">
        <f>SUMIFS(env_ac_mfa!$F:$F,env_ac_mfa!$A:$A,L10,env_ac_mfa!$B:$B,Data_mfa!$B$8,env_ac_mfa!$C:$C,Data_mfa!$A$26,env_ac_mfa!$D:$D,Data_mfa!$C$26,env_ac_mfa!$E:$E,Data_mfa!$B$7)</f>
        <v>4034190.0660000001</v>
      </c>
      <c r="M26" s="146">
        <f>SUMIFS(env_ac_mfa!$F:$F,env_ac_mfa!$A:$A,M10,env_ac_mfa!$B:$B,Data_mfa!$B$8,env_ac_mfa!$C:$C,Data_mfa!$A$26,env_ac_mfa!$D:$D,Data_mfa!$C$26,env_ac_mfa!$E:$E,Data_mfa!$B$7)</f>
        <v>3900863.696</v>
      </c>
      <c r="N26" s="146">
        <f>SUMIFS(env_ac_mfa!$F:$F,env_ac_mfa!$A:$A,N10,env_ac_mfa!$B:$B,Data_mfa!$B$8,env_ac_mfa!$C:$C,Data_mfa!$A$26,env_ac_mfa!$D:$D,Data_mfa!$C$26,env_ac_mfa!$E:$E,Data_mfa!$B$7)</f>
        <v>3301253.1039999998</v>
      </c>
      <c r="O26" s="146">
        <f>SUMIFS(env_ac_mfa!$F:$F,env_ac_mfa!$A:$A,O10,env_ac_mfa!$B:$B,Data_mfa!$B$8,env_ac_mfa!$C:$C,Data_mfa!$A$26,env_ac_mfa!$D:$D,Data_mfa!$C$26,env_ac_mfa!$E:$E,Data_mfa!$B$7)</f>
        <v>3115878.7089999998</v>
      </c>
      <c r="P26" s="146">
        <f>SUMIFS(env_ac_mfa!$F:$F,env_ac_mfa!$A:$A,P10,env_ac_mfa!$B:$B,Data_mfa!$B$8,env_ac_mfa!$C:$C,Data_mfa!$A$26,env_ac_mfa!$D:$D,Data_mfa!$C$26,env_ac_mfa!$E:$E,Data_mfa!$B$7)</f>
        <v>3345959.45</v>
      </c>
      <c r="Q26" s="146">
        <f>SUMIFS(env_ac_mfa!$F:$F,env_ac_mfa!$A:$A,Q10,env_ac_mfa!$B:$B,Data_mfa!$B$8,env_ac_mfa!$C:$C,Data_mfa!$A$26,env_ac_mfa!$D:$D,Data_mfa!$C$26,env_ac_mfa!$E:$E,Data_mfa!$B$7)</f>
        <v>2978143.2719999999</v>
      </c>
      <c r="R26" s="146">
        <f>SUMIFS(env_ac_mfa!$F:$F,env_ac_mfa!$A:$A,R10,env_ac_mfa!$B:$B,Data_mfa!$B$8,env_ac_mfa!$C:$C,Data_mfa!$A$26,env_ac_mfa!$D:$D,Data_mfa!$C$26,env_ac_mfa!$E:$E,Data_mfa!$B$7)</f>
        <v>2823000.4350000001</v>
      </c>
      <c r="S26" s="146">
        <f>SUMIFS(env_ac_mfa!$F:$F,env_ac_mfa!$A:$A,S10,env_ac_mfa!$B:$B,Data_mfa!$B$8,env_ac_mfa!$C:$C,Data_mfa!$A$26,env_ac_mfa!$D:$D,Data_mfa!$C$26,env_ac_mfa!$E:$E,Data_mfa!$B$7)</f>
        <v>2839148.798</v>
      </c>
      <c r="T26" s="146">
        <f>SUMIFS(env_ac_mfa!$F:$F,env_ac_mfa!$A:$A,T10,env_ac_mfa!$B:$B,Data_mfa!$B$8,env_ac_mfa!$C:$C,Data_mfa!$A$26,env_ac_mfa!$D:$D,Data_mfa!$C$26,env_ac_mfa!$E:$E,Data_mfa!$B$7)</f>
        <v>2929571.8330000001</v>
      </c>
      <c r="U26" s="146">
        <f>SUMIFS(env_ac_mfa!$F:$F,env_ac_mfa!$A:$A,U10,env_ac_mfa!$B:$B,Data_mfa!$B$8,env_ac_mfa!$C:$C,Data_mfa!$A$26,env_ac_mfa!$D:$D,Data_mfa!$C$26,env_ac_mfa!$E:$E,Data_mfa!$B$7)</f>
        <v>2926306.696</v>
      </c>
      <c r="V26" s="146">
        <f>SUMIFS(env_ac_mfa!$F:$F,env_ac_mfa!$A:$A,V10,env_ac_mfa!$B:$B,Data_mfa!$B$8,env_ac_mfa!$C:$C,Data_mfa!$A$26,env_ac_mfa!$D:$D,Data_mfa!$C$26,env_ac_mfa!$E:$E,Data_mfa!$B$7)</f>
        <v>3008571.6490000002</v>
      </c>
      <c r="W26" s="146">
        <f>SUMIFS(env_ac_mfa!$F:$F,env_ac_mfa!$A:$A,W10,env_ac_mfa!$B:$B,Data_mfa!$B$8,env_ac_mfa!$C:$C,Data_mfa!$A$26,env_ac_mfa!$D:$D,Data_mfa!$C$26,env_ac_mfa!$E:$E,Data_mfa!$B$7)</f>
        <v>3164215.997</v>
      </c>
      <c r="X26" s="146">
        <f>SUMIFS(env_ac_mfa!$F:$F,env_ac_mfa!$A:$A,X10,env_ac_mfa!$B:$B,Data_mfa!$B$8,env_ac_mfa!$C:$C,Data_mfa!$A$26,env_ac_mfa!$D:$D,Data_mfa!$C$26,env_ac_mfa!$E:$E,Data_mfa!$B$7)</f>
        <v>3273589.966</v>
      </c>
      <c r="Y26" s="147">
        <f>SUMIFS(env_ac_mfa!$F:$F,env_ac_mfa!$A:$A,Y10,env_ac_mfa!$B:$B,Data_mfa!$B$8,env_ac_mfa!$C:$C,Data_mfa!$A$26,env_ac_mfa!$D:$D,Data_mfa!$C$26,env_ac_mfa!$E:$E,Data_mfa!$B$7)</f>
        <v>3229089.284</v>
      </c>
      <c r="Z26" s="148">
        <f>SUMIFS(env_ac_mfa!$F:$F,env_ac_mfa!$A:$A,Z10,env_ac_mfa!$B:$B,Data_mfa!$B$8,env_ac_mfa!$C:$C,Data_mfa!$A$26,env_ac_mfa!$D:$D,Data_mfa!$C$26,env_ac_mfa!$E:$E,Data_mfa!$B$7)</f>
        <v>3359301.41</v>
      </c>
      <c r="AA26" s="148">
        <f>SUMIFS(env_ac_mfa!$F:$F,env_ac_mfa!$A:$A,AA10,env_ac_mfa!$B:$B,Data_mfa!$B$8,env_ac_mfa!$C:$C,Data_mfa!$A$26,env_ac_mfa!$D:$D,Data_mfa!$C$26,env_ac_mfa!$E:$E,Data_mfa!$B$7)</f>
        <v>3289219.4679999999</v>
      </c>
      <c r="AB26" s="148">
        <f>SUMIFS(env_ac_mfa!$F:$F,env_ac_mfa!$A:$A,AB10,env_ac_mfa!$B:$B,Data_mfa!$B$8,env_ac_mfa!$C:$C,Data_mfa!$A$26,env_ac_mfa!$D:$D,Data_mfa!$C$26,env_ac_mfa!$E:$E,Data_mfa!$B$7)</f>
        <v>3367144.5350000001</v>
      </c>
    </row>
    <row r="27" spans="1:28" x14ac:dyDescent="0.2">
      <c r="A27" s="144" t="s">
        <v>65</v>
      </c>
      <c r="B27" s="144" t="s">
        <v>6</v>
      </c>
      <c r="C27" s="144" t="s">
        <v>59</v>
      </c>
      <c r="D27" s="144" t="s">
        <v>3</v>
      </c>
      <c r="E27" s="146">
        <f>SUMIFS(env_ac_mfa!$F:$F,env_ac_mfa!$A:$A,E10,env_ac_mfa!$B:$B,Data_mfa!$B$8,env_ac_mfa!$C:$C,Data_mfa!$A$27,env_ac_mfa!$D:$D,Data_mfa!$C$27,env_ac_mfa!$E:$E,Data_mfa!$B$7)</f>
        <v>87072.404999999999</v>
      </c>
      <c r="F27" s="146">
        <f>SUMIFS(env_ac_mfa!$F:$F,env_ac_mfa!$A:$A,F10,env_ac_mfa!$B:$B,Data_mfa!$B$8,env_ac_mfa!$C:$C,Data_mfa!$A$27,env_ac_mfa!$D:$D,Data_mfa!$C$27,env_ac_mfa!$E:$E,Data_mfa!$B$7)</f>
        <v>89692.691999999995</v>
      </c>
      <c r="G27" s="146">
        <f>SUMIFS(env_ac_mfa!$F:$F,env_ac_mfa!$A:$A,G10,env_ac_mfa!$B:$B,Data_mfa!$B$8,env_ac_mfa!$C:$C,Data_mfa!$A$27,env_ac_mfa!$D:$D,Data_mfa!$C$27,env_ac_mfa!$E:$E,Data_mfa!$B$7)</f>
        <v>92875.312000000005</v>
      </c>
      <c r="H27" s="146">
        <f>SUMIFS(env_ac_mfa!$F:$F,env_ac_mfa!$A:$A,H10,env_ac_mfa!$B:$B,Data_mfa!$B$8,env_ac_mfa!$C:$C,Data_mfa!$A$27,env_ac_mfa!$D:$D,Data_mfa!$C$27,env_ac_mfa!$E:$E,Data_mfa!$B$7)</f>
        <v>99312.236000000004</v>
      </c>
      <c r="I27" s="146">
        <f>SUMIFS(env_ac_mfa!$F:$F,env_ac_mfa!$A:$A,I10,env_ac_mfa!$B:$B,Data_mfa!$B$8,env_ac_mfa!$C:$C,Data_mfa!$A$27,env_ac_mfa!$D:$D,Data_mfa!$C$27,env_ac_mfa!$E:$E,Data_mfa!$B$7)</f>
        <v>104255.781</v>
      </c>
      <c r="J27" s="146">
        <f>SUMIFS(env_ac_mfa!$F:$F,env_ac_mfa!$A:$A,J10,env_ac_mfa!$B:$B,Data_mfa!$B$8,env_ac_mfa!$C:$C,Data_mfa!$A$27,env_ac_mfa!$D:$D,Data_mfa!$C$27,env_ac_mfa!$E:$E,Data_mfa!$B$7)</f>
        <v>107001.16899999999</v>
      </c>
      <c r="K27" s="146">
        <f>SUMIFS(env_ac_mfa!$F:$F,env_ac_mfa!$A:$A,K10,env_ac_mfa!$B:$B,Data_mfa!$B$8,env_ac_mfa!$C:$C,Data_mfa!$A$27,env_ac_mfa!$D:$D,Data_mfa!$C$27,env_ac_mfa!$E:$E,Data_mfa!$B$7)</f>
        <v>109483.367</v>
      </c>
      <c r="L27" s="146">
        <f>SUMIFS(env_ac_mfa!$F:$F,env_ac_mfa!$A:$A,L10,env_ac_mfa!$B:$B,Data_mfa!$B$8,env_ac_mfa!$C:$C,Data_mfa!$A$27,env_ac_mfa!$D:$D,Data_mfa!$C$27,env_ac_mfa!$E:$E,Data_mfa!$B$7)</f>
        <v>120904.75199999999</v>
      </c>
      <c r="M27" s="146">
        <f>SUMIFS(env_ac_mfa!$F:$F,env_ac_mfa!$A:$A,M10,env_ac_mfa!$B:$B,Data_mfa!$B$8,env_ac_mfa!$C:$C,Data_mfa!$A$27,env_ac_mfa!$D:$D,Data_mfa!$C$27,env_ac_mfa!$E:$E,Data_mfa!$B$7)</f>
        <v>107912.19</v>
      </c>
      <c r="N27" s="146">
        <f>SUMIFS(env_ac_mfa!$F:$F,env_ac_mfa!$A:$A,N10,env_ac_mfa!$B:$B,Data_mfa!$B$8,env_ac_mfa!$C:$C,Data_mfa!$A$27,env_ac_mfa!$D:$D,Data_mfa!$C$27,env_ac_mfa!$E:$E,Data_mfa!$B$7)</f>
        <v>81727.157000000007</v>
      </c>
      <c r="O27" s="146">
        <f>SUMIFS(env_ac_mfa!$F:$F,env_ac_mfa!$A:$A,O10,env_ac_mfa!$B:$B,Data_mfa!$B$8,env_ac_mfa!$C:$C,Data_mfa!$A$27,env_ac_mfa!$D:$D,Data_mfa!$C$27,env_ac_mfa!$E:$E,Data_mfa!$B$7)</f>
        <v>95119.351999999999</v>
      </c>
      <c r="P27" s="146">
        <f>SUMIFS(env_ac_mfa!$F:$F,env_ac_mfa!$A:$A,P10,env_ac_mfa!$B:$B,Data_mfa!$B$8,env_ac_mfa!$C:$C,Data_mfa!$A$27,env_ac_mfa!$D:$D,Data_mfa!$C$27,env_ac_mfa!$E:$E,Data_mfa!$B$7)</f>
        <v>99919.805999999997</v>
      </c>
      <c r="Q27" s="146">
        <f>SUMIFS(env_ac_mfa!$F:$F,env_ac_mfa!$A:$A,Q10,env_ac_mfa!$B:$B,Data_mfa!$B$8,env_ac_mfa!$C:$C,Data_mfa!$A$27,env_ac_mfa!$D:$D,Data_mfa!$C$27,env_ac_mfa!$E:$E,Data_mfa!$B$7)</f>
        <v>84329.01</v>
      </c>
      <c r="R27" s="146">
        <f>SUMIFS(env_ac_mfa!$F:$F,env_ac_mfa!$A:$A,R10,env_ac_mfa!$B:$B,Data_mfa!$B$8,env_ac_mfa!$C:$C,Data_mfa!$A$27,env_ac_mfa!$D:$D,Data_mfa!$C$27,env_ac_mfa!$E:$E,Data_mfa!$B$7)</f>
        <v>81456.087</v>
      </c>
      <c r="S27" s="146">
        <f>SUMIFS(env_ac_mfa!$F:$F,env_ac_mfa!$A:$A,S10,env_ac_mfa!$B:$B,Data_mfa!$B$8,env_ac_mfa!$C:$C,Data_mfa!$A$27,env_ac_mfa!$D:$D,Data_mfa!$C$27,env_ac_mfa!$E:$E,Data_mfa!$B$7)</f>
        <v>84124.811000000002</v>
      </c>
      <c r="T27" s="146">
        <f>SUMIFS(env_ac_mfa!$F:$F,env_ac_mfa!$A:$A,T10,env_ac_mfa!$B:$B,Data_mfa!$B$8,env_ac_mfa!$C:$C,Data_mfa!$A$27,env_ac_mfa!$D:$D,Data_mfa!$C$27,env_ac_mfa!$E:$E,Data_mfa!$B$7)</f>
        <v>82100.629000000001</v>
      </c>
      <c r="U27" s="146">
        <f>SUMIFS(env_ac_mfa!$F:$F,env_ac_mfa!$A:$A,U10,env_ac_mfa!$B:$B,Data_mfa!$B$8,env_ac_mfa!$C:$C,Data_mfa!$A$27,env_ac_mfa!$D:$D,Data_mfa!$C$27,env_ac_mfa!$E:$E,Data_mfa!$B$7)</f>
        <v>86519.994000000006</v>
      </c>
      <c r="V27" s="146">
        <f>SUMIFS(env_ac_mfa!$F:$F,env_ac_mfa!$A:$A,V10,env_ac_mfa!$B:$B,Data_mfa!$B$8,env_ac_mfa!$C:$C,Data_mfa!$A$27,env_ac_mfa!$D:$D,Data_mfa!$C$27,env_ac_mfa!$E:$E,Data_mfa!$B$7)</f>
        <v>96290.872000000003</v>
      </c>
      <c r="W27" s="146">
        <f>SUMIFS(env_ac_mfa!$F:$F,env_ac_mfa!$A:$A,W10,env_ac_mfa!$B:$B,Data_mfa!$B$8,env_ac_mfa!$C:$C,Data_mfa!$A$27,env_ac_mfa!$D:$D,Data_mfa!$C$27,env_ac_mfa!$E:$E,Data_mfa!$B$7)</f>
        <v>100887.163</v>
      </c>
      <c r="X27" s="146">
        <f>SUMIFS(env_ac_mfa!$F:$F,env_ac_mfa!$A:$A,X10,env_ac_mfa!$B:$B,Data_mfa!$B$8,env_ac_mfa!$C:$C,Data_mfa!$A$27,env_ac_mfa!$D:$D,Data_mfa!$C$27,env_ac_mfa!$E:$E,Data_mfa!$B$7)</f>
        <v>105487.489</v>
      </c>
      <c r="Y27" s="147">
        <f>SUMIFS(env_ac_mfa!$F:$F,env_ac_mfa!$A:$A,Y10,env_ac_mfa!$B:$B,Data_mfa!$B$8,env_ac_mfa!$C:$C,Data_mfa!$A$27,env_ac_mfa!$D:$D,Data_mfa!$C$27,env_ac_mfa!$E:$E,Data_mfa!$B$7)</f>
        <v>102182.564</v>
      </c>
      <c r="Z27" s="148">
        <f>SUMIFS(env_ac_mfa!$F:$F,env_ac_mfa!$A:$A,Z10,env_ac_mfa!$B:$B,Data_mfa!$B$8,env_ac_mfa!$C:$C,Data_mfa!$A$27,env_ac_mfa!$D:$D,Data_mfa!$C$27,env_ac_mfa!$E:$E,Data_mfa!$B$7)</f>
        <v>111842.76300000001</v>
      </c>
      <c r="AA27" s="148">
        <f>SUMIFS(env_ac_mfa!$F:$F,env_ac_mfa!$A:$A,AA10,env_ac_mfa!$B:$B,Data_mfa!$B$8,env_ac_mfa!$C:$C,Data_mfa!$A$27,env_ac_mfa!$D:$D,Data_mfa!$C$27,env_ac_mfa!$E:$E,Data_mfa!$B$7)</f>
        <v>108177.276</v>
      </c>
      <c r="AB27" s="148">
        <f>SUMIFS(env_ac_mfa!$F:$F,env_ac_mfa!$A:$A,AB10,env_ac_mfa!$B:$B,Data_mfa!$B$8,env_ac_mfa!$C:$C,Data_mfa!$A$27,env_ac_mfa!$D:$D,Data_mfa!$C$27,env_ac_mfa!$E:$E,Data_mfa!$B$7)</f>
        <v>93058.479000000007</v>
      </c>
    </row>
    <row r="28" spans="1:28" x14ac:dyDescent="0.2">
      <c r="A28" s="144" t="s">
        <v>65</v>
      </c>
      <c r="B28" s="144" t="s">
        <v>6</v>
      </c>
      <c r="C28" s="144" t="s">
        <v>58</v>
      </c>
      <c r="D28" s="144" t="s">
        <v>57</v>
      </c>
      <c r="E28" s="146">
        <f>SUMIFS(env_ac_mfa!$F:$F,env_ac_mfa!$A:$A,E10,env_ac_mfa!$B:$B,Data_mfa!$B$8,env_ac_mfa!$C:$C,Data_mfa!$A$28,env_ac_mfa!$D:$D,Data_mfa!$C$28,env_ac_mfa!$E:$E,Data_mfa!$B$7)</f>
        <v>66457.570000000007</v>
      </c>
      <c r="F28" s="146">
        <f>SUMIFS(env_ac_mfa!$F:$F,env_ac_mfa!$A:$A,F10,env_ac_mfa!$B:$B,Data_mfa!$B$8,env_ac_mfa!$C:$C,Data_mfa!$A$28,env_ac_mfa!$D:$D,Data_mfa!$C$28,env_ac_mfa!$E:$E,Data_mfa!$B$7)</f>
        <v>66973.604999999996</v>
      </c>
      <c r="G28" s="146">
        <f>SUMIFS(env_ac_mfa!$F:$F,env_ac_mfa!$A:$A,G10,env_ac_mfa!$B:$B,Data_mfa!$B$8,env_ac_mfa!$C:$C,Data_mfa!$A$28,env_ac_mfa!$D:$D,Data_mfa!$C$28,env_ac_mfa!$E:$E,Data_mfa!$B$7)</f>
        <v>68204.501000000004</v>
      </c>
      <c r="H28" s="146">
        <f>SUMIFS(env_ac_mfa!$F:$F,env_ac_mfa!$A:$A,H10,env_ac_mfa!$B:$B,Data_mfa!$B$8,env_ac_mfa!$C:$C,Data_mfa!$A$28,env_ac_mfa!$D:$D,Data_mfa!$C$28,env_ac_mfa!$E:$E,Data_mfa!$B$7)</f>
        <v>69829.099000000002</v>
      </c>
      <c r="I28" s="146">
        <f>SUMIFS(env_ac_mfa!$F:$F,env_ac_mfa!$A:$A,I10,env_ac_mfa!$B:$B,Data_mfa!$B$8,env_ac_mfa!$C:$C,Data_mfa!$A$28,env_ac_mfa!$D:$D,Data_mfa!$C$28,env_ac_mfa!$E:$E,Data_mfa!$B$7)</f>
        <v>70987.304000000004</v>
      </c>
      <c r="J28" s="146">
        <f>SUMIFS(env_ac_mfa!$F:$F,env_ac_mfa!$A:$A,J10,env_ac_mfa!$B:$B,Data_mfa!$B$8,env_ac_mfa!$C:$C,Data_mfa!$A$28,env_ac_mfa!$D:$D,Data_mfa!$C$28,env_ac_mfa!$E:$E,Data_mfa!$B$7)</f>
        <v>75783.263999999996</v>
      </c>
      <c r="K28" s="146">
        <f>SUMIFS(env_ac_mfa!$F:$F,env_ac_mfa!$A:$A,K10,env_ac_mfa!$B:$B,Data_mfa!$B$8,env_ac_mfa!$C:$C,Data_mfa!$A$28,env_ac_mfa!$D:$D,Data_mfa!$C$28,env_ac_mfa!$E:$E,Data_mfa!$B$7)</f>
        <v>72992.732000000004</v>
      </c>
      <c r="L28" s="146">
        <f>SUMIFS(env_ac_mfa!$F:$F,env_ac_mfa!$A:$A,L10,env_ac_mfa!$B:$B,Data_mfa!$B$8,env_ac_mfa!$C:$C,Data_mfa!$A$28,env_ac_mfa!$D:$D,Data_mfa!$C$28,env_ac_mfa!$E:$E,Data_mfa!$B$7)</f>
        <v>73773.245999999999</v>
      </c>
      <c r="M28" s="146">
        <f>SUMIFS(env_ac_mfa!$F:$F,env_ac_mfa!$A:$A,M10,env_ac_mfa!$B:$B,Data_mfa!$B$8,env_ac_mfa!$C:$C,Data_mfa!$A$28,env_ac_mfa!$D:$D,Data_mfa!$C$28,env_ac_mfa!$E:$E,Data_mfa!$B$7)</f>
        <v>73397.645999999993</v>
      </c>
      <c r="N28" s="146">
        <f>SUMIFS(env_ac_mfa!$F:$F,env_ac_mfa!$A:$A,N10,env_ac_mfa!$B:$B,Data_mfa!$B$8,env_ac_mfa!$C:$C,Data_mfa!$A$28,env_ac_mfa!$D:$D,Data_mfa!$C$28,env_ac_mfa!$E:$E,Data_mfa!$B$7)</f>
        <v>66348.167000000001</v>
      </c>
      <c r="O28" s="146">
        <f>SUMIFS(env_ac_mfa!$F:$F,env_ac_mfa!$A:$A,O10,env_ac_mfa!$B:$B,Data_mfa!$B$8,env_ac_mfa!$C:$C,Data_mfa!$A$28,env_ac_mfa!$D:$D,Data_mfa!$C$28,env_ac_mfa!$E:$E,Data_mfa!$B$7)</f>
        <v>78232.232999999993</v>
      </c>
      <c r="P28" s="146">
        <f>SUMIFS(env_ac_mfa!$F:$F,env_ac_mfa!$A:$A,P10,env_ac_mfa!$B:$B,Data_mfa!$B$8,env_ac_mfa!$C:$C,Data_mfa!$A$28,env_ac_mfa!$D:$D,Data_mfa!$C$28,env_ac_mfa!$E:$E,Data_mfa!$B$7)</f>
        <v>79483.58</v>
      </c>
      <c r="Q28" s="146">
        <f>SUMIFS(env_ac_mfa!$F:$F,env_ac_mfa!$A:$A,Q10,env_ac_mfa!$B:$B,Data_mfa!$B$8,env_ac_mfa!$C:$C,Data_mfa!$A$28,env_ac_mfa!$D:$D,Data_mfa!$C$28,env_ac_mfa!$E:$E,Data_mfa!$B$7)</f>
        <v>88266.459000000003</v>
      </c>
      <c r="R28" s="146">
        <f>SUMIFS(env_ac_mfa!$F:$F,env_ac_mfa!$A:$A,R10,env_ac_mfa!$B:$B,Data_mfa!$B$8,env_ac_mfa!$C:$C,Data_mfa!$A$28,env_ac_mfa!$D:$D,Data_mfa!$C$28,env_ac_mfa!$E:$E,Data_mfa!$B$7)</f>
        <v>95478.747000000003</v>
      </c>
      <c r="S28" s="146">
        <f>SUMIFS(env_ac_mfa!$F:$F,env_ac_mfa!$A:$A,S10,env_ac_mfa!$B:$B,Data_mfa!$B$8,env_ac_mfa!$C:$C,Data_mfa!$A$28,env_ac_mfa!$D:$D,Data_mfa!$C$28,env_ac_mfa!$E:$E,Data_mfa!$B$7)</f>
        <v>101127.245</v>
      </c>
      <c r="T28" s="146">
        <f>SUMIFS(env_ac_mfa!$F:$F,env_ac_mfa!$A:$A,T10,env_ac_mfa!$B:$B,Data_mfa!$B$8,env_ac_mfa!$C:$C,Data_mfa!$A$28,env_ac_mfa!$D:$D,Data_mfa!$C$28,env_ac_mfa!$E:$E,Data_mfa!$B$7)</f>
        <v>101472.66499999999</v>
      </c>
      <c r="U28" s="146">
        <f>SUMIFS(env_ac_mfa!$F:$F,env_ac_mfa!$A:$A,U10,env_ac_mfa!$B:$B,Data_mfa!$B$8,env_ac_mfa!$C:$C,Data_mfa!$A$28,env_ac_mfa!$D:$D,Data_mfa!$C$28,env_ac_mfa!$E:$E,Data_mfa!$B$7)</f>
        <v>101792.67</v>
      </c>
      <c r="V28" s="146">
        <f>SUMIFS(env_ac_mfa!$F:$F,env_ac_mfa!$A:$A,V10,env_ac_mfa!$B:$B,Data_mfa!$B$8,env_ac_mfa!$C:$C,Data_mfa!$A$28,env_ac_mfa!$D:$D,Data_mfa!$C$28,env_ac_mfa!$E:$E,Data_mfa!$B$7)</f>
        <v>102325.80899999999</v>
      </c>
      <c r="W28" s="146">
        <f>SUMIFS(env_ac_mfa!$F:$F,env_ac_mfa!$A:$A,W10,env_ac_mfa!$B:$B,Data_mfa!$B$8,env_ac_mfa!$C:$C,Data_mfa!$A$28,env_ac_mfa!$D:$D,Data_mfa!$C$28,env_ac_mfa!$E:$E,Data_mfa!$B$7)</f>
        <v>100332.202</v>
      </c>
      <c r="X28" s="146">
        <f>SUMIFS(env_ac_mfa!$F:$F,env_ac_mfa!$A:$A,X10,env_ac_mfa!$B:$B,Data_mfa!$B$8,env_ac_mfa!$C:$C,Data_mfa!$A$28,env_ac_mfa!$D:$D,Data_mfa!$C$28,env_ac_mfa!$E:$E,Data_mfa!$B$7)</f>
        <v>93209.879000000001</v>
      </c>
      <c r="Y28" s="147">
        <f>SUMIFS(env_ac_mfa!$F:$F,env_ac_mfa!$A:$A,Y10,env_ac_mfa!$B:$B,Data_mfa!$B$8,env_ac_mfa!$C:$C,Data_mfa!$A$28,env_ac_mfa!$D:$D,Data_mfa!$C$28,env_ac_mfa!$E:$E,Data_mfa!$B$7)</f>
        <v>88261.187000000005</v>
      </c>
      <c r="Z28" s="148">
        <f>SUMIFS(env_ac_mfa!$F:$F,env_ac_mfa!$A:$A,Z10,env_ac_mfa!$B:$B,Data_mfa!$B$8,env_ac_mfa!$C:$C,Data_mfa!$A$28,env_ac_mfa!$D:$D,Data_mfa!$C$28,env_ac_mfa!$E:$E,Data_mfa!$B$7)</f>
        <v>93628.145000000004</v>
      </c>
      <c r="AA28" s="148">
        <f>SUMIFS(env_ac_mfa!$F:$F,env_ac_mfa!$A:$A,AA10,env_ac_mfa!$B:$B,Data_mfa!$B$8,env_ac_mfa!$C:$C,Data_mfa!$A$28,env_ac_mfa!$D:$D,Data_mfa!$C$28,env_ac_mfa!$E:$E,Data_mfa!$B$7)</f>
        <v>85965.17</v>
      </c>
      <c r="AB28" s="148">
        <f>SUMIFS(env_ac_mfa!$F:$F,env_ac_mfa!$A:$A,AB10,env_ac_mfa!$B:$B,Data_mfa!$B$8,env_ac_mfa!$C:$C,Data_mfa!$A$28,env_ac_mfa!$D:$D,Data_mfa!$C$28,env_ac_mfa!$E:$E,Data_mfa!$B$7)</f>
        <v>78740.873999999996</v>
      </c>
    </row>
    <row r="29" spans="1:28" x14ac:dyDescent="0.2">
      <c r="A29" s="144" t="s">
        <v>65</v>
      </c>
      <c r="B29" s="144" t="s">
        <v>6</v>
      </c>
      <c r="C29" s="144" t="s">
        <v>56</v>
      </c>
      <c r="D29" s="144" t="s">
        <v>12</v>
      </c>
      <c r="E29" s="146">
        <f>SUMIFS(env_ac_mfa!$F:$F,env_ac_mfa!$A:$A,E10,env_ac_mfa!$B:$B,Data_mfa!$B$8,env_ac_mfa!$C:$C,Data_mfa!$A$29,env_ac_mfa!$D:$D,Data_mfa!$C$29,env_ac_mfa!$E:$E,Data_mfa!$B$7)</f>
        <v>3167499.88</v>
      </c>
      <c r="F29" s="146">
        <f>SUMIFS(env_ac_mfa!$F:$F,env_ac_mfa!$A:$A,F10,env_ac_mfa!$B:$B,Data_mfa!$B$8,env_ac_mfa!$C:$C,Data_mfa!$A$29,env_ac_mfa!$D:$D,Data_mfa!$C$29,env_ac_mfa!$E:$E,Data_mfa!$B$7)</f>
        <v>3231382.7889999999</v>
      </c>
      <c r="G29" s="146">
        <f>SUMIFS(env_ac_mfa!$F:$F,env_ac_mfa!$A:$A,G10,env_ac_mfa!$B:$B,Data_mfa!$B$8,env_ac_mfa!$C:$C,Data_mfa!$A$29,env_ac_mfa!$D:$D,Data_mfa!$C$29,env_ac_mfa!$E:$E,Data_mfa!$B$7)</f>
        <v>3255536.6919999998</v>
      </c>
      <c r="H29" s="146">
        <f>SUMIFS(env_ac_mfa!$F:$F,env_ac_mfa!$A:$A,H10,env_ac_mfa!$B:$B,Data_mfa!$B$8,env_ac_mfa!$C:$C,Data_mfa!$A$29,env_ac_mfa!$D:$D,Data_mfa!$C$29,env_ac_mfa!$E:$E,Data_mfa!$B$7)</f>
        <v>3368375.9309999999</v>
      </c>
      <c r="I29" s="146">
        <f>SUMIFS(env_ac_mfa!$F:$F,env_ac_mfa!$A:$A,I10,env_ac_mfa!$B:$B,Data_mfa!$B$8,env_ac_mfa!$C:$C,Data_mfa!$A$29,env_ac_mfa!$D:$D,Data_mfa!$C$29,env_ac_mfa!$E:$E,Data_mfa!$B$7)</f>
        <v>3457179.341</v>
      </c>
      <c r="J29" s="146">
        <f>SUMIFS(env_ac_mfa!$F:$F,env_ac_mfa!$A:$A,J10,env_ac_mfa!$B:$B,Data_mfa!$B$8,env_ac_mfa!$C:$C,Data_mfa!$A$29,env_ac_mfa!$D:$D,Data_mfa!$C$29,env_ac_mfa!$E:$E,Data_mfa!$B$7)</f>
        <v>3600496.7459999998</v>
      </c>
      <c r="K29" s="146">
        <f>SUMIFS(env_ac_mfa!$F:$F,env_ac_mfa!$A:$A,K10,env_ac_mfa!$B:$B,Data_mfa!$B$8,env_ac_mfa!$C:$C,Data_mfa!$A$29,env_ac_mfa!$D:$D,Data_mfa!$C$29,env_ac_mfa!$E:$E,Data_mfa!$B$7)</f>
        <v>3839684.0290000001</v>
      </c>
      <c r="L29" s="146">
        <f>SUMIFS(env_ac_mfa!$F:$F,env_ac_mfa!$A:$A,L10,env_ac_mfa!$B:$B,Data_mfa!$B$8,env_ac_mfa!$C:$C,Data_mfa!$A$29,env_ac_mfa!$D:$D,Data_mfa!$C$29,env_ac_mfa!$E:$E,Data_mfa!$B$7)</f>
        <v>4081321.5729999999</v>
      </c>
      <c r="M29" s="146">
        <f>SUMIFS(env_ac_mfa!$F:$F,env_ac_mfa!$A:$A,M10,env_ac_mfa!$B:$B,Data_mfa!$B$8,env_ac_mfa!$C:$C,Data_mfa!$A$29,env_ac_mfa!$D:$D,Data_mfa!$C$29,env_ac_mfa!$E:$E,Data_mfa!$B$7)</f>
        <v>3935378.24</v>
      </c>
      <c r="N29" s="146">
        <f>SUMIFS(env_ac_mfa!$F:$F,env_ac_mfa!$A:$A,N10,env_ac_mfa!$B:$B,Data_mfa!$B$8,env_ac_mfa!$C:$C,Data_mfa!$A$29,env_ac_mfa!$D:$D,Data_mfa!$C$29,env_ac_mfa!$E:$E,Data_mfa!$B$7)</f>
        <v>3316632.0950000002</v>
      </c>
      <c r="O29" s="146">
        <f>SUMIFS(env_ac_mfa!$F:$F,env_ac_mfa!$A:$A,O10,env_ac_mfa!$B:$B,Data_mfa!$B$8,env_ac_mfa!$C:$C,Data_mfa!$A$29,env_ac_mfa!$D:$D,Data_mfa!$C$29,env_ac_mfa!$E:$E,Data_mfa!$B$7)</f>
        <v>3132765.8280000002</v>
      </c>
      <c r="P29" s="146">
        <f>SUMIFS(env_ac_mfa!$F:$F,env_ac_mfa!$A:$A,P10,env_ac_mfa!$B:$B,Data_mfa!$B$8,env_ac_mfa!$C:$C,Data_mfa!$A$29,env_ac_mfa!$D:$D,Data_mfa!$C$29,env_ac_mfa!$E:$E,Data_mfa!$B$7)</f>
        <v>3366395.676</v>
      </c>
      <c r="Q29" s="146">
        <f>SUMIFS(env_ac_mfa!$F:$F,env_ac_mfa!$A:$A,Q10,env_ac_mfa!$B:$B,Data_mfa!$B$8,env_ac_mfa!$C:$C,Data_mfa!$A$29,env_ac_mfa!$D:$D,Data_mfa!$C$29,env_ac_mfa!$E:$E,Data_mfa!$B$7)</f>
        <v>2974205.8229999999</v>
      </c>
      <c r="R29" s="146">
        <f>SUMIFS(env_ac_mfa!$F:$F,env_ac_mfa!$A:$A,R10,env_ac_mfa!$B:$B,Data_mfa!$B$8,env_ac_mfa!$C:$C,Data_mfa!$A$29,env_ac_mfa!$D:$D,Data_mfa!$C$29,env_ac_mfa!$E:$E,Data_mfa!$B$7)</f>
        <v>2808977.7749999999</v>
      </c>
      <c r="S29" s="146">
        <f>SUMIFS(env_ac_mfa!$F:$F,env_ac_mfa!$A:$A,S10,env_ac_mfa!$B:$B,Data_mfa!$B$8,env_ac_mfa!$C:$C,Data_mfa!$A$29,env_ac_mfa!$D:$D,Data_mfa!$C$29,env_ac_mfa!$E:$E,Data_mfa!$B$7)</f>
        <v>2822146.3640000001</v>
      </c>
      <c r="T29" s="146">
        <f>SUMIFS(env_ac_mfa!$F:$F,env_ac_mfa!$A:$A,T10,env_ac_mfa!$B:$B,Data_mfa!$B$8,env_ac_mfa!$C:$C,Data_mfa!$A$29,env_ac_mfa!$D:$D,Data_mfa!$C$29,env_ac_mfa!$E:$E,Data_mfa!$B$7)</f>
        <v>2910199.7969999998</v>
      </c>
      <c r="U29" s="146">
        <f>SUMIFS(env_ac_mfa!$F:$F,env_ac_mfa!$A:$A,U10,env_ac_mfa!$B:$B,Data_mfa!$B$8,env_ac_mfa!$C:$C,Data_mfa!$A$29,env_ac_mfa!$D:$D,Data_mfa!$C$29,env_ac_mfa!$E:$E,Data_mfa!$B$7)</f>
        <v>2911034.02</v>
      </c>
      <c r="V29" s="146">
        <f>SUMIFS(env_ac_mfa!$F:$F,env_ac_mfa!$A:$A,V10,env_ac_mfa!$B:$B,Data_mfa!$B$8,env_ac_mfa!$C:$C,Data_mfa!$A$29,env_ac_mfa!$D:$D,Data_mfa!$C$29,env_ac_mfa!$E:$E,Data_mfa!$B$7)</f>
        <v>3002536.713</v>
      </c>
      <c r="W29" s="146">
        <f>SUMIFS(env_ac_mfa!$F:$F,env_ac_mfa!$A:$A,W10,env_ac_mfa!$B:$B,Data_mfa!$B$8,env_ac_mfa!$C:$C,Data_mfa!$A$29,env_ac_mfa!$D:$D,Data_mfa!$C$29,env_ac_mfa!$E:$E,Data_mfa!$B$7)</f>
        <v>3164770.9580000001</v>
      </c>
      <c r="X29" s="146">
        <f>SUMIFS(env_ac_mfa!$F:$F,env_ac_mfa!$A:$A,X10,env_ac_mfa!$B:$B,Data_mfa!$B$8,env_ac_mfa!$C:$C,Data_mfa!$A$29,env_ac_mfa!$D:$D,Data_mfa!$C$29,env_ac_mfa!$E:$E,Data_mfa!$B$7)</f>
        <v>3285867.5759999999</v>
      </c>
      <c r="Y29" s="147">
        <f>SUMIFS(env_ac_mfa!$F:$F,env_ac_mfa!$A:$A,Y10,env_ac_mfa!$B:$B,Data_mfa!$B$8,env_ac_mfa!$C:$C,Data_mfa!$A$29,env_ac_mfa!$D:$D,Data_mfa!$C$29,env_ac_mfa!$E:$E,Data_mfa!$B$7)</f>
        <v>3243010.66</v>
      </c>
      <c r="Z29" s="148">
        <f>SUMIFS(env_ac_mfa!$F:$F,env_ac_mfa!$A:$A,Z10,env_ac_mfa!$B:$B,Data_mfa!$B$8,env_ac_mfa!$C:$C,Data_mfa!$A$29,env_ac_mfa!$D:$D,Data_mfa!$C$29,env_ac_mfa!$E:$E,Data_mfa!$B$7)</f>
        <v>3377516.0279999999</v>
      </c>
      <c r="AA29" s="148">
        <f>SUMIFS(env_ac_mfa!$F:$F,env_ac_mfa!$A:$A,AA10,env_ac_mfa!$B:$B,Data_mfa!$B$8,env_ac_mfa!$C:$C,Data_mfa!$A$29,env_ac_mfa!$D:$D,Data_mfa!$C$29,env_ac_mfa!$E:$E,Data_mfa!$B$7)</f>
        <v>3311431.5750000002</v>
      </c>
      <c r="AB29" s="148">
        <f>SUMIFS(env_ac_mfa!$F:$F,env_ac_mfa!$A:$A,AB10,env_ac_mfa!$B:$B,Data_mfa!$B$8,env_ac_mfa!$C:$C,Data_mfa!$A$29,env_ac_mfa!$D:$D,Data_mfa!$C$29,env_ac_mfa!$E:$E,Data_mfa!$B$7)</f>
        <v>3381462.14</v>
      </c>
    </row>
    <row r="30" spans="1:28" x14ac:dyDescent="0.2">
      <c r="A30" s="144" t="s">
        <v>65</v>
      </c>
      <c r="B30" s="144" t="s">
        <v>6</v>
      </c>
      <c r="C30" s="144" t="s">
        <v>53</v>
      </c>
      <c r="D30" s="144" t="s">
        <v>52</v>
      </c>
      <c r="E30" s="146">
        <f>SUMIFS(env_ac_mfa!$F:$F,env_ac_mfa!$A:$A,E10,env_ac_mfa!$B:$B,Data_mfa!$B$8,env_ac_mfa!$C:$C,Data_mfa!$A$30,env_ac_mfa!$D:$D,Data_mfa!$C$30,env_ac_mfa!$E:$E,Data_mfa!$B$7)</f>
        <v>20614.834999999999</v>
      </c>
      <c r="F30" s="146">
        <f>SUMIFS(env_ac_mfa!$F:$F,env_ac_mfa!$A:$A,F10,env_ac_mfa!$B:$B,Data_mfa!$B$8,env_ac_mfa!$C:$C,Data_mfa!$A$30,env_ac_mfa!$D:$D,Data_mfa!$C$30,env_ac_mfa!$E:$E,Data_mfa!$B$7)</f>
        <v>22719.087</v>
      </c>
      <c r="G30" s="146">
        <f>SUMIFS(env_ac_mfa!$F:$F,env_ac_mfa!$A:$A,G10,env_ac_mfa!$B:$B,Data_mfa!$B$8,env_ac_mfa!$C:$C,Data_mfa!$A$30,env_ac_mfa!$D:$D,Data_mfa!$C$30,env_ac_mfa!$E:$E,Data_mfa!$B$7)</f>
        <v>24670.811000000002</v>
      </c>
      <c r="H30" s="146">
        <f>SUMIFS(env_ac_mfa!$F:$F,env_ac_mfa!$A:$A,H10,env_ac_mfa!$B:$B,Data_mfa!$B$8,env_ac_mfa!$C:$C,Data_mfa!$A$30,env_ac_mfa!$D:$D,Data_mfa!$C$30,env_ac_mfa!$E:$E,Data_mfa!$B$7)</f>
        <v>29483.135999999999</v>
      </c>
      <c r="I30" s="146">
        <f>SUMIFS(env_ac_mfa!$F:$F,env_ac_mfa!$A:$A,I10,env_ac_mfa!$B:$B,Data_mfa!$B$8,env_ac_mfa!$C:$C,Data_mfa!$A$30,env_ac_mfa!$D:$D,Data_mfa!$C$30,env_ac_mfa!$E:$E,Data_mfa!$B$7)</f>
        <v>33268.476999999999</v>
      </c>
      <c r="J30" s="146">
        <f>SUMIFS(env_ac_mfa!$F:$F,env_ac_mfa!$A:$A,J10,env_ac_mfa!$B:$B,Data_mfa!$B$8,env_ac_mfa!$C:$C,Data_mfa!$A$30,env_ac_mfa!$D:$D,Data_mfa!$C$30,env_ac_mfa!$E:$E,Data_mfa!$B$7)</f>
        <v>31217.903999999999</v>
      </c>
      <c r="K30" s="146">
        <f>SUMIFS(env_ac_mfa!$F:$F,env_ac_mfa!$A:$A,K10,env_ac_mfa!$B:$B,Data_mfa!$B$8,env_ac_mfa!$C:$C,Data_mfa!$A$30,env_ac_mfa!$D:$D,Data_mfa!$C$30,env_ac_mfa!$E:$E,Data_mfa!$B$7)</f>
        <v>36490.635999999999</v>
      </c>
      <c r="L30" s="146">
        <f>SUMIFS(env_ac_mfa!$F:$F,env_ac_mfa!$A:$A,L10,env_ac_mfa!$B:$B,Data_mfa!$B$8,env_ac_mfa!$C:$C,Data_mfa!$A$30,env_ac_mfa!$D:$D,Data_mfa!$C$30,env_ac_mfa!$E:$E,Data_mfa!$B$7)</f>
        <v>47131.506999999998</v>
      </c>
      <c r="M30" s="146">
        <f>SUMIFS(env_ac_mfa!$F:$F,env_ac_mfa!$A:$A,M10,env_ac_mfa!$B:$B,Data_mfa!$B$8,env_ac_mfa!$C:$C,Data_mfa!$A$30,env_ac_mfa!$D:$D,Data_mfa!$C$30,env_ac_mfa!$E:$E,Data_mfa!$B$7)</f>
        <v>34514.544000000002</v>
      </c>
      <c r="N30" s="146">
        <f>SUMIFS(env_ac_mfa!$F:$F,env_ac_mfa!$A:$A,N10,env_ac_mfa!$B:$B,Data_mfa!$B$8,env_ac_mfa!$C:$C,Data_mfa!$A$30,env_ac_mfa!$D:$D,Data_mfa!$C$30,env_ac_mfa!$E:$E,Data_mfa!$B$7)</f>
        <v>15378.991</v>
      </c>
      <c r="O30" s="146">
        <f>SUMIFS(env_ac_mfa!$F:$F,env_ac_mfa!$A:$A,O10,env_ac_mfa!$B:$B,Data_mfa!$B$8,env_ac_mfa!$C:$C,Data_mfa!$A$30,env_ac_mfa!$D:$D,Data_mfa!$C$30,env_ac_mfa!$E:$E,Data_mfa!$B$7)</f>
        <v>16887.12</v>
      </c>
      <c r="P30" s="146">
        <f>SUMIFS(env_ac_mfa!$F:$F,env_ac_mfa!$A:$A,P10,env_ac_mfa!$B:$B,Data_mfa!$B$8,env_ac_mfa!$C:$C,Data_mfa!$A$30,env_ac_mfa!$D:$D,Data_mfa!$C$30,env_ac_mfa!$E:$E,Data_mfa!$B$7)</f>
        <v>20436.225999999999</v>
      </c>
      <c r="Q30" s="146">
        <f>SUMIFS(env_ac_mfa!$F:$F,env_ac_mfa!$A:$A,Q10,env_ac_mfa!$B:$B,Data_mfa!$B$8,env_ac_mfa!$C:$C,Data_mfa!$A$30,env_ac_mfa!$D:$D,Data_mfa!$C$30,env_ac_mfa!$E:$E,Data_mfa!$B$7)</f>
        <v>-3937.4490000000001</v>
      </c>
      <c r="R30" s="146">
        <f>SUMIFS(env_ac_mfa!$F:$F,env_ac_mfa!$A:$A,R10,env_ac_mfa!$B:$B,Data_mfa!$B$8,env_ac_mfa!$C:$C,Data_mfa!$A$30,env_ac_mfa!$D:$D,Data_mfa!$C$30,env_ac_mfa!$E:$E,Data_mfa!$B$7)</f>
        <v>-14022.66</v>
      </c>
      <c r="S30" s="146">
        <f>SUMIFS(env_ac_mfa!$F:$F,env_ac_mfa!$A:$A,S10,env_ac_mfa!$B:$B,Data_mfa!$B$8,env_ac_mfa!$C:$C,Data_mfa!$A$30,env_ac_mfa!$D:$D,Data_mfa!$C$30,env_ac_mfa!$E:$E,Data_mfa!$B$7)</f>
        <v>-17002.433000000001</v>
      </c>
      <c r="T30" s="146">
        <f>SUMIFS(env_ac_mfa!$F:$F,env_ac_mfa!$A:$A,T10,env_ac_mfa!$B:$B,Data_mfa!$B$8,env_ac_mfa!$C:$C,Data_mfa!$A$30,env_ac_mfa!$D:$D,Data_mfa!$C$30,env_ac_mfa!$E:$E,Data_mfa!$B$7)</f>
        <v>-19372.036</v>
      </c>
      <c r="U30" s="146">
        <f>SUMIFS(env_ac_mfa!$F:$F,env_ac_mfa!$A:$A,U10,env_ac_mfa!$B:$B,Data_mfa!$B$8,env_ac_mfa!$C:$C,Data_mfa!$A$30,env_ac_mfa!$D:$D,Data_mfa!$C$30,env_ac_mfa!$E:$E,Data_mfa!$B$7)</f>
        <v>-15272.675999999999</v>
      </c>
      <c r="V30" s="146">
        <f>SUMIFS(env_ac_mfa!$F:$F,env_ac_mfa!$A:$A,V10,env_ac_mfa!$B:$B,Data_mfa!$B$8,env_ac_mfa!$C:$C,Data_mfa!$A$30,env_ac_mfa!$D:$D,Data_mfa!$C$30,env_ac_mfa!$E:$E,Data_mfa!$B$7)</f>
        <v>-6034.9359999999997</v>
      </c>
      <c r="W30" s="146">
        <f>SUMIFS(env_ac_mfa!$F:$F,env_ac_mfa!$A:$A,W10,env_ac_mfa!$B:$B,Data_mfa!$B$8,env_ac_mfa!$C:$C,Data_mfa!$A$30,env_ac_mfa!$D:$D,Data_mfa!$C$30,env_ac_mfa!$E:$E,Data_mfa!$B$7)</f>
        <v>554.96100000000001</v>
      </c>
      <c r="X30" s="146">
        <f>SUMIFS(env_ac_mfa!$F:$F,env_ac_mfa!$A:$A,X10,env_ac_mfa!$B:$B,Data_mfa!$B$8,env_ac_mfa!$C:$C,Data_mfa!$A$30,env_ac_mfa!$D:$D,Data_mfa!$C$30,env_ac_mfa!$E:$E,Data_mfa!$B$7)</f>
        <v>12277.61</v>
      </c>
      <c r="Y30" s="147">
        <f>SUMIFS(env_ac_mfa!$F:$F,env_ac_mfa!$A:$A,Y10,env_ac_mfa!$B:$B,Data_mfa!$B$8,env_ac_mfa!$C:$C,Data_mfa!$A$30,env_ac_mfa!$D:$D,Data_mfa!$C$30,env_ac_mfa!$E:$E,Data_mfa!$B$7)</f>
        <v>13921.376</v>
      </c>
      <c r="Z30" s="148">
        <f>SUMIFS(env_ac_mfa!$F:$F,env_ac_mfa!$A:$A,Z10,env_ac_mfa!$B:$B,Data_mfa!$B$8,env_ac_mfa!$C:$C,Data_mfa!$A$30,env_ac_mfa!$D:$D,Data_mfa!$C$30,env_ac_mfa!$E:$E,Data_mfa!$B$7)</f>
        <v>18214.617999999999</v>
      </c>
      <c r="AA30" s="148">
        <f>SUMIFS(env_ac_mfa!$F:$F,env_ac_mfa!$A:$A,AA10,env_ac_mfa!$B:$B,Data_mfa!$B$8,env_ac_mfa!$C:$C,Data_mfa!$A$30,env_ac_mfa!$D:$D,Data_mfa!$C$30,env_ac_mfa!$E:$E,Data_mfa!$B$7)</f>
        <v>22212.106</v>
      </c>
      <c r="AB30" s="148">
        <f>SUMIFS(env_ac_mfa!$F:$F,env_ac_mfa!$A:$A,AB10,env_ac_mfa!$B:$B,Data_mfa!$B$8,env_ac_mfa!$C:$C,Data_mfa!$A$30,env_ac_mfa!$D:$D,Data_mfa!$C$30,env_ac_mfa!$E:$E,Data_mfa!$B$7)</f>
        <v>14317.605</v>
      </c>
    </row>
    <row r="31" spans="1:28" x14ac:dyDescent="0.2">
      <c r="A31" s="144" t="s">
        <v>64</v>
      </c>
      <c r="B31" s="144" t="s">
        <v>63</v>
      </c>
      <c r="C31" s="144" t="s">
        <v>60</v>
      </c>
      <c r="D31" s="144" t="s">
        <v>5</v>
      </c>
      <c r="E31" s="146">
        <f>SUMIFS(env_ac_mfa!$F:$F,env_ac_mfa!$A:$A,E10,env_ac_mfa!$B:$B,Data_mfa!$B$8,env_ac_mfa!$C:$C,Data_mfa!$A$31,env_ac_mfa!$D:$D,Data_mfa!$C$31,env_ac_mfa!$E:$E,Data_mfa!$B$7)</f>
        <v>779561.66899999999</v>
      </c>
      <c r="F31" s="146">
        <f>SUMIFS(env_ac_mfa!$F:$F,env_ac_mfa!$A:$A,F10,env_ac_mfa!$B:$B,Data_mfa!$B$8,env_ac_mfa!$C:$C,Data_mfa!$A$31,env_ac_mfa!$D:$D,Data_mfa!$C$31,env_ac_mfa!$E:$E,Data_mfa!$B$7)</f>
        <v>789952.46400000004</v>
      </c>
      <c r="G31" s="146">
        <f>SUMIFS(env_ac_mfa!$F:$F,env_ac_mfa!$A:$A,G10,env_ac_mfa!$B:$B,Data_mfa!$B$8,env_ac_mfa!$C:$C,Data_mfa!$A$31,env_ac_mfa!$D:$D,Data_mfa!$C$31,env_ac_mfa!$E:$E,Data_mfa!$B$7)</f>
        <v>793139.10199999996</v>
      </c>
      <c r="H31" s="146">
        <f>SUMIFS(env_ac_mfa!$F:$F,env_ac_mfa!$A:$A,H10,env_ac_mfa!$B:$B,Data_mfa!$B$8,env_ac_mfa!$C:$C,Data_mfa!$A$31,env_ac_mfa!$D:$D,Data_mfa!$C$31,env_ac_mfa!$E:$E,Data_mfa!$B$7)</f>
        <v>792590.13699999999</v>
      </c>
      <c r="I31" s="146">
        <f>SUMIFS(env_ac_mfa!$F:$F,env_ac_mfa!$A:$A,I10,env_ac_mfa!$B:$B,Data_mfa!$B$8,env_ac_mfa!$C:$C,Data_mfa!$A$31,env_ac_mfa!$D:$D,Data_mfa!$C$31,env_ac_mfa!$E:$E,Data_mfa!$B$7)</f>
        <v>792498.40599999996</v>
      </c>
      <c r="J31" s="146">
        <f>SUMIFS(env_ac_mfa!$F:$F,env_ac_mfa!$A:$A,J10,env_ac_mfa!$B:$B,Data_mfa!$B$8,env_ac_mfa!$C:$C,Data_mfa!$A$31,env_ac_mfa!$D:$D,Data_mfa!$C$31,env_ac_mfa!$E:$E,Data_mfa!$B$7)</f>
        <v>774262.04399999999</v>
      </c>
      <c r="K31" s="146">
        <f>SUMIFS(env_ac_mfa!$F:$F,env_ac_mfa!$A:$A,K10,env_ac_mfa!$B:$B,Data_mfa!$B$8,env_ac_mfa!$C:$C,Data_mfa!$A$31,env_ac_mfa!$D:$D,Data_mfa!$C$31,env_ac_mfa!$E:$E,Data_mfa!$B$7)</f>
        <v>764509.44499999995</v>
      </c>
      <c r="L31" s="146">
        <f>SUMIFS(env_ac_mfa!$F:$F,env_ac_mfa!$A:$A,L10,env_ac_mfa!$B:$B,Data_mfa!$B$8,env_ac_mfa!$C:$C,Data_mfa!$A$31,env_ac_mfa!$D:$D,Data_mfa!$C$31,env_ac_mfa!$E:$E,Data_mfa!$B$7)</f>
        <v>746392.92599999998</v>
      </c>
      <c r="M31" s="146">
        <f>SUMIFS(env_ac_mfa!$F:$F,env_ac_mfa!$A:$A,M10,env_ac_mfa!$B:$B,Data_mfa!$B$8,env_ac_mfa!$C:$C,Data_mfa!$A$31,env_ac_mfa!$D:$D,Data_mfa!$C$31,env_ac_mfa!$E:$E,Data_mfa!$B$7)</f>
        <v>730772.68400000001</v>
      </c>
      <c r="N31" s="146">
        <f>SUMIFS(env_ac_mfa!$F:$F,env_ac_mfa!$A:$A,N10,env_ac_mfa!$B:$B,Data_mfa!$B$8,env_ac_mfa!$C:$C,Data_mfa!$A$31,env_ac_mfa!$D:$D,Data_mfa!$C$31,env_ac_mfa!$E:$E,Data_mfa!$B$7)</f>
        <v>696567.78399999999</v>
      </c>
      <c r="O31" s="146">
        <f>SUMIFS(env_ac_mfa!$F:$F,env_ac_mfa!$A:$A,O10,env_ac_mfa!$B:$B,Data_mfa!$B$8,env_ac_mfa!$C:$C,Data_mfa!$A$31,env_ac_mfa!$D:$D,Data_mfa!$C$31,env_ac_mfa!$E:$E,Data_mfa!$B$7)</f>
        <v>692162.32200000004</v>
      </c>
      <c r="P31" s="146">
        <f>SUMIFS(env_ac_mfa!$F:$F,env_ac_mfa!$A:$A,P10,env_ac_mfa!$B:$B,Data_mfa!$B$8,env_ac_mfa!$C:$C,Data_mfa!$A$31,env_ac_mfa!$D:$D,Data_mfa!$C$31,env_ac_mfa!$E:$E,Data_mfa!$B$7)</f>
        <v>711694.64199999999</v>
      </c>
      <c r="Q31" s="146">
        <f>SUMIFS(env_ac_mfa!$F:$F,env_ac_mfa!$A:$A,Q10,env_ac_mfa!$B:$B,Data_mfa!$B$8,env_ac_mfa!$C:$C,Data_mfa!$A$31,env_ac_mfa!$D:$D,Data_mfa!$C$31,env_ac_mfa!$E:$E,Data_mfa!$B$7)</f>
        <v>707787.96</v>
      </c>
      <c r="R31" s="146">
        <f>SUMIFS(env_ac_mfa!$F:$F,env_ac_mfa!$A:$A,R10,env_ac_mfa!$B:$B,Data_mfa!$B$8,env_ac_mfa!$C:$C,Data_mfa!$A$31,env_ac_mfa!$D:$D,Data_mfa!$C$31,env_ac_mfa!$E:$E,Data_mfa!$B$7)</f>
        <v>680137.66399999999</v>
      </c>
      <c r="S31" s="146">
        <f>SUMIFS(env_ac_mfa!$F:$F,env_ac_mfa!$A:$A,S10,env_ac_mfa!$B:$B,Data_mfa!$B$8,env_ac_mfa!$C:$C,Data_mfa!$A$31,env_ac_mfa!$D:$D,Data_mfa!$C$31,env_ac_mfa!$E:$E,Data_mfa!$B$7)</f>
        <v>646082.29</v>
      </c>
      <c r="T31" s="146">
        <f>SUMIFS(env_ac_mfa!$F:$F,env_ac_mfa!$A:$A,T10,env_ac_mfa!$B:$B,Data_mfa!$B$8,env_ac_mfa!$C:$C,Data_mfa!$A$31,env_ac_mfa!$D:$D,Data_mfa!$C$31,env_ac_mfa!$E:$E,Data_mfa!$B$7)</f>
        <v>623692.24899999995</v>
      </c>
      <c r="U31" s="146">
        <f>SUMIFS(env_ac_mfa!$F:$F,env_ac_mfa!$A:$A,U10,env_ac_mfa!$B:$B,Data_mfa!$B$8,env_ac_mfa!$C:$C,Data_mfa!$A$31,env_ac_mfa!$D:$D,Data_mfa!$C$31,env_ac_mfa!$E:$E,Data_mfa!$B$7)</f>
        <v>578034.38899999997</v>
      </c>
      <c r="V31" s="146">
        <f>SUMIFS(env_ac_mfa!$F:$F,env_ac_mfa!$A:$A,V10,env_ac_mfa!$B:$B,Data_mfa!$B$8,env_ac_mfa!$C:$C,Data_mfa!$A$31,env_ac_mfa!$D:$D,Data_mfa!$C$31,env_ac_mfa!$E:$E,Data_mfa!$B$7)</f>
        <v>581071.49199999997</v>
      </c>
      <c r="W31" s="146">
        <f>SUMIFS(env_ac_mfa!$F:$F,env_ac_mfa!$A:$A,W10,env_ac_mfa!$B:$B,Data_mfa!$B$8,env_ac_mfa!$C:$C,Data_mfa!$A$31,env_ac_mfa!$D:$D,Data_mfa!$C$31,env_ac_mfa!$E:$E,Data_mfa!$B$7)</f>
        <v>558373.66</v>
      </c>
      <c r="X31" s="146">
        <f>SUMIFS(env_ac_mfa!$F:$F,env_ac_mfa!$A:$A,X10,env_ac_mfa!$B:$B,Data_mfa!$B$8,env_ac_mfa!$C:$C,Data_mfa!$A$31,env_ac_mfa!$D:$D,Data_mfa!$C$31,env_ac_mfa!$E:$E,Data_mfa!$B$7)</f>
        <v>473318.37099999998</v>
      </c>
      <c r="Y31" s="147">
        <f>SUMIFS(env_ac_mfa!$F:$F,env_ac_mfa!$A:$A,Y10,env_ac_mfa!$B:$B,Data_mfa!$B$8,env_ac_mfa!$C:$C,Data_mfa!$A$31,env_ac_mfa!$D:$D,Data_mfa!$C$31,env_ac_mfa!$E:$E,Data_mfa!$B$7)</f>
        <v>383742.07500000001</v>
      </c>
      <c r="Z31" s="148">
        <f>SUMIFS(env_ac_mfa!$F:$F,env_ac_mfa!$A:$A,Z10,env_ac_mfa!$B:$B,Data_mfa!$B$8,env_ac_mfa!$C:$C,Data_mfa!$A$31,env_ac_mfa!$D:$D,Data_mfa!$C$31,env_ac_mfa!$E:$E,Data_mfa!$B$7)</f>
        <v>409702.56</v>
      </c>
      <c r="AA31" s="148">
        <f>SUMIFS(env_ac_mfa!$F:$F,env_ac_mfa!$A:$A,AA10,env_ac_mfa!$B:$B,Data_mfa!$B$8,env_ac_mfa!$C:$C,Data_mfa!$A$31,env_ac_mfa!$D:$D,Data_mfa!$C$31,env_ac_mfa!$E:$E,Data_mfa!$B$7)</f>
        <v>423308.23200000002</v>
      </c>
      <c r="AB31" s="148">
        <f>SUMIFS(env_ac_mfa!$F:$F,env_ac_mfa!$A:$A,AB10,env_ac_mfa!$B:$B,Data_mfa!$B$8,env_ac_mfa!$C:$C,Data_mfa!$A$31,env_ac_mfa!$D:$D,Data_mfa!$C$31,env_ac_mfa!$E:$E,Data_mfa!$B$7)</f>
        <v>343157.73</v>
      </c>
    </row>
    <row r="32" spans="1:28" x14ac:dyDescent="0.2">
      <c r="A32" s="144" t="s">
        <v>64</v>
      </c>
      <c r="B32" s="144" t="s">
        <v>63</v>
      </c>
      <c r="C32" s="144" t="s">
        <v>59</v>
      </c>
      <c r="D32" s="144" t="s">
        <v>3</v>
      </c>
      <c r="E32" s="146">
        <f>SUMIFS(env_ac_mfa!$F:$F,env_ac_mfa!$A:$A,E10,env_ac_mfa!$B:$B,Data_mfa!$B$8,env_ac_mfa!$C:$C,Data_mfa!$A$32,env_ac_mfa!$D:$D,Data_mfa!$C$32,env_ac_mfa!$E:$E,Data_mfa!$B$7)</f>
        <v>971914.89899999998</v>
      </c>
      <c r="F32" s="146">
        <f>SUMIFS(env_ac_mfa!$F:$F,env_ac_mfa!$A:$A,F10,env_ac_mfa!$B:$B,Data_mfa!$B$8,env_ac_mfa!$C:$C,Data_mfa!$A$32,env_ac_mfa!$D:$D,Data_mfa!$C$32,env_ac_mfa!$E:$E,Data_mfa!$B$7)</f>
        <v>957938.84100000001</v>
      </c>
      <c r="G32" s="146">
        <f>SUMIFS(env_ac_mfa!$F:$F,env_ac_mfa!$A:$A,G10,env_ac_mfa!$B:$B,Data_mfa!$B$8,env_ac_mfa!$C:$C,Data_mfa!$A$32,env_ac_mfa!$D:$D,Data_mfa!$C$32,env_ac_mfa!$E:$E,Data_mfa!$B$7)</f>
        <v>1007539.747</v>
      </c>
      <c r="H32" s="146">
        <f>SUMIFS(env_ac_mfa!$F:$F,env_ac_mfa!$A:$A,H10,env_ac_mfa!$B:$B,Data_mfa!$B$8,env_ac_mfa!$C:$C,Data_mfa!$A$32,env_ac_mfa!$D:$D,Data_mfa!$C$32,env_ac_mfa!$E:$E,Data_mfa!$B$7)</f>
        <v>1063642.327</v>
      </c>
      <c r="I32" s="146">
        <f>SUMIFS(env_ac_mfa!$F:$F,env_ac_mfa!$A:$A,I10,env_ac_mfa!$B:$B,Data_mfa!$B$8,env_ac_mfa!$C:$C,Data_mfa!$A$32,env_ac_mfa!$D:$D,Data_mfa!$C$32,env_ac_mfa!$E:$E,Data_mfa!$B$7)</f>
        <v>1078591.5970000001</v>
      </c>
      <c r="J32" s="146">
        <f>SUMIFS(env_ac_mfa!$F:$F,env_ac_mfa!$A:$A,J10,env_ac_mfa!$B:$B,Data_mfa!$B$8,env_ac_mfa!$C:$C,Data_mfa!$A$32,env_ac_mfa!$D:$D,Data_mfa!$C$32,env_ac_mfa!$E:$E,Data_mfa!$B$7)</f>
        <v>1095780.024</v>
      </c>
      <c r="K32" s="146">
        <f>SUMIFS(env_ac_mfa!$F:$F,env_ac_mfa!$A:$A,K10,env_ac_mfa!$B:$B,Data_mfa!$B$8,env_ac_mfa!$C:$C,Data_mfa!$A$32,env_ac_mfa!$D:$D,Data_mfa!$C$32,env_ac_mfa!$E:$E,Data_mfa!$B$7)</f>
        <v>1128531.5870000001</v>
      </c>
      <c r="L32" s="146">
        <f>SUMIFS(env_ac_mfa!$F:$F,env_ac_mfa!$A:$A,L10,env_ac_mfa!$B:$B,Data_mfa!$B$8,env_ac_mfa!$C:$C,Data_mfa!$A$32,env_ac_mfa!$D:$D,Data_mfa!$C$32,env_ac_mfa!$E:$E,Data_mfa!$B$7)</f>
        <v>1122459.523</v>
      </c>
      <c r="M32" s="146">
        <f>SUMIFS(env_ac_mfa!$F:$F,env_ac_mfa!$A:$A,M10,env_ac_mfa!$B:$B,Data_mfa!$B$8,env_ac_mfa!$C:$C,Data_mfa!$A$32,env_ac_mfa!$D:$D,Data_mfa!$C$32,env_ac_mfa!$E:$E,Data_mfa!$B$7)</f>
        <v>1129043.9750000001</v>
      </c>
      <c r="N32" s="146">
        <f>SUMIFS(env_ac_mfa!$F:$F,env_ac_mfa!$A:$A,N10,env_ac_mfa!$B:$B,Data_mfa!$B$8,env_ac_mfa!$C:$C,Data_mfa!$A$32,env_ac_mfa!$D:$D,Data_mfa!$C$32,env_ac_mfa!$E:$E,Data_mfa!$B$7)</f>
        <v>1033429.423</v>
      </c>
      <c r="O32" s="146">
        <f>SUMIFS(env_ac_mfa!$F:$F,env_ac_mfa!$A:$A,O10,env_ac_mfa!$B:$B,Data_mfa!$B$8,env_ac_mfa!$C:$C,Data_mfa!$A$32,env_ac_mfa!$D:$D,Data_mfa!$C$32,env_ac_mfa!$E:$E,Data_mfa!$B$7)</f>
        <v>1055930.1170000001</v>
      </c>
      <c r="P32" s="146">
        <f>SUMIFS(env_ac_mfa!$F:$F,env_ac_mfa!$A:$A,P10,env_ac_mfa!$B:$B,Data_mfa!$B$8,env_ac_mfa!$C:$C,Data_mfa!$A$32,env_ac_mfa!$D:$D,Data_mfa!$C$32,env_ac_mfa!$E:$E,Data_mfa!$B$7)</f>
        <v>1056692.689</v>
      </c>
      <c r="Q32" s="146">
        <f>SUMIFS(env_ac_mfa!$F:$F,env_ac_mfa!$A:$A,Q10,env_ac_mfa!$B:$B,Data_mfa!$B$8,env_ac_mfa!$C:$C,Data_mfa!$A$32,env_ac_mfa!$D:$D,Data_mfa!$C$32,env_ac_mfa!$E:$E,Data_mfa!$B$7)</f>
        <v>1051840.7120000001</v>
      </c>
      <c r="R32" s="146">
        <f>SUMIFS(env_ac_mfa!$F:$F,env_ac_mfa!$A:$A,R10,env_ac_mfa!$B:$B,Data_mfa!$B$8,env_ac_mfa!$C:$C,Data_mfa!$A$32,env_ac_mfa!$D:$D,Data_mfa!$C$32,env_ac_mfa!$E:$E,Data_mfa!$B$7)</f>
        <v>1019611.01</v>
      </c>
      <c r="S32" s="146">
        <f>SUMIFS(env_ac_mfa!$F:$F,env_ac_mfa!$A:$A,S10,env_ac_mfa!$B:$B,Data_mfa!$B$8,env_ac_mfa!$C:$C,Data_mfa!$A$32,env_ac_mfa!$D:$D,Data_mfa!$C$32,env_ac_mfa!$E:$E,Data_mfa!$B$7)</f>
        <v>1013099.481</v>
      </c>
      <c r="T32" s="146">
        <f>SUMIFS(env_ac_mfa!$F:$F,env_ac_mfa!$A:$A,T10,env_ac_mfa!$B:$B,Data_mfa!$B$8,env_ac_mfa!$C:$C,Data_mfa!$A$32,env_ac_mfa!$D:$D,Data_mfa!$C$32,env_ac_mfa!$E:$E,Data_mfa!$B$7)</f>
        <v>1069944.5989999999</v>
      </c>
      <c r="U32" s="146">
        <f>SUMIFS(env_ac_mfa!$F:$F,env_ac_mfa!$A:$A,U10,env_ac_mfa!$B:$B,Data_mfa!$B$8,env_ac_mfa!$C:$C,Data_mfa!$A$32,env_ac_mfa!$D:$D,Data_mfa!$C$32,env_ac_mfa!$E:$E,Data_mfa!$B$7)</f>
        <v>1079744.6470000001</v>
      </c>
      <c r="V32" s="146">
        <f>SUMIFS(env_ac_mfa!$F:$F,env_ac_mfa!$A:$A,V10,env_ac_mfa!$B:$B,Data_mfa!$B$8,env_ac_mfa!$C:$C,Data_mfa!$A$32,env_ac_mfa!$D:$D,Data_mfa!$C$32,env_ac_mfa!$E:$E,Data_mfa!$B$7)</f>
        <v>1095840.7439999999</v>
      </c>
      <c r="W32" s="146">
        <f>SUMIFS(env_ac_mfa!$F:$F,env_ac_mfa!$A:$A,W10,env_ac_mfa!$B:$B,Data_mfa!$B$8,env_ac_mfa!$C:$C,Data_mfa!$A$32,env_ac_mfa!$D:$D,Data_mfa!$C$32,env_ac_mfa!$E:$E,Data_mfa!$B$7)</f>
        <v>1096648.8740000001</v>
      </c>
      <c r="X32" s="146">
        <f>SUMIFS(env_ac_mfa!$F:$F,env_ac_mfa!$A:$A,X10,env_ac_mfa!$B:$B,Data_mfa!$B$8,env_ac_mfa!$C:$C,Data_mfa!$A$32,env_ac_mfa!$D:$D,Data_mfa!$C$32,env_ac_mfa!$E:$E,Data_mfa!$B$7)</f>
        <v>1063311.294</v>
      </c>
      <c r="Y32" s="147">
        <f>SUMIFS(env_ac_mfa!$F:$F,env_ac_mfa!$A:$A,Y10,env_ac_mfa!$B:$B,Data_mfa!$B$8,env_ac_mfa!$C:$C,Data_mfa!$A$32,env_ac_mfa!$D:$D,Data_mfa!$C$32,env_ac_mfa!$E:$E,Data_mfa!$B$7)</f>
        <v>940636.84</v>
      </c>
      <c r="Z32" s="148">
        <f>SUMIFS(env_ac_mfa!$F:$F,env_ac_mfa!$A:$A,Z10,env_ac_mfa!$B:$B,Data_mfa!$B$8,env_ac_mfa!$C:$C,Data_mfa!$A$32,env_ac_mfa!$D:$D,Data_mfa!$C$32,env_ac_mfa!$E:$E,Data_mfa!$B$7)</f>
        <v>986108.92700000003</v>
      </c>
      <c r="AA32" s="148">
        <f>SUMIFS(env_ac_mfa!$F:$F,env_ac_mfa!$A:$A,AA10,env_ac_mfa!$B:$B,Data_mfa!$B$8,env_ac_mfa!$C:$C,Data_mfa!$A$32,env_ac_mfa!$D:$D,Data_mfa!$C$32,env_ac_mfa!$E:$E,Data_mfa!$B$7)</f>
        <v>1038717.97</v>
      </c>
      <c r="AB32" s="148">
        <f>SUMIFS(env_ac_mfa!$F:$F,env_ac_mfa!$A:$A,AB10,env_ac_mfa!$B:$B,Data_mfa!$B$8,env_ac_mfa!$C:$C,Data_mfa!$A$32,env_ac_mfa!$D:$D,Data_mfa!$C$32,env_ac_mfa!$E:$E,Data_mfa!$B$7)</f>
        <v>940494.84499999997</v>
      </c>
    </row>
    <row r="33" spans="1:28" x14ac:dyDescent="0.2">
      <c r="A33" s="144" t="s">
        <v>64</v>
      </c>
      <c r="B33" s="144" t="s">
        <v>63</v>
      </c>
      <c r="C33" s="144" t="s">
        <v>58</v>
      </c>
      <c r="D33" s="144" t="s">
        <v>57</v>
      </c>
      <c r="E33" s="146">
        <f>SUMIFS(env_ac_mfa!$F:$F,env_ac_mfa!$A:$A,E10,env_ac_mfa!$B:$B,Data_mfa!$B$8,env_ac_mfa!$C:$C,Data_mfa!$A$33,env_ac_mfa!$D:$D,Data_mfa!$C$33,env_ac_mfa!$E:$E,Data_mfa!$B$7)</f>
        <v>127971.976</v>
      </c>
      <c r="F33" s="146">
        <f>SUMIFS(env_ac_mfa!$F:$F,env_ac_mfa!$A:$A,F10,env_ac_mfa!$B:$B,Data_mfa!$B$8,env_ac_mfa!$C:$C,Data_mfa!$A$33,env_ac_mfa!$D:$D,Data_mfa!$C$33,env_ac_mfa!$E:$E,Data_mfa!$B$7)</f>
        <v>129338.963</v>
      </c>
      <c r="G33" s="146">
        <f>SUMIFS(env_ac_mfa!$F:$F,env_ac_mfa!$A:$A,G10,env_ac_mfa!$B:$B,Data_mfa!$B$8,env_ac_mfa!$C:$C,Data_mfa!$A$33,env_ac_mfa!$D:$D,Data_mfa!$C$33,env_ac_mfa!$E:$E,Data_mfa!$B$7)</f>
        <v>135913.68299999999</v>
      </c>
      <c r="H33" s="146">
        <f>SUMIFS(env_ac_mfa!$F:$F,env_ac_mfa!$A:$A,H10,env_ac_mfa!$B:$B,Data_mfa!$B$8,env_ac_mfa!$C:$C,Data_mfa!$A$33,env_ac_mfa!$D:$D,Data_mfa!$C$33,env_ac_mfa!$E:$E,Data_mfa!$B$7)</f>
        <v>142545.74799999999</v>
      </c>
      <c r="I33" s="146">
        <f>SUMIFS(env_ac_mfa!$F:$F,env_ac_mfa!$A:$A,I10,env_ac_mfa!$B:$B,Data_mfa!$B$8,env_ac_mfa!$C:$C,Data_mfa!$A$33,env_ac_mfa!$D:$D,Data_mfa!$C$33,env_ac_mfa!$E:$E,Data_mfa!$B$7)</f>
        <v>155923.61600000001</v>
      </c>
      <c r="J33" s="146">
        <f>SUMIFS(env_ac_mfa!$F:$F,env_ac_mfa!$A:$A,J10,env_ac_mfa!$B:$B,Data_mfa!$B$8,env_ac_mfa!$C:$C,Data_mfa!$A$33,env_ac_mfa!$D:$D,Data_mfa!$C$33,env_ac_mfa!$E:$E,Data_mfa!$B$7)</f>
        <v>162160.478</v>
      </c>
      <c r="K33" s="146">
        <f>SUMIFS(env_ac_mfa!$F:$F,env_ac_mfa!$A:$A,K10,env_ac_mfa!$B:$B,Data_mfa!$B$8,env_ac_mfa!$C:$C,Data_mfa!$A$33,env_ac_mfa!$D:$D,Data_mfa!$C$33,env_ac_mfa!$E:$E,Data_mfa!$B$7)</f>
        <v>177719.13200000001</v>
      </c>
      <c r="L33" s="146">
        <f>SUMIFS(env_ac_mfa!$F:$F,env_ac_mfa!$A:$A,L10,env_ac_mfa!$B:$B,Data_mfa!$B$8,env_ac_mfa!$C:$C,Data_mfa!$A$33,env_ac_mfa!$D:$D,Data_mfa!$C$33,env_ac_mfa!$E:$E,Data_mfa!$B$7)</f>
        <v>196054.408</v>
      </c>
      <c r="M33" s="146">
        <f>SUMIFS(env_ac_mfa!$F:$F,env_ac_mfa!$A:$A,M10,env_ac_mfa!$B:$B,Data_mfa!$B$8,env_ac_mfa!$C:$C,Data_mfa!$A$33,env_ac_mfa!$D:$D,Data_mfa!$C$33,env_ac_mfa!$E:$E,Data_mfa!$B$7)</f>
        <v>193799.79399999999</v>
      </c>
      <c r="N33" s="146">
        <f>SUMIFS(env_ac_mfa!$F:$F,env_ac_mfa!$A:$A,N10,env_ac_mfa!$B:$B,Data_mfa!$B$8,env_ac_mfa!$C:$C,Data_mfa!$A$33,env_ac_mfa!$D:$D,Data_mfa!$C$33,env_ac_mfa!$E:$E,Data_mfa!$B$7)</f>
        <v>188115.53899999999</v>
      </c>
      <c r="O33" s="146">
        <f>SUMIFS(env_ac_mfa!$F:$F,env_ac_mfa!$A:$A,O10,env_ac_mfa!$B:$B,Data_mfa!$B$8,env_ac_mfa!$C:$C,Data_mfa!$A$33,env_ac_mfa!$D:$D,Data_mfa!$C$33,env_ac_mfa!$E:$E,Data_mfa!$B$7)</f>
        <v>196862.94</v>
      </c>
      <c r="P33" s="146">
        <f>SUMIFS(env_ac_mfa!$F:$F,env_ac_mfa!$A:$A,P10,env_ac_mfa!$B:$B,Data_mfa!$B$8,env_ac_mfa!$C:$C,Data_mfa!$A$33,env_ac_mfa!$D:$D,Data_mfa!$C$33,env_ac_mfa!$E:$E,Data_mfa!$B$7)</f>
        <v>199257.16500000001</v>
      </c>
      <c r="Q33" s="146">
        <f>SUMIFS(env_ac_mfa!$F:$F,env_ac_mfa!$A:$A,Q10,env_ac_mfa!$B:$B,Data_mfa!$B$8,env_ac_mfa!$C:$C,Data_mfa!$A$33,env_ac_mfa!$D:$D,Data_mfa!$C$33,env_ac_mfa!$E:$E,Data_mfa!$B$7)</f>
        <v>224387.32399999999</v>
      </c>
      <c r="R33" s="146">
        <f>SUMIFS(env_ac_mfa!$F:$F,env_ac_mfa!$A:$A,R10,env_ac_mfa!$B:$B,Data_mfa!$B$8,env_ac_mfa!$C:$C,Data_mfa!$A$33,env_ac_mfa!$D:$D,Data_mfa!$C$33,env_ac_mfa!$E:$E,Data_mfa!$B$7)</f>
        <v>231303.177</v>
      </c>
      <c r="S33" s="146">
        <f>SUMIFS(env_ac_mfa!$F:$F,env_ac_mfa!$A:$A,S10,env_ac_mfa!$B:$B,Data_mfa!$B$8,env_ac_mfa!$C:$C,Data_mfa!$A$33,env_ac_mfa!$D:$D,Data_mfa!$C$33,env_ac_mfa!$E:$E,Data_mfa!$B$7)</f>
        <v>226701.49799999999</v>
      </c>
      <c r="T33" s="146">
        <f>SUMIFS(env_ac_mfa!$F:$F,env_ac_mfa!$A:$A,T10,env_ac_mfa!$B:$B,Data_mfa!$B$8,env_ac_mfa!$C:$C,Data_mfa!$A$33,env_ac_mfa!$D:$D,Data_mfa!$C$33,env_ac_mfa!$E:$E,Data_mfa!$B$7)</f>
        <v>235185.16099999999</v>
      </c>
      <c r="U33" s="146">
        <f>SUMIFS(env_ac_mfa!$F:$F,env_ac_mfa!$A:$A,U10,env_ac_mfa!$B:$B,Data_mfa!$B$8,env_ac_mfa!$C:$C,Data_mfa!$A$33,env_ac_mfa!$D:$D,Data_mfa!$C$33,env_ac_mfa!$E:$E,Data_mfa!$B$7)</f>
        <v>253237.85</v>
      </c>
      <c r="V33" s="146">
        <f>SUMIFS(env_ac_mfa!$F:$F,env_ac_mfa!$A:$A,V10,env_ac_mfa!$B:$B,Data_mfa!$B$8,env_ac_mfa!$C:$C,Data_mfa!$A$33,env_ac_mfa!$D:$D,Data_mfa!$C$33,env_ac_mfa!$E:$E,Data_mfa!$B$7)</f>
        <v>270810.05800000002</v>
      </c>
      <c r="W33" s="146">
        <f>SUMIFS(env_ac_mfa!$F:$F,env_ac_mfa!$A:$A,W10,env_ac_mfa!$B:$B,Data_mfa!$B$8,env_ac_mfa!$C:$C,Data_mfa!$A$33,env_ac_mfa!$D:$D,Data_mfa!$C$33,env_ac_mfa!$E:$E,Data_mfa!$B$7)</f>
        <v>261005.39199999999</v>
      </c>
      <c r="X33" s="146">
        <f>SUMIFS(env_ac_mfa!$F:$F,env_ac_mfa!$A:$A,X10,env_ac_mfa!$B:$B,Data_mfa!$B$8,env_ac_mfa!$C:$C,Data_mfa!$A$33,env_ac_mfa!$D:$D,Data_mfa!$C$33,env_ac_mfa!$E:$E,Data_mfa!$B$7)</f>
        <v>245853.09400000001</v>
      </c>
      <c r="Y33" s="147">
        <f>SUMIFS(env_ac_mfa!$F:$F,env_ac_mfa!$A:$A,Y10,env_ac_mfa!$B:$B,Data_mfa!$B$8,env_ac_mfa!$C:$C,Data_mfa!$A$33,env_ac_mfa!$D:$D,Data_mfa!$C$33,env_ac_mfa!$E:$E,Data_mfa!$B$7)</f>
        <v>222502.22700000001</v>
      </c>
      <c r="Z33" s="148">
        <f>SUMIFS(env_ac_mfa!$F:$F,env_ac_mfa!$A:$A,Z10,env_ac_mfa!$B:$B,Data_mfa!$B$8,env_ac_mfa!$C:$C,Data_mfa!$A$33,env_ac_mfa!$D:$D,Data_mfa!$C$33,env_ac_mfa!$E:$E,Data_mfa!$B$7)</f>
        <v>236127.636</v>
      </c>
      <c r="AA33" s="148">
        <f>SUMIFS(env_ac_mfa!$F:$F,env_ac_mfa!$A:$A,AA10,env_ac_mfa!$B:$B,Data_mfa!$B$8,env_ac_mfa!$C:$C,Data_mfa!$A$33,env_ac_mfa!$D:$D,Data_mfa!$C$33,env_ac_mfa!$E:$E,Data_mfa!$B$7)</f>
        <v>226505.14600000001</v>
      </c>
      <c r="AB33" s="148">
        <f>SUMIFS(env_ac_mfa!$F:$F,env_ac_mfa!$A:$A,AB10,env_ac_mfa!$B:$B,Data_mfa!$B$8,env_ac_mfa!$C:$C,Data_mfa!$A$33,env_ac_mfa!$D:$D,Data_mfa!$C$33,env_ac_mfa!$E:$E,Data_mfa!$B$7)</f>
        <v>218015.92800000001</v>
      </c>
    </row>
    <row r="34" spans="1:28" x14ac:dyDescent="0.2">
      <c r="A34" s="144" t="s">
        <v>64</v>
      </c>
      <c r="B34" s="144" t="s">
        <v>63</v>
      </c>
      <c r="C34" s="144" t="s">
        <v>56</v>
      </c>
      <c r="D34" s="144" t="s">
        <v>12</v>
      </c>
      <c r="E34" s="146">
        <f>SUMIFS(env_ac_mfa!$F:$F,env_ac_mfa!$A:$A,E10,env_ac_mfa!$B:$B,Data_mfa!$B$8,env_ac_mfa!$C:$C,Data_mfa!$A$34,env_ac_mfa!$D:$D,Data_mfa!$C$34,env_ac_mfa!$E:$E,Data_mfa!$B$7)</f>
        <v>1623504.5919999999</v>
      </c>
      <c r="F34" s="146">
        <f>SUMIFS(env_ac_mfa!$F:$F,env_ac_mfa!$A:$A,F10,env_ac_mfa!$B:$B,Data_mfa!$B$8,env_ac_mfa!$C:$C,Data_mfa!$A$34,env_ac_mfa!$D:$D,Data_mfa!$C$34,env_ac_mfa!$E:$E,Data_mfa!$B$7)</f>
        <v>1618552.341</v>
      </c>
      <c r="G34" s="146">
        <f>SUMIFS(env_ac_mfa!$F:$F,env_ac_mfa!$A:$A,G10,env_ac_mfa!$B:$B,Data_mfa!$B$8,env_ac_mfa!$C:$C,Data_mfa!$A$34,env_ac_mfa!$D:$D,Data_mfa!$C$34,env_ac_mfa!$E:$E,Data_mfa!$B$7)</f>
        <v>1664765.166</v>
      </c>
      <c r="H34" s="146">
        <f>SUMIFS(env_ac_mfa!$F:$F,env_ac_mfa!$A:$A,H10,env_ac_mfa!$B:$B,Data_mfa!$B$8,env_ac_mfa!$C:$C,Data_mfa!$A$34,env_ac_mfa!$D:$D,Data_mfa!$C$34,env_ac_mfa!$E:$E,Data_mfa!$B$7)</f>
        <v>1713686.716</v>
      </c>
      <c r="I34" s="146">
        <f>SUMIFS(env_ac_mfa!$F:$F,env_ac_mfa!$A:$A,I10,env_ac_mfa!$B:$B,Data_mfa!$B$8,env_ac_mfa!$C:$C,Data_mfa!$A$34,env_ac_mfa!$D:$D,Data_mfa!$C$34,env_ac_mfa!$E:$E,Data_mfa!$B$7)</f>
        <v>1715166.3870000001</v>
      </c>
      <c r="J34" s="146">
        <f>SUMIFS(env_ac_mfa!$F:$F,env_ac_mfa!$A:$A,J10,env_ac_mfa!$B:$B,Data_mfa!$B$8,env_ac_mfa!$C:$C,Data_mfa!$A$34,env_ac_mfa!$D:$D,Data_mfa!$C$34,env_ac_mfa!$E:$E,Data_mfa!$B$7)</f>
        <v>1707881.59</v>
      </c>
      <c r="K34" s="146">
        <f>SUMIFS(env_ac_mfa!$F:$F,env_ac_mfa!$A:$A,K10,env_ac_mfa!$B:$B,Data_mfa!$B$8,env_ac_mfa!$C:$C,Data_mfa!$A$34,env_ac_mfa!$D:$D,Data_mfa!$C$34,env_ac_mfa!$E:$E,Data_mfa!$B$7)</f>
        <v>1715321.9010000001</v>
      </c>
      <c r="L34" s="146">
        <f>SUMIFS(env_ac_mfa!$F:$F,env_ac_mfa!$A:$A,L10,env_ac_mfa!$B:$B,Data_mfa!$B$8,env_ac_mfa!$C:$C,Data_mfa!$A$34,env_ac_mfa!$D:$D,Data_mfa!$C$34,env_ac_mfa!$E:$E,Data_mfa!$B$7)</f>
        <v>1672798.04</v>
      </c>
      <c r="M34" s="146">
        <f>SUMIFS(env_ac_mfa!$F:$F,env_ac_mfa!$A:$A,M10,env_ac_mfa!$B:$B,Data_mfa!$B$8,env_ac_mfa!$C:$C,Data_mfa!$A$34,env_ac_mfa!$D:$D,Data_mfa!$C$34,env_ac_mfa!$E:$E,Data_mfa!$B$7)</f>
        <v>1666016.8659999999</v>
      </c>
      <c r="N34" s="146">
        <f>SUMIFS(env_ac_mfa!$F:$F,env_ac_mfa!$A:$A,N10,env_ac_mfa!$B:$B,Data_mfa!$B$8,env_ac_mfa!$C:$C,Data_mfa!$A$34,env_ac_mfa!$D:$D,Data_mfa!$C$34,env_ac_mfa!$E:$E,Data_mfa!$B$7)</f>
        <v>1541881.6669999999</v>
      </c>
      <c r="O34" s="146">
        <f>SUMIFS(env_ac_mfa!$F:$F,env_ac_mfa!$A:$A,O10,env_ac_mfa!$B:$B,Data_mfa!$B$8,env_ac_mfa!$C:$C,Data_mfa!$A$34,env_ac_mfa!$D:$D,Data_mfa!$C$34,env_ac_mfa!$E:$E,Data_mfa!$B$7)</f>
        <v>1551229.5</v>
      </c>
      <c r="P34" s="146">
        <f>SUMIFS(env_ac_mfa!$F:$F,env_ac_mfa!$A:$A,P10,env_ac_mfa!$B:$B,Data_mfa!$B$8,env_ac_mfa!$C:$C,Data_mfa!$A$34,env_ac_mfa!$D:$D,Data_mfa!$C$34,env_ac_mfa!$E:$E,Data_mfa!$B$7)</f>
        <v>1569130.165</v>
      </c>
      <c r="Q34" s="146">
        <f>SUMIFS(env_ac_mfa!$F:$F,env_ac_mfa!$A:$A,Q10,env_ac_mfa!$B:$B,Data_mfa!$B$8,env_ac_mfa!$C:$C,Data_mfa!$A$34,env_ac_mfa!$D:$D,Data_mfa!$C$34,env_ac_mfa!$E:$E,Data_mfa!$B$7)</f>
        <v>1535241.3489999999</v>
      </c>
      <c r="R34" s="146">
        <f>SUMIFS(env_ac_mfa!$F:$F,env_ac_mfa!$A:$A,R10,env_ac_mfa!$B:$B,Data_mfa!$B$8,env_ac_mfa!$C:$C,Data_mfa!$A$34,env_ac_mfa!$D:$D,Data_mfa!$C$34,env_ac_mfa!$E:$E,Data_mfa!$B$7)</f>
        <v>1468445.4979999999</v>
      </c>
      <c r="S34" s="146">
        <f>SUMIFS(env_ac_mfa!$F:$F,env_ac_mfa!$A:$A,S10,env_ac_mfa!$B:$B,Data_mfa!$B$8,env_ac_mfa!$C:$C,Data_mfa!$A$34,env_ac_mfa!$D:$D,Data_mfa!$C$34,env_ac_mfa!$E:$E,Data_mfa!$B$7)</f>
        <v>1432480.273</v>
      </c>
      <c r="T34" s="146">
        <f>SUMIFS(env_ac_mfa!$F:$F,env_ac_mfa!$A:$A,T10,env_ac_mfa!$B:$B,Data_mfa!$B$8,env_ac_mfa!$C:$C,Data_mfa!$A$34,env_ac_mfa!$D:$D,Data_mfa!$C$34,env_ac_mfa!$E:$E,Data_mfa!$B$7)</f>
        <v>1458451.6869999999</v>
      </c>
      <c r="U34" s="146">
        <f>SUMIFS(env_ac_mfa!$F:$F,env_ac_mfa!$A:$A,U10,env_ac_mfa!$B:$B,Data_mfa!$B$8,env_ac_mfa!$C:$C,Data_mfa!$A$34,env_ac_mfa!$D:$D,Data_mfa!$C$34,env_ac_mfa!$E:$E,Data_mfa!$B$7)</f>
        <v>1404541.186</v>
      </c>
      <c r="V34" s="146">
        <f>SUMIFS(env_ac_mfa!$F:$F,env_ac_mfa!$A:$A,V10,env_ac_mfa!$B:$B,Data_mfa!$B$8,env_ac_mfa!$C:$C,Data_mfa!$A$34,env_ac_mfa!$D:$D,Data_mfa!$C$34,env_ac_mfa!$E:$E,Data_mfa!$B$7)</f>
        <v>1406102.1780000001</v>
      </c>
      <c r="W34" s="146">
        <f>SUMIFS(env_ac_mfa!$F:$F,env_ac_mfa!$A:$A,W10,env_ac_mfa!$B:$B,Data_mfa!$B$8,env_ac_mfa!$C:$C,Data_mfa!$A$34,env_ac_mfa!$D:$D,Data_mfa!$C$34,env_ac_mfa!$E:$E,Data_mfa!$B$7)</f>
        <v>1394017.142</v>
      </c>
      <c r="X34" s="146">
        <f>SUMIFS(env_ac_mfa!$F:$F,env_ac_mfa!$A:$A,X10,env_ac_mfa!$B:$B,Data_mfa!$B$8,env_ac_mfa!$C:$C,Data_mfa!$A$34,env_ac_mfa!$D:$D,Data_mfa!$C$34,env_ac_mfa!$E:$E,Data_mfa!$B$7)</f>
        <v>1290776.57</v>
      </c>
      <c r="Y34" s="147">
        <f>SUMIFS(env_ac_mfa!$F:$F,env_ac_mfa!$A:$A,Y10,env_ac_mfa!$B:$B,Data_mfa!$B$8,env_ac_mfa!$C:$C,Data_mfa!$A$34,env_ac_mfa!$D:$D,Data_mfa!$C$34,env_ac_mfa!$E:$E,Data_mfa!$B$7)</f>
        <v>1101876.6880000001</v>
      </c>
      <c r="Z34" s="148">
        <f>SUMIFS(env_ac_mfa!$F:$F,env_ac_mfa!$A:$A,Z10,env_ac_mfa!$B:$B,Data_mfa!$B$8,env_ac_mfa!$C:$C,Data_mfa!$A$34,env_ac_mfa!$D:$D,Data_mfa!$C$34,env_ac_mfa!$E:$E,Data_mfa!$B$7)</f>
        <v>1159683.8500000001</v>
      </c>
      <c r="AA34" s="148">
        <f>SUMIFS(env_ac_mfa!$F:$F,env_ac_mfa!$A:$A,AA10,env_ac_mfa!$B:$B,Data_mfa!$B$8,env_ac_mfa!$C:$C,Data_mfa!$A$34,env_ac_mfa!$D:$D,Data_mfa!$C$34,env_ac_mfa!$E:$E,Data_mfa!$B$7)</f>
        <v>1235521.0560000001</v>
      </c>
      <c r="AB34" s="148">
        <f>SUMIFS(env_ac_mfa!$F:$F,env_ac_mfa!$A:$A,AB10,env_ac_mfa!$B:$B,Data_mfa!$B$8,env_ac_mfa!$C:$C,Data_mfa!$A$34,env_ac_mfa!$D:$D,Data_mfa!$C$34,env_ac_mfa!$E:$E,Data_mfa!$B$7)</f>
        <v>1065636.6470000001</v>
      </c>
    </row>
    <row r="35" spans="1:28" x14ac:dyDescent="0.2">
      <c r="A35" s="144" t="s">
        <v>64</v>
      </c>
      <c r="B35" s="144" t="s">
        <v>63</v>
      </c>
      <c r="C35" s="144" t="s">
        <v>53</v>
      </c>
      <c r="D35" s="144" t="s">
        <v>52</v>
      </c>
      <c r="E35" s="146">
        <f>SUMIFS(env_ac_mfa!$F:$F,env_ac_mfa!$A:$A,E10,env_ac_mfa!$B:$B,Data_mfa!$B$8,env_ac_mfa!$C:$C,Data_mfa!$A$35,env_ac_mfa!$D:$D,Data_mfa!$C$35,env_ac_mfa!$E:$E,Data_mfa!$B$7)</f>
        <v>843942.92299999995</v>
      </c>
      <c r="F35" s="146">
        <f>SUMIFS(env_ac_mfa!$F:$F,env_ac_mfa!$A:$A,F10,env_ac_mfa!$B:$B,Data_mfa!$B$8,env_ac_mfa!$C:$C,Data_mfa!$A$35,env_ac_mfa!$D:$D,Data_mfa!$C$35,env_ac_mfa!$E:$E,Data_mfa!$B$7)</f>
        <v>828599.87800000003</v>
      </c>
      <c r="G35" s="146">
        <f>SUMIFS(env_ac_mfa!$F:$F,env_ac_mfa!$A:$A,G10,env_ac_mfa!$B:$B,Data_mfa!$B$8,env_ac_mfa!$C:$C,Data_mfa!$A$35,env_ac_mfa!$D:$D,Data_mfa!$C$35,env_ac_mfa!$E:$E,Data_mfa!$B$7)</f>
        <v>871626.06400000001</v>
      </c>
      <c r="H35" s="146">
        <f>SUMIFS(env_ac_mfa!$F:$F,env_ac_mfa!$A:$A,H10,env_ac_mfa!$B:$B,Data_mfa!$B$8,env_ac_mfa!$C:$C,Data_mfa!$A$35,env_ac_mfa!$D:$D,Data_mfa!$C$35,env_ac_mfa!$E:$E,Data_mfa!$B$7)</f>
        <v>921096.57900000003</v>
      </c>
      <c r="I35" s="146">
        <f>SUMIFS(env_ac_mfa!$F:$F,env_ac_mfa!$A:$A,I10,env_ac_mfa!$B:$B,Data_mfa!$B$8,env_ac_mfa!$C:$C,Data_mfa!$A$35,env_ac_mfa!$D:$D,Data_mfa!$C$35,env_ac_mfa!$E:$E,Data_mfa!$B$7)</f>
        <v>922667.98100000003</v>
      </c>
      <c r="J35" s="146">
        <f>SUMIFS(env_ac_mfa!$F:$F,env_ac_mfa!$A:$A,J10,env_ac_mfa!$B:$B,Data_mfa!$B$8,env_ac_mfa!$C:$C,Data_mfa!$A$35,env_ac_mfa!$D:$D,Data_mfa!$C$35,env_ac_mfa!$E:$E,Data_mfa!$B$7)</f>
        <v>933619.54599999997</v>
      </c>
      <c r="K35" s="146">
        <f>SUMIFS(env_ac_mfa!$F:$F,env_ac_mfa!$A:$A,K10,env_ac_mfa!$B:$B,Data_mfa!$B$8,env_ac_mfa!$C:$C,Data_mfa!$A$35,env_ac_mfa!$D:$D,Data_mfa!$C$35,env_ac_mfa!$E:$E,Data_mfa!$B$7)</f>
        <v>950812.45600000001</v>
      </c>
      <c r="L35" s="146">
        <f>SUMIFS(env_ac_mfa!$F:$F,env_ac_mfa!$A:$A,L10,env_ac_mfa!$B:$B,Data_mfa!$B$8,env_ac_mfa!$C:$C,Data_mfa!$A$35,env_ac_mfa!$D:$D,Data_mfa!$C$35,env_ac_mfa!$E:$E,Data_mfa!$B$7)</f>
        <v>926405.11499999999</v>
      </c>
      <c r="M35" s="146">
        <f>SUMIFS(env_ac_mfa!$F:$F,env_ac_mfa!$A:$A,M10,env_ac_mfa!$B:$B,Data_mfa!$B$8,env_ac_mfa!$C:$C,Data_mfa!$A$35,env_ac_mfa!$D:$D,Data_mfa!$C$35,env_ac_mfa!$E:$E,Data_mfa!$B$7)</f>
        <v>935244.18099999998</v>
      </c>
      <c r="N35" s="146">
        <f>SUMIFS(env_ac_mfa!$F:$F,env_ac_mfa!$A:$A,N10,env_ac_mfa!$B:$B,Data_mfa!$B$8,env_ac_mfa!$C:$C,Data_mfa!$A$35,env_ac_mfa!$D:$D,Data_mfa!$C$35,env_ac_mfa!$E:$E,Data_mfa!$B$7)</f>
        <v>845313.88300000003</v>
      </c>
      <c r="O35" s="146">
        <f>SUMIFS(env_ac_mfa!$F:$F,env_ac_mfa!$A:$A,O10,env_ac_mfa!$B:$B,Data_mfa!$B$8,env_ac_mfa!$C:$C,Data_mfa!$A$35,env_ac_mfa!$D:$D,Data_mfa!$C$35,env_ac_mfa!$E:$E,Data_mfa!$B$7)</f>
        <v>859067.17799999996</v>
      </c>
      <c r="P35" s="146">
        <f>SUMIFS(env_ac_mfa!$F:$F,env_ac_mfa!$A:$A,P10,env_ac_mfa!$B:$B,Data_mfa!$B$8,env_ac_mfa!$C:$C,Data_mfa!$A$35,env_ac_mfa!$D:$D,Data_mfa!$C$35,env_ac_mfa!$E:$E,Data_mfa!$B$7)</f>
        <v>857435.52399999998</v>
      </c>
      <c r="Q35" s="146">
        <f>SUMIFS(env_ac_mfa!$F:$F,env_ac_mfa!$A:$A,Q10,env_ac_mfa!$B:$B,Data_mfa!$B$8,env_ac_mfa!$C:$C,Data_mfa!$A$35,env_ac_mfa!$D:$D,Data_mfa!$C$35,env_ac_mfa!$E:$E,Data_mfa!$B$7)</f>
        <v>827453.38800000004</v>
      </c>
      <c r="R35" s="146">
        <f>SUMIFS(env_ac_mfa!$F:$F,env_ac_mfa!$A:$A,R10,env_ac_mfa!$B:$B,Data_mfa!$B$8,env_ac_mfa!$C:$C,Data_mfa!$A$35,env_ac_mfa!$D:$D,Data_mfa!$C$35,env_ac_mfa!$E:$E,Data_mfa!$B$7)</f>
        <v>788307.83400000003</v>
      </c>
      <c r="S35" s="146">
        <f>SUMIFS(env_ac_mfa!$F:$F,env_ac_mfa!$A:$A,S10,env_ac_mfa!$B:$B,Data_mfa!$B$8,env_ac_mfa!$C:$C,Data_mfa!$A$35,env_ac_mfa!$D:$D,Data_mfa!$C$35,env_ac_mfa!$E:$E,Data_mfa!$B$7)</f>
        <v>786397.98300000001</v>
      </c>
      <c r="T35" s="146">
        <f>SUMIFS(env_ac_mfa!$F:$F,env_ac_mfa!$A:$A,T10,env_ac_mfa!$B:$B,Data_mfa!$B$8,env_ac_mfa!$C:$C,Data_mfa!$A$35,env_ac_mfa!$D:$D,Data_mfa!$C$35,env_ac_mfa!$E:$E,Data_mfa!$B$7)</f>
        <v>834759.43799999997</v>
      </c>
      <c r="U35" s="146">
        <f>SUMIFS(env_ac_mfa!$F:$F,env_ac_mfa!$A:$A,U10,env_ac_mfa!$B:$B,Data_mfa!$B$8,env_ac_mfa!$C:$C,Data_mfa!$A$35,env_ac_mfa!$D:$D,Data_mfa!$C$35,env_ac_mfa!$E:$E,Data_mfa!$B$7)</f>
        <v>826506.79700000002</v>
      </c>
      <c r="V35" s="146">
        <f>SUMIFS(env_ac_mfa!$F:$F,env_ac_mfa!$A:$A,V10,env_ac_mfa!$B:$B,Data_mfa!$B$8,env_ac_mfa!$C:$C,Data_mfa!$A$35,env_ac_mfa!$D:$D,Data_mfa!$C$35,env_ac_mfa!$E:$E,Data_mfa!$B$7)</f>
        <v>825030.68599999999</v>
      </c>
      <c r="W35" s="146">
        <f>SUMIFS(env_ac_mfa!$F:$F,env_ac_mfa!$A:$A,W10,env_ac_mfa!$B:$B,Data_mfa!$B$8,env_ac_mfa!$C:$C,Data_mfa!$A$35,env_ac_mfa!$D:$D,Data_mfa!$C$35,env_ac_mfa!$E:$E,Data_mfa!$B$7)</f>
        <v>835643.48300000001</v>
      </c>
      <c r="X35" s="146">
        <f>SUMIFS(env_ac_mfa!$F:$F,env_ac_mfa!$A:$A,X10,env_ac_mfa!$B:$B,Data_mfa!$B$8,env_ac_mfa!$C:$C,Data_mfa!$A$35,env_ac_mfa!$D:$D,Data_mfa!$C$35,env_ac_mfa!$E:$E,Data_mfa!$B$7)</f>
        <v>817458.2</v>
      </c>
      <c r="Y35" s="147">
        <f>SUMIFS(env_ac_mfa!$F:$F,env_ac_mfa!$A:$A,Y10,env_ac_mfa!$B:$B,Data_mfa!$B$8,env_ac_mfa!$C:$C,Data_mfa!$A$35,env_ac_mfa!$D:$D,Data_mfa!$C$35,env_ac_mfa!$E:$E,Data_mfa!$B$7)</f>
        <v>718134.61300000001</v>
      </c>
      <c r="Z35" s="148">
        <f>SUMIFS(env_ac_mfa!$F:$F,env_ac_mfa!$A:$A,Z10,env_ac_mfa!$B:$B,Data_mfa!$B$8,env_ac_mfa!$C:$C,Data_mfa!$A$35,env_ac_mfa!$D:$D,Data_mfa!$C$35,env_ac_mfa!$E:$E,Data_mfa!$B$7)</f>
        <v>749981.29</v>
      </c>
      <c r="AA35" s="148">
        <f>SUMIFS(env_ac_mfa!$F:$F,env_ac_mfa!$A:$A,AA10,env_ac_mfa!$B:$B,Data_mfa!$B$8,env_ac_mfa!$C:$C,Data_mfa!$A$35,env_ac_mfa!$D:$D,Data_mfa!$C$35,env_ac_mfa!$E:$E,Data_mfa!$B$7)</f>
        <v>812212.82400000002</v>
      </c>
      <c r="AB35" s="148">
        <f>SUMIFS(env_ac_mfa!$F:$F,env_ac_mfa!$A:$A,AB10,env_ac_mfa!$B:$B,Data_mfa!$B$8,env_ac_mfa!$C:$C,Data_mfa!$A$35,env_ac_mfa!$D:$D,Data_mfa!$C$35,env_ac_mfa!$E:$E,Data_mfa!$B$7)</f>
        <v>722478.91700000002</v>
      </c>
    </row>
    <row r="36" spans="1:28" x14ac:dyDescent="0.2">
      <c r="A36" s="144" t="s">
        <v>62</v>
      </c>
      <c r="B36" s="144" t="s">
        <v>61</v>
      </c>
      <c r="C36" s="144" t="s">
        <v>60</v>
      </c>
      <c r="D36" s="144" t="s">
        <v>5</v>
      </c>
      <c r="E36" s="146" t="s">
        <v>14</v>
      </c>
      <c r="F36" s="149" t="s">
        <v>14</v>
      </c>
      <c r="G36" s="149" t="s">
        <v>14</v>
      </c>
      <c r="H36" s="149" t="s">
        <v>14</v>
      </c>
      <c r="I36" s="149" t="s">
        <v>14</v>
      </c>
      <c r="J36" s="149" t="s">
        <v>14</v>
      </c>
      <c r="K36" s="149" t="s">
        <v>14</v>
      </c>
      <c r="L36" s="149" t="s">
        <v>14</v>
      </c>
      <c r="M36" s="149" t="s">
        <v>14</v>
      </c>
      <c r="N36" s="149" t="s">
        <v>14</v>
      </c>
      <c r="O36" s="149" t="s">
        <v>14</v>
      </c>
      <c r="P36" s="149" t="s">
        <v>14</v>
      </c>
      <c r="Q36" s="149" t="s">
        <v>14</v>
      </c>
      <c r="R36" s="149" t="s">
        <v>14</v>
      </c>
      <c r="S36" s="149" t="s">
        <v>14</v>
      </c>
      <c r="T36" s="149" t="s">
        <v>14</v>
      </c>
      <c r="U36" s="149" t="s">
        <v>14</v>
      </c>
      <c r="V36" s="149" t="s">
        <v>14</v>
      </c>
      <c r="W36" s="149" t="s">
        <v>14</v>
      </c>
      <c r="X36" s="149" t="s">
        <v>14</v>
      </c>
      <c r="Y36" s="150" t="s">
        <v>14</v>
      </c>
      <c r="Z36" s="151" t="s">
        <v>14</v>
      </c>
      <c r="AA36" s="151" t="s">
        <v>14</v>
      </c>
      <c r="AB36" s="151" t="s">
        <v>14</v>
      </c>
    </row>
    <row r="37" spans="1:28" x14ac:dyDescent="0.2">
      <c r="A37" s="144" t="s">
        <v>62</v>
      </c>
      <c r="B37" s="144" t="s">
        <v>61</v>
      </c>
      <c r="C37" s="144" t="s">
        <v>59</v>
      </c>
      <c r="D37" s="144" t="s">
        <v>3</v>
      </c>
      <c r="E37" s="146">
        <f>SUMIFS(env_ac_mfa!$F:$F,env_ac_mfa!$A:$A,E10,env_ac_mfa!$B:$B,Data_mfa!$B$8,env_ac_mfa!$C:$C,Data_mfa!$A$37,env_ac_mfa!$D:$D,Data_mfa!$C$37,env_ac_mfa!$E:$E,Data_mfa!$B$7)</f>
        <v>32972</v>
      </c>
      <c r="F37" s="146">
        <f>SUMIFS(env_ac_mfa!$F:$F,env_ac_mfa!$A:$A,F10,env_ac_mfa!$B:$B,Data_mfa!$B$8,env_ac_mfa!$C:$C,Data_mfa!$A$37,env_ac_mfa!$D:$D,Data_mfa!$C$37,env_ac_mfa!$E:$E,Data_mfa!$B$7)</f>
        <v>31235</v>
      </c>
      <c r="G37" s="146">
        <f>SUMIFS(env_ac_mfa!$F:$F,env_ac_mfa!$A:$A,G10,env_ac_mfa!$B:$B,Data_mfa!$B$8,env_ac_mfa!$C:$C,Data_mfa!$A$37,env_ac_mfa!$D:$D,Data_mfa!$C$37,env_ac_mfa!$E:$E,Data_mfa!$B$7)</f>
        <v>36382</v>
      </c>
      <c r="H37" s="146">
        <f>SUMIFS(env_ac_mfa!$F:$F,env_ac_mfa!$A:$A,H10,env_ac_mfa!$B:$B,Data_mfa!$B$8,env_ac_mfa!$C:$C,Data_mfa!$A$37,env_ac_mfa!$D:$D,Data_mfa!$C$37,env_ac_mfa!$E:$E,Data_mfa!$B$7)</f>
        <v>41114</v>
      </c>
      <c r="I37" s="146">
        <f>SUMIFS(env_ac_mfa!$F:$F,env_ac_mfa!$A:$A,I10,env_ac_mfa!$B:$B,Data_mfa!$B$8,env_ac_mfa!$C:$C,Data_mfa!$A$37,env_ac_mfa!$D:$D,Data_mfa!$C$37,env_ac_mfa!$E:$E,Data_mfa!$B$7)</f>
        <v>48703.680999999997</v>
      </c>
      <c r="J37" s="146">
        <f>SUMIFS(env_ac_mfa!$F:$F,env_ac_mfa!$A:$A,J10,env_ac_mfa!$B:$B,Data_mfa!$B$8,env_ac_mfa!$C:$C,Data_mfa!$A$37,env_ac_mfa!$D:$D,Data_mfa!$C$37,env_ac_mfa!$E:$E,Data_mfa!$B$7)</f>
        <v>42450.415999999997</v>
      </c>
      <c r="K37" s="146">
        <f>SUMIFS(env_ac_mfa!$F:$F,env_ac_mfa!$A:$A,K10,env_ac_mfa!$B:$B,Data_mfa!$B$8,env_ac_mfa!$C:$C,Data_mfa!$A$37,env_ac_mfa!$D:$D,Data_mfa!$C$37,env_ac_mfa!$E:$E,Data_mfa!$B$7)</f>
        <v>43503.798000000003</v>
      </c>
      <c r="L37" s="146">
        <f>SUMIFS(env_ac_mfa!$F:$F,env_ac_mfa!$A:$A,L10,env_ac_mfa!$B:$B,Data_mfa!$B$8,env_ac_mfa!$C:$C,Data_mfa!$A$37,env_ac_mfa!$D:$D,Data_mfa!$C$37,env_ac_mfa!$E:$E,Data_mfa!$B$7)</f>
        <v>48266.171000000002</v>
      </c>
      <c r="M37" s="146">
        <f>SUMIFS(env_ac_mfa!$F:$F,env_ac_mfa!$A:$A,M10,env_ac_mfa!$B:$B,Data_mfa!$B$8,env_ac_mfa!$C:$C,Data_mfa!$A$37,env_ac_mfa!$D:$D,Data_mfa!$C$37,env_ac_mfa!$E:$E,Data_mfa!$B$7)</f>
        <v>50253.885000000002</v>
      </c>
      <c r="N37" s="146">
        <f>SUMIFS(env_ac_mfa!$F:$F,env_ac_mfa!$A:$A,N10,env_ac_mfa!$B:$B,Data_mfa!$B$8,env_ac_mfa!$C:$C,Data_mfa!$A$37,env_ac_mfa!$D:$D,Data_mfa!$C$37,env_ac_mfa!$E:$E,Data_mfa!$B$7)</f>
        <v>43479.106</v>
      </c>
      <c r="O37" s="146">
        <f>SUMIFS(env_ac_mfa!$F:$F,env_ac_mfa!$A:$A,O10,env_ac_mfa!$B:$B,Data_mfa!$B$8,env_ac_mfa!$C:$C,Data_mfa!$A$37,env_ac_mfa!$D:$D,Data_mfa!$C$37,env_ac_mfa!$E:$E,Data_mfa!$B$7)</f>
        <v>48286.548999999999</v>
      </c>
      <c r="P37" s="146">
        <f>SUMIFS(env_ac_mfa!$F:$F,env_ac_mfa!$A:$A,P10,env_ac_mfa!$B:$B,Data_mfa!$B$8,env_ac_mfa!$C:$C,Data_mfa!$A$37,env_ac_mfa!$D:$D,Data_mfa!$C$37,env_ac_mfa!$E:$E,Data_mfa!$B$7)</f>
        <v>49659.506999999998</v>
      </c>
      <c r="Q37" s="146">
        <f>SUMIFS(env_ac_mfa!$F:$F,env_ac_mfa!$A:$A,Q10,env_ac_mfa!$B:$B,Data_mfa!$B$8,env_ac_mfa!$C:$C,Data_mfa!$A$37,env_ac_mfa!$D:$D,Data_mfa!$C$37,env_ac_mfa!$E:$E,Data_mfa!$B$7)</f>
        <v>46565.036</v>
      </c>
      <c r="R37" s="146">
        <f>SUMIFS(env_ac_mfa!$F:$F,env_ac_mfa!$A:$A,R10,env_ac_mfa!$B:$B,Data_mfa!$B$8,env_ac_mfa!$C:$C,Data_mfa!$A$37,env_ac_mfa!$D:$D,Data_mfa!$C$37,env_ac_mfa!$E:$E,Data_mfa!$B$7)</f>
        <v>51631.224000000002</v>
      </c>
      <c r="S37" s="146">
        <f>SUMIFS(env_ac_mfa!$F:$F,env_ac_mfa!$A:$A,S10,env_ac_mfa!$B:$B,Data_mfa!$B$8,env_ac_mfa!$C:$C,Data_mfa!$A$37,env_ac_mfa!$D:$D,Data_mfa!$C$37,env_ac_mfa!$E:$E,Data_mfa!$B$7)</f>
        <v>52853.277000000002</v>
      </c>
      <c r="T37" s="146">
        <f>SUMIFS(env_ac_mfa!$F:$F,env_ac_mfa!$A:$A,T10,env_ac_mfa!$B:$B,Data_mfa!$B$8,env_ac_mfa!$C:$C,Data_mfa!$A$37,env_ac_mfa!$D:$D,Data_mfa!$C$37,env_ac_mfa!$E:$E,Data_mfa!$B$7)</f>
        <v>52844.006000000001</v>
      </c>
      <c r="U37" s="146">
        <f>SUMIFS(env_ac_mfa!$F:$F,env_ac_mfa!$A:$A,U10,env_ac_mfa!$B:$B,Data_mfa!$B$8,env_ac_mfa!$C:$C,Data_mfa!$A$37,env_ac_mfa!$D:$D,Data_mfa!$C$37,env_ac_mfa!$E:$E,Data_mfa!$B$7)</f>
        <v>55539.411999999997</v>
      </c>
      <c r="V37" s="146">
        <f>SUMIFS(env_ac_mfa!$F:$F,env_ac_mfa!$A:$A,V10,env_ac_mfa!$B:$B,Data_mfa!$B$8,env_ac_mfa!$C:$C,Data_mfa!$A$37,env_ac_mfa!$D:$D,Data_mfa!$C$37,env_ac_mfa!$E:$E,Data_mfa!$B$7)</f>
        <v>59872.447999999997</v>
      </c>
      <c r="W37" s="146">
        <f>SUMIFS(env_ac_mfa!$F:$F,env_ac_mfa!$A:$A,W10,env_ac_mfa!$B:$B,Data_mfa!$B$8,env_ac_mfa!$C:$C,Data_mfa!$A$37,env_ac_mfa!$D:$D,Data_mfa!$C$37,env_ac_mfa!$E:$E,Data_mfa!$B$7)</f>
        <v>66559.285000000003</v>
      </c>
      <c r="X37" s="146">
        <f>SUMIFS(env_ac_mfa!$F:$F,env_ac_mfa!$A:$A,X10,env_ac_mfa!$B:$B,Data_mfa!$B$8,env_ac_mfa!$C:$C,Data_mfa!$A$37,env_ac_mfa!$D:$D,Data_mfa!$C$37,env_ac_mfa!$E:$E,Data_mfa!$B$7)</f>
        <v>73338.909</v>
      </c>
      <c r="Y37" s="147">
        <f>SUMIFS(env_ac_mfa!$F:$F,env_ac_mfa!$A:$A,Y10,env_ac_mfa!$B:$B,Data_mfa!$B$8,env_ac_mfa!$C:$C,Data_mfa!$A$37,env_ac_mfa!$D:$D,Data_mfa!$C$37,env_ac_mfa!$E:$E,Data_mfa!$B$7)</f>
        <v>68683.61</v>
      </c>
      <c r="Z37" s="148">
        <f>SUMIFS(env_ac_mfa!$F:$F,env_ac_mfa!$A:$A,Z10,env_ac_mfa!$B:$B,Data_mfa!$B$8,env_ac_mfa!$C:$C,Data_mfa!$A$37,env_ac_mfa!$D:$D,Data_mfa!$C$37,env_ac_mfa!$E:$E,Data_mfa!$B$7)</f>
        <v>72300.012000000002</v>
      </c>
      <c r="AA37" s="148">
        <f>SUMIFS(env_ac_mfa!$F:$F,env_ac_mfa!$A:$A,AA10,env_ac_mfa!$B:$B,Data_mfa!$B$8,env_ac_mfa!$C:$C,Data_mfa!$A$37,env_ac_mfa!$D:$D,Data_mfa!$C$37,env_ac_mfa!$E:$E,Data_mfa!$B$7)</f>
        <v>85479.267999999996</v>
      </c>
      <c r="AB37" s="148">
        <f>SUMIFS(env_ac_mfa!$F:$F,env_ac_mfa!$A:$A,AB10,env_ac_mfa!$B:$B,Data_mfa!$B$8,env_ac_mfa!$C:$C,Data_mfa!$A$37,env_ac_mfa!$D:$D,Data_mfa!$C$37,env_ac_mfa!$E:$E,Data_mfa!$B$7)</f>
        <v>79640.914000000004</v>
      </c>
    </row>
    <row r="38" spans="1:28" x14ac:dyDescent="0.2">
      <c r="A38" s="144" t="s">
        <v>62</v>
      </c>
      <c r="B38" s="144" t="s">
        <v>61</v>
      </c>
      <c r="C38" s="144" t="s">
        <v>58</v>
      </c>
      <c r="D38" s="144" t="s">
        <v>57</v>
      </c>
      <c r="E38" s="146">
        <f>SUMIFS(env_ac_mfa!$F:$F,env_ac_mfa!$A:$A,E10,env_ac_mfa!$B:$B,Data_mfa!$B$8,env_ac_mfa!$C:$C,Data_mfa!$A$38,env_ac_mfa!$D:$D,Data_mfa!$C$38,env_ac_mfa!$E:$E,Data_mfa!$B$7)</f>
        <v>38408.123</v>
      </c>
      <c r="F38" s="146">
        <f>SUMIFS(env_ac_mfa!$F:$F,env_ac_mfa!$A:$A,F10,env_ac_mfa!$B:$B,Data_mfa!$B$8,env_ac_mfa!$C:$C,Data_mfa!$A$38,env_ac_mfa!$D:$D,Data_mfa!$C$38,env_ac_mfa!$E:$E,Data_mfa!$B$7)</f>
        <v>41070.156000000003</v>
      </c>
      <c r="G38" s="146">
        <f>SUMIFS(env_ac_mfa!$F:$F,env_ac_mfa!$A:$A,G10,env_ac_mfa!$B:$B,Data_mfa!$B$8,env_ac_mfa!$C:$C,Data_mfa!$A$38,env_ac_mfa!$D:$D,Data_mfa!$C$38,env_ac_mfa!$E:$E,Data_mfa!$B$7)</f>
        <v>44635.279000000002</v>
      </c>
      <c r="H38" s="146">
        <f>SUMIFS(env_ac_mfa!$F:$F,env_ac_mfa!$A:$A,H10,env_ac_mfa!$B:$B,Data_mfa!$B$8,env_ac_mfa!$C:$C,Data_mfa!$A$38,env_ac_mfa!$D:$D,Data_mfa!$C$38,env_ac_mfa!$E:$E,Data_mfa!$B$7)</f>
        <v>41018.961000000003</v>
      </c>
      <c r="I38" s="146">
        <f>SUMIFS(env_ac_mfa!$F:$F,env_ac_mfa!$A:$A,I10,env_ac_mfa!$B:$B,Data_mfa!$B$8,env_ac_mfa!$C:$C,Data_mfa!$A$38,env_ac_mfa!$D:$D,Data_mfa!$C$38,env_ac_mfa!$E:$E,Data_mfa!$B$7)</f>
        <v>45067.637000000002</v>
      </c>
      <c r="J38" s="146">
        <f>SUMIFS(env_ac_mfa!$F:$F,env_ac_mfa!$A:$A,J10,env_ac_mfa!$B:$B,Data_mfa!$B$8,env_ac_mfa!$C:$C,Data_mfa!$A$38,env_ac_mfa!$D:$D,Data_mfa!$C$38,env_ac_mfa!$E:$E,Data_mfa!$B$7)</f>
        <v>46672.502</v>
      </c>
      <c r="K38" s="146">
        <f>SUMIFS(env_ac_mfa!$F:$F,env_ac_mfa!$A:$A,K10,env_ac_mfa!$B:$B,Data_mfa!$B$8,env_ac_mfa!$C:$C,Data_mfa!$A$38,env_ac_mfa!$D:$D,Data_mfa!$C$38,env_ac_mfa!$E:$E,Data_mfa!$B$7)</f>
        <v>50083.03</v>
      </c>
      <c r="L38" s="146">
        <f>SUMIFS(env_ac_mfa!$F:$F,env_ac_mfa!$A:$A,L10,env_ac_mfa!$B:$B,Data_mfa!$B$8,env_ac_mfa!$C:$C,Data_mfa!$A$38,env_ac_mfa!$D:$D,Data_mfa!$C$38,env_ac_mfa!$E:$E,Data_mfa!$B$7)</f>
        <v>46643.86</v>
      </c>
      <c r="M38" s="146">
        <f>SUMIFS(env_ac_mfa!$F:$F,env_ac_mfa!$A:$A,M10,env_ac_mfa!$B:$B,Data_mfa!$B$8,env_ac_mfa!$C:$C,Data_mfa!$A$38,env_ac_mfa!$D:$D,Data_mfa!$C$38,env_ac_mfa!$E:$E,Data_mfa!$B$7)</f>
        <v>47458.845999999998</v>
      </c>
      <c r="N38" s="146">
        <f>SUMIFS(env_ac_mfa!$F:$F,env_ac_mfa!$A:$A,N10,env_ac_mfa!$B:$B,Data_mfa!$B$8,env_ac_mfa!$C:$C,Data_mfa!$A$38,env_ac_mfa!$D:$D,Data_mfa!$C$38,env_ac_mfa!$E:$E,Data_mfa!$B$7)</f>
        <v>42576.989000000001</v>
      </c>
      <c r="O38" s="146">
        <f>SUMIFS(env_ac_mfa!$F:$F,env_ac_mfa!$A:$A,O10,env_ac_mfa!$B:$B,Data_mfa!$B$8,env_ac_mfa!$C:$C,Data_mfa!$A$38,env_ac_mfa!$D:$D,Data_mfa!$C$38,env_ac_mfa!$E:$E,Data_mfa!$B$7)</f>
        <v>48440.493999999999</v>
      </c>
      <c r="P38" s="146">
        <f>SUMIFS(env_ac_mfa!$F:$F,env_ac_mfa!$A:$A,P10,env_ac_mfa!$B:$B,Data_mfa!$B$8,env_ac_mfa!$C:$C,Data_mfa!$A$38,env_ac_mfa!$D:$D,Data_mfa!$C$38,env_ac_mfa!$E:$E,Data_mfa!$B$7)</f>
        <v>50167.898000000001</v>
      </c>
      <c r="Q38" s="146">
        <f>SUMIFS(env_ac_mfa!$F:$F,env_ac_mfa!$A:$A,Q10,env_ac_mfa!$B:$B,Data_mfa!$B$8,env_ac_mfa!$C:$C,Data_mfa!$A$38,env_ac_mfa!$D:$D,Data_mfa!$C$38,env_ac_mfa!$E:$E,Data_mfa!$B$7)</f>
        <v>50973.578000000001</v>
      </c>
      <c r="R38" s="146">
        <f>SUMIFS(env_ac_mfa!$F:$F,env_ac_mfa!$A:$A,R10,env_ac_mfa!$B:$B,Data_mfa!$B$8,env_ac_mfa!$C:$C,Data_mfa!$A$38,env_ac_mfa!$D:$D,Data_mfa!$C$38,env_ac_mfa!$E:$E,Data_mfa!$B$7)</f>
        <v>53496.336000000003</v>
      </c>
      <c r="S38" s="146">
        <f>SUMIFS(env_ac_mfa!$F:$F,env_ac_mfa!$A:$A,S10,env_ac_mfa!$B:$B,Data_mfa!$B$8,env_ac_mfa!$C:$C,Data_mfa!$A$38,env_ac_mfa!$D:$D,Data_mfa!$C$38,env_ac_mfa!$E:$E,Data_mfa!$B$7)</f>
        <v>55515.197</v>
      </c>
      <c r="T38" s="146">
        <f>SUMIFS(env_ac_mfa!$F:$F,env_ac_mfa!$A:$A,T10,env_ac_mfa!$B:$B,Data_mfa!$B$8,env_ac_mfa!$C:$C,Data_mfa!$A$38,env_ac_mfa!$D:$D,Data_mfa!$C$38,env_ac_mfa!$E:$E,Data_mfa!$B$7)</f>
        <v>55285.981</v>
      </c>
      <c r="U38" s="146">
        <f>SUMIFS(env_ac_mfa!$F:$F,env_ac_mfa!$A:$A,U10,env_ac_mfa!$B:$B,Data_mfa!$B$8,env_ac_mfa!$C:$C,Data_mfa!$A$38,env_ac_mfa!$D:$D,Data_mfa!$C$38,env_ac_mfa!$E:$E,Data_mfa!$B$7)</f>
        <v>56142.677000000003</v>
      </c>
      <c r="V38" s="146">
        <f>SUMIFS(env_ac_mfa!$F:$F,env_ac_mfa!$A:$A,V10,env_ac_mfa!$B:$B,Data_mfa!$B$8,env_ac_mfa!$C:$C,Data_mfa!$A$38,env_ac_mfa!$D:$D,Data_mfa!$C$38,env_ac_mfa!$E:$E,Data_mfa!$B$7)</f>
        <v>60982.622000000003</v>
      </c>
      <c r="W38" s="146">
        <f>SUMIFS(env_ac_mfa!$F:$F,env_ac_mfa!$A:$A,W10,env_ac_mfa!$B:$B,Data_mfa!$B$8,env_ac_mfa!$C:$C,Data_mfa!$A$38,env_ac_mfa!$D:$D,Data_mfa!$C$38,env_ac_mfa!$E:$E,Data_mfa!$B$7)</f>
        <v>60355.777999999998</v>
      </c>
      <c r="X38" s="146">
        <f>SUMIFS(env_ac_mfa!$F:$F,env_ac_mfa!$A:$A,X10,env_ac_mfa!$B:$B,Data_mfa!$B$8,env_ac_mfa!$C:$C,Data_mfa!$A$38,env_ac_mfa!$D:$D,Data_mfa!$C$38,env_ac_mfa!$E:$E,Data_mfa!$B$7)</f>
        <v>59853.788999999997</v>
      </c>
      <c r="Y38" s="147">
        <f>SUMIFS(env_ac_mfa!$F:$F,env_ac_mfa!$A:$A,Y10,env_ac_mfa!$B:$B,Data_mfa!$B$8,env_ac_mfa!$C:$C,Data_mfa!$A$38,env_ac_mfa!$D:$D,Data_mfa!$C$38,env_ac_mfa!$E:$E,Data_mfa!$B$7)</f>
        <v>58141.949000000001</v>
      </c>
      <c r="Z38" s="148">
        <f>SUMIFS(env_ac_mfa!$F:$F,env_ac_mfa!$A:$A,Z10,env_ac_mfa!$B:$B,Data_mfa!$B$8,env_ac_mfa!$C:$C,Data_mfa!$A$38,env_ac_mfa!$D:$D,Data_mfa!$C$38,env_ac_mfa!$E:$E,Data_mfa!$B$7)</f>
        <v>59627.16</v>
      </c>
      <c r="AA38" s="148">
        <f>SUMIFS(env_ac_mfa!$F:$F,env_ac_mfa!$A:$A,AA10,env_ac_mfa!$B:$B,Data_mfa!$B$8,env_ac_mfa!$C:$C,Data_mfa!$A$38,env_ac_mfa!$D:$D,Data_mfa!$C$38,env_ac_mfa!$E:$E,Data_mfa!$B$7)</f>
        <v>55887.101000000002</v>
      </c>
      <c r="AB38" s="148">
        <f>SUMIFS(env_ac_mfa!$F:$F,env_ac_mfa!$A:$A,AB10,env_ac_mfa!$B:$B,Data_mfa!$B$8,env_ac_mfa!$C:$C,Data_mfa!$A$38,env_ac_mfa!$D:$D,Data_mfa!$C$38,env_ac_mfa!$E:$E,Data_mfa!$B$7)</f>
        <v>54264.559000000001</v>
      </c>
    </row>
    <row r="39" spans="1:28" x14ac:dyDescent="0.2">
      <c r="A39" s="144" t="s">
        <v>62</v>
      </c>
      <c r="B39" s="144" t="s">
        <v>61</v>
      </c>
      <c r="C39" s="144" t="s">
        <v>56</v>
      </c>
      <c r="D39" s="144" t="s">
        <v>12</v>
      </c>
      <c r="E39" s="146">
        <f>SUMIFS(env_ac_mfa!$F:$F,env_ac_mfa!$A:$A,E10,env_ac_mfa!$B:$B,Data_mfa!$B$8,env_ac_mfa!$C:$C,Data_mfa!$A$39,env_ac_mfa!$D:$D,Data_mfa!$C$39,env_ac_mfa!$E:$E,Data_mfa!$B$7)</f>
        <v>-5436.1229999999996</v>
      </c>
      <c r="F39" s="146">
        <f>SUMIFS(env_ac_mfa!$F:$F,env_ac_mfa!$A:$A,F10,env_ac_mfa!$B:$B,Data_mfa!$B$8,env_ac_mfa!$C:$C,Data_mfa!$A$39,env_ac_mfa!$D:$D,Data_mfa!$C$39,env_ac_mfa!$E:$E,Data_mfa!$B$7)</f>
        <v>-9835.1560000000009</v>
      </c>
      <c r="G39" s="146">
        <f>SUMIFS(env_ac_mfa!$F:$F,env_ac_mfa!$A:$A,G10,env_ac_mfa!$B:$B,Data_mfa!$B$8,env_ac_mfa!$C:$C,Data_mfa!$A$39,env_ac_mfa!$D:$D,Data_mfa!$C$39,env_ac_mfa!$E:$E,Data_mfa!$B$7)</f>
        <v>-8253.2790000000005</v>
      </c>
      <c r="H39" s="146">
        <f>SUMIFS(env_ac_mfa!$F:$F,env_ac_mfa!$A:$A,H10,env_ac_mfa!$B:$B,Data_mfa!$B$8,env_ac_mfa!$C:$C,Data_mfa!$A$39,env_ac_mfa!$D:$D,Data_mfa!$C$39,env_ac_mfa!$E:$E,Data_mfa!$B$7)</f>
        <v>95.039000000000001</v>
      </c>
      <c r="I39" s="146">
        <f>SUMIFS(env_ac_mfa!$F:$F,env_ac_mfa!$A:$A,I10,env_ac_mfa!$B:$B,Data_mfa!$B$8,env_ac_mfa!$C:$C,Data_mfa!$A$39,env_ac_mfa!$D:$D,Data_mfa!$C$39,env_ac_mfa!$E:$E,Data_mfa!$B$7)</f>
        <v>3636.0450000000001</v>
      </c>
      <c r="J39" s="146">
        <f>SUMIFS(env_ac_mfa!$F:$F,env_ac_mfa!$A:$A,J10,env_ac_mfa!$B:$B,Data_mfa!$B$8,env_ac_mfa!$C:$C,Data_mfa!$A$39,env_ac_mfa!$D:$D,Data_mfa!$C$39,env_ac_mfa!$E:$E,Data_mfa!$B$7)</f>
        <v>-4222.0860000000002</v>
      </c>
      <c r="K39" s="146">
        <f>SUMIFS(env_ac_mfa!$F:$F,env_ac_mfa!$A:$A,K10,env_ac_mfa!$B:$B,Data_mfa!$B$8,env_ac_mfa!$C:$C,Data_mfa!$A$39,env_ac_mfa!$D:$D,Data_mfa!$C$39,env_ac_mfa!$E:$E,Data_mfa!$B$7)</f>
        <v>-6579.232</v>
      </c>
      <c r="L39" s="146">
        <f>SUMIFS(env_ac_mfa!$F:$F,env_ac_mfa!$A:$A,L10,env_ac_mfa!$B:$B,Data_mfa!$B$8,env_ac_mfa!$C:$C,Data_mfa!$A$39,env_ac_mfa!$D:$D,Data_mfa!$C$39,env_ac_mfa!$E:$E,Data_mfa!$B$7)</f>
        <v>1622.3109999999999</v>
      </c>
      <c r="M39" s="146">
        <f>SUMIFS(env_ac_mfa!$F:$F,env_ac_mfa!$A:$A,M10,env_ac_mfa!$B:$B,Data_mfa!$B$8,env_ac_mfa!$C:$C,Data_mfa!$A$39,env_ac_mfa!$D:$D,Data_mfa!$C$39,env_ac_mfa!$E:$E,Data_mfa!$B$7)</f>
        <v>2795.0390000000002</v>
      </c>
      <c r="N39" s="146">
        <f>SUMIFS(env_ac_mfa!$F:$F,env_ac_mfa!$A:$A,N10,env_ac_mfa!$B:$B,Data_mfa!$B$8,env_ac_mfa!$C:$C,Data_mfa!$A$39,env_ac_mfa!$D:$D,Data_mfa!$C$39,env_ac_mfa!$E:$E,Data_mfa!$B$7)</f>
        <v>902.11599999999999</v>
      </c>
      <c r="O39" s="146">
        <f>SUMIFS(env_ac_mfa!$F:$F,env_ac_mfa!$A:$A,O10,env_ac_mfa!$B:$B,Data_mfa!$B$8,env_ac_mfa!$C:$C,Data_mfa!$A$39,env_ac_mfa!$D:$D,Data_mfa!$C$39,env_ac_mfa!$E:$E,Data_mfa!$B$7)</f>
        <v>-153.94499999999999</v>
      </c>
      <c r="P39" s="146">
        <f>SUMIFS(env_ac_mfa!$F:$F,env_ac_mfa!$A:$A,P10,env_ac_mfa!$B:$B,Data_mfa!$B$8,env_ac_mfa!$C:$C,Data_mfa!$A$39,env_ac_mfa!$D:$D,Data_mfa!$C$39,env_ac_mfa!$E:$E,Data_mfa!$B$7)</f>
        <v>-508.39100000000002</v>
      </c>
      <c r="Q39" s="146">
        <f>SUMIFS(env_ac_mfa!$F:$F,env_ac_mfa!$A:$A,Q10,env_ac_mfa!$B:$B,Data_mfa!$B$8,env_ac_mfa!$C:$C,Data_mfa!$A$39,env_ac_mfa!$D:$D,Data_mfa!$C$39,env_ac_mfa!$E:$E,Data_mfa!$B$7)</f>
        <v>-4408.5420000000004</v>
      </c>
      <c r="R39" s="146">
        <f>SUMIFS(env_ac_mfa!$F:$F,env_ac_mfa!$A:$A,R10,env_ac_mfa!$B:$B,Data_mfa!$B$8,env_ac_mfa!$C:$C,Data_mfa!$A$39,env_ac_mfa!$D:$D,Data_mfa!$C$39,env_ac_mfa!$E:$E,Data_mfa!$B$7)</f>
        <v>-1865.1130000000001</v>
      </c>
      <c r="S39" s="146">
        <f>SUMIFS(env_ac_mfa!$F:$F,env_ac_mfa!$A:$A,S10,env_ac_mfa!$B:$B,Data_mfa!$B$8,env_ac_mfa!$C:$C,Data_mfa!$A$39,env_ac_mfa!$D:$D,Data_mfa!$C$39,env_ac_mfa!$E:$E,Data_mfa!$B$7)</f>
        <v>-2661.92</v>
      </c>
      <c r="T39" s="146">
        <f>SUMIFS(env_ac_mfa!$F:$F,env_ac_mfa!$A:$A,T10,env_ac_mfa!$B:$B,Data_mfa!$B$8,env_ac_mfa!$C:$C,Data_mfa!$A$39,env_ac_mfa!$D:$D,Data_mfa!$C$39,env_ac_mfa!$E:$E,Data_mfa!$B$7)</f>
        <v>-2441.9749999999999</v>
      </c>
      <c r="U39" s="146">
        <f>SUMIFS(env_ac_mfa!$F:$F,env_ac_mfa!$A:$A,U10,env_ac_mfa!$B:$B,Data_mfa!$B$8,env_ac_mfa!$C:$C,Data_mfa!$A$39,env_ac_mfa!$D:$D,Data_mfa!$C$39,env_ac_mfa!$E:$E,Data_mfa!$B$7)</f>
        <v>-603.26499999999999</v>
      </c>
      <c r="V39" s="146">
        <f>SUMIFS(env_ac_mfa!$F:$F,env_ac_mfa!$A:$A,V10,env_ac_mfa!$B:$B,Data_mfa!$B$8,env_ac_mfa!$C:$C,Data_mfa!$A$39,env_ac_mfa!$D:$D,Data_mfa!$C$39,env_ac_mfa!$E:$E,Data_mfa!$B$7)</f>
        <v>-1110.174</v>
      </c>
      <c r="W39" s="146">
        <f>SUMIFS(env_ac_mfa!$F:$F,env_ac_mfa!$A:$A,W10,env_ac_mfa!$B:$B,Data_mfa!$B$8,env_ac_mfa!$C:$C,Data_mfa!$A$39,env_ac_mfa!$D:$D,Data_mfa!$C$39,env_ac_mfa!$E:$E,Data_mfa!$B$7)</f>
        <v>6203.5069999999996</v>
      </c>
      <c r="X39" s="146">
        <f>SUMIFS(env_ac_mfa!$F:$F,env_ac_mfa!$A:$A,X10,env_ac_mfa!$B:$B,Data_mfa!$B$8,env_ac_mfa!$C:$C,Data_mfa!$A$39,env_ac_mfa!$D:$D,Data_mfa!$C$39,env_ac_mfa!$E:$E,Data_mfa!$B$7)</f>
        <v>13485.12</v>
      </c>
      <c r="Y39" s="147">
        <f>SUMIFS(env_ac_mfa!$F:$F,env_ac_mfa!$A:$A,Y10,env_ac_mfa!$B:$B,Data_mfa!$B$8,env_ac_mfa!$C:$C,Data_mfa!$A$39,env_ac_mfa!$D:$D,Data_mfa!$C$39,env_ac_mfa!$E:$E,Data_mfa!$B$7)</f>
        <v>10541.661</v>
      </c>
      <c r="Z39" s="148">
        <f>SUMIFS(env_ac_mfa!$F:$F,env_ac_mfa!$A:$A,Z10,env_ac_mfa!$B:$B,Data_mfa!$B$8,env_ac_mfa!$C:$C,Data_mfa!$A$39,env_ac_mfa!$D:$D,Data_mfa!$C$39,env_ac_mfa!$E:$E,Data_mfa!$B$7)</f>
        <v>12672.851000000001</v>
      </c>
      <c r="AA39" s="148">
        <f>SUMIFS(env_ac_mfa!$F:$F,env_ac_mfa!$A:$A,AA10,env_ac_mfa!$B:$B,Data_mfa!$B$8,env_ac_mfa!$C:$C,Data_mfa!$A$39,env_ac_mfa!$D:$D,Data_mfa!$C$39,env_ac_mfa!$E:$E,Data_mfa!$B$7)</f>
        <v>29592.166000000001</v>
      </c>
      <c r="AB39" s="148">
        <f>SUMIFS(env_ac_mfa!$F:$F,env_ac_mfa!$A:$A,AB10,env_ac_mfa!$B:$B,Data_mfa!$B$8,env_ac_mfa!$C:$C,Data_mfa!$A$39,env_ac_mfa!$D:$D,Data_mfa!$C$39,env_ac_mfa!$E:$E,Data_mfa!$B$7)</f>
        <v>25376.355</v>
      </c>
    </row>
    <row r="40" spans="1:28" x14ac:dyDescent="0.2">
      <c r="A40" s="144" t="s">
        <v>62</v>
      </c>
      <c r="B40" s="144" t="s">
        <v>61</v>
      </c>
      <c r="C40" s="144" t="s">
        <v>53</v>
      </c>
      <c r="D40" s="144" t="s">
        <v>52</v>
      </c>
      <c r="E40" s="146">
        <f>SUMIFS(env_ac_mfa!$F:$F,env_ac_mfa!$A:$A,E10,env_ac_mfa!$B:$B,Data_mfa!$B$8,env_ac_mfa!$C:$C,Data_mfa!$A$40,env_ac_mfa!$D:$D,Data_mfa!$C$40,env_ac_mfa!$E:$E,Data_mfa!$B$7)</f>
        <v>-5436.1229999999996</v>
      </c>
      <c r="F40" s="146">
        <f>SUMIFS(env_ac_mfa!$F:$F,env_ac_mfa!$A:$A,F10,env_ac_mfa!$B:$B,Data_mfa!$B$8,env_ac_mfa!$C:$C,Data_mfa!$A$40,env_ac_mfa!$D:$D,Data_mfa!$C$40,env_ac_mfa!$E:$E,Data_mfa!$B$7)</f>
        <v>-9835.1560000000009</v>
      </c>
      <c r="G40" s="146">
        <f>SUMIFS(env_ac_mfa!$F:$F,env_ac_mfa!$A:$A,G10,env_ac_mfa!$B:$B,Data_mfa!$B$8,env_ac_mfa!$C:$C,Data_mfa!$A$40,env_ac_mfa!$D:$D,Data_mfa!$C$40,env_ac_mfa!$E:$E,Data_mfa!$B$7)</f>
        <v>-8253.2790000000005</v>
      </c>
      <c r="H40" s="146">
        <f>SUMIFS(env_ac_mfa!$F:$F,env_ac_mfa!$A:$A,H10,env_ac_mfa!$B:$B,Data_mfa!$B$8,env_ac_mfa!$C:$C,Data_mfa!$A$40,env_ac_mfa!$D:$D,Data_mfa!$C$40,env_ac_mfa!$E:$E,Data_mfa!$B$7)</f>
        <v>95.039000000000001</v>
      </c>
      <c r="I40" s="146">
        <f>SUMIFS(env_ac_mfa!$F:$F,env_ac_mfa!$A:$A,I10,env_ac_mfa!$B:$B,Data_mfa!$B$8,env_ac_mfa!$C:$C,Data_mfa!$A$40,env_ac_mfa!$D:$D,Data_mfa!$C$40,env_ac_mfa!$E:$E,Data_mfa!$B$7)</f>
        <v>3636.0450000000001</v>
      </c>
      <c r="J40" s="146">
        <f>SUMIFS(env_ac_mfa!$F:$F,env_ac_mfa!$A:$A,J10,env_ac_mfa!$B:$B,Data_mfa!$B$8,env_ac_mfa!$C:$C,Data_mfa!$A$40,env_ac_mfa!$D:$D,Data_mfa!$C$40,env_ac_mfa!$E:$E,Data_mfa!$B$7)</f>
        <v>-4222.0860000000002</v>
      </c>
      <c r="K40" s="146">
        <f>SUMIFS(env_ac_mfa!$F:$F,env_ac_mfa!$A:$A,K10,env_ac_mfa!$B:$B,Data_mfa!$B$8,env_ac_mfa!$C:$C,Data_mfa!$A$40,env_ac_mfa!$D:$D,Data_mfa!$C$40,env_ac_mfa!$E:$E,Data_mfa!$B$7)</f>
        <v>-6579.232</v>
      </c>
      <c r="L40" s="146">
        <f>SUMIFS(env_ac_mfa!$F:$F,env_ac_mfa!$A:$A,L10,env_ac_mfa!$B:$B,Data_mfa!$B$8,env_ac_mfa!$C:$C,Data_mfa!$A$40,env_ac_mfa!$D:$D,Data_mfa!$C$40,env_ac_mfa!$E:$E,Data_mfa!$B$7)</f>
        <v>1622.3109999999999</v>
      </c>
      <c r="M40" s="146">
        <f>SUMIFS(env_ac_mfa!$F:$F,env_ac_mfa!$A:$A,M10,env_ac_mfa!$B:$B,Data_mfa!$B$8,env_ac_mfa!$C:$C,Data_mfa!$A$40,env_ac_mfa!$D:$D,Data_mfa!$C$40,env_ac_mfa!$E:$E,Data_mfa!$B$7)</f>
        <v>2795.0390000000002</v>
      </c>
      <c r="N40" s="146">
        <f>SUMIFS(env_ac_mfa!$F:$F,env_ac_mfa!$A:$A,N10,env_ac_mfa!$B:$B,Data_mfa!$B$8,env_ac_mfa!$C:$C,Data_mfa!$A$40,env_ac_mfa!$D:$D,Data_mfa!$C$40,env_ac_mfa!$E:$E,Data_mfa!$B$7)</f>
        <v>902.11599999999999</v>
      </c>
      <c r="O40" s="146">
        <f>SUMIFS(env_ac_mfa!$F:$F,env_ac_mfa!$A:$A,O10,env_ac_mfa!$B:$B,Data_mfa!$B$8,env_ac_mfa!$C:$C,Data_mfa!$A$40,env_ac_mfa!$D:$D,Data_mfa!$C$40,env_ac_mfa!$E:$E,Data_mfa!$B$7)</f>
        <v>-153.94499999999999</v>
      </c>
      <c r="P40" s="146">
        <f>SUMIFS(env_ac_mfa!$F:$F,env_ac_mfa!$A:$A,P10,env_ac_mfa!$B:$B,Data_mfa!$B$8,env_ac_mfa!$C:$C,Data_mfa!$A$40,env_ac_mfa!$D:$D,Data_mfa!$C$40,env_ac_mfa!$E:$E,Data_mfa!$B$7)</f>
        <v>-508.39100000000002</v>
      </c>
      <c r="Q40" s="146">
        <f>SUMIFS(env_ac_mfa!$F:$F,env_ac_mfa!$A:$A,Q10,env_ac_mfa!$B:$B,Data_mfa!$B$8,env_ac_mfa!$C:$C,Data_mfa!$A$40,env_ac_mfa!$D:$D,Data_mfa!$C$40,env_ac_mfa!$E:$E,Data_mfa!$B$7)</f>
        <v>-4408.5420000000004</v>
      </c>
      <c r="R40" s="146">
        <f>SUMIFS(env_ac_mfa!$F:$F,env_ac_mfa!$A:$A,R10,env_ac_mfa!$B:$B,Data_mfa!$B$8,env_ac_mfa!$C:$C,Data_mfa!$A$40,env_ac_mfa!$D:$D,Data_mfa!$C$40,env_ac_mfa!$E:$E,Data_mfa!$B$7)</f>
        <v>-1865.1130000000001</v>
      </c>
      <c r="S40" s="146">
        <f>SUMIFS(env_ac_mfa!$F:$F,env_ac_mfa!$A:$A,S10,env_ac_mfa!$B:$B,Data_mfa!$B$8,env_ac_mfa!$C:$C,Data_mfa!$A$40,env_ac_mfa!$D:$D,Data_mfa!$C$40,env_ac_mfa!$E:$E,Data_mfa!$B$7)</f>
        <v>-2661.92</v>
      </c>
      <c r="T40" s="146">
        <f>SUMIFS(env_ac_mfa!$F:$F,env_ac_mfa!$A:$A,T10,env_ac_mfa!$B:$B,Data_mfa!$B$8,env_ac_mfa!$C:$C,Data_mfa!$A$40,env_ac_mfa!$D:$D,Data_mfa!$C$40,env_ac_mfa!$E:$E,Data_mfa!$B$7)</f>
        <v>-2441.9749999999999</v>
      </c>
      <c r="U40" s="146">
        <f>SUMIFS(env_ac_mfa!$F:$F,env_ac_mfa!$A:$A,U10,env_ac_mfa!$B:$B,Data_mfa!$B$8,env_ac_mfa!$C:$C,Data_mfa!$A$40,env_ac_mfa!$D:$D,Data_mfa!$C$40,env_ac_mfa!$E:$E,Data_mfa!$B$7)</f>
        <v>-603.26499999999999</v>
      </c>
      <c r="V40" s="146">
        <f>SUMIFS(env_ac_mfa!$F:$F,env_ac_mfa!$A:$A,V10,env_ac_mfa!$B:$B,Data_mfa!$B$8,env_ac_mfa!$C:$C,Data_mfa!$A$40,env_ac_mfa!$D:$D,Data_mfa!$C$40,env_ac_mfa!$E:$E,Data_mfa!$B$7)</f>
        <v>-1110.174</v>
      </c>
      <c r="W40" s="146">
        <f>SUMIFS(env_ac_mfa!$F:$F,env_ac_mfa!$A:$A,W10,env_ac_mfa!$B:$B,Data_mfa!$B$8,env_ac_mfa!$C:$C,Data_mfa!$A$40,env_ac_mfa!$D:$D,Data_mfa!$C$40,env_ac_mfa!$E:$E,Data_mfa!$B$7)</f>
        <v>6203.5069999999996</v>
      </c>
      <c r="X40" s="146">
        <f>SUMIFS(env_ac_mfa!$F:$F,env_ac_mfa!$A:$A,X10,env_ac_mfa!$B:$B,Data_mfa!$B$8,env_ac_mfa!$C:$C,Data_mfa!$A$40,env_ac_mfa!$D:$D,Data_mfa!$C$40,env_ac_mfa!$E:$E,Data_mfa!$B$7)</f>
        <v>13485.12</v>
      </c>
      <c r="Y40" s="147">
        <f>SUMIFS(env_ac_mfa!$F:$F,env_ac_mfa!$A:$A,Y10,env_ac_mfa!$B:$B,Data_mfa!$B$8,env_ac_mfa!$C:$C,Data_mfa!$A$40,env_ac_mfa!$D:$D,Data_mfa!$C$40,env_ac_mfa!$E:$E,Data_mfa!$B$7)</f>
        <v>10541.661</v>
      </c>
      <c r="Z40" s="148">
        <f>SUMIFS(env_ac_mfa!$F:$F,env_ac_mfa!$A:$A,Z10,env_ac_mfa!$B:$B,Data_mfa!$B$8,env_ac_mfa!$C:$C,Data_mfa!$A$40,env_ac_mfa!$D:$D,Data_mfa!$C$40,env_ac_mfa!$E:$E,Data_mfa!$B$7)</f>
        <v>12672.851000000001</v>
      </c>
      <c r="AA40" s="148">
        <f>SUMIFS(env_ac_mfa!$F:$F,env_ac_mfa!$A:$A,AA10,env_ac_mfa!$B:$B,Data_mfa!$B$8,env_ac_mfa!$C:$C,Data_mfa!$A$40,env_ac_mfa!$D:$D,Data_mfa!$C$40,env_ac_mfa!$E:$E,Data_mfa!$B$7)</f>
        <v>29592.166000000001</v>
      </c>
      <c r="AB40" s="148">
        <f>SUMIFS(env_ac_mfa!$F:$F,env_ac_mfa!$A:$A,AB10,env_ac_mfa!$B:$B,Data_mfa!$B$8,env_ac_mfa!$C:$C,Data_mfa!$A$40,env_ac_mfa!$D:$D,Data_mfa!$C$40,env_ac_mfa!$E:$E,Data_mfa!$B$7)</f>
        <v>25376.355</v>
      </c>
    </row>
    <row r="41" spans="1:28" x14ac:dyDescent="0.2">
      <c r="A41" s="144" t="s">
        <v>55</v>
      </c>
      <c r="B41" s="144" t="s">
        <v>54</v>
      </c>
      <c r="C41" s="144" t="s">
        <v>60</v>
      </c>
      <c r="D41" s="144" t="s">
        <v>5</v>
      </c>
      <c r="E41" s="149" t="s">
        <v>14</v>
      </c>
      <c r="F41" s="149" t="s">
        <v>14</v>
      </c>
      <c r="G41" s="149" t="s">
        <v>14</v>
      </c>
      <c r="H41" s="149" t="s">
        <v>14</v>
      </c>
      <c r="I41" s="149" t="s">
        <v>14</v>
      </c>
      <c r="J41" s="149" t="s">
        <v>14</v>
      </c>
      <c r="K41" s="149" t="s">
        <v>14</v>
      </c>
      <c r="L41" s="149" t="s">
        <v>14</v>
      </c>
      <c r="M41" s="149" t="s">
        <v>14</v>
      </c>
      <c r="N41" s="149" t="s">
        <v>14</v>
      </c>
      <c r="O41" s="149" t="s">
        <v>14</v>
      </c>
      <c r="P41" s="149" t="s">
        <v>14</v>
      </c>
      <c r="Q41" s="149" t="s">
        <v>14</v>
      </c>
      <c r="R41" s="149" t="s">
        <v>14</v>
      </c>
      <c r="S41" s="149" t="s">
        <v>14</v>
      </c>
      <c r="T41" s="149" t="s">
        <v>14</v>
      </c>
      <c r="U41" s="149" t="s">
        <v>14</v>
      </c>
      <c r="V41" s="149" t="s">
        <v>14</v>
      </c>
      <c r="W41" s="149" t="s">
        <v>14</v>
      </c>
      <c r="X41" s="149" t="s">
        <v>14</v>
      </c>
      <c r="Y41" s="150" t="s">
        <v>14</v>
      </c>
      <c r="Z41" s="151" t="s">
        <v>14</v>
      </c>
      <c r="AA41" s="151" t="s">
        <v>14</v>
      </c>
      <c r="AB41" s="151" t="s">
        <v>14</v>
      </c>
    </row>
    <row r="42" spans="1:28" x14ac:dyDescent="0.2">
      <c r="A42" s="144" t="s">
        <v>55</v>
      </c>
      <c r="B42" s="144" t="s">
        <v>54</v>
      </c>
      <c r="C42" s="144" t="s">
        <v>59</v>
      </c>
      <c r="D42" s="144" t="s">
        <v>3</v>
      </c>
      <c r="E42" s="146">
        <f>SUMIFS(env_ac_mfa!$F:$F,env_ac_mfa!$A:$A,E10,env_ac_mfa!$B:$B,Data_mfa!$B$8,env_ac_mfa!$C:$C,Data_mfa!$A$42,env_ac_mfa!$D:$D,Data_mfa!$C$42,env_ac_mfa!$E:$E,Data_mfa!$B$7)</f>
        <v>9.7000000000000003E-2</v>
      </c>
      <c r="F42" s="146">
        <f>SUMIFS(env_ac_mfa!$F:$F,env_ac_mfa!$A:$A,F10,env_ac_mfa!$B:$B,Data_mfa!$B$8,env_ac_mfa!$C:$C,Data_mfa!$A$42,env_ac_mfa!$D:$D,Data_mfa!$C$42,env_ac_mfa!$E:$E,Data_mfa!$B$7)</f>
        <v>0.28000000000000003</v>
      </c>
      <c r="G42" s="146">
        <f>SUMIFS(env_ac_mfa!$F:$F,env_ac_mfa!$A:$A,G10,env_ac_mfa!$B:$B,Data_mfa!$B$8,env_ac_mfa!$C:$C,Data_mfa!$A$42,env_ac_mfa!$D:$D,Data_mfa!$C$42,env_ac_mfa!$E:$E,Data_mfa!$B$7)</f>
        <v>71.367999999999995</v>
      </c>
      <c r="H42" s="146">
        <f>SUMIFS(env_ac_mfa!$F:$F,env_ac_mfa!$A:$A,H10,env_ac_mfa!$B:$B,Data_mfa!$B$8,env_ac_mfa!$C:$C,Data_mfa!$A$42,env_ac_mfa!$D:$D,Data_mfa!$C$42,env_ac_mfa!$E:$E,Data_mfa!$B$7)</f>
        <v>132.672</v>
      </c>
      <c r="I42" s="146">
        <f>SUMIFS(env_ac_mfa!$F:$F,env_ac_mfa!$A:$A,I10,env_ac_mfa!$B:$B,Data_mfa!$B$8,env_ac_mfa!$C:$C,Data_mfa!$A$42,env_ac_mfa!$D:$D,Data_mfa!$C$42,env_ac_mfa!$E:$E,Data_mfa!$B$7)</f>
        <v>137.31899999999999</v>
      </c>
      <c r="J42" s="146">
        <f>SUMIFS(env_ac_mfa!$F:$F,env_ac_mfa!$A:$A,J10,env_ac_mfa!$B:$B,Data_mfa!$B$8,env_ac_mfa!$C:$C,Data_mfa!$A$42,env_ac_mfa!$D:$D,Data_mfa!$C$42,env_ac_mfa!$E:$E,Data_mfa!$B$7)</f>
        <v>155.40700000000001</v>
      </c>
      <c r="K42" s="146">
        <f>SUMIFS(env_ac_mfa!$F:$F,env_ac_mfa!$A:$A,K10,env_ac_mfa!$B:$B,Data_mfa!$B$8,env_ac_mfa!$C:$C,Data_mfa!$A$42,env_ac_mfa!$D:$D,Data_mfa!$C$42,env_ac_mfa!$E:$E,Data_mfa!$B$7)</f>
        <v>161.36099999999999</v>
      </c>
      <c r="L42" s="146">
        <f>SUMIFS(env_ac_mfa!$F:$F,env_ac_mfa!$A:$A,L10,env_ac_mfa!$B:$B,Data_mfa!$B$8,env_ac_mfa!$C:$C,Data_mfa!$A$42,env_ac_mfa!$D:$D,Data_mfa!$C$42,env_ac_mfa!$E:$E,Data_mfa!$B$7)</f>
        <v>116.11799999999999</v>
      </c>
      <c r="M42" s="146">
        <f>SUMIFS(env_ac_mfa!$F:$F,env_ac_mfa!$A:$A,M10,env_ac_mfa!$B:$B,Data_mfa!$B$8,env_ac_mfa!$C:$C,Data_mfa!$A$42,env_ac_mfa!$D:$D,Data_mfa!$C$42,env_ac_mfa!$E:$E,Data_mfa!$B$7)</f>
        <v>162.011</v>
      </c>
      <c r="N42" s="146">
        <f>SUMIFS(env_ac_mfa!$F:$F,env_ac_mfa!$A:$A,N10,env_ac_mfa!$B:$B,Data_mfa!$B$8,env_ac_mfa!$C:$C,Data_mfa!$A$42,env_ac_mfa!$D:$D,Data_mfa!$C$42,env_ac_mfa!$E:$E,Data_mfa!$B$7)</f>
        <v>604.048</v>
      </c>
      <c r="O42" s="146">
        <f>SUMIFS(env_ac_mfa!$F:$F,env_ac_mfa!$A:$A,O10,env_ac_mfa!$B:$B,Data_mfa!$B$8,env_ac_mfa!$C:$C,Data_mfa!$A$42,env_ac_mfa!$D:$D,Data_mfa!$C$42,env_ac_mfa!$E:$E,Data_mfa!$B$7)</f>
        <v>783.27099999999996</v>
      </c>
      <c r="P42" s="146">
        <f>SUMIFS(env_ac_mfa!$F:$F,env_ac_mfa!$A:$A,P10,env_ac_mfa!$B:$B,Data_mfa!$B$8,env_ac_mfa!$C:$C,Data_mfa!$A$42,env_ac_mfa!$D:$D,Data_mfa!$C$42,env_ac_mfa!$E:$E,Data_mfa!$B$7)</f>
        <v>788.73400000000004</v>
      </c>
      <c r="Q42" s="146">
        <f>SUMIFS(env_ac_mfa!$F:$F,env_ac_mfa!$A:$A,Q10,env_ac_mfa!$B:$B,Data_mfa!$B$8,env_ac_mfa!$C:$C,Data_mfa!$A$42,env_ac_mfa!$D:$D,Data_mfa!$C$42,env_ac_mfa!$E:$E,Data_mfa!$B$7)</f>
        <v>811.48400000000004</v>
      </c>
      <c r="R42" s="146">
        <f>SUMIFS(env_ac_mfa!$F:$F,env_ac_mfa!$A:$A,R10,env_ac_mfa!$B:$B,Data_mfa!$B$8,env_ac_mfa!$C:$C,Data_mfa!$A$42,env_ac_mfa!$D:$D,Data_mfa!$C$42,env_ac_mfa!$E:$E,Data_mfa!$B$7)</f>
        <v>880.38</v>
      </c>
      <c r="S42" s="146">
        <f>SUMIFS(env_ac_mfa!$F:$F,env_ac_mfa!$A:$A,S10,env_ac_mfa!$B:$B,Data_mfa!$B$8,env_ac_mfa!$C:$C,Data_mfa!$A$42,env_ac_mfa!$D:$D,Data_mfa!$C$42,env_ac_mfa!$E:$E,Data_mfa!$B$7)</f>
        <v>1146.213</v>
      </c>
      <c r="T42" s="146">
        <f>SUMIFS(env_ac_mfa!$F:$F,env_ac_mfa!$A:$A,T10,env_ac_mfa!$B:$B,Data_mfa!$B$8,env_ac_mfa!$C:$C,Data_mfa!$A$42,env_ac_mfa!$D:$D,Data_mfa!$C$42,env_ac_mfa!$E:$E,Data_mfa!$B$7)</f>
        <v>1168.4359999999999</v>
      </c>
      <c r="U42" s="146">
        <f>SUMIFS(env_ac_mfa!$F:$F,env_ac_mfa!$A:$A,U10,env_ac_mfa!$B:$B,Data_mfa!$B$8,env_ac_mfa!$C:$C,Data_mfa!$A$42,env_ac_mfa!$D:$D,Data_mfa!$C$42,env_ac_mfa!$E:$E,Data_mfa!$B$7)</f>
        <v>2511.36</v>
      </c>
      <c r="V42" s="146">
        <f>SUMIFS(env_ac_mfa!$F:$F,env_ac_mfa!$A:$A,V10,env_ac_mfa!$B:$B,Data_mfa!$B$8,env_ac_mfa!$C:$C,Data_mfa!$A$42,env_ac_mfa!$D:$D,Data_mfa!$C$42,env_ac_mfa!$E:$E,Data_mfa!$B$7)</f>
        <v>3924.1959999999999</v>
      </c>
      <c r="W42" s="146">
        <f>SUMIFS(env_ac_mfa!$F:$F,env_ac_mfa!$A:$A,W10,env_ac_mfa!$B:$B,Data_mfa!$B$8,env_ac_mfa!$C:$C,Data_mfa!$A$42,env_ac_mfa!$D:$D,Data_mfa!$C$42,env_ac_mfa!$E:$E,Data_mfa!$B$7)</f>
        <v>1386.5060000000001</v>
      </c>
      <c r="X42" s="146">
        <f>SUMIFS(env_ac_mfa!$F:$F,env_ac_mfa!$A:$A,X10,env_ac_mfa!$B:$B,Data_mfa!$B$8,env_ac_mfa!$C:$C,Data_mfa!$A$42,env_ac_mfa!$D:$D,Data_mfa!$C$42,env_ac_mfa!$E:$E,Data_mfa!$B$7)</f>
        <v>1325.28</v>
      </c>
      <c r="Y42" s="147">
        <f>SUMIFS(env_ac_mfa!$F:$F,env_ac_mfa!$A:$A,Y10,env_ac_mfa!$B:$B,Data_mfa!$B$8,env_ac_mfa!$C:$C,Data_mfa!$A$42,env_ac_mfa!$D:$D,Data_mfa!$C$42,env_ac_mfa!$E:$E,Data_mfa!$B$7)</f>
        <v>1604.8969999999999</v>
      </c>
      <c r="Z42" s="148">
        <f>SUMIFS(env_ac_mfa!$F:$F,env_ac_mfa!$A:$A,Z10,env_ac_mfa!$B:$B,Data_mfa!$B$8,env_ac_mfa!$C:$C,Data_mfa!$A$42,env_ac_mfa!$D:$D,Data_mfa!$C$42,env_ac_mfa!$E:$E,Data_mfa!$B$7)</f>
        <v>3082.3270000000002</v>
      </c>
      <c r="AA42" s="148">
        <f>SUMIFS(env_ac_mfa!$F:$F,env_ac_mfa!$A:$A,AA10,env_ac_mfa!$B:$B,Data_mfa!$B$8,env_ac_mfa!$C:$C,Data_mfa!$A$42,env_ac_mfa!$D:$D,Data_mfa!$C$42,env_ac_mfa!$E:$E,Data_mfa!$B$7)</f>
        <v>3726.9960000000001</v>
      </c>
      <c r="AB42" s="148">
        <f>SUMIFS(env_ac_mfa!$F:$F,env_ac_mfa!$A:$A,AB10,env_ac_mfa!$B:$B,Data_mfa!$B$8,env_ac_mfa!$C:$C,Data_mfa!$A$42,env_ac_mfa!$D:$D,Data_mfa!$C$42,env_ac_mfa!$E:$E,Data_mfa!$B$7)</f>
        <v>3416.192</v>
      </c>
    </row>
    <row r="43" spans="1:28" x14ac:dyDescent="0.2">
      <c r="A43" s="144" t="s">
        <v>55</v>
      </c>
      <c r="B43" s="144" t="s">
        <v>54</v>
      </c>
      <c r="C43" s="144" t="s">
        <v>58</v>
      </c>
      <c r="D43" s="144" t="s">
        <v>57</v>
      </c>
      <c r="E43" s="146">
        <f>SUMIFS(env_ac_mfa!$F:$F,env_ac_mfa!$A:$A,E10,env_ac_mfa!$B:$B,Data_mfa!$B$8,env_ac_mfa!$C:$C,Data_mfa!$A$43,env_ac_mfa!$D:$D,Data_mfa!$C$43,env_ac_mfa!$E:$E,Data_mfa!$B$7)</f>
        <v>0.53800000000000003</v>
      </c>
      <c r="F43" s="146">
        <f>SUMIFS(env_ac_mfa!$F:$F,env_ac_mfa!$A:$A,F10,env_ac_mfa!$B:$B,Data_mfa!$B$8,env_ac_mfa!$C:$C,Data_mfa!$A$43,env_ac_mfa!$D:$D,Data_mfa!$C$43,env_ac_mfa!$E:$E,Data_mfa!$B$7)</f>
        <v>0.45600000000000002</v>
      </c>
      <c r="G43" s="146">
        <f>SUMIFS(env_ac_mfa!$F:$F,env_ac_mfa!$A:$A,G10,env_ac_mfa!$B:$B,Data_mfa!$B$8,env_ac_mfa!$C:$C,Data_mfa!$A$43,env_ac_mfa!$D:$D,Data_mfa!$C$43,env_ac_mfa!$E:$E,Data_mfa!$B$7)</f>
        <v>24.574999999999999</v>
      </c>
      <c r="H43" s="146">
        <f>SUMIFS(env_ac_mfa!$F:$F,env_ac_mfa!$A:$A,H10,env_ac_mfa!$B:$B,Data_mfa!$B$8,env_ac_mfa!$C:$C,Data_mfa!$A$43,env_ac_mfa!$D:$D,Data_mfa!$C$43,env_ac_mfa!$E:$E,Data_mfa!$B$7)</f>
        <v>68.698999999999998</v>
      </c>
      <c r="I43" s="146">
        <f>SUMIFS(env_ac_mfa!$F:$F,env_ac_mfa!$A:$A,I10,env_ac_mfa!$B:$B,Data_mfa!$B$8,env_ac_mfa!$C:$C,Data_mfa!$A$43,env_ac_mfa!$D:$D,Data_mfa!$C$43,env_ac_mfa!$E:$E,Data_mfa!$B$7)</f>
        <v>76.691999999999993</v>
      </c>
      <c r="J43" s="146">
        <f>SUMIFS(env_ac_mfa!$F:$F,env_ac_mfa!$A:$A,J10,env_ac_mfa!$B:$B,Data_mfa!$B$8,env_ac_mfa!$C:$C,Data_mfa!$A$43,env_ac_mfa!$D:$D,Data_mfa!$C$43,env_ac_mfa!$E:$E,Data_mfa!$B$7)</f>
        <v>54.292000000000002</v>
      </c>
      <c r="K43" s="146">
        <f>SUMIFS(env_ac_mfa!$F:$F,env_ac_mfa!$A:$A,K10,env_ac_mfa!$B:$B,Data_mfa!$B$8,env_ac_mfa!$C:$C,Data_mfa!$A$43,env_ac_mfa!$D:$D,Data_mfa!$C$43,env_ac_mfa!$E:$E,Data_mfa!$B$7)</f>
        <v>216.74600000000001</v>
      </c>
      <c r="L43" s="146">
        <f>SUMIFS(env_ac_mfa!$F:$F,env_ac_mfa!$A:$A,L10,env_ac_mfa!$B:$B,Data_mfa!$B$8,env_ac_mfa!$C:$C,Data_mfa!$A$43,env_ac_mfa!$D:$D,Data_mfa!$C$43,env_ac_mfa!$E:$E,Data_mfa!$B$7)</f>
        <v>180.99199999999999</v>
      </c>
      <c r="M43" s="146">
        <f>SUMIFS(env_ac_mfa!$F:$F,env_ac_mfa!$A:$A,M10,env_ac_mfa!$B:$B,Data_mfa!$B$8,env_ac_mfa!$C:$C,Data_mfa!$A$43,env_ac_mfa!$D:$D,Data_mfa!$C$43,env_ac_mfa!$E:$E,Data_mfa!$B$7)</f>
        <v>170.60499999999999</v>
      </c>
      <c r="N43" s="146">
        <f>SUMIFS(env_ac_mfa!$F:$F,env_ac_mfa!$A:$A,N10,env_ac_mfa!$B:$B,Data_mfa!$B$8,env_ac_mfa!$C:$C,Data_mfa!$A$43,env_ac_mfa!$D:$D,Data_mfa!$C$43,env_ac_mfa!$E:$E,Data_mfa!$B$7)</f>
        <v>178.892</v>
      </c>
      <c r="O43" s="146">
        <f>SUMIFS(env_ac_mfa!$F:$F,env_ac_mfa!$A:$A,O10,env_ac_mfa!$B:$B,Data_mfa!$B$8,env_ac_mfa!$C:$C,Data_mfa!$A$43,env_ac_mfa!$D:$D,Data_mfa!$C$43,env_ac_mfa!$E:$E,Data_mfa!$B$7)</f>
        <v>436.27100000000002</v>
      </c>
      <c r="P43" s="146">
        <f>SUMIFS(env_ac_mfa!$F:$F,env_ac_mfa!$A:$A,P10,env_ac_mfa!$B:$B,Data_mfa!$B$8,env_ac_mfa!$C:$C,Data_mfa!$A$43,env_ac_mfa!$D:$D,Data_mfa!$C$43,env_ac_mfa!$E:$E,Data_mfa!$B$7)</f>
        <v>587.41099999999994</v>
      </c>
      <c r="Q43" s="146">
        <f>SUMIFS(env_ac_mfa!$F:$F,env_ac_mfa!$A:$A,Q10,env_ac_mfa!$B:$B,Data_mfa!$B$8,env_ac_mfa!$C:$C,Data_mfa!$A$43,env_ac_mfa!$D:$D,Data_mfa!$C$43,env_ac_mfa!$E:$E,Data_mfa!$B$7)</f>
        <v>633.36300000000006</v>
      </c>
      <c r="R43" s="146">
        <f>SUMIFS(env_ac_mfa!$F:$F,env_ac_mfa!$A:$A,R10,env_ac_mfa!$B:$B,Data_mfa!$B$8,env_ac_mfa!$C:$C,Data_mfa!$A$43,env_ac_mfa!$D:$D,Data_mfa!$C$43,env_ac_mfa!$E:$E,Data_mfa!$B$7)</f>
        <v>602.83699999999999</v>
      </c>
      <c r="S43" s="146">
        <f>SUMIFS(env_ac_mfa!$F:$F,env_ac_mfa!$A:$A,S10,env_ac_mfa!$B:$B,Data_mfa!$B$8,env_ac_mfa!$C:$C,Data_mfa!$A$43,env_ac_mfa!$D:$D,Data_mfa!$C$43,env_ac_mfa!$E:$E,Data_mfa!$B$7)</f>
        <v>586.94299999999998</v>
      </c>
      <c r="T43" s="146">
        <f>SUMIFS(env_ac_mfa!$F:$F,env_ac_mfa!$A:$A,T10,env_ac_mfa!$B:$B,Data_mfa!$B$8,env_ac_mfa!$C:$C,Data_mfa!$A$43,env_ac_mfa!$D:$D,Data_mfa!$C$43,env_ac_mfa!$E:$E,Data_mfa!$B$7)</f>
        <v>604.99099999999999</v>
      </c>
      <c r="U43" s="146">
        <f>SUMIFS(env_ac_mfa!$F:$F,env_ac_mfa!$A:$A,U10,env_ac_mfa!$B:$B,Data_mfa!$B$8,env_ac_mfa!$C:$C,Data_mfa!$A$43,env_ac_mfa!$D:$D,Data_mfa!$C$43,env_ac_mfa!$E:$E,Data_mfa!$B$7)</f>
        <v>468.495</v>
      </c>
      <c r="V43" s="146">
        <f>SUMIFS(env_ac_mfa!$F:$F,env_ac_mfa!$A:$A,V10,env_ac_mfa!$B:$B,Data_mfa!$B$8,env_ac_mfa!$C:$C,Data_mfa!$A$43,env_ac_mfa!$D:$D,Data_mfa!$C$43,env_ac_mfa!$E:$E,Data_mfa!$B$7)</f>
        <v>483.947</v>
      </c>
      <c r="W43" s="146">
        <f>SUMIFS(env_ac_mfa!$F:$F,env_ac_mfa!$A:$A,W10,env_ac_mfa!$B:$B,Data_mfa!$B$8,env_ac_mfa!$C:$C,Data_mfa!$A$43,env_ac_mfa!$D:$D,Data_mfa!$C$43,env_ac_mfa!$E:$E,Data_mfa!$B$7)</f>
        <v>479.452</v>
      </c>
      <c r="X43" s="146">
        <f>SUMIFS(env_ac_mfa!$F:$F,env_ac_mfa!$A:$A,X10,env_ac_mfa!$B:$B,Data_mfa!$B$8,env_ac_mfa!$C:$C,Data_mfa!$A$43,env_ac_mfa!$D:$D,Data_mfa!$C$43,env_ac_mfa!$E:$E,Data_mfa!$B$7)</f>
        <v>573.45500000000004</v>
      </c>
      <c r="Y43" s="147">
        <f>SUMIFS(env_ac_mfa!$F:$F,env_ac_mfa!$A:$A,Y10,env_ac_mfa!$B:$B,Data_mfa!$B$8,env_ac_mfa!$C:$C,Data_mfa!$A$43,env_ac_mfa!$D:$D,Data_mfa!$C$43,env_ac_mfa!$E:$E,Data_mfa!$B$7)</f>
        <v>556.601</v>
      </c>
      <c r="Z43" s="148">
        <f>SUMIFS(env_ac_mfa!$F:$F,env_ac_mfa!$A:$A,Z10,env_ac_mfa!$B:$B,Data_mfa!$B$8,env_ac_mfa!$C:$C,Data_mfa!$A$43,env_ac_mfa!$D:$D,Data_mfa!$C$43,env_ac_mfa!$E:$E,Data_mfa!$B$7)</f>
        <v>444.58300000000003</v>
      </c>
      <c r="AA43" s="148">
        <f>SUMIFS(env_ac_mfa!$F:$F,env_ac_mfa!$A:$A,AA10,env_ac_mfa!$B:$B,Data_mfa!$B$8,env_ac_mfa!$C:$C,Data_mfa!$A$43,env_ac_mfa!$D:$D,Data_mfa!$C$43,env_ac_mfa!$E:$E,Data_mfa!$B$7)</f>
        <v>412.63299999999998</v>
      </c>
      <c r="AB43" s="148">
        <f>SUMIFS(env_ac_mfa!$F:$F,env_ac_mfa!$A:$A,AB10,env_ac_mfa!$B:$B,Data_mfa!$B$8,env_ac_mfa!$C:$C,Data_mfa!$A$43,env_ac_mfa!$D:$D,Data_mfa!$C$43,env_ac_mfa!$E:$E,Data_mfa!$B$7)</f>
        <v>436.54</v>
      </c>
    </row>
    <row r="44" spans="1:28" x14ac:dyDescent="0.2">
      <c r="A44" s="144" t="s">
        <v>55</v>
      </c>
      <c r="B44" s="144" t="s">
        <v>54</v>
      </c>
      <c r="C44" s="144" t="s">
        <v>56</v>
      </c>
      <c r="D44" s="144" t="s">
        <v>12</v>
      </c>
      <c r="E44" s="146">
        <f>SUMIFS(env_ac_mfa!$F:$F,env_ac_mfa!$A:$A,E10,env_ac_mfa!$B:$B,Data_mfa!$B$8,env_ac_mfa!$C:$C,Data_mfa!$A$44,env_ac_mfa!$D:$D,Data_mfa!$C$44,env_ac_mfa!$E:$E,Data_mfa!$B$7)</f>
        <v>-0.441</v>
      </c>
      <c r="F44" s="146">
        <f>SUMIFS(env_ac_mfa!$F:$F,env_ac_mfa!$A:$A,F10,env_ac_mfa!$B:$B,Data_mfa!$B$8,env_ac_mfa!$C:$C,Data_mfa!$A$44,env_ac_mfa!$D:$D,Data_mfa!$C$44,env_ac_mfa!$E:$E,Data_mfa!$B$7)</f>
        <v>-0.17499999999999999</v>
      </c>
      <c r="G44" s="146">
        <f>SUMIFS(env_ac_mfa!$F:$F,env_ac_mfa!$A:$A,G10,env_ac_mfa!$B:$B,Data_mfa!$B$8,env_ac_mfa!$C:$C,Data_mfa!$A$44,env_ac_mfa!$D:$D,Data_mfa!$C$44,env_ac_mfa!$E:$E,Data_mfa!$B$7)</f>
        <v>46.792999999999999</v>
      </c>
      <c r="H44" s="146">
        <f>SUMIFS(env_ac_mfa!$F:$F,env_ac_mfa!$A:$A,H10,env_ac_mfa!$B:$B,Data_mfa!$B$8,env_ac_mfa!$C:$C,Data_mfa!$A$44,env_ac_mfa!$D:$D,Data_mfa!$C$44,env_ac_mfa!$E:$E,Data_mfa!$B$7)</f>
        <v>63.972999999999999</v>
      </c>
      <c r="I44" s="146">
        <f>SUMIFS(env_ac_mfa!$F:$F,env_ac_mfa!$A:$A,I10,env_ac_mfa!$B:$B,Data_mfa!$B$8,env_ac_mfa!$C:$C,Data_mfa!$A$44,env_ac_mfa!$D:$D,Data_mfa!$C$44,env_ac_mfa!$E:$E,Data_mfa!$B$7)</f>
        <v>60.627000000000002</v>
      </c>
      <c r="J44" s="146">
        <f>SUMIFS(env_ac_mfa!$F:$F,env_ac_mfa!$A:$A,J10,env_ac_mfa!$B:$B,Data_mfa!$B$8,env_ac_mfa!$C:$C,Data_mfa!$A$44,env_ac_mfa!$D:$D,Data_mfa!$C$44,env_ac_mfa!$E:$E,Data_mfa!$B$7)</f>
        <v>101.11499999999999</v>
      </c>
      <c r="K44" s="146">
        <f>SUMIFS(env_ac_mfa!$F:$F,env_ac_mfa!$A:$A,K10,env_ac_mfa!$B:$B,Data_mfa!$B$8,env_ac_mfa!$C:$C,Data_mfa!$A$44,env_ac_mfa!$D:$D,Data_mfa!$C$44,env_ac_mfa!$E:$E,Data_mfa!$B$7)</f>
        <v>-55.384999999999998</v>
      </c>
      <c r="L44" s="146">
        <f>SUMIFS(env_ac_mfa!$F:$F,env_ac_mfa!$A:$A,L10,env_ac_mfa!$B:$B,Data_mfa!$B$8,env_ac_mfa!$C:$C,Data_mfa!$A$44,env_ac_mfa!$D:$D,Data_mfa!$C$44,env_ac_mfa!$E:$E,Data_mfa!$B$7)</f>
        <v>-64.873999999999995</v>
      </c>
      <c r="M44" s="146">
        <f>SUMIFS(env_ac_mfa!$F:$F,env_ac_mfa!$A:$A,M10,env_ac_mfa!$B:$B,Data_mfa!$B$8,env_ac_mfa!$C:$C,Data_mfa!$A$44,env_ac_mfa!$D:$D,Data_mfa!$C$44,env_ac_mfa!$E:$E,Data_mfa!$B$7)</f>
        <v>-8.5939999999999994</v>
      </c>
      <c r="N44" s="146">
        <f>SUMIFS(env_ac_mfa!$F:$F,env_ac_mfa!$A:$A,N10,env_ac_mfa!$B:$B,Data_mfa!$B$8,env_ac_mfa!$C:$C,Data_mfa!$A$44,env_ac_mfa!$D:$D,Data_mfa!$C$44,env_ac_mfa!$E:$E,Data_mfa!$B$7)</f>
        <v>425.15699999999998</v>
      </c>
      <c r="O44" s="146">
        <f>SUMIFS(env_ac_mfa!$F:$F,env_ac_mfa!$A:$A,O10,env_ac_mfa!$B:$B,Data_mfa!$B$8,env_ac_mfa!$C:$C,Data_mfa!$A$44,env_ac_mfa!$D:$D,Data_mfa!$C$44,env_ac_mfa!$E:$E,Data_mfa!$B$7)</f>
        <v>347</v>
      </c>
      <c r="P44" s="146">
        <f>SUMIFS(env_ac_mfa!$F:$F,env_ac_mfa!$A:$A,P10,env_ac_mfa!$B:$B,Data_mfa!$B$8,env_ac_mfa!$C:$C,Data_mfa!$A$44,env_ac_mfa!$D:$D,Data_mfa!$C$44,env_ac_mfa!$E:$E,Data_mfa!$B$7)</f>
        <v>201.32300000000001</v>
      </c>
      <c r="Q44" s="146">
        <f>SUMIFS(env_ac_mfa!$F:$F,env_ac_mfa!$A:$A,Q10,env_ac_mfa!$B:$B,Data_mfa!$B$8,env_ac_mfa!$C:$C,Data_mfa!$A$44,env_ac_mfa!$D:$D,Data_mfa!$C$44,env_ac_mfa!$E:$E,Data_mfa!$B$7)</f>
        <v>178.12100000000001</v>
      </c>
      <c r="R44" s="146">
        <f>SUMIFS(env_ac_mfa!$F:$F,env_ac_mfa!$A:$A,R10,env_ac_mfa!$B:$B,Data_mfa!$B$8,env_ac_mfa!$C:$C,Data_mfa!$A$44,env_ac_mfa!$D:$D,Data_mfa!$C$44,env_ac_mfa!$E:$E,Data_mfa!$B$7)</f>
        <v>277.54399999999998</v>
      </c>
      <c r="S44" s="146">
        <f>SUMIFS(env_ac_mfa!$F:$F,env_ac_mfa!$A:$A,S10,env_ac_mfa!$B:$B,Data_mfa!$B$8,env_ac_mfa!$C:$C,Data_mfa!$A$44,env_ac_mfa!$D:$D,Data_mfa!$C$44,env_ac_mfa!$E:$E,Data_mfa!$B$7)</f>
        <v>559.27</v>
      </c>
      <c r="T44" s="146">
        <f>SUMIFS(env_ac_mfa!$F:$F,env_ac_mfa!$A:$A,T10,env_ac_mfa!$B:$B,Data_mfa!$B$8,env_ac_mfa!$C:$C,Data_mfa!$A$44,env_ac_mfa!$D:$D,Data_mfa!$C$44,env_ac_mfa!$E:$E,Data_mfa!$B$7)</f>
        <v>563.44500000000005</v>
      </c>
      <c r="U44" s="146">
        <f>SUMIFS(env_ac_mfa!$F:$F,env_ac_mfa!$A:$A,U10,env_ac_mfa!$B:$B,Data_mfa!$B$8,env_ac_mfa!$C:$C,Data_mfa!$A$44,env_ac_mfa!$D:$D,Data_mfa!$C$44,env_ac_mfa!$E:$E,Data_mfa!$B$7)</f>
        <v>2042.865</v>
      </c>
      <c r="V44" s="146">
        <f>SUMIFS(env_ac_mfa!$F:$F,env_ac_mfa!$A:$A,V10,env_ac_mfa!$B:$B,Data_mfa!$B$8,env_ac_mfa!$C:$C,Data_mfa!$A$44,env_ac_mfa!$D:$D,Data_mfa!$C$44,env_ac_mfa!$E:$E,Data_mfa!$B$7)</f>
        <v>3440.25</v>
      </c>
      <c r="W44" s="146">
        <f>SUMIFS(env_ac_mfa!$F:$F,env_ac_mfa!$A:$A,W10,env_ac_mfa!$B:$B,Data_mfa!$B$8,env_ac_mfa!$C:$C,Data_mfa!$A$44,env_ac_mfa!$D:$D,Data_mfa!$C$44,env_ac_mfa!$E:$E,Data_mfa!$B$7)</f>
        <v>907.053</v>
      </c>
      <c r="X44" s="146">
        <f>SUMIFS(env_ac_mfa!$F:$F,env_ac_mfa!$A:$A,X10,env_ac_mfa!$B:$B,Data_mfa!$B$8,env_ac_mfa!$C:$C,Data_mfa!$A$44,env_ac_mfa!$D:$D,Data_mfa!$C$44,env_ac_mfa!$E:$E,Data_mfa!$B$7)</f>
        <v>751.82500000000005</v>
      </c>
      <c r="Y44" s="147">
        <f>SUMIFS(env_ac_mfa!$F:$F,env_ac_mfa!$A:$A,Y10,env_ac_mfa!$B:$B,Data_mfa!$B$8,env_ac_mfa!$C:$C,Data_mfa!$A$44,env_ac_mfa!$D:$D,Data_mfa!$C$44,env_ac_mfa!$E:$E,Data_mfa!$B$7)</f>
        <v>1048.296</v>
      </c>
      <c r="Z44" s="148">
        <f>SUMIFS(env_ac_mfa!$F:$F,env_ac_mfa!$A:$A,Z10,env_ac_mfa!$B:$B,Data_mfa!$B$8,env_ac_mfa!$C:$C,Data_mfa!$A$44,env_ac_mfa!$D:$D,Data_mfa!$C$44,env_ac_mfa!$E:$E,Data_mfa!$B$7)</f>
        <v>2637.7449999999999</v>
      </c>
      <c r="AA44" s="148">
        <f>SUMIFS(env_ac_mfa!$F:$F,env_ac_mfa!$A:$A,AA10,env_ac_mfa!$B:$B,Data_mfa!$B$8,env_ac_mfa!$C:$C,Data_mfa!$A$44,env_ac_mfa!$D:$D,Data_mfa!$C$44,env_ac_mfa!$E:$E,Data_mfa!$B$7)</f>
        <v>3314.3629999999998</v>
      </c>
      <c r="AB44" s="148">
        <f>SUMIFS(env_ac_mfa!$F:$F,env_ac_mfa!$A:$A,AB10,env_ac_mfa!$B:$B,Data_mfa!$B$8,env_ac_mfa!$C:$C,Data_mfa!$A$44,env_ac_mfa!$D:$D,Data_mfa!$C$44,env_ac_mfa!$E:$E,Data_mfa!$B$7)</f>
        <v>2979.652</v>
      </c>
    </row>
    <row r="45" spans="1:28" x14ac:dyDescent="0.2">
      <c r="A45" s="144" t="s">
        <v>55</v>
      </c>
      <c r="B45" s="144" t="s">
        <v>54</v>
      </c>
      <c r="C45" s="144" t="s">
        <v>53</v>
      </c>
      <c r="D45" s="144" t="s">
        <v>52</v>
      </c>
      <c r="E45" s="146">
        <f>SUMIFS(env_ac_mfa!$F:$F,env_ac_mfa!$A:$A,E10,env_ac_mfa!$B:$B,Data_mfa!$B$8,env_ac_mfa!$C:$C,Data_mfa!$A$45,env_ac_mfa!$D:$D,Data_mfa!$C$45,env_ac_mfa!$E:$E,Data_mfa!$B$7)</f>
        <v>-0.441</v>
      </c>
      <c r="F45" s="146">
        <f>SUMIFS(env_ac_mfa!$F:$F,env_ac_mfa!$A:$A,F10,env_ac_mfa!$B:$B,Data_mfa!$B$8,env_ac_mfa!$C:$C,Data_mfa!$A$45,env_ac_mfa!$D:$D,Data_mfa!$C$45,env_ac_mfa!$E:$E,Data_mfa!$B$7)</f>
        <v>-0.17499999999999999</v>
      </c>
      <c r="G45" s="146">
        <f>SUMIFS(env_ac_mfa!$F:$F,env_ac_mfa!$A:$A,G10,env_ac_mfa!$B:$B,Data_mfa!$B$8,env_ac_mfa!$C:$C,Data_mfa!$A$45,env_ac_mfa!$D:$D,Data_mfa!$C$45,env_ac_mfa!$E:$E,Data_mfa!$B$7)</f>
        <v>46.792999999999999</v>
      </c>
      <c r="H45" s="146">
        <f>SUMIFS(env_ac_mfa!$F:$F,env_ac_mfa!$A:$A,H10,env_ac_mfa!$B:$B,Data_mfa!$B$8,env_ac_mfa!$C:$C,Data_mfa!$A$45,env_ac_mfa!$D:$D,Data_mfa!$C$45,env_ac_mfa!$E:$E,Data_mfa!$B$7)</f>
        <v>63.972999999999999</v>
      </c>
      <c r="I45" s="146">
        <f>SUMIFS(env_ac_mfa!$F:$F,env_ac_mfa!$A:$A,I10,env_ac_mfa!$B:$B,Data_mfa!$B$8,env_ac_mfa!$C:$C,Data_mfa!$A$45,env_ac_mfa!$D:$D,Data_mfa!$C$45,env_ac_mfa!$E:$E,Data_mfa!$B$7)</f>
        <v>60.627000000000002</v>
      </c>
      <c r="J45" s="146">
        <f>SUMIFS(env_ac_mfa!$F:$F,env_ac_mfa!$A:$A,J10,env_ac_mfa!$B:$B,Data_mfa!$B$8,env_ac_mfa!$C:$C,Data_mfa!$A$45,env_ac_mfa!$D:$D,Data_mfa!$C$45,env_ac_mfa!$E:$E,Data_mfa!$B$7)</f>
        <v>101.11499999999999</v>
      </c>
      <c r="K45" s="146">
        <f>SUMIFS(env_ac_mfa!$F:$F,env_ac_mfa!$A:$A,K10,env_ac_mfa!$B:$B,Data_mfa!$B$8,env_ac_mfa!$C:$C,Data_mfa!$A$45,env_ac_mfa!$D:$D,Data_mfa!$C$45,env_ac_mfa!$E:$E,Data_mfa!$B$7)</f>
        <v>-55.384999999999998</v>
      </c>
      <c r="L45" s="146">
        <f>SUMIFS(env_ac_mfa!$F:$F,env_ac_mfa!$A:$A,L10,env_ac_mfa!$B:$B,Data_mfa!$B$8,env_ac_mfa!$C:$C,Data_mfa!$A$45,env_ac_mfa!$D:$D,Data_mfa!$C$45,env_ac_mfa!$E:$E,Data_mfa!$B$7)</f>
        <v>-64.873999999999995</v>
      </c>
      <c r="M45" s="146">
        <f>SUMIFS(env_ac_mfa!$F:$F,env_ac_mfa!$A:$A,M10,env_ac_mfa!$B:$B,Data_mfa!$B$8,env_ac_mfa!$C:$C,Data_mfa!$A$45,env_ac_mfa!$D:$D,Data_mfa!$C$45,env_ac_mfa!$E:$E,Data_mfa!$B$7)</f>
        <v>-8.5939999999999994</v>
      </c>
      <c r="N45" s="146">
        <f>SUMIFS(env_ac_mfa!$F:$F,env_ac_mfa!$A:$A,N10,env_ac_mfa!$B:$B,Data_mfa!$B$8,env_ac_mfa!$C:$C,Data_mfa!$A$45,env_ac_mfa!$D:$D,Data_mfa!$C$45,env_ac_mfa!$E:$E,Data_mfa!$B$7)</f>
        <v>425.15699999999998</v>
      </c>
      <c r="O45" s="146">
        <f>SUMIFS(env_ac_mfa!$F:$F,env_ac_mfa!$A:$A,O10,env_ac_mfa!$B:$B,Data_mfa!$B$8,env_ac_mfa!$C:$C,Data_mfa!$A$45,env_ac_mfa!$D:$D,Data_mfa!$C$45,env_ac_mfa!$E:$E,Data_mfa!$B$7)</f>
        <v>347</v>
      </c>
      <c r="P45" s="146">
        <f>SUMIFS(env_ac_mfa!$F:$F,env_ac_mfa!$A:$A,P10,env_ac_mfa!$B:$B,Data_mfa!$B$8,env_ac_mfa!$C:$C,Data_mfa!$A$45,env_ac_mfa!$D:$D,Data_mfa!$C$45,env_ac_mfa!$E:$E,Data_mfa!$B$7)</f>
        <v>201.32300000000001</v>
      </c>
      <c r="Q45" s="146">
        <f>SUMIFS(env_ac_mfa!$F:$F,env_ac_mfa!$A:$A,Q10,env_ac_mfa!$B:$B,Data_mfa!$B$8,env_ac_mfa!$C:$C,Data_mfa!$A$45,env_ac_mfa!$D:$D,Data_mfa!$C$45,env_ac_mfa!$E:$E,Data_mfa!$B$7)</f>
        <v>178.12100000000001</v>
      </c>
      <c r="R45" s="146">
        <f>SUMIFS(env_ac_mfa!$F:$F,env_ac_mfa!$A:$A,R10,env_ac_mfa!$B:$B,Data_mfa!$B$8,env_ac_mfa!$C:$C,Data_mfa!$A$45,env_ac_mfa!$D:$D,Data_mfa!$C$45,env_ac_mfa!$E:$E,Data_mfa!$B$7)</f>
        <v>277.54399999999998</v>
      </c>
      <c r="S45" s="146">
        <f>SUMIFS(env_ac_mfa!$F:$F,env_ac_mfa!$A:$A,S10,env_ac_mfa!$B:$B,Data_mfa!$B$8,env_ac_mfa!$C:$C,Data_mfa!$A$45,env_ac_mfa!$D:$D,Data_mfa!$C$45,env_ac_mfa!$E:$E,Data_mfa!$B$7)</f>
        <v>559.27</v>
      </c>
      <c r="T45" s="146">
        <f>SUMIFS(env_ac_mfa!$F:$F,env_ac_mfa!$A:$A,T10,env_ac_mfa!$B:$B,Data_mfa!$B$8,env_ac_mfa!$C:$C,Data_mfa!$A$45,env_ac_mfa!$D:$D,Data_mfa!$C$45,env_ac_mfa!$E:$E,Data_mfa!$B$7)</f>
        <v>563.44500000000005</v>
      </c>
      <c r="U45" s="146">
        <f>SUMIFS(env_ac_mfa!$F:$F,env_ac_mfa!$A:$A,U10,env_ac_mfa!$B:$B,Data_mfa!$B$8,env_ac_mfa!$C:$C,Data_mfa!$A$45,env_ac_mfa!$D:$D,Data_mfa!$C$45,env_ac_mfa!$E:$E,Data_mfa!$B$7)</f>
        <v>2042.865</v>
      </c>
      <c r="V45" s="146">
        <f>SUMIFS(env_ac_mfa!$F:$F,env_ac_mfa!$A:$A,V10,env_ac_mfa!$B:$B,Data_mfa!$B$8,env_ac_mfa!$C:$C,Data_mfa!$A$45,env_ac_mfa!$D:$D,Data_mfa!$C$45,env_ac_mfa!$E:$E,Data_mfa!$B$7)</f>
        <v>3440.25</v>
      </c>
      <c r="W45" s="146">
        <f>SUMIFS(env_ac_mfa!$F:$F,env_ac_mfa!$A:$A,W10,env_ac_mfa!$B:$B,Data_mfa!$B$8,env_ac_mfa!$C:$C,Data_mfa!$A$45,env_ac_mfa!$D:$D,Data_mfa!$C$45,env_ac_mfa!$E:$E,Data_mfa!$B$7)</f>
        <v>907.053</v>
      </c>
      <c r="X45" s="146">
        <f>SUMIFS(env_ac_mfa!$F:$F,env_ac_mfa!$A:$A,X10,env_ac_mfa!$B:$B,Data_mfa!$B$8,env_ac_mfa!$C:$C,Data_mfa!$A$45,env_ac_mfa!$D:$D,Data_mfa!$C$45,env_ac_mfa!$E:$E,Data_mfa!$B$7)</f>
        <v>751.82500000000005</v>
      </c>
      <c r="Y45" s="147">
        <f>SUMIFS(env_ac_mfa!$F:$F,env_ac_mfa!$A:$A,Y10,env_ac_mfa!$B:$B,Data_mfa!$B$8,env_ac_mfa!$C:$C,Data_mfa!$A$45,env_ac_mfa!$D:$D,Data_mfa!$C$45,env_ac_mfa!$E:$E,Data_mfa!$B$7)</f>
        <v>1048.296</v>
      </c>
      <c r="Z45" s="148">
        <f>SUMIFS(env_ac_mfa!$F:$F,env_ac_mfa!$A:$A,Z10,env_ac_mfa!$B:$B,Data_mfa!$B$8,env_ac_mfa!$C:$C,Data_mfa!$A$45,env_ac_mfa!$D:$D,Data_mfa!$C$45,env_ac_mfa!$E:$E,Data_mfa!$B$7)</f>
        <v>2637.7449999999999</v>
      </c>
      <c r="AA45" s="148">
        <f>SUMIFS(env_ac_mfa!$F:$F,env_ac_mfa!$A:$A,AA10,env_ac_mfa!$B:$B,Data_mfa!$B$8,env_ac_mfa!$C:$C,Data_mfa!$A$45,env_ac_mfa!$D:$D,Data_mfa!$C$45,env_ac_mfa!$E:$E,Data_mfa!$B$7)</f>
        <v>3314.3629999999998</v>
      </c>
      <c r="AB45" s="148">
        <f>SUMIFS(env_ac_mfa!$F:$F,env_ac_mfa!$A:$A,AB10,env_ac_mfa!$B:$B,Data_mfa!$B$8,env_ac_mfa!$C:$C,Data_mfa!$A$45,env_ac_mfa!$D:$D,Data_mfa!$C$45,env_ac_mfa!$E:$E,Data_mfa!$B$7)</f>
        <v>2979.652</v>
      </c>
    </row>
    <row r="47" spans="1:28" x14ac:dyDescent="0.2">
      <c r="A47" s="139" t="s">
        <v>51</v>
      </c>
    </row>
    <row r="48" spans="1:28" x14ac:dyDescent="0.2">
      <c r="A48" s="139" t="s">
        <v>14</v>
      </c>
      <c r="B48" s="139" t="s">
        <v>50</v>
      </c>
    </row>
    <row r="50" spans="1:28" x14ac:dyDescent="0.2">
      <c r="A50" s="139" t="s">
        <v>94</v>
      </c>
      <c r="B50" s="139" t="s">
        <v>708</v>
      </c>
      <c r="C50" s="140" t="s">
        <v>712</v>
      </c>
    </row>
    <row r="51" spans="1:28" x14ac:dyDescent="0.2">
      <c r="A51" s="139" t="s">
        <v>93</v>
      </c>
      <c r="B51" s="143" t="s">
        <v>705</v>
      </c>
      <c r="C51" s="140" t="s">
        <v>711</v>
      </c>
    </row>
    <row r="53" spans="1:28" x14ac:dyDescent="0.2">
      <c r="A53" s="144" t="s">
        <v>92</v>
      </c>
      <c r="B53" s="144" t="s">
        <v>91</v>
      </c>
      <c r="C53" s="144" t="s">
        <v>90</v>
      </c>
      <c r="D53" s="144" t="s">
        <v>89</v>
      </c>
      <c r="E53" s="144" t="s">
        <v>88</v>
      </c>
      <c r="F53" s="144" t="s">
        <v>87</v>
      </c>
      <c r="G53" s="144" t="s">
        <v>86</v>
      </c>
      <c r="H53" s="144" t="s">
        <v>85</v>
      </c>
      <c r="I53" s="144" t="s">
        <v>84</v>
      </c>
      <c r="J53" s="144" t="s">
        <v>83</v>
      </c>
      <c r="K53" s="144" t="s">
        <v>82</v>
      </c>
      <c r="L53" s="144" t="s">
        <v>81</v>
      </c>
      <c r="M53" s="144" t="s">
        <v>80</v>
      </c>
      <c r="N53" s="144" t="s">
        <v>79</v>
      </c>
      <c r="O53" s="144" t="s">
        <v>78</v>
      </c>
      <c r="P53" s="144" t="s">
        <v>77</v>
      </c>
      <c r="Q53" s="144" t="s">
        <v>76</v>
      </c>
      <c r="R53" s="144" t="s">
        <v>75</v>
      </c>
      <c r="S53" s="144" t="s">
        <v>74</v>
      </c>
      <c r="T53" s="144" t="s">
        <v>73</v>
      </c>
      <c r="U53" s="144" t="s">
        <v>72</v>
      </c>
      <c r="V53" s="144" t="s">
        <v>71</v>
      </c>
      <c r="W53" s="144" t="s">
        <v>70</v>
      </c>
      <c r="X53" s="144" t="s">
        <v>702</v>
      </c>
      <c r="Y53" s="144" t="s">
        <v>731</v>
      </c>
      <c r="Z53" s="144" t="s">
        <v>739</v>
      </c>
      <c r="AA53" s="144" t="s">
        <v>750</v>
      </c>
      <c r="AB53" s="144" t="s">
        <v>754</v>
      </c>
    </row>
    <row r="54" spans="1:28" x14ac:dyDescent="0.2">
      <c r="A54" s="144" t="s">
        <v>69</v>
      </c>
      <c r="B54" s="144" t="s">
        <v>0</v>
      </c>
      <c r="C54" s="144" t="s">
        <v>60</v>
      </c>
      <c r="D54" s="144" t="s">
        <v>5</v>
      </c>
      <c r="E54" s="152">
        <f>SUMIFS(env_ac_mfa!$F:$F,env_ac_mfa!$A:$A,E53,env_ac_mfa!$B:$B,Data_mfa!$B$51,env_ac_mfa!$C:$C,Data_mfa!$A$54,env_ac_mfa!$D:$D,Data_mfa!$C$54,env_ac_mfa!$E:$E,Data_mfa!$B$50)</f>
        <v>12.956</v>
      </c>
      <c r="F54" s="152">
        <f>SUMIFS(env_ac_mfa!$F:$F,env_ac_mfa!$A:$A,F53,env_ac_mfa!$B:$B,Data_mfa!$B$51,env_ac_mfa!$C:$C,Data_mfa!$A$54,env_ac_mfa!$D:$D,Data_mfa!$C$54,env_ac_mfa!$E:$E,Data_mfa!$B$50)</f>
        <v>13.045999999999999</v>
      </c>
      <c r="G54" s="152">
        <f>SUMIFS(env_ac_mfa!$F:$F,env_ac_mfa!$A:$A,G53,env_ac_mfa!$B:$B,Data_mfa!$B$51,env_ac_mfa!$C:$C,Data_mfa!$A$54,env_ac_mfa!$D:$D,Data_mfa!$C$54,env_ac_mfa!$E:$E,Data_mfa!$B$50)</f>
        <v>13.087999999999999</v>
      </c>
      <c r="H54" s="152">
        <f>SUMIFS(env_ac_mfa!$F:$F,env_ac_mfa!$A:$A,H53,env_ac_mfa!$B:$B,Data_mfa!$B$51,env_ac_mfa!$C:$C,Data_mfa!$A$54,env_ac_mfa!$D:$D,Data_mfa!$C$54,env_ac_mfa!$E:$E,Data_mfa!$B$50)</f>
        <v>13.018000000000001</v>
      </c>
      <c r="I54" s="152">
        <f>SUMIFS(env_ac_mfa!$F:$F,env_ac_mfa!$A:$A,I53,env_ac_mfa!$B:$B,Data_mfa!$B$51,env_ac_mfa!$C:$C,Data_mfa!$A$54,env_ac_mfa!$D:$D,Data_mfa!$C$54,env_ac_mfa!$E:$E,Data_mfa!$B$50)</f>
        <v>13.597</v>
      </c>
      <c r="J54" s="152">
        <f>SUMIFS(env_ac_mfa!$F:$F,env_ac_mfa!$A:$A,J53,env_ac_mfa!$B:$B,Data_mfa!$B$51,env_ac_mfa!$C:$C,Data_mfa!$A$54,env_ac_mfa!$D:$D,Data_mfa!$C$54,env_ac_mfa!$E:$E,Data_mfa!$B$50)</f>
        <v>13.724</v>
      </c>
      <c r="K54" s="152">
        <f>SUMIFS(env_ac_mfa!$F:$F,env_ac_mfa!$A:$A,K53,env_ac_mfa!$B:$B,Data_mfa!$B$51,env_ac_mfa!$C:$C,Data_mfa!$A$54,env_ac_mfa!$D:$D,Data_mfa!$C$54,env_ac_mfa!$E:$E,Data_mfa!$B$50)</f>
        <v>14.02</v>
      </c>
      <c r="L54" s="152">
        <f>SUMIFS(env_ac_mfa!$F:$F,env_ac_mfa!$A:$A,L53,env_ac_mfa!$B:$B,Data_mfa!$B$51,env_ac_mfa!$C:$C,Data_mfa!$A$54,env_ac_mfa!$D:$D,Data_mfa!$C$54,env_ac_mfa!$E:$E,Data_mfa!$B$50)</f>
        <v>14.551</v>
      </c>
      <c r="M54" s="152">
        <f>SUMIFS(env_ac_mfa!$F:$F,env_ac_mfa!$A:$A,M53,env_ac_mfa!$B:$B,Data_mfa!$B$51,env_ac_mfa!$C:$C,Data_mfa!$A$54,env_ac_mfa!$D:$D,Data_mfa!$C$54,env_ac_mfa!$E:$E,Data_mfa!$B$50)</f>
        <v>14.259</v>
      </c>
      <c r="N54" s="152">
        <f>SUMIFS(env_ac_mfa!$F:$F,env_ac_mfa!$A:$A,N53,env_ac_mfa!$B:$B,Data_mfa!$B$51,env_ac_mfa!$C:$C,Data_mfa!$A$54,env_ac_mfa!$D:$D,Data_mfa!$C$54,env_ac_mfa!$E:$E,Data_mfa!$B$50)</f>
        <v>12.717000000000001</v>
      </c>
      <c r="O54" s="152">
        <f>SUMIFS(env_ac_mfa!$F:$F,env_ac_mfa!$A:$A,O53,env_ac_mfa!$B:$B,Data_mfa!$B$51,env_ac_mfa!$C:$C,Data_mfa!$A$54,env_ac_mfa!$D:$D,Data_mfa!$C$54,env_ac_mfa!$E:$E,Data_mfa!$B$50)</f>
        <v>12.27</v>
      </c>
      <c r="P54" s="152">
        <f>SUMIFS(env_ac_mfa!$F:$F,env_ac_mfa!$A:$A,P53,env_ac_mfa!$B:$B,Data_mfa!$B$51,env_ac_mfa!$C:$C,Data_mfa!$A$54,env_ac_mfa!$D:$D,Data_mfa!$C$54,env_ac_mfa!$E:$E,Data_mfa!$B$50)</f>
        <v>13.015000000000001</v>
      </c>
      <c r="Q54" s="152">
        <f>SUMIFS(env_ac_mfa!$F:$F,env_ac_mfa!$A:$A,Q53,env_ac_mfa!$B:$B,Data_mfa!$B$51,env_ac_mfa!$C:$C,Data_mfa!$A$54,env_ac_mfa!$D:$D,Data_mfa!$C$54,env_ac_mfa!$E:$E,Data_mfa!$B$50)</f>
        <v>12.031000000000001</v>
      </c>
      <c r="R54" s="152">
        <f>SUMIFS(env_ac_mfa!$F:$F,env_ac_mfa!$A:$A,R53,env_ac_mfa!$B:$B,Data_mfa!$B$51,env_ac_mfa!$C:$C,Data_mfa!$A$54,env_ac_mfa!$D:$D,Data_mfa!$C$54,env_ac_mfa!$E:$E,Data_mfa!$B$50)</f>
        <v>11.769</v>
      </c>
      <c r="S54" s="152">
        <f>SUMIFS(env_ac_mfa!$F:$F,env_ac_mfa!$A:$A,S53,env_ac_mfa!$B:$B,Data_mfa!$B$51,env_ac_mfa!$C:$C,Data_mfa!$A$54,env_ac_mfa!$D:$D,Data_mfa!$C$54,env_ac_mfa!$E:$E,Data_mfa!$B$50)</f>
        <v>11.856999999999999</v>
      </c>
      <c r="T54" s="152">
        <f>SUMIFS(env_ac_mfa!$F:$F,env_ac_mfa!$A:$A,T53,env_ac_mfa!$B:$B,Data_mfa!$B$51,env_ac_mfa!$C:$C,Data_mfa!$A$54,env_ac_mfa!$D:$D,Data_mfa!$C$54,env_ac_mfa!$E:$E,Data_mfa!$B$50)</f>
        <v>11.746</v>
      </c>
      <c r="U54" s="152">
        <f>SUMIFS(env_ac_mfa!$F:$F,env_ac_mfa!$A:$A,U53,env_ac_mfa!$B:$B,Data_mfa!$B$51,env_ac_mfa!$C:$C,Data_mfa!$A$54,env_ac_mfa!$D:$D,Data_mfa!$C$54,env_ac_mfa!$E:$E,Data_mfa!$B$50)</f>
        <v>11.694000000000001</v>
      </c>
      <c r="V54" s="152">
        <f>SUMIFS(env_ac_mfa!$F:$F,env_ac_mfa!$A:$A,V53,env_ac_mfa!$B:$B,Data_mfa!$B$51,env_ac_mfa!$C:$C,Data_mfa!$A$54,env_ac_mfa!$D:$D,Data_mfa!$C$54,env_ac_mfa!$E:$E,Data_mfa!$B$50)</f>
        <v>11.991</v>
      </c>
      <c r="W54" s="152">
        <f>SUMIFS(env_ac_mfa!$F:$F,env_ac_mfa!$A:$A,W53,env_ac_mfa!$B:$B,Data_mfa!$B$51,env_ac_mfa!$C:$C,Data_mfa!$A$54,env_ac_mfa!$D:$D,Data_mfa!$C$54,env_ac_mfa!$E:$E,Data_mfa!$B$50)</f>
        <v>12.131</v>
      </c>
      <c r="X54" s="152">
        <f>SUMIFS(env_ac_mfa!$F:$F,env_ac_mfa!$A:$A,X53,env_ac_mfa!$B:$B,Data_mfa!$B$51,env_ac_mfa!$C:$C,Data_mfa!$A$54,env_ac_mfa!$D:$D,Data_mfa!$C$54,env_ac_mfa!$E:$E,Data_mfa!$B$50)</f>
        <v>12.265000000000001</v>
      </c>
      <c r="Y54" s="152">
        <f>SUMIFS(env_ac_mfa!$F:$F,env_ac_mfa!$A:$A,Y53,env_ac_mfa!$B:$B,Data_mfa!$B$51,env_ac_mfa!$C:$C,Data_mfa!$A$54,env_ac_mfa!$D:$D,Data_mfa!$C$54,env_ac_mfa!$E:$E,Data_mfa!$B$50)</f>
        <v>11.981</v>
      </c>
      <c r="Z54" s="152">
        <f>SUMIFS(env_ac_mfa!$F:$F,env_ac_mfa!$A:$A,Z53,env_ac_mfa!$B:$B,Data_mfa!$B$51,env_ac_mfa!$C:$C,Data_mfa!$A$54,env_ac_mfa!$D:$D,Data_mfa!$C$54,env_ac_mfa!$E:$E,Data_mfa!$B$50)</f>
        <v>12.448</v>
      </c>
      <c r="AA54" s="152">
        <f>SUMIFS(env_ac_mfa!$F:$F,env_ac_mfa!$A:$A,AA53,env_ac_mfa!$B:$B,Data_mfa!$B$51,env_ac_mfa!$C:$C,Data_mfa!$A$54,env_ac_mfa!$D:$D,Data_mfa!$C$54,env_ac_mfa!$E:$E,Data_mfa!$B$50)</f>
        <v>12.034000000000001</v>
      </c>
      <c r="AB54" s="152">
        <f>SUMIFS(env_ac_mfa!$F:$F,env_ac_mfa!$A:$A,AB53,env_ac_mfa!$B:$B,Data_mfa!$B$51,env_ac_mfa!$C:$C,Data_mfa!$A$54,env_ac_mfa!$D:$D,Data_mfa!$C$54,env_ac_mfa!$E:$E,Data_mfa!$B$50)</f>
        <v>11.981</v>
      </c>
    </row>
    <row r="55" spans="1:28" x14ac:dyDescent="0.2">
      <c r="A55" s="144" t="s">
        <v>69</v>
      </c>
      <c r="B55" s="144" t="s">
        <v>0</v>
      </c>
      <c r="C55" s="144" t="s">
        <v>59</v>
      </c>
      <c r="D55" s="144" t="s">
        <v>3</v>
      </c>
      <c r="E55" s="152">
        <f>SUMIFS(env_ac_mfa!$F:$F,env_ac_mfa!$A:$A,E53,env_ac_mfa!$B:$B,Data_mfa!$B$51,env_ac_mfa!$C:$C,Data_mfa!$A$55,env_ac_mfa!$D:$D,Data_mfa!$C$55,env_ac_mfa!$E:$E,Data_mfa!$B$50)</f>
        <v>3.46</v>
      </c>
      <c r="F55" s="152">
        <f>SUMIFS(env_ac_mfa!$F:$F,env_ac_mfa!$A:$A,F53,env_ac_mfa!$B:$B,Data_mfa!$B$51,env_ac_mfa!$C:$C,Data_mfa!$A$55,env_ac_mfa!$D:$D,Data_mfa!$C$55,env_ac_mfa!$E:$E,Data_mfa!$B$50)</f>
        <v>3.4049999999999998</v>
      </c>
      <c r="G55" s="152">
        <f>SUMIFS(env_ac_mfa!$F:$F,env_ac_mfa!$A:$A,G53,env_ac_mfa!$B:$B,Data_mfa!$B$51,env_ac_mfa!$C:$C,Data_mfa!$A$55,env_ac_mfa!$D:$D,Data_mfa!$C$55,env_ac_mfa!$E:$E,Data_mfa!$B$50)</f>
        <v>3.5569999999999999</v>
      </c>
      <c r="H55" s="152">
        <f>SUMIFS(env_ac_mfa!$F:$F,env_ac_mfa!$A:$A,H53,env_ac_mfa!$B:$B,Data_mfa!$B$51,env_ac_mfa!$C:$C,Data_mfa!$A$55,env_ac_mfa!$D:$D,Data_mfa!$C$55,env_ac_mfa!$E:$E,Data_mfa!$B$50)</f>
        <v>3.74</v>
      </c>
      <c r="I55" s="152">
        <f>SUMIFS(env_ac_mfa!$F:$F,env_ac_mfa!$A:$A,I53,env_ac_mfa!$B:$B,Data_mfa!$B$51,env_ac_mfa!$C:$C,Data_mfa!$A$55,env_ac_mfa!$D:$D,Data_mfa!$C$55,env_ac_mfa!$E:$E,Data_mfa!$B$50)</f>
        <v>3.85</v>
      </c>
      <c r="J55" s="152">
        <f>SUMIFS(env_ac_mfa!$F:$F,env_ac_mfa!$A:$A,J53,env_ac_mfa!$B:$B,Data_mfa!$B$51,env_ac_mfa!$C:$C,Data_mfa!$A$55,env_ac_mfa!$D:$D,Data_mfa!$C$55,env_ac_mfa!$E:$E,Data_mfa!$B$50)</f>
        <v>3.895</v>
      </c>
      <c r="K55" s="152">
        <f>SUMIFS(env_ac_mfa!$F:$F,env_ac_mfa!$A:$A,K53,env_ac_mfa!$B:$B,Data_mfa!$B$51,env_ac_mfa!$C:$C,Data_mfa!$A$55,env_ac_mfa!$D:$D,Data_mfa!$C$55,env_ac_mfa!$E:$E,Data_mfa!$B$50)</f>
        <v>3.984</v>
      </c>
      <c r="L55" s="152">
        <f>SUMIFS(env_ac_mfa!$F:$F,env_ac_mfa!$A:$A,L53,env_ac_mfa!$B:$B,Data_mfa!$B$51,env_ac_mfa!$C:$C,Data_mfa!$A$55,env_ac_mfa!$D:$D,Data_mfa!$C$55,env_ac_mfa!$E:$E,Data_mfa!$B$50)</f>
        <v>4.04</v>
      </c>
      <c r="M55" s="152">
        <f>SUMIFS(env_ac_mfa!$F:$F,env_ac_mfa!$A:$A,M53,env_ac_mfa!$B:$B,Data_mfa!$B$51,env_ac_mfa!$C:$C,Data_mfa!$A$55,env_ac_mfa!$D:$D,Data_mfa!$C$55,env_ac_mfa!$E:$E,Data_mfa!$B$50)</f>
        <v>3.984</v>
      </c>
      <c r="N55" s="152">
        <f>SUMIFS(env_ac_mfa!$F:$F,env_ac_mfa!$A:$A,N53,env_ac_mfa!$B:$B,Data_mfa!$B$51,env_ac_mfa!$C:$C,Data_mfa!$A$55,env_ac_mfa!$D:$D,Data_mfa!$C$55,env_ac_mfa!$E:$E,Data_mfa!$B$50)</f>
        <v>3.36</v>
      </c>
      <c r="O55" s="152">
        <f>SUMIFS(env_ac_mfa!$F:$F,env_ac_mfa!$A:$A,O53,env_ac_mfa!$B:$B,Data_mfa!$B$51,env_ac_mfa!$C:$C,Data_mfa!$A$55,env_ac_mfa!$D:$D,Data_mfa!$C$55,env_ac_mfa!$E:$E,Data_mfa!$B$50)</f>
        <v>3.6030000000000002</v>
      </c>
      <c r="P55" s="152">
        <f>SUMIFS(env_ac_mfa!$F:$F,env_ac_mfa!$A:$A,P53,env_ac_mfa!$B:$B,Data_mfa!$B$51,env_ac_mfa!$C:$C,Data_mfa!$A$55,env_ac_mfa!$D:$D,Data_mfa!$C$55,env_ac_mfa!$E:$E,Data_mfa!$B$50)</f>
        <v>3.669</v>
      </c>
      <c r="Q55" s="152">
        <f>SUMIFS(env_ac_mfa!$F:$F,env_ac_mfa!$A:$A,Q53,env_ac_mfa!$B:$B,Data_mfa!$B$51,env_ac_mfa!$C:$C,Data_mfa!$A$55,env_ac_mfa!$D:$D,Data_mfa!$C$55,env_ac_mfa!$E:$E,Data_mfa!$B$50)</f>
        <v>3.5489999999999999</v>
      </c>
      <c r="R55" s="152">
        <f>SUMIFS(env_ac_mfa!$F:$F,env_ac_mfa!$A:$A,R53,env_ac_mfa!$B:$B,Data_mfa!$B$51,env_ac_mfa!$C:$C,Data_mfa!$A$55,env_ac_mfa!$D:$D,Data_mfa!$C$55,env_ac_mfa!$E:$E,Data_mfa!$B$50)</f>
        <v>3.5089999999999999</v>
      </c>
      <c r="S55" s="152">
        <f>SUMIFS(env_ac_mfa!$F:$F,env_ac_mfa!$A:$A,S53,env_ac_mfa!$B:$B,Data_mfa!$B$51,env_ac_mfa!$C:$C,Data_mfa!$A$55,env_ac_mfa!$D:$D,Data_mfa!$C$55,env_ac_mfa!$E:$E,Data_mfa!$B$50)</f>
        <v>3.5419999999999998</v>
      </c>
      <c r="T55" s="152">
        <f>SUMIFS(env_ac_mfa!$F:$F,env_ac_mfa!$A:$A,T53,env_ac_mfa!$B:$B,Data_mfa!$B$51,env_ac_mfa!$C:$C,Data_mfa!$A$55,env_ac_mfa!$D:$D,Data_mfa!$C$55,env_ac_mfa!$E:$E,Data_mfa!$B$50)</f>
        <v>3.6829999999999998</v>
      </c>
      <c r="U55" s="152">
        <f>SUMIFS(env_ac_mfa!$F:$F,env_ac_mfa!$A:$A,U53,env_ac_mfa!$B:$B,Data_mfa!$B$51,env_ac_mfa!$C:$C,Data_mfa!$A$55,env_ac_mfa!$D:$D,Data_mfa!$C$55,env_ac_mfa!$E:$E,Data_mfa!$B$50)</f>
        <v>3.7170000000000001</v>
      </c>
      <c r="V55" s="152">
        <f>SUMIFS(env_ac_mfa!$F:$F,env_ac_mfa!$A:$A,V53,env_ac_mfa!$B:$B,Data_mfa!$B$51,env_ac_mfa!$C:$C,Data_mfa!$A$55,env_ac_mfa!$D:$D,Data_mfa!$C$55,env_ac_mfa!$E:$E,Data_mfa!$B$50)</f>
        <v>3.806</v>
      </c>
      <c r="W55" s="152">
        <f>SUMIFS(env_ac_mfa!$F:$F,env_ac_mfa!$A:$A,W53,env_ac_mfa!$B:$B,Data_mfa!$B$51,env_ac_mfa!$C:$C,Data_mfa!$A$55,env_ac_mfa!$D:$D,Data_mfa!$C$55,env_ac_mfa!$E:$E,Data_mfa!$B$50)</f>
        <v>3.879</v>
      </c>
      <c r="X55" s="152">
        <f>SUMIFS(env_ac_mfa!$F:$F,env_ac_mfa!$A:$A,X53,env_ac_mfa!$B:$B,Data_mfa!$B$51,env_ac_mfa!$C:$C,Data_mfa!$A$55,env_ac_mfa!$D:$D,Data_mfa!$C$55,env_ac_mfa!$E:$E,Data_mfa!$B$50)</f>
        <v>3.8010000000000002</v>
      </c>
      <c r="Y55" s="152">
        <f>SUMIFS(env_ac_mfa!$F:$F,env_ac_mfa!$A:$A,Y53,env_ac_mfa!$B:$B,Data_mfa!$B$51,env_ac_mfa!$C:$C,Data_mfa!$A$55,env_ac_mfa!$D:$D,Data_mfa!$C$55,env_ac_mfa!$E:$E,Data_mfa!$B$50)</f>
        <v>3.4129999999999998</v>
      </c>
      <c r="Z55" s="152">
        <f>SUMIFS(env_ac_mfa!$F:$F,env_ac_mfa!$A:$A,Z53,env_ac_mfa!$B:$B,Data_mfa!$B$51,env_ac_mfa!$C:$C,Data_mfa!$A$55,env_ac_mfa!$D:$D,Data_mfa!$C$55,env_ac_mfa!$E:$E,Data_mfa!$B$50)</f>
        <v>3.6280000000000001</v>
      </c>
      <c r="AA55" s="152">
        <f>SUMIFS(env_ac_mfa!$F:$F,env_ac_mfa!$A:$A,AA53,env_ac_mfa!$B:$B,Data_mfa!$B$51,env_ac_mfa!$C:$C,Data_mfa!$A$55,env_ac_mfa!$D:$D,Data_mfa!$C$55,env_ac_mfa!$E:$E,Data_mfa!$B$50)</f>
        <v>3.7450000000000001</v>
      </c>
      <c r="AB55" s="152">
        <f>SUMIFS(env_ac_mfa!$F:$F,env_ac_mfa!$A:$A,AB53,env_ac_mfa!$B:$B,Data_mfa!$B$51,env_ac_mfa!$C:$C,Data_mfa!$A$55,env_ac_mfa!$D:$D,Data_mfa!$C$55,env_ac_mfa!$E:$E,Data_mfa!$B$50)</f>
        <v>3.383</v>
      </c>
    </row>
    <row r="56" spans="1:28" x14ac:dyDescent="0.2">
      <c r="A56" s="144" t="s">
        <v>69</v>
      </c>
      <c r="B56" s="144" t="s">
        <v>0</v>
      </c>
      <c r="C56" s="144" t="s">
        <v>58</v>
      </c>
      <c r="D56" s="144" t="s">
        <v>57</v>
      </c>
      <c r="E56" s="152">
        <f>SUMIFS(env_ac_mfa!$F:$F,env_ac_mfa!$A:$A,E53,env_ac_mfa!$B:$B,Data_mfa!$B$51,env_ac_mfa!$C:$C,Data_mfa!$A$56,env_ac_mfa!$D:$D,Data_mfa!$C$56,env_ac_mfa!$E:$E,Data_mfa!$B$50)</f>
        <v>1.0309999999999999</v>
      </c>
      <c r="F56" s="152">
        <f>SUMIFS(env_ac_mfa!$F:$F,env_ac_mfa!$A:$A,F53,env_ac_mfa!$B:$B,Data_mfa!$B$51,env_ac_mfa!$C:$C,Data_mfa!$A$56,env_ac_mfa!$D:$D,Data_mfa!$C$56,env_ac_mfa!$E:$E,Data_mfa!$B$50)</f>
        <v>1.0269999999999999</v>
      </c>
      <c r="G56" s="152">
        <f>SUMIFS(env_ac_mfa!$F:$F,env_ac_mfa!$A:$A,G53,env_ac_mfa!$B:$B,Data_mfa!$B$51,env_ac_mfa!$C:$C,Data_mfa!$A$56,env_ac_mfa!$D:$D,Data_mfa!$C$56,env_ac_mfa!$E:$E,Data_mfa!$B$50)</f>
        <v>1.087</v>
      </c>
      <c r="H56" s="152">
        <f>SUMIFS(env_ac_mfa!$F:$F,env_ac_mfa!$A:$A,H53,env_ac_mfa!$B:$B,Data_mfa!$B$51,env_ac_mfa!$C:$C,Data_mfa!$A$56,env_ac_mfa!$D:$D,Data_mfa!$C$56,env_ac_mfa!$E:$E,Data_mfa!$B$50)</f>
        <v>1.1100000000000001</v>
      </c>
      <c r="I56" s="152">
        <f>SUMIFS(env_ac_mfa!$F:$F,env_ac_mfa!$A:$A,I53,env_ac_mfa!$B:$B,Data_mfa!$B$51,env_ac_mfa!$C:$C,Data_mfa!$A$56,env_ac_mfa!$D:$D,Data_mfa!$C$56,env_ac_mfa!$E:$E,Data_mfa!$B$50)</f>
        <v>1.165</v>
      </c>
      <c r="J56" s="152">
        <f>SUMIFS(env_ac_mfa!$F:$F,env_ac_mfa!$A:$A,J53,env_ac_mfa!$B:$B,Data_mfa!$B$51,env_ac_mfa!$C:$C,Data_mfa!$A$56,env_ac_mfa!$D:$D,Data_mfa!$C$56,env_ac_mfa!$E:$E,Data_mfa!$B$50)</f>
        <v>1.2230000000000001</v>
      </c>
      <c r="K56" s="152">
        <f>SUMIFS(env_ac_mfa!$F:$F,env_ac_mfa!$A:$A,K53,env_ac_mfa!$B:$B,Data_mfa!$B$51,env_ac_mfa!$C:$C,Data_mfa!$A$56,env_ac_mfa!$D:$D,Data_mfa!$C$56,env_ac_mfa!$E:$E,Data_mfa!$B$50)</f>
        <v>1.2729999999999999</v>
      </c>
      <c r="L56" s="152">
        <f>SUMIFS(env_ac_mfa!$F:$F,env_ac_mfa!$A:$A,L53,env_ac_mfa!$B:$B,Data_mfa!$B$51,env_ac_mfa!$C:$C,Data_mfa!$A$56,env_ac_mfa!$D:$D,Data_mfa!$C$56,env_ac_mfa!$E:$E,Data_mfa!$B$50)</f>
        <v>1.3009999999999999</v>
      </c>
      <c r="M56" s="152">
        <f>SUMIFS(env_ac_mfa!$F:$F,env_ac_mfa!$A:$A,M53,env_ac_mfa!$B:$B,Data_mfa!$B$51,env_ac_mfa!$C:$C,Data_mfa!$A$56,env_ac_mfa!$D:$D,Data_mfa!$C$56,env_ac_mfa!$E:$E,Data_mfa!$B$50)</f>
        <v>1.3240000000000001</v>
      </c>
      <c r="N56" s="152">
        <f>SUMIFS(env_ac_mfa!$F:$F,env_ac_mfa!$A:$A,N53,env_ac_mfa!$B:$B,Data_mfa!$B$51,env_ac_mfa!$C:$C,Data_mfa!$A$56,env_ac_mfa!$D:$D,Data_mfa!$C$56,env_ac_mfa!$E:$E,Data_mfa!$B$50)</f>
        <v>1.242</v>
      </c>
      <c r="O56" s="152">
        <f>SUMIFS(env_ac_mfa!$F:$F,env_ac_mfa!$A:$A,O53,env_ac_mfa!$B:$B,Data_mfa!$B$51,env_ac_mfa!$C:$C,Data_mfa!$A$56,env_ac_mfa!$D:$D,Data_mfa!$C$56,env_ac_mfa!$E:$E,Data_mfa!$B$50)</f>
        <v>1.37</v>
      </c>
      <c r="P56" s="152">
        <f>SUMIFS(env_ac_mfa!$F:$F,env_ac_mfa!$A:$A,P53,env_ac_mfa!$B:$B,Data_mfa!$B$51,env_ac_mfa!$C:$C,Data_mfa!$A$56,env_ac_mfa!$D:$D,Data_mfa!$C$56,env_ac_mfa!$E:$E,Data_mfa!$B$50)</f>
        <v>1.419</v>
      </c>
      <c r="Q56" s="152">
        <f>SUMIFS(env_ac_mfa!$F:$F,env_ac_mfa!$A:$A,Q53,env_ac_mfa!$B:$B,Data_mfa!$B$51,env_ac_mfa!$C:$C,Data_mfa!$A$56,env_ac_mfa!$D:$D,Data_mfa!$C$56,env_ac_mfa!$E:$E,Data_mfa!$B$50)</f>
        <v>1.5189999999999999</v>
      </c>
      <c r="R56" s="152">
        <f>SUMIFS(env_ac_mfa!$F:$F,env_ac_mfa!$A:$A,R53,env_ac_mfa!$B:$B,Data_mfa!$B$51,env_ac_mfa!$C:$C,Data_mfa!$A$56,env_ac_mfa!$D:$D,Data_mfa!$C$56,env_ac_mfa!$E:$E,Data_mfa!$B$50)</f>
        <v>1.5840000000000001</v>
      </c>
      <c r="S56" s="152">
        <f>SUMIFS(env_ac_mfa!$F:$F,env_ac_mfa!$A:$A,S53,env_ac_mfa!$B:$B,Data_mfa!$B$51,env_ac_mfa!$C:$C,Data_mfa!$A$56,env_ac_mfa!$D:$D,Data_mfa!$C$56,env_ac_mfa!$E:$E,Data_mfa!$B$50)</f>
        <v>1.6020000000000001</v>
      </c>
      <c r="T56" s="152">
        <f>SUMIFS(env_ac_mfa!$F:$F,env_ac_mfa!$A:$A,T53,env_ac_mfa!$B:$B,Data_mfa!$B$51,env_ac_mfa!$C:$C,Data_mfa!$A$56,env_ac_mfa!$D:$D,Data_mfa!$C$56,env_ac_mfa!$E:$E,Data_mfa!$B$50)</f>
        <v>1.613</v>
      </c>
      <c r="U56" s="152">
        <f>SUMIFS(env_ac_mfa!$F:$F,env_ac_mfa!$A:$A,U53,env_ac_mfa!$B:$B,Data_mfa!$B$51,env_ac_mfa!$C:$C,Data_mfa!$A$56,env_ac_mfa!$D:$D,Data_mfa!$C$56,env_ac_mfa!$E:$E,Data_mfa!$B$50)</f>
        <v>1.66</v>
      </c>
      <c r="V56" s="152">
        <f>SUMIFS(env_ac_mfa!$F:$F,env_ac_mfa!$A:$A,V53,env_ac_mfa!$B:$B,Data_mfa!$B$51,env_ac_mfa!$C:$C,Data_mfa!$A$56,env_ac_mfa!$D:$D,Data_mfa!$C$56,env_ac_mfa!$E:$E,Data_mfa!$B$50)</f>
        <v>1.716</v>
      </c>
      <c r="W56" s="152">
        <f>SUMIFS(env_ac_mfa!$F:$F,env_ac_mfa!$A:$A,W53,env_ac_mfa!$B:$B,Data_mfa!$B$51,env_ac_mfa!$C:$C,Data_mfa!$A$56,env_ac_mfa!$D:$D,Data_mfa!$C$56,env_ac_mfa!$E:$E,Data_mfa!$B$50)</f>
        <v>1.669</v>
      </c>
      <c r="X56" s="152">
        <f>SUMIFS(env_ac_mfa!$F:$F,env_ac_mfa!$A:$A,X53,env_ac_mfa!$B:$B,Data_mfa!$B$51,env_ac_mfa!$C:$C,Data_mfa!$A$56,env_ac_mfa!$D:$D,Data_mfa!$C$56,env_ac_mfa!$E:$E,Data_mfa!$B$50)</f>
        <v>1.6659999999999999</v>
      </c>
      <c r="Y56" s="152">
        <f>SUMIFS(env_ac_mfa!$F:$F,env_ac_mfa!$A:$A,Y53,env_ac_mfa!$B:$B,Data_mfa!$B$51,env_ac_mfa!$C:$C,Data_mfa!$A$56,env_ac_mfa!$D:$D,Data_mfa!$C$56,env_ac_mfa!$E:$E,Data_mfa!$B$50)</f>
        <v>1.605</v>
      </c>
      <c r="Z56" s="152">
        <f>SUMIFS(env_ac_mfa!$F:$F,env_ac_mfa!$A:$A,Z53,env_ac_mfa!$B:$B,Data_mfa!$B$51,env_ac_mfa!$C:$C,Data_mfa!$A$56,env_ac_mfa!$D:$D,Data_mfa!$C$56,env_ac_mfa!$E:$E,Data_mfa!$B$50)</f>
        <v>1.6719999999999999</v>
      </c>
      <c r="AA56" s="152">
        <f>SUMIFS(env_ac_mfa!$F:$F,env_ac_mfa!$A:$A,AA53,env_ac_mfa!$B:$B,Data_mfa!$B$51,env_ac_mfa!$C:$C,Data_mfa!$A$56,env_ac_mfa!$D:$D,Data_mfa!$C$56,env_ac_mfa!$E:$E,Data_mfa!$B$50)</f>
        <v>1.5529999999999999</v>
      </c>
      <c r="AB56" s="152">
        <f>SUMIFS(env_ac_mfa!$F:$F,env_ac_mfa!$A:$A,AB53,env_ac_mfa!$B:$B,Data_mfa!$B$51,env_ac_mfa!$C:$C,Data_mfa!$A$56,env_ac_mfa!$D:$D,Data_mfa!$C$56,env_ac_mfa!$E:$E,Data_mfa!$B$50)</f>
        <v>1.5029999999999999</v>
      </c>
    </row>
    <row r="57" spans="1:28" x14ac:dyDescent="0.2">
      <c r="A57" s="144" t="s">
        <v>69</v>
      </c>
      <c r="B57" s="144" t="s">
        <v>0</v>
      </c>
      <c r="C57" s="144" t="s">
        <v>56</v>
      </c>
      <c r="D57" s="144" t="s">
        <v>12</v>
      </c>
      <c r="E57" s="152">
        <f>SUMIFS(env_ac_mfa!$F:$F,env_ac_mfa!$A:$A,E53,env_ac_mfa!$B:$B,Data_mfa!$B$51,env_ac_mfa!$C:$C,Data_mfa!$A$57,env_ac_mfa!$D:$D,Data_mfa!$C$57,env_ac_mfa!$E:$E,Data_mfa!$B$50)</f>
        <v>15.385</v>
      </c>
      <c r="F57" s="152">
        <f>SUMIFS(env_ac_mfa!$F:$F,env_ac_mfa!$A:$A,F53,env_ac_mfa!$B:$B,Data_mfa!$B$51,env_ac_mfa!$C:$C,Data_mfa!$A$57,env_ac_mfa!$D:$D,Data_mfa!$C$57,env_ac_mfa!$E:$E,Data_mfa!$B$50)</f>
        <v>15.423999999999999</v>
      </c>
      <c r="G57" s="152">
        <f>SUMIFS(env_ac_mfa!$F:$F,env_ac_mfa!$A:$A,G53,env_ac_mfa!$B:$B,Data_mfa!$B$51,env_ac_mfa!$C:$C,Data_mfa!$A$57,env_ac_mfa!$D:$D,Data_mfa!$C$57,env_ac_mfa!$E:$E,Data_mfa!$B$50)</f>
        <v>15.558999999999999</v>
      </c>
      <c r="H57" s="152">
        <f>SUMIFS(env_ac_mfa!$F:$F,env_ac_mfa!$A:$A,H53,env_ac_mfa!$B:$B,Data_mfa!$B$51,env_ac_mfa!$C:$C,Data_mfa!$A$57,env_ac_mfa!$D:$D,Data_mfa!$C$57,env_ac_mfa!$E:$E,Data_mfa!$B$50)</f>
        <v>15.648</v>
      </c>
      <c r="I57" s="152">
        <f>SUMIFS(env_ac_mfa!$F:$F,env_ac_mfa!$A:$A,I53,env_ac_mfa!$B:$B,Data_mfa!$B$51,env_ac_mfa!$C:$C,Data_mfa!$A$57,env_ac_mfa!$D:$D,Data_mfa!$C$57,env_ac_mfa!$E:$E,Data_mfa!$B$50)</f>
        <v>16.282</v>
      </c>
      <c r="J57" s="152">
        <f>SUMIFS(env_ac_mfa!$F:$F,env_ac_mfa!$A:$A,J53,env_ac_mfa!$B:$B,Data_mfa!$B$51,env_ac_mfa!$C:$C,Data_mfa!$A$57,env_ac_mfa!$D:$D,Data_mfa!$C$57,env_ac_mfa!$E:$E,Data_mfa!$B$50)</f>
        <v>16.396999999999998</v>
      </c>
      <c r="K57" s="152">
        <f>SUMIFS(env_ac_mfa!$F:$F,env_ac_mfa!$A:$A,K53,env_ac_mfa!$B:$B,Data_mfa!$B$51,env_ac_mfa!$C:$C,Data_mfa!$A$57,env_ac_mfa!$D:$D,Data_mfa!$C$57,env_ac_mfa!$E:$E,Data_mfa!$B$50)</f>
        <v>16.731000000000002</v>
      </c>
      <c r="L57" s="152">
        <f>SUMIFS(env_ac_mfa!$F:$F,env_ac_mfa!$A:$A,L53,env_ac_mfa!$B:$B,Data_mfa!$B$51,env_ac_mfa!$C:$C,Data_mfa!$A$57,env_ac_mfa!$D:$D,Data_mfa!$C$57,env_ac_mfa!$E:$E,Data_mfa!$B$50)</f>
        <v>17.29</v>
      </c>
      <c r="M57" s="152">
        <f>SUMIFS(env_ac_mfa!$F:$F,env_ac_mfa!$A:$A,M53,env_ac_mfa!$B:$B,Data_mfa!$B$51,env_ac_mfa!$C:$C,Data_mfa!$A$57,env_ac_mfa!$D:$D,Data_mfa!$C$57,env_ac_mfa!$E:$E,Data_mfa!$B$50)</f>
        <v>16.919</v>
      </c>
      <c r="N57" s="152">
        <f>SUMIFS(env_ac_mfa!$F:$F,env_ac_mfa!$A:$A,N53,env_ac_mfa!$B:$B,Data_mfa!$B$51,env_ac_mfa!$C:$C,Data_mfa!$A$57,env_ac_mfa!$D:$D,Data_mfa!$C$57,env_ac_mfa!$E:$E,Data_mfa!$B$50)</f>
        <v>14.835000000000001</v>
      </c>
      <c r="O57" s="152">
        <f>SUMIFS(env_ac_mfa!$F:$F,env_ac_mfa!$A:$A,O53,env_ac_mfa!$B:$B,Data_mfa!$B$51,env_ac_mfa!$C:$C,Data_mfa!$A$57,env_ac_mfa!$D:$D,Data_mfa!$C$57,env_ac_mfa!$E:$E,Data_mfa!$B$50)</f>
        <v>14.503</v>
      </c>
      <c r="P57" s="152">
        <f>SUMIFS(env_ac_mfa!$F:$F,env_ac_mfa!$A:$A,P53,env_ac_mfa!$B:$B,Data_mfa!$B$51,env_ac_mfa!$C:$C,Data_mfa!$A$57,env_ac_mfa!$D:$D,Data_mfa!$C$57,env_ac_mfa!$E:$E,Data_mfa!$B$50)</f>
        <v>15.265000000000001</v>
      </c>
      <c r="Q57" s="152">
        <f>SUMIFS(env_ac_mfa!$F:$F,env_ac_mfa!$A:$A,Q53,env_ac_mfa!$B:$B,Data_mfa!$B$51,env_ac_mfa!$C:$C,Data_mfa!$A$57,env_ac_mfa!$D:$D,Data_mfa!$C$57,env_ac_mfa!$E:$E,Data_mfa!$B$50)</f>
        <v>14.061</v>
      </c>
      <c r="R57" s="152">
        <f>SUMIFS(env_ac_mfa!$F:$F,env_ac_mfa!$A:$A,R53,env_ac_mfa!$B:$B,Data_mfa!$B$51,env_ac_mfa!$C:$C,Data_mfa!$A$57,env_ac_mfa!$D:$D,Data_mfa!$C$57,env_ac_mfa!$E:$E,Data_mfa!$B$50)</f>
        <v>13.693</v>
      </c>
      <c r="S57" s="152">
        <f>SUMIFS(env_ac_mfa!$F:$F,env_ac_mfa!$A:$A,S53,env_ac_mfa!$B:$B,Data_mfa!$B$51,env_ac_mfa!$C:$C,Data_mfa!$A$57,env_ac_mfa!$D:$D,Data_mfa!$C$57,env_ac_mfa!$E:$E,Data_mfa!$B$50)</f>
        <v>13.797000000000001</v>
      </c>
      <c r="T57" s="152">
        <f>SUMIFS(env_ac_mfa!$F:$F,env_ac_mfa!$A:$A,T53,env_ac_mfa!$B:$B,Data_mfa!$B$51,env_ac_mfa!$C:$C,Data_mfa!$A$57,env_ac_mfa!$D:$D,Data_mfa!$C$57,env_ac_mfa!$E:$E,Data_mfa!$B$50)</f>
        <v>13.817</v>
      </c>
      <c r="U57" s="152">
        <f>SUMIFS(env_ac_mfa!$F:$F,env_ac_mfa!$A:$A,U53,env_ac_mfa!$B:$B,Data_mfa!$B$51,env_ac_mfa!$C:$C,Data_mfa!$A$57,env_ac_mfa!$D:$D,Data_mfa!$C$57,env_ac_mfa!$E:$E,Data_mfa!$B$50)</f>
        <v>13.750999999999999</v>
      </c>
      <c r="V57" s="152">
        <f>SUMIFS(env_ac_mfa!$F:$F,env_ac_mfa!$A:$A,V53,env_ac_mfa!$B:$B,Data_mfa!$B$51,env_ac_mfa!$C:$C,Data_mfa!$A$57,env_ac_mfa!$D:$D,Data_mfa!$C$57,env_ac_mfa!$E:$E,Data_mfa!$B$50)</f>
        <v>14.082000000000001</v>
      </c>
      <c r="W57" s="152">
        <f>SUMIFS(env_ac_mfa!$F:$F,env_ac_mfa!$A:$A,W53,env_ac_mfa!$B:$B,Data_mfa!$B$51,env_ac_mfa!$C:$C,Data_mfa!$A$57,env_ac_mfa!$D:$D,Data_mfa!$C$57,env_ac_mfa!$E:$E,Data_mfa!$B$50)</f>
        <v>14.34</v>
      </c>
      <c r="X57" s="152">
        <f>SUMIFS(env_ac_mfa!$F:$F,env_ac_mfa!$A:$A,X53,env_ac_mfa!$B:$B,Data_mfa!$B$51,env_ac_mfa!$C:$C,Data_mfa!$A$57,env_ac_mfa!$D:$D,Data_mfa!$C$57,env_ac_mfa!$E:$E,Data_mfa!$B$50)</f>
        <v>14.4</v>
      </c>
      <c r="Y57" s="152">
        <f>SUMIFS(env_ac_mfa!$F:$F,env_ac_mfa!$A:$A,Y53,env_ac_mfa!$B:$B,Data_mfa!$B$51,env_ac_mfa!$C:$C,Data_mfa!$A$57,env_ac_mfa!$D:$D,Data_mfa!$C$57,env_ac_mfa!$E:$E,Data_mfa!$B$50)</f>
        <v>13.789</v>
      </c>
      <c r="Z57" s="152">
        <f>SUMIFS(env_ac_mfa!$F:$F,env_ac_mfa!$A:$A,Z53,env_ac_mfa!$B:$B,Data_mfa!$B$51,env_ac_mfa!$C:$C,Data_mfa!$A$57,env_ac_mfa!$D:$D,Data_mfa!$C$57,env_ac_mfa!$E:$E,Data_mfa!$B$50)</f>
        <v>14.404</v>
      </c>
      <c r="AA57" s="152">
        <f>SUMIFS(env_ac_mfa!$F:$F,env_ac_mfa!$A:$A,AA53,env_ac_mfa!$B:$B,Data_mfa!$B$51,env_ac_mfa!$C:$C,Data_mfa!$A$57,env_ac_mfa!$D:$D,Data_mfa!$C$57,env_ac_mfa!$E:$E,Data_mfa!$B$50)</f>
        <v>14.227</v>
      </c>
      <c r="AB57" s="152">
        <f>SUMIFS(env_ac_mfa!$F:$F,env_ac_mfa!$A:$A,AB53,env_ac_mfa!$B:$B,Data_mfa!$B$51,env_ac_mfa!$C:$C,Data_mfa!$A$57,env_ac_mfa!$D:$D,Data_mfa!$C$57,env_ac_mfa!$E:$E,Data_mfa!$B$50)</f>
        <v>13.862</v>
      </c>
    </row>
    <row r="58" spans="1:28" x14ac:dyDescent="0.2">
      <c r="A58" s="144" t="s">
        <v>69</v>
      </c>
      <c r="B58" s="144" t="s">
        <v>0</v>
      </c>
      <c r="C58" s="144" t="s">
        <v>53</v>
      </c>
      <c r="D58" s="144" t="s">
        <v>52</v>
      </c>
      <c r="E58" s="152">
        <f>SUMIFS(env_ac_mfa!$F:$F,env_ac_mfa!$A:$A,E53,env_ac_mfa!$B:$B,Data_mfa!$B$51,env_ac_mfa!$C:$C,Data_mfa!$A$58,env_ac_mfa!$D:$D,Data_mfa!$C$58,env_ac_mfa!$E:$E,Data_mfa!$B$50)</f>
        <v>2.4289999999999998</v>
      </c>
      <c r="F58" s="152">
        <f>SUMIFS(env_ac_mfa!$F:$F,env_ac_mfa!$A:$A,F53,env_ac_mfa!$B:$B,Data_mfa!$B$51,env_ac_mfa!$C:$C,Data_mfa!$A$58,env_ac_mfa!$D:$D,Data_mfa!$C$58,env_ac_mfa!$E:$E,Data_mfa!$B$50)</f>
        <v>2.3780000000000001</v>
      </c>
      <c r="G58" s="152">
        <f>SUMIFS(env_ac_mfa!$F:$F,env_ac_mfa!$A:$A,G53,env_ac_mfa!$B:$B,Data_mfa!$B$51,env_ac_mfa!$C:$C,Data_mfa!$A$58,env_ac_mfa!$D:$D,Data_mfa!$C$58,env_ac_mfa!$E:$E,Data_mfa!$B$50)</f>
        <v>2.4710000000000001</v>
      </c>
      <c r="H58" s="152">
        <f>SUMIFS(env_ac_mfa!$F:$F,env_ac_mfa!$A:$A,H53,env_ac_mfa!$B:$B,Data_mfa!$B$51,env_ac_mfa!$C:$C,Data_mfa!$A$58,env_ac_mfa!$D:$D,Data_mfa!$C$58,env_ac_mfa!$E:$E,Data_mfa!$B$50)</f>
        <v>2.63</v>
      </c>
      <c r="I58" s="152">
        <f>SUMIFS(env_ac_mfa!$F:$F,env_ac_mfa!$A:$A,I53,env_ac_mfa!$B:$B,Data_mfa!$B$51,env_ac_mfa!$C:$C,Data_mfa!$A$58,env_ac_mfa!$D:$D,Data_mfa!$C$58,env_ac_mfa!$E:$E,Data_mfa!$B$50)</f>
        <v>2.6850000000000001</v>
      </c>
      <c r="J58" s="152">
        <f>SUMIFS(env_ac_mfa!$F:$F,env_ac_mfa!$A:$A,J53,env_ac_mfa!$B:$B,Data_mfa!$B$51,env_ac_mfa!$C:$C,Data_mfa!$A$58,env_ac_mfa!$D:$D,Data_mfa!$C$58,env_ac_mfa!$E:$E,Data_mfa!$B$50)</f>
        <v>2.6720000000000002</v>
      </c>
      <c r="K58" s="152">
        <f>SUMIFS(env_ac_mfa!$F:$F,env_ac_mfa!$A:$A,K53,env_ac_mfa!$B:$B,Data_mfa!$B$51,env_ac_mfa!$C:$C,Data_mfa!$A$58,env_ac_mfa!$D:$D,Data_mfa!$C$58,env_ac_mfa!$E:$E,Data_mfa!$B$50)</f>
        <v>2.7109999999999999</v>
      </c>
      <c r="L58" s="152">
        <f>SUMIFS(env_ac_mfa!$F:$F,env_ac_mfa!$A:$A,L53,env_ac_mfa!$B:$B,Data_mfa!$B$51,env_ac_mfa!$C:$C,Data_mfa!$A$58,env_ac_mfa!$D:$D,Data_mfa!$C$58,env_ac_mfa!$E:$E,Data_mfa!$B$50)</f>
        <v>2.7389999999999999</v>
      </c>
      <c r="M58" s="152">
        <f>SUMIFS(env_ac_mfa!$F:$F,env_ac_mfa!$A:$A,M53,env_ac_mfa!$B:$B,Data_mfa!$B$51,env_ac_mfa!$C:$C,Data_mfa!$A$58,env_ac_mfa!$D:$D,Data_mfa!$C$58,env_ac_mfa!$E:$E,Data_mfa!$B$50)</f>
        <v>2.66</v>
      </c>
      <c r="N58" s="152">
        <f>SUMIFS(env_ac_mfa!$F:$F,env_ac_mfa!$A:$A,N53,env_ac_mfa!$B:$B,Data_mfa!$B$51,env_ac_mfa!$C:$C,Data_mfa!$A$58,env_ac_mfa!$D:$D,Data_mfa!$C$58,env_ac_mfa!$E:$E,Data_mfa!$B$50)</f>
        <v>2.1179999999999999</v>
      </c>
      <c r="O58" s="152">
        <f>SUMIFS(env_ac_mfa!$F:$F,env_ac_mfa!$A:$A,O53,env_ac_mfa!$B:$B,Data_mfa!$B$51,env_ac_mfa!$C:$C,Data_mfa!$A$58,env_ac_mfa!$D:$D,Data_mfa!$C$58,env_ac_mfa!$E:$E,Data_mfa!$B$50)</f>
        <v>2.2330000000000001</v>
      </c>
      <c r="P58" s="152">
        <f>SUMIFS(env_ac_mfa!$F:$F,env_ac_mfa!$A:$A,P53,env_ac_mfa!$B:$B,Data_mfa!$B$51,env_ac_mfa!$C:$C,Data_mfa!$A$58,env_ac_mfa!$D:$D,Data_mfa!$C$58,env_ac_mfa!$E:$E,Data_mfa!$B$50)</f>
        <v>2.25</v>
      </c>
      <c r="Q58" s="152">
        <f>SUMIFS(env_ac_mfa!$F:$F,env_ac_mfa!$A:$A,Q53,env_ac_mfa!$B:$B,Data_mfa!$B$51,env_ac_mfa!$C:$C,Data_mfa!$A$58,env_ac_mfa!$D:$D,Data_mfa!$C$58,env_ac_mfa!$E:$E,Data_mfa!$B$50)</f>
        <v>2.0299999999999998</v>
      </c>
      <c r="R58" s="152">
        <f>SUMIFS(env_ac_mfa!$F:$F,env_ac_mfa!$A:$A,R53,env_ac_mfa!$B:$B,Data_mfa!$B$51,env_ac_mfa!$C:$C,Data_mfa!$A$58,env_ac_mfa!$D:$D,Data_mfa!$C$58,env_ac_mfa!$E:$E,Data_mfa!$B$50)</f>
        <v>1.9239999999999999</v>
      </c>
      <c r="S58" s="152">
        <f>SUMIFS(env_ac_mfa!$F:$F,env_ac_mfa!$A:$A,S53,env_ac_mfa!$B:$B,Data_mfa!$B$51,env_ac_mfa!$C:$C,Data_mfa!$A$58,env_ac_mfa!$D:$D,Data_mfa!$C$58,env_ac_mfa!$E:$E,Data_mfa!$B$50)</f>
        <v>1.94</v>
      </c>
      <c r="T58" s="152">
        <f>SUMIFS(env_ac_mfa!$F:$F,env_ac_mfa!$A:$A,T53,env_ac_mfa!$B:$B,Data_mfa!$B$51,env_ac_mfa!$C:$C,Data_mfa!$A$58,env_ac_mfa!$D:$D,Data_mfa!$C$58,env_ac_mfa!$E:$E,Data_mfa!$B$50)</f>
        <v>2.0699999999999998</v>
      </c>
      <c r="U58" s="152">
        <f>SUMIFS(env_ac_mfa!$F:$F,env_ac_mfa!$A:$A,U53,env_ac_mfa!$B:$B,Data_mfa!$B$51,env_ac_mfa!$C:$C,Data_mfa!$A$58,env_ac_mfa!$D:$D,Data_mfa!$C$58,env_ac_mfa!$E:$E,Data_mfa!$B$50)</f>
        <v>2.0569999999999999</v>
      </c>
      <c r="V58" s="152">
        <f>SUMIFS(env_ac_mfa!$F:$F,env_ac_mfa!$A:$A,V53,env_ac_mfa!$B:$B,Data_mfa!$B$51,env_ac_mfa!$C:$C,Data_mfa!$A$58,env_ac_mfa!$D:$D,Data_mfa!$C$58,env_ac_mfa!$E:$E,Data_mfa!$B$50)</f>
        <v>2.0910000000000002</v>
      </c>
      <c r="W58" s="152">
        <f>SUMIFS(env_ac_mfa!$F:$F,env_ac_mfa!$A:$A,W53,env_ac_mfa!$B:$B,Data_mfa!$B$51,env_ac_mfa!$C:$C,Data_mfa!$A$58,env_ac_mfa!$D:$D,Data_mfa!$C$58,env_ac_mfa!$E:$E,Data_mfa!$B$50)</f>
        <v>2.2090000000000001</v>
      </c>
      <c r="X58" s="152">
        <f>SUMIFS(env_ac_mfa!$F:$F,env_ac_mfa!$A:$A,X53,env_ac_mfa!$B:$B,Data_mfa!$B$51,env_ac_mfa!$C:$C,Data_mfa!$A$58,env_ac_mfa!$D:$D,Data_mfa!$C$58,env_ac_mfa!$E:$E,Data_mfa!$B$50)</f>
        <v>2.1349999999999998</v>
      </c>
      <c r="Y58" s="152">
        <f>SUMIFS(env_ac_mfa!$F:$F,env_ac_mfa!$A:$A,Y53,env_ac_mfa!$B:$B,Data_mfa!$B$51,env_ac_mfa!$C:$C,Data_mfa!$A$58,env_ac_mfa!$D:$D,Data_mfa!$C$58,env_ac_mfa!$E:$E,Data_mfa!$B$50)</f>
        <v>1.8080000000000001</v>
      </c>
      <c r="Z58" s="152">
        <f>SUMIFS(env_ac_mfa!$F:$F,env_ac_mfa!$A:$A,Z53,env_ac_mfa!$B:$B,Data_mfa!$B$51,env_ac_mfa!$C:$C,Data_mfa!$A$58,env_ac_mfa!$D:$D,Data_mfa!$C$58,env_ac_mfa!$E:$E,Data_mfa!$B$50)</f>
        <v>1.956</v>
      </c>
      <c r="AA58" s="152">
        <f>SUMIFS(env_ac_mfa!$F:$F,env_ac_mfa!$A:$A,AA53,env_ac_mfa!$B:$B,Data_mfa!$B$51,env_ac_mfa!$C:$C,Data_mfa!$A$58,env_ac_mfa!$D:$D,Data_mfa!$C$58,env_ac_mfa!$E:$E,Data_mfa!$B$50)</f>
        <v>2.1930000000000001</v>
      </c>
      <c r="AB58" s="152">
        <f>SUMIFS(env_ac_mfa!$F:$F,env_ac_mfa!$A:$A,AB53,env_ac_mfa!$B:$B,Data_mfa!$B$51,env_ac_mfa!$C:$C,Data_mfa!$A$58,env_ac_mfa!$D:$D,Data_mfa!$C$58,env_ac_mfa!$E:$E,Data_mfa!$B$50)</f>
        <v>1.88</v>
      </c>
    </row>
    <row r="59" spans="1:28" x14ac:dyDescent="0.2">
      <c r="A59" s="144" t="s">
        <v>68</v>
      </c>
      <c r="B59" s="144" t="s">
        <v>1</v>
      </c>
      <c r="C59" s="144" t="s">
        <v>60</v>
      </c>
      <c r="D59" s="144" t="s">
        <v>5</v>
      </c>
      <c r="E59" s="152">
        <f>SUMIFS(env_ac_mfa!$F:$F,env_ac_mfa!$A:$A,E53,env_ac_mfa!$B:$B,Data_mfa!$B$51,env_ac_mfa!$C:$C,Data_mfa!$A$59,env_ac_mfa!$D:$D,Data_mfa!$C$59,env_ac_mfa!$E:$E,Data_mfa!$B$50)</f>
        <v>3.45</v>
      </c>
      <c r="F59" s="152">
        <f>SUMIFS(env_ac_mfa!$F:$F,env_ac_mfa!$A:$A,F53,env_ac_mfa!$B:$B,Data_mfa!$B$51,env_ac_mfa!$C:$C,Data_mfa!$A$59,env_ac_mfa!$D:$D,Data_mfa!$C$59,env_ac_mfa!$E:$E,Data_mfa!$B$50)</f>
        <v>3.3969999999999998</v>
      </c>
      <c r="G59" s="152">
        <f>SUMIFS(env_ac_mfa!$F:$F,env_ac_mfa!$A:$A,G53,env_ac_mfa!$B:$B,Data_mfa!$B$51,env_ac_mfa!$C:$C,Data_mfa!$A$59,env_ac_mfa!$D:$D,Data_mfa!$C$59,env_ac_mfa!$E:$E,Data_mfa!$B$50)</f>
        <v>3.4140000000000001</v>
      </c>
      <c r="H59" s="152">
        <f>SUMIFS(env_ac_mfa!$F:$F,env_ac_mfa!$A:$A,H53,env_ac_mfa!$B:$B,Data_mfa!$B$51,env_ac_mfa!$C:$C,Data_mfa!$A$59,env_ac_mfa!$D:$D,Data_mfa!$C$59,env_ac_mfa!$E:$E,Data_mfa!$B$50)</f>
        <v>3.133</v>
      </c>
      <c r="I59" s="152">
        <f>SUMIFS(env_ac_mfa!$F:$F,env_ac_mfa!$A:$A,I53,env_ac_mfa!$B:$B,Data_mfa!$B$51,env_ac_mfa!$C:$C,Data_mfa!$A$59,env_ac_mfa!$D:$D,Data_mfa!$C$59,env_ac_mfa!$E:$E,Data_mfa!$B$50)</f>
        <v>3.548</v>
      </c>
      <c r="J59" s="152">
        <f>SUMIFS(env_ac_mfa!$F:$F,env_ac_mfa!$A:$A,J53,env_ac_mfa!$B:$B,Data_mfa!$B$51,env_ac_mfa!$C:$C,Data_mfa!$A$59,env_ac_mfa!$D:$D,Data_mfa!$C$59,env_ac_mfa!$E:$E,Data_mfa!$B$50)</f>
        <v>3.42</v>
      </c>
      <c r="K59" s="152">
        <f>SUMIFS(env_ac_mfa!$F:$F,env_ac_mfa!$A:$A,K53,env_ac_mfa!$B:$B,Data_mfa!$B$51,env_ac_mfa!$C:$C,Data_mfa!$A$59,env_ac_mfa!$D:$D,Data_mfa!$C$59,env_ac_mfa!$E:$E,Data_mfa!$B$50)</f>
        <v>3.2280000000000002</v>
      </c>
      <c r="L59" s="152">
        <f>SUMIFS(env_ac_mfa!$F:$F,env_ac_mfa!$A:$A,L53,env_ac_mfa!$B:$B,Data_mfa!$B$51,env_ac_mfa!$C:$C,Data_mfa!$A$59,env_ac_mfa!$D:$D,Data_mfa!$C$59,env_ac_mfa!$E:$E,Data_mfa!$B$50)</f>
        <v>3.3159999999999998</v>
      </c>
      <c r="M59" s="152">
        <f>SUMIFS(env_ac_mfa!$F:$F,env_ac_mfa!$A:$A,M53,env_ac_mfa!$B:$B,Data_mfa!$B$51,env_ac_mfa!$C:$C,Data_mfa!$A$59,env_ac_mfa!$D:$D,Data_mfa!$C$59,env_ac_mfa!$E:$E,Data_mfa!$B$50)</f>
        <v>3.3969999999999998</v>
      </c>
      <c r="N59" s="152">
        <f>SUMIFS(env_ac_mfa!$F:$F,env_ac_mfa!$A:$A,N53,env_ac_mfa!$B:$B,Data_mfa!$B$51,env_ac_mfa!$C:$C,Data_mfa!$A$59,env_ac_mfa!$D:$D,Data_mfa!$C$59,env_ac_mfa!$E:$E,Data_mfa!$B$50)</f>
        <v>3.3279999999999998</v>
      </c>
      <c r="O59" s="152">
        <f>SUMIFS(env_ac_mfa!$F:$F,env_ac_mfa!$A:$A,O53,env_ac_mfa!$B:$B,Data_mfa!$B$51,env_ac_mfa!$C:$C,Data_mfa!$A$59,env_ac_mfa!$D:$D,Data_mfa!$C$59,env_ac_mfa!$E:$E,Data_mfa!$B$50)</f>
        <v>3.2629999999999999</v>
      </c>
      <c r="P59" s="152">
        <f>SUMIFS(env_ac_mfa!$F:$F,env_ac_mfa!$A:$A,P53,env_ac_mfa!$B:$B,Data_mfa!$B$51,env_ac_mfa!$C:$C,Data_mfa!$A$59,env_ac_mfa!$D:$D,Data_mfa!$C$59,env_ac_mfa!$E:$E,Data_mfa!$B$50)</f>
        <v>3.4089999999999998</v>
      </c>
      <c r="Q59" s="152">
        <f>SUMIFS(env_ac_mfa!$F:$F,env_ac_mfa!$A:$A,Q53,env_ac_mfa!$B:$B,Data_mfa!$B$51,env_ac_mfa!$C:$C,Data_mfa!$A$59,env_ac_mfa!$D:$D,Data_mfa!$C$59,env_ac_mfa!$E:$E,Data_mfa!$B$50)</f>
        <v>3.2509999999999999</v>
      </c>
      <c r="R59" s="152">
        <f>SUMIFS(env_ac_mfa!$F:$F,env_ac_mfa!$A:$A,R53,env_ac_mfa!$B:$B,Data_mfa!$B$51,env_ac_mfa!$C:$C,Data_mfa!$A$59,env_ac_mfa!$D:$D,Data_mfa!$C$59,env_ac_mfa!$E:$E,Data_mfa!$B$50)</f>
        <v>3.3580000000000001</v>
      </c>
      <c r="S59" s="152">
        <f>SUMIFS(env_ac_mfa!$F:$F,env_ac_mfa!$A:$A,S53,env_ac_mfa!$B:$B,Data_mfa!$B$51,env_ac_mfa!$C:$C,Data_mfa!$A$59,env_ac_mfa!$D:$D,Data_mfa!$C$59,env_ac_mfa!$E:$E,Data_mfa!$B$50)</f>
        <v>3.5659999999999998</v>
      </c>
      <c r="T59" s="152">
        <f>SUMIFS(env_ac_mfa!$F:$F,env_ac_mfa!$A:$A,T53,env_ac_mfa!$B:$B,Data_mfa!$B$51,env_ac_mfa!$C:$C,Data_mfa!$A$59,env_ac_mfa!$D:$D,Data_mfa!$C$59,env_ac_mfa!$E:$E,Data_mfa!$B$50)</f>
        <v>3.32</v>
      </c>
      <c r="U59" s="152">
        <f>SUMIFS(env_ac_mfa!$F:$F,env_ac_mfa!$A:$A,U53,env_ac_mfa!$B:$B,Data_mfa!$B$51,env_ac_mfa!$C:$C,Data_mfa!$A$59,env_ac_mfa!$D:$D,Data_mfa!$C$59,env_ac_mfa!$E:$E,Data_mfa!$B$50)</f>
        <v>3.3570000000000002</v>
      </c>
      <c r="V59" s="152">
        <f>SUMIFS(env_ac_mfa!$F:$F,env_ac_mfa!$A:$A,V53,env_ac_mfa!$B:$B,Data_mfa!$B$51,env_ac_mfa!$C:$C,Data_mfa!$A$59,env_ac_mfa!$D:$D,Data_mfa!$C$59,env_ac_mfa!$E:$E,Data_mfa!$B$50)</f>
        <v>3.4689999999999999</v>
      </c>
      <c r="W59" s="152">
        <f>SUMIFS(env_ac_mfa!$F:$F,env_ac_mfa!$A:$A,W53,env_ac_mfa!$B:$B,Data_mfa!$B$51,env_ac_mfa!$C:$C,Data_mfa!$A$59,env_ac_mfa!$D:$D,Data_mfa!$C$59,env_ac_mfa!$E:$E,Data_mfa!$B$50)</f>
        <v>3.306</v>
      </c>
      <c r="X59" s="152">
        <f>SUMIFS(env_ac_mfa!$F:$F,env_ac_mfa!$A:$A,X53,env_ac_mfa!$B:$B,Data_mfa!$B$51,env_ac_mfa!$C:$C,Data_mfa!$A$59,env_ac_mfa!$D:$D,Data_mfa!$C$59,env_ac_mfa!$E:$E,Data_mfa!$B$50)</f>
        <v>3.3879999999999999</v>
      </c>
      <c r="Y59" s="152">
        <f>SUMIFS(env_ac_mfa!$F:$F,env_ac_mfa!$A:$A,Y53,env_ac_mfa!$B:$B,Data_mfa!$B$51,env_ac_mfa!$C:$C,Data_mfa!$A$59,env_ac_mfa!$D:$D,Data_mfa!$C$59,env_ac_mfa!$E:$E,Data_mfa!$B$50)</f>
        <v>3.3860000000000001</v>
      </c>
      <c r="Z59" s="152">
        <f>SUMIFS(env_ac_mfa!$F:$F,env_ac_mfa!$A:$A,Z53,env_ac_mfa!$B:$B,Data_mfa!$B$51,env_ac_mfa!$C:$C,Data_mfa!$A$59,env_ac_mfa!$D:$D,Data_mfa!$C$59,env_ac_mfa!$E:$E,Data_mfa!$B$50)</f>
        <v>3.496</v>
      </c>
      <c r="AA59" s="152">
        <f>SUMIFS(env_ac_mfa!$F:$F,env_ac_mfa!$A:$A,AA53,env_ac_mfa!$B:$B,Data_mfa!$B$51,env_ac_mfa!$C:$C,Data_mfa!$A$59,env_ac_mfa!$D:$D,Data_mfa!$C$59,env_ac_mfa!$E:$E,Data_mfa!$B$50)</f>
        <v>3.2229999999999999</v>
      </c>
      <c r="AB59" s="152">
        <f>SUMIFS(env_ac_mfa!$F:$F,env_ac_mfa!$A:$A,AB53,env_ac_mfa!$B:$B,Data_mfa!$B$51,env_ac_mfa!$C:$C,Data_mfa!$A$59,env_ac_mfa!$D:$D,Data_mfa!$C$59,env_ac_mfa!$E:$E,Data_mfa!$B$50)</f>
        <v>3.1920000000000002</v>
      </c>
    </row>
    <row r="60" spans="1:28" x14ac:dyDescent="0.2">
      <c r="A60" s="144" t="s">
        <v>68</v>
      </c>
      <c r="B60" s="144" t="s">
        <v>1</v>
      </c>
      <c r="C60" s="144" t="s">
        <v>59</v>
      </c>
      <c r="D60" s="144" t="s">
        <v>3</v>
      </c>
      <c r="E60" s="152">
        <f>SUMIFS(env_ac_mfa!$F:$F,env_ac_mfa!$A:$A,E53,env_ac_mfa!$B:$B,Data_mfa!$B$51,env_ac_mfa!$C:$C,Data_mfa!$A$60,env_ac_mfa!$D:$D,Data_mfa!$C$60,env_ac_mfa!$E:$E,Data_mfa!$B$50)</f>
        <v>0.35799999999999998</v>
      </c>
      <c r="F60" s="152">
        <f>SUMIFS(env_ac_mfa!$F:$F,env_ac_mfa!$A:$A,F53,env_ac_mfa!$B:$B,Data_mfa!$B$51,env_ac_mfa!$C:$C,Data_mfa!$A$60,env_ac_mfa!$D:$D,Data_mfa!$C$60,env_ac_mfa!$E:$E,Data_mfa!$B$50)</f>
        <v>0.36699999999999999</v>
      </c>
      <c r="G60" s="152">
        <f>SUMIFS(env_ac_mfa!$F:$F,env_ac_mfa!$A:$A,G53,env_ac_mfa!$B:$B,Data_mfa!$B$51,env_ac_mfa!$C:$C,Data_mfa!$A$60,env_ac_mfa!$D:$D,Data_mfa!$C$60,env_ac_mfa!$E:$E,Data_mfa!$B$50)</f>
        <v>0.38800000000000001</v>
      </c>
      <c r="H60" s="152">
        <f>SUMIFS(env_ac_mfa!$F:$F,env_ac_mfa!$A:$A,H53,env_ac_mfa!$B:$B,Data_mfa!$B$51,env_ac_mfa!$C:$C,Data_mfa!$A$60,env_ac_mfa!$D:$D,Data_mfa!$C$60,env_ac_mfa!$E:$E,Data_mfa!$B$50)</f>
        <v>0.38500000000000001</v>
      </c>
      <c r="I60" s="152">
        <f>SUMIFS(env_ac_mfa!$F:$F,env_ac_mfa!$A:$A,I53,env_ac_mfa!$B:$B,Data_mfa!$B$51,env_ac_mfa!$C:$C,Data_mfa!$A$60,env_ac_mfa!$D:$D,Data_mfa!$C$60,env_ac_mfa!$E:$E,Data_mfa!$B$50)</f>
        <v>0.38900000000000001</v>
      </c>
      <c r="J60" s="152">
        <f>SUMIFS(env_ac_mfa!$F:$F,env_ac_mfa!$A:$A,J53,env_ac_mfa!$B:$B,Data_mfa!$B$51,env_ac_mfa!$C:$C,Data_mfa!$A$60,env_ac_mfa!$D:$D,Data_mfa!$C$60,env_ac_mfa!$E:$E,Data_mfa!$B$50)</f>
        <v>0.39200000000000002</v>
      </c>
      <c r="K60" s="152">
        <f>SUMIFS(env_ac_mfa!$F:$F,env_ac_mfa!$A:$A,K53,env_ac_mfa!$B:$B,Data_mfa!$B$51,env_ac_mfa!$C:$C,Data_mfa!$A$60,env_ac_mfa!$D:$D,Data_mfa!$C$60,env_ac_mfa!$E:$E,Data_mfa!$B$50)</f>
        <v>0.39500000000000002</v>
      </c>
      <c r="L60" s="152">
        <f>SUMIFS(env_ac_mfa!$F:$F,env_ac_mfa!$A:$A,L53,env_ac_mfa!$B:$B,Data_mfa!$B$51,env_ac_mfa!$C:$C,Data_mfa!$A$60,env_ac_mfa!$D:$D,Data_mfa!$C$60,env_ac_mfa!$E:$E,Data_mfa!$B$50)</f>
        <v>0.42399999999999999</v>
      </c>
      <c r="M60" s="152">
        <f>SUMIFS(env_ac_mfa!$F:$F,env_ac_mfa!$A:$A,M53,env_ac_mfa!$B:$B,Data_mfa!$B$51,env_ac_mfa!$C:$C,Data_mfa!$A$60,env_ac_mfa!$D:$D,Data_mfa!$C$60,env_ac_mfa!$E:$E,Data_mfa!$B$50)</f>
        <v>0.41199999999999998</v>
      </c>
      <c r="N60" s="152">
        <f>SUMIFS(env_ac_mfa!$F:$F,env_ac_mfa!$A:$A,N53,env_ac_mfa!$B:$B,Data_mfa!$B$51,env_ac_mfa!$C:$C,Data_mfa!$A$60,env_ac_mfa!$D:$D,Data_mfa!$C$60,env_ac_mfa!$E:$E,Data_mfa!$B$50)</f>
        <v>0.34599999999999997</v>
      </c>
      <c r="O60" s="152">
        <f>SUMIFS(env_ac_mfa!$F:$F,env_ac_mfa!$A:$A,O53,env_ac_mfa!$B:$B,Data_mfa!$B$51,env_ac_mfa!$C:$C,Data_mfa!$A$60,env_ac_mfa!$D:$D,Data_mfa!$C$60,env_ac_mfa!$E:$E,Data_mfa!$B$50)</f>
        <v>0.36499999999999999</v>
      </c>
      <c r="P60" s="152">
        <f>SUMIFS(env_ac_mfa!$F:$F,env_ac_mfa!$A:$A,P53,env_ac_mfa!$B:$B,Data_mfa!$B$51,env_ac_mfa!$C:$C,Data_mfa!$A$60,env_ac_mfa!$D:$D,Data_mfa!$C$60,env_ac_mfa!$E:$E,Data_mfa!$B$50)</f>
        <v>0.38300000000000001</v>
      </c>
      <c r="Q60" s="152">
        <f>SUMIFS(env_ac_mfa!$F:$F,env_ac_mfa!$A:$A,Q53,env_ac_mfa!$B:$B,Data_mfa!$B$51,env_ac_mfa!$C:$C,Data_mfa!$A$60,env_ac_mfa!$D:$D,Data_mfa!$C$60,env_ac_mfa!$E:$E,Data_mfa!$B$50)</f>
        <v>0.378</v>
      </c>
      <c r="R60" s="152">
        <f>SUMIFS(env_ac_mfa!$F:$F,env_ac_mfa!$A:$A,R53,env_ac_mfa!$B:$B,Data_mfa!$B$51,env_ac_mfa!$C:$C,Data_mfa!$A$60,env_ac_mfa!$D:$D,Data_mfa!$C$60,env_ac_mfa!$E:$E,Data_mfa!$B$50)</f>
        <v>0.38600000000000001</v>
      </c>
      <c r="S60" s="152">
        <f>SUMIFS(env_ac_mfa!$F:$F,env_ac_mfa!$A:$A,S53,env_ac_mfa!$B:$B,Data_mfa!$B$51,env_ac_mfa!$C:$C,Data_mfa!$A$60,env_ac_mfa!$D:$D,Data_mfa!$C$60,env_ac_mfa!$E:$E,Data_mfa!$B$50)</f>
        <v>0.41699999999999998</v>
      </c>
      <c r="T60" s="152">
        <f>SUMIFS(env_ac_mfa!$F:$F,env_ac_mfa!$A:$A,T53,env_ac_mfa!$B:$B,Data_mfa!$B$51,env_ac_mfa!$C:$C,Data_mfa!$A$60,env_ac_mfa!$D:$D,Data_mfa!$C$60,env_ac_mfa!$E:$E,Data_mfa!$B$50)</f>
        <v>0.41499999999999998</v>
      </c>
      <c r="U60" s="152">
        <f>SUMIFS(env_ac_mfa!$F:$F,env_ac_mfa!$A:$A,U53,env_ac_mfa!$B:$B,Data_mfa!$B$51,env_ac_mfa!$C:$C,Data_mfa!$A$60,env_ac_mfa!$D:$D,Data_mfa!$C$60,env_ac_mfa!$E:$E,Data_mfa!$B$50)</f>
        <v>0.42699999999999999</v>
      </c>
      <c r="V60" s="152">
        <f>SUMIFS(env_ac_mfa!$F:$F,env_ac_mfa!$A:$A,V53,env_ac_mfa!$B:$B,Data_mfa!$B$51,env_ac_mfa!$C:$C,Data_mfa!$A$60,env_ac_mfa!$D:$D,Data_mfa!$C$60,env_ac_mfa!$E:$E,Data_mfa!$B$50)</f>
        <v>0.438</v>
      </c>
      <c r="W60" s="152">
        <f>SUMIFS(env_ac_mfa!$F:$F,env_ac_mfa!$A:$A,W53,env_ac_mfa!$B:$B,Data_mfa!$B$51,env_ac_mfa!$C:$C,Data_mfa!$A$60,env_ac_mfa!$D:$D,Data_mfa!$C$60,env_ac_mfa!$E:$E,Data_mfa!$B$50)</f>
        <v>0.46500000000000002</v>
      </c>
      <c r="X60" s="152">
        <f>SUMIFS(env_ac_mfa!$F:$F,env_ac_mfa!$A:$A,X53,env_ac_mfa!$B:$B,Data_mfa!$B$51,env_ac_mfa!$C:$C,Data_mfa!$A$60,env_ac_mfa!$D:$D,Data_mfa!$C$60,env_ac_mfa!$E:$E,Data_mfa!$B$50)</f>
        <v>0.47399999999999998</v>
      </c>
      <c r="Y60" s="152">
        <f>SUMIFS(env_ac_mfa!$F:$F,env_ac_mfa!$A:$A,Y53,env_ac_mfa!$B:$B,Data_mfa!$B$51,env_ac_mfa!$C:$C,Data_mfa!$A$60,env_ac_mfa!$D:$D,Data_mfa!$C$60,env_ac_mfa!$E:$E,Data_mfa!$B$50)</f>
        <v>0.44900000000000001</v>
      </c>
      <c r="Z60" s="152">
        <f>SUMIFS(env_ac_mfa!$F:$F,env_ac_mfa!$A:$A,Z53,env_ac_mfa!$B:$B,Data_mfa!$B$51,env_ac_mfa!$C:$C,Data_mfa!$A$60,env_ac_mfa!$D:$D,Data_mfa!$C$60,env_ac_mfa!$E:$E,Data_mfa!$B$50)</f>
        <v>0.438</v>
      </c>
      <c r="AA60" s="152">
        <f>SUMIFS(env_ac_mfa!$F:$F,env_ac_mfa!$A:$A,AA53,env_ac_mfa!$B:$B,Data_mfa!$B$51,env_ac_mfa!$C:$C,Data_mfa!$A$60,env_ac_mfa!$D:$D,Data_mfa!$C$60,env_ac_mfa!$E:$E,Data_mfa!$B$50)</f>
        <v>0.46200000000000002</v>
      </c>
      <c r="AB60" s="152">
        <f>SUMIFS(env_ac_mfa!$F:$F,env_ac_mfa!$A:$A,AB53,env_ac_mfa!$B:$B,Data_mfa!$B$51,env_ac_mfa!$C:$C,Data_mfa!$A$60,env_ac_mfa!$D:$D,Data_mfa!$C$60,env_ac_mfa!$E:$E,Data_mfa!$B$50)</f>
        <v>0.42799999999999999</v>
      </c>
    </row>
    <row r="61" spans="1:28" x14ac:dyDescent="0.2">
      <c r="A61" s="144" t="s">
        <v>68</v>
      </c>
      <c r="B61" s="144" t="s">
        <v>1</v>
      </c>
      <c r="C61" s="144" t="s">
        <v>58</v>
      </c>
      <c r="D61" s="144" t="s">
        <v>57</v>
      </c>
      <c r="E61" s="152">
        <f>SUMIFS(env_ac_mfa!$F:$F,env_ac_mfa!$A:$A,E53,env_ac_mfa!$B:$B,Data_mfa!$B$51,env_ac_mfa!$C:$C,Data_mfa!$A$61,env_ac_mfa!$D:$D,Data_mfa!$C$61,env_ac_mfa!$E:$E,Data_mfa!$B$50)</f>
        <v>0.29099999999999998</v>
      </c>
      <c r="F61" s="152">
        <f>SUMIFS(env_ac_mfa!$F:$F,env_ac_mfa!$A:$A,F53,env_ac_mfa!$B:$B,Data_mfa!$B$51,env_ac_mfa!$C:$C,Data_mfa!$A$61,env_ac_mfa!$D:$D,Data_mfa!$C$61,env_ac_mfa!$E:$E,Data_mfa!$B$50)</f>
        <v>0.28000000000000003</v>
      </c>
      <c r="G61" s="152">
        <f>SUMIFS(env_ac_mfa!$F:$F,env_ac_mfa!$A:$A,G53,env_ac_mfa!$B:$B,Data_mfa!$B$51,env_ac_mfa!$C:$C,Data_mfa!$A$61,env_ac_mfa!$D:$D,Data_mfa!$C$61,env_ac_mfa!$E:$E,Data_mfa!$B$50)</f>
        <v>0.29199999999999998</v>
      </c>
      <c r="H61" s="152">
        <f>SUMIFS(env_ac_mfa!$F:$F,env_ac_mfa!$A:$A,H53,env_ac_mfa!$B:$B,Data_mfa!$B$51,env_ac_mfa!$C:$C,Data_mfa!$A$61,env_ac_mfa!$D:$D,Data_mfa!$C$61,env_ac_mfa!$E:$E,Data_mfa!$B$50)</f>
        <v>0.30099999999999999</v>
      </c>
      <c r="I61" s="152">
        <f>SUMIFS(env_ac_mfa!$F:$F,env_ac_mfa!$A:$A,I53,env_ac_mfa!$B:$B,Data_mfa!$B$51,env_ac_mfa!$C:$C,Data_mfa!$A$61,env_ac_mfa!$D:$D,Data_mfa!$C$61,env_ac_mfa!$E:$E,Data_mfa!$B$50)</f>
        <v>0.29499999999999998</v>
      </c>
      <c r="J61" s="152">
        <f>SUMIFS(env_ac_mfa!$F:$F,env_ac_mfa!$A:$A,J53,env_ac_mfa!$B:$B,Data_mfa!$B$51,env_ac_mfa!$C:$C,Data_mfa!$A$61,env_ac_mfa!$D:$D,Data_mfa!$C$61,env_ac_mfa!$E:$E,Data_mfa!$B$50)</f>
        <v>0.32100000000000001</v>
      </c>
      <c r="K61" s="152">
        <f>SUMIFS(env_ac_mfa!$F:$F,env_ac_mfa!$A:$A,K53,env_ac_mfa!$B:$B,Data_mfa!$B$51,env_ac_mfa!$C:$C,Data_mfa!$A$61,env_ac_mfa!$D:$D,Data_mfa!$C$61,env_ac_mfa!$E:$E,Data_mfa!$B$50)</f>
        <v>0.32900000000000001</v>
      </c>
      <c r="L61" s="152">
        <f>SUMIFS(env_ac_mfa!$F:$F,env_ac_mfa!$A:$A,L53,env_ac_mfa!$B:$B,Data_mfa!$B$51,env_ac_mfa!$C:$C,Data_mfa!$A$61,env_ac_mfa!$D:$D,Data_mfa!$C$61,env_ac_mfa!$E:$E,Data_mfa!$B$50)</f>
        <v>0.315</v>
      </c>
      <c r="M61" s="152">
        <f>SUMIFS(env_ac_mfa!$F:$F,env_ac_mfa!$A:$A,M53,env_ac_mfa!$B:$B,Data_mfa!$B$51,env_ac_mfa!$C:$C,Data_mfa!$A$61,env_ac_mfa!$D:$D,Data_mfa!$C$61,env_ac_mfa!$E:$E,Data_mfa!$B$50)</f>
        <v>0.33600000000000002</v>
      </c>
      <c r="N61" s="152">
        <f>SUMIFS(env_ac_mfa!$F:$F,env_ac_mfa!$A:$A,N53,env_ac_mfa!$B:$B,Data_mfa!$B$51,env_ac_mfa!$C:$C,Data_mfa!$A$61,env_ac_mfa!$D:$D,Data_mfa!$C$61,env_ac_mfa!$E:$E,Data_mfa!$B$50)</f>
        <v>0.32800000000000001</v>
      </c>
      <c r="O61" s="152">
        <f>SUMIFS(env_ac_mfa!$F:$F,env_ac_mfa!$A:$A,O53,env_ac_mfa!$B:$B,Data_mfa!$B$51,env_ac_mfa!$C:$C,Data_mfa!$A$61,env_ac_mfa!$D:$D,Data_mfa!$C$61,env_ac_mfa!$E:$E,Data_mfa!$B$50)</f>
        <v>0.36299999999999999</v>
      </c>
      <c r="P61" s="152">
        <f>SUMIFS(env_ac_mfa!$F:$F,env_ac_mfa!$A:$A,P53,env_ac_mfa!$B:$B,Data_mfa!$B$51,env_ac_mfa!$C:$C,Data_mfa!$A$61,env_ac_mfa!$D:$D,Data_mfa!$C$61,env_ac_mfa!$E:$E,Data_mfa!$B$50)</f>
        <v>0.36699999999999999</v>
      </c>
      <c r="Q61" s="152">
        <f>SUMIFS(env_ac_mfa!$F:$F,env_ac_mfa!$A:$A,Q53,env_ac_mfa!$B:$B,Data_mfa!$B$51,env_ac_mfa!$C:$C,Data_mfa!$A$61,env_ac_mfa!$D:$D,Data_mfa!$C$61,env_ac_mfa!$E:$E,Data_mfa!$B$50)</f>
        <v>0.376</v>
      </c>
      <c r="R61" s="152">
        <f>SUMIFS(env_ac_mfa!$F:$F,env_ac_mfa!$A:$A,R53,env_ac_mfa!$B:$B,Data_mfa!$B$51,env_ac_mfa!$C:$C,Data_mfa!$A$61,env_ac_mfa!$D:$D,Data_mfa!$C$61,env_ac_mfa!$E:$E,Data_mfa!$B$50)</f>
        <v>0.41699999999999998</v>
      </c>
      <c r="S61" s="152">
        <f>SUMIFS(env_ac_mfa!$F:$F,env_ac_mfa!$A:$A,S53,env_ac_mfa!$B:$B,Data_mfa!$B$51,env_ac_mfa!$C:$C,Data_mfa!$A$61,env_ac_mfa!$D:$D,Data_mfa!$C$61,env_ac_mfa!$E:$E,Data_mfa!$B$50)</f>
        <v>0.433</v>
      </c>
      <c r="T61" s="152">
        <f>SUMIFS(env_ac_mfa!$F:$F,env_ac_mfa!$A:$A,T53,env_ac_mfa!$B:$B,Data_mfa!$B$51,env_ac_mfa!$C:$C,Data_mfa!$A$61,env_ac_mfa!$D:$D,Data_mfa!$C$61,env_ac_mfa!$E:$E,Data_mfa!$B$50)</f>
        <v>0.45400000000000001</v>
      </c>
      <c r="U61" s="152">
        <f>SUMIFS(env_ac_mfa!$F:$F,env_ac_mfa!$A:$A,U53,env_ac_mfa!$B:$B,Data_mfa!$B$51,env_ac_mfa!$C:$C,Data_mfa!$A$61,env_ac_mfa!$D:$D,Data_mfa!$C$61,env_ac_mfa!$E:$E,Data_mfa!$B$50)</f>
        <v>0.45700000000000002</v>
      </c>
      <c r="V61" s="152">
        <f>SUMIFS(env_ac_mfa!$F:$F,env_ac_mfa!$A:$A,V53,env_ac_mfa!$B:$B,Data_mfa!$B$51,env_ac_mfa!$C:$C,Data_mfa!$A$61,env_ac_mfa!$D:$D,Data_mfa!$C$61,env_ac_mfa!$E:$E,Data_mfa!$B$50)</f>
        <v>0.44800000000000001</v>
      </c>
      <c r="W61" s="152">
        <f>SUMIFS(env_ac_mfa!$F:$F,env_ac_mfa!$A:$A,W53,env_ac_mfa!$B:$B,Data_mfa!$B$51,env_ac_mfa!$C:$C,Data_mfa!$A$61,env_ac_mfa!$D:$D,Data_mfa!$C$61,env_ac_mfa!$E:$E,Data_mfa!$B$50)</f>
        <v>0.438</v>
      </c>
      <c r="X61" s="152">
        <f>SUMIFS(env_ac_mfa!$F:$F,env_ac_mfa!$A:$A,X53,env_ac_mfa!$B:$B,Data_mfa!$B$51,env_ac_mfa!$C:$C,Data_mfa!$A$61,env_ac_mfa!$D:$D,Data_mfa!$C$61,env_ac_mfa!$E:$E,Data_mfa!$B$50)</f>
        <v>0.48099999999999998</v>
      </c>
      <c r="Y61" s="152">
        <f>SUMIFS(env_ac_mfa!$F:$F,env_ac_mfa!$A:$A,Y53,env_ac_mfa!$B:$B,Data_mfa!$B$51,env_ac_mfa!$C:$C,Data_mfa!$A$61,env_ac_mfa!$D:$D,Data_mfa!$C$61,env_ac_mfa!$E:$E,Data_mfa!$B$50)</f>
        <v>0.50800000000000001</v>
      </c>
      <c r="Z61" s="152">
        <f>SUMIFS(env_ac_mfa!$F:$F,env_ac_mfa!$A:$A,Z53,env_ac_mfa!$B:$B,Data_mfa!$B$51,env_ac_mfa!$C:$C,Data_mfa!$A$61,env_ac_mfa!$D:$D,Data_mfa!$C$61,env_ac_mfa!$E:$E,Data_mfa!$B$50)</f>
        <v>0.501</v>
      </c>
      <c r="AA61" s="152">
        <f>SUMIFS(env_ac_mfa!$F:$F,env_ac_mfa!$A:$A,AA53,env_ac_mfa!$B:$B,Data_mfa!$B$51,env_ac_mfa!$C:$C,Data_mfa!$A$61,env_ac_mfa!$D:$D,Data_mfa!$C$61,env_ac_mfa!$E:$E,Data_mfa!$B$50)</f>
        <v>0.47</v>
      </c>
      <c r="AB61" s="152">
        <f>SUMIFS(env_ac_mfa!$F:$F,env_ac_mfa!$A:$A,AB53,env_ac_mfa!$B:$B,Data_mfa!$B$51,env_ac_mfa!$C:$C,Data_mfa!$A$61,env_ac_mfa!$D:$D,Data_mfa!$C$61,env_ac_mfa!$E:$E,Data_mfa!$B$50)</f>
        <v>0.44700000000000001</v>
      </c>
    </row>
    <row r="62" spans="1:28" x14ac:dyDescent="0.2">
      <c r="A62" s="144" t="s">
        <v>68</v>
      </c>
      <c r="B62" s="144" t="s">
        <v>1</v>
      </c>
      <c r="C62" s="144" t="s">
        <v>56</v>
      </c>
      <c r="D62" s="144" t="s">
        <v>12</v>
      </c>
      <c r="E62" s="152">
        <f>SUMIFS(env_ac_mfa!$F:$F,env_ac_mfa!$A:$A,E53,env_ac_mfa!$B:$B,Data_mfa!$B$51,env_ac_mfa!$C:$C,Data_mfa!$A$62,env_ac_mfa!$D:$D,Data_mfa!$C$62,env_ac_mfa!$E:$E,Data_mfa!$B$50)</f>
        <v>3.5169999999999999</v>
      </c>
      <c r="F62" s="152">
        <f>SUMIFS(env_ac_mfa!$F:$F,env_ac_mfa!$A:$A,F53,env_ac_mfa!$B:$B,Data_mfa!$B$51,env_ac_mfa!$C:$C,Data_mfa!$A$62,env_ac_mfa!$D:$D,Data_mfa!$C$62,env_ac_mfa!$E:$E,Data_mfa!$B$50)</f>
        <v>3.4849999999999999</v>
      </c>
      <c r="G62" s="152">
        <f>SUMIFS(env_ac_mfa!$F:$F,env_ac_mfa!$A:$A,G53,env_ac_mfa!$B:$B,Data_mfa!$B$51,env_ac_mfa!$C:$C,Data_mfa!$A$62,env_ac_mfa!$D:$D,Data_mfa!$C$62,env_ac_mfa!$E:$E,Data_mfa!$B$50)</f>
        <v>3.5089999999999999</v>
      </c>
      <c r="H62" s="152">
        <f>SUMIFS(env_ac_mfa!$F:$F,env_ac_mfa!$A:$A,H53,env_ac_mfa!$B:$B,Data_mfa!$B$51,env_ac_mfa!$C:$C,Data_mfa!$A$62,env_ac_mfa!$D:$D,Data_mfa!$C$62,env_ac_mfa!$E:$E,Data_mfa!$B$50)</f>
        <v>3.218</v>
      </c>
      <c r="I62" s="152">
        <f>SUMIFS(env_ac_mfa!$F:$F,env_ac_mfa!$A:$A,I53,env_ac_mfa!$B:$B,Data_mfa!$B$51,env_ac_mfa!$C:$C,Data_mfa!$A$62,env_ac_mfa!$D:$D,Data_mfa!$C$62,env_ac_mfa!$E:$E,Data_mfa!$B$50)</f>
        <v>3.6429999999999998</v>
      </c>
      <c r="J62" s="152">
        <f>SUMIFS(env_ac_mfa!$F:$F,env_ac_mfa!$A:$A,J53,env_ac_mfa!$B:$B,Data_mfa!$B$51,env_ac_mfa!$C:$C,Data_mfa!$A$62,env_ac_mfa!$D:$D,Data_mfa!$C$62,env_ac_mfa!$E:$E,Data_mfa!$B$50)</f>
        <v>3.492</v>
      </c>
      <c r="K62" s="152">
        <f>SUMIFS(env_ac_mfa!$F:$F,env_ac_mfa!$A:$A,K53,env_ac_mfa!$B:$B,Data_mfa!$B$51,env_ac_mfa!$C:$C,Data_mfa!$A$62,env_ac_mfa!$D:$D,Data_mfa!$C$62,env_ac_mfa!$E:$E,Data_mfa!$B$50)</f>
        <v>3.294</v>
      </c>
      <c r="L62" s="152">
        <f>SUMIFS(env_ac_mfa!$F:$F,env_ac_mfa!$A:$A,L53,env_ac_mfa!$B:$B,Data_mfa!$B$51,env_ac_mfa!$C:$C,Data_mfa!$A$62,env_ac_mfa!$D:$D,Data_mfa!$C$62,env_ac_mfa!$E:$E,Data_mfa!$B$50)</f>
        <v>3.4249999999999998</v>
      </c>
      <c r="M62" s="152">
        <f>SUMIFS(env_ac_mfa!$F:$F,env_ac_mfa!$A:$A,M53,env_ac_mfa!$B:$B,Data_mfa!$B$51,env_ac_mfa!$C:$C,Data_mfa!$A$62,env_ac_mfa!$D:$D,Data_mfa!$C$62,env_ac_mfa!$E:$E,Data_mfa!$B$50)</f>
        <v>3.4729999999999999</v>
      </c>
      <c r="N62" s="152">
        <f>SUMIFS(env_ac_mfa!$F:$F,env_ac_mfa!$A:$A,N53,env_ac_mfa!$B:$B,Data_mfa!$B$51,env_ac_mfa!$C:$C,Data_mfa!$A$62,env_ac_mfa!$D:$D,Data_mfa!$C$62,env_ac_mfa!$E:$E,Data_mfa!$B$50)</f>
        <v>3.347</v>
      </c>
      <c r="O62" s="152">
        <f>SUMIFS(env_ac_mfa!$F:$F,env_ac_mfa!$A:$A,O53,env_ac_mfa!$B:$B,Data_mfa!$B$51,env_ac_mfa!$C:$C,Data_mfa!$A$62,env_ac_mfa!$D:$D,Data_mfa!$C$62,env_ac_mfa!$E:$E,Data_mfa!$B$50)</f>
        <v>3.2650000000000001</v>
      </c>
      <c r="P62" s="152">
        <f>SUMIFS(env_ac_mfa!$F:$F,env_ac_mfa!$A:$A,P53,env_ac_mfa!$B:$B,Data_mfa!$B$51,env_ac_mfa!$C:$C,Data_mfa!$A$62,env_ac_mfa!$D:$D,Data_mfa!$C$62,env_ac_mfa!$E:$E,Data_mfa!$B$50)</f>
        <v>3.4249999999999998</v>
      </c>
      <c r="Q62" s="152">
        <f>SUMIFS(env_ac_mfa!$F:$F,env_ac_mfa!$A:$A,Q53,env_ac_mfa!$B:$B,Data_mfa!$B$51,env_ac_mfa!$C:$C,Data_mfa!$A$62,env_ac_mfa!$D:$D,Data_mfa!$C$62,env_ac_mfa!$E:$E,Data_mfa!$B$50)</f>
        <v>3.2530000000000001</v>
      </c>
      <c r="R62" s="152">
        <f>SUMIFS(env_ac_mfa!$F:$F,env_ac_mfa!$A:$A,R53,env_ac_mfa!$B:$B,Data_mfa!$B$51,env_ac_mfa!$C:$C,Data_mfa!$A$62,env_ac_mfa!$D:$D,Data_mfa!$C$62,env_ac_mfa!$E:$E,Data_mfa!$B$50)</f>
        <v>3.327</v>
      </c>
      <c r="S62" s="152">
        <f>SUMIFS(env_ac_mfa!$F:$F,env_ac_mfa!$A:$A,S53,env_ac_mfa!$B:$B,Data_mfa!$B$51,env_ac_mfa!$C:$C,Data_mfa!$A$62,env_ac_mfa!$D:$D,Data_mfa!$C$62,env_ac_mfa!$E:$E,Data_mfa!$B$50)</f>
        <v>3.5510000000000002</v>
      </c>
      <c r="T62" s="152">
        <f>SUMIFS(env_ac_mfa!$F:$F,env_ac_mfa!$A:$A,T53,env_ac_mfa!$B:$B,Data_mfa!$B$51,env_ac_mfa!$C:$C,Data_mfa!$A$62,env_ac_mfa!$D:$D,Data_mfa!$C$62,env_ac_mfa!$E:$E,Data_mfa!$B$50)</f>
        <v>3.282</v>
      </c>
      <c r="U62" s="152">
        <f>SUMIFS(env_ac_mfa!$F:$F,env_ac_mfa!$A:$A,U53,env_ac_mfa!$B:$B,Data_mfa!$B$51,env_ac_mfa!$C:$C,Data_mfa!$A$62,env_ac_mfa!$D:$D,Data_mfa!$C$62,env_ac_mfa!$E:$E,Data_mfa!$B$50)</f>
        <v>3.327</v>
      </c>
      <c r="V62" s="152">
        <f>SUMIFS(env_ac_mfa!$F:$F,env_ac_mfa!$A:$A,V53,env_ac_mfa!$B:$B,Data_mfa!$B$51,env_ac_mfa!$C:$C,Data_mfa!$A$62,env_ac_mfa!$D:$D,Data_mfa!$C$62,env_ac_mfa!$E:$E,Data_mfa!$B$50)</f>
        <v>3.46</v>
      </c>
      <c r="W62" s="152">
        <f>SUMIFS(env_ac_mfa!$F:$F,env_ac_mfa!$A:$A,W53,env_ac_mfa!$B:$B,Data_mfa!$B$51,env_ac_mfa!$C:$C,Data_mfa!$A$62,env_ac_mfa!$D:$D,Data_mfa!$C$62,env_ac_mfa!$E:$E,Data_mfa!$B$50)</f>
        <v>3.3330000000000002</v>
      </c>
      <c r="X62" s="152">
        <f>SUMIFS(env_ac_mfa!$F:$F,env_ac_mfa!$A:$A,X53,env_ac_mfa!$B:$B,Data_mfa!$B$51,env_ac_mfa!$C:$C,Data_mfa!$A$62,env_ac_mfa!$D:$D,Data_mfa!$C$62,env_ac_mfa!$E:$E,Data_mfa!$B$50)</f>
        <v>3.38</v>
      </c>
      <c r="Y62" s="152">
        <f>SUMIFS(env_ac_mfa!$F:$F,env_ac_mfa!$A:$A,Y53,env_ac_mfa!$B:$B,Data_mfa!$B$51,env_ac_mfa!$C:$C,Data_mfa!$A$62,env_ac_mfa!$D:$D,Data_mfa!$C$62,env_ac_mfa!$E:$E,Data_mfa!$B$50)</f>
        <v>3.3260000000000001</v>
      </c>
      <c r="Z62" s="152">
        <f>SUMIFS(env_ac_mfa!$F:$F,env_ac_mfa!$A:$A,Z53,env_ac_mfa!$B:$B,Data_mfa!$B$51,env_ac_mfa!$C:$C,Data_mfa!$A$62,env_ac_mfa!$D:$D,Data_mfa!$C$62,env_ac_mfa!$E:$E,Data_mfa!$B$50)</f>
        <v>3.4329999999999998</v>
      </c>
      <c r="AA62" s="152">
        <f>SUMIFS(env_ac_mfa!$F:$F,env_ac_mfa!$A:$A,AA53,env_ac_mfa!$B:$B,Data_mfa!$B$51,env_ac_mfa!$C:$C,Data_mfa!$A$62,env_ac_mfa!$D:$D,Data_mfa!$C$62,env_ac_mfa!$E:$E,Data_mfa!$B$50)</f>
        <v>3.2160000000000002</v>
      </c>
      <c r="AB62" s="152">
        <f>SUMIFS(env_ac_mfa!$F:$F,env_ac_mfa!$A:$A,AB53,env_ac_mfa!$B:$B,Data_mfa!$B$51,env_ac_mfa!$C:$C,Data_mfa!$A$62,env_ac_mfa!$D:$D,Data_mfa!$C$62,env_ac_mfa!$E:$E,Data_mfa!$B$50)</f>
        <v>3.173</v>
      </c>
    </row>
    <row r="63" spans="1:28" x14ac:dyDescent="0.2">
      <c r="A63" s="144" t="s">
        <v>68</v>
      </c>
      <c r="B63" s="144" t="s">
        <v>1</v>
      </c>
      <c r="C63" s="144" t="s">
        <v>53</v>
      </c>
      <c r="D63" s="144" t="s">
        <v>52</v>
      </c>
      <c r="E63" s="152">
        <f>SUMIFS(env_ac_mfa!$F:$F,env_ac_mfa!$A:$A,E53,env_ac_mfa!$B:$B,Data_mfa!$B$51,env_ac_mfa!$C:$C,Data_mfa!$A$63,env_ac_mfa!$D:$D,Data_mfa!$C$63,env_ac_mfa!$E:$E,Data_mfa!$B$50)</f>
        <v>6.7000000000000004E-2</v>
      </c>
      <c r="F63" s="152">
        <f>SUMIFS(env_ac_mfa!$F:$F,env_ac_mfa!$A:$A,F53,env_ac_mfa!$B:$B,Data_mfa!$B$51,env_ac_mfa!$C:$C,Data_mfa!$A$63,env_ac_mfa!$D:$D,Data_mfa!$C$63,env_ac_mfa!$E:$E,Data_mfa!$B$50)</f>
        <v>8.6999999999999994E-2</v>
      </c>
      <c r="G63" s="152">
        <f>SUMIFS(env_ac_mfa!$F:$F,env_ac_mfa!$A:$A,G53,env_ac_mfa!$B:$B,Data_mfa!$B$51,env_ac_mfa!$C:$C,Data_mfa!$A$63,env_ac_mfa!$D:$D,Data_mfa!$C$63,env_ac_mfa!$E:$E,Data_mfa!$B$50)</f>
        <v>9.6000000000000002E-2</v>
      </c>
      <c r="H63" s="152">
        <f>SUMIFS(env_ac_mfa!$F:$F,env_ac_mfa!$A:$A,H53,env_ac_mfa!$B:$B,Data_mfa!$B$51,env_ac_mfa!$C:$C,Data_mfa!$A$63,env_ac_mfa!$D:$D,Data_mfa!$C$63,env_ac_mfa!$E:$E,Data_mfa!$B$50)</f>
        <v>8.5000000000000006E-2</v>
      </c>
      <c r="I63" s="152">
        <f>SUMIFS(env_ac_mfa!$F:$F,env_ac_mfa!$A:$A,I53,env_ac_mfa!$B:$B,Data_mfa!$B$51,env_ac_mfa!$C:$C,Data_mfa!$A$63,env_ac_mfa!$D:$D,Data_mfa!$C$63,env_ac_mfa!$E:$E,Data_mfa!$B$50)</f>
        <v>9.4E-2</v>
      </c>
      <c r="J63" s="152">
        <f>SUMIFS(env_ac_mfa!$F:$F,env_ac_mfa!$A:$A,J53,env_ac_mfa!$B:$B,Data_mfa!$B$51,env_ac_mfa!$C:$C,Data_mfa!$A$63,env_ac_mfa!$D:$D,Data_mfa!$C$63,env_ac_mfa!$E:$E,Data_mfa!$B$50)</f>
        <v>7.0999999999999994E-2</v>
      </c>
      <c r="K63" s="152">
        <f>SUMIFS(env_ac_mfa!$F:$F,env_ac_mfa!$A:$A,K53,env_ac_mfa!$B:$B,Data_mfa!$B$51,env_ac_mfa!$C:$C,Data_mfa!$A$63,env_ac_mfa!$D:$D,Data_mfa!$C$63,env_ac_mfa!$E:$E,Data_mfa!$B$50)</f>
        <v>6.6000000000000003E-2</v>
      </c>
      <c r="L63" s="152">
        <f>SUMIFS(env_ac_mfa!$F:$F,env_ac_mfa!$A:$A,L53,env_ac_mfa!$B:$B,Data_mfa!$B$51,env_ac_mfa!$C:$C,Data_mfa!$A$63,env_ac_mfa!$D:$D,Data_mfa!$C$63,env_ac_mfa!$E:$E,Data_mfa!$B$50)</f>
        <v>0.109</v>
      </c>
      <c r="M63" s="152">
        <f>SUMIFS(env_ac_mfa!$F:$F,env_ac_mfa!$A:$A,M53,env_ac_mfa!$B:$B,Data_mfa!$B$51,env_ac_mfa!$C:$C,Data_mfa!$A$63,env_ac_mfa!$D:$D,Data_mfa!$C$63,env_ac_mfa!$E:$E,Data_mfa!$B$50)</f>
        <v>7.5999999999999998E-2</v>
      </c>
      <c r="N63" s="152">
        <f>SUMIFS(env_ac_mfa!$F:$F,env_ac_mfa!$A:$A,N53,env_ac_mfa!$B:$B,Data_mfa!$B$51,env_ac_mfa!$C:$C,Data_mfa!$A$63,env_ac_mfa!$D:$D,Data_mfa!$C$63,env_ac_mfa!$E:$E,Data_mfa!$B$50)</f>
        <v>1.7999999999999999E-2</v>
      </c>
      <c r="O63" s="152">
        <f>SUMIFS(env_ac_mfa!$F:$F,env_ac_mfa!$A:$A,O53,env_ac_mfa!$B:$B,Data_mfa!$B$51,env_ac_mfa!$C:$C,Data_mfa!$A$63,env_ac_mfa!$D:$D,Data_mfa!$C$63,env_ac_mfa!$E:$E,Data_mfa!$B$50)</f>
        <v>2E-3</v>
      </c>
      <c r="P63" s="152">
        <f>SUMIFS(env_ac_mfa!$F:$F,env_ac_mfa!$A:$A,P53,env_ac_mfa!$B:$B,Data_mfa!$B$51,env_ac_mfa!$C:$C,Data_mfa!$A$63,env_ac_mfa!$D:$D,Data_mfa!$C$63,env_ac_mfa!$E:$E,Data_mfa!$B$50)</f>
        <v>1.6E-2</v>
      </c>
      <c r="Q63" s="152">
        <f>SUMIFS(env_ac_mfa!$F:$F,env_ac_mfa!$A:$A,Q53,env_ac_mfa!$B:$B,Data_mfa!$B$51,env_ac_mfa!$C:$C,Data_mfa!$A$63,env_ac_mfa!$D:$D,Data_mfa!$C$63,env_ac_mfa!$E:$E,Data_mfa!$B$50)</f>
        <v>2E-3</v>
      </c>
      <c r="R63" s="152">
        <f>SUMIFS(env_ac_mfa!$F:$F,env_ac_mfa!$A:$A,R53,env_ac_mfa!$B:$B,Data_mfa!$B$51,env_ac_mfa!$C:$C,Data_mfa!$A$63,env_ac_mfa!$D:$D,Data_mfa!$C$63,env_ac_mfa!$E:$E,Data_mfa!$B$50)</f>
        <v>-3.1E-2</v>
      </c>
      <c r="S63" s="152">
        <f>SUMIFS(env_ac_mfa!$F:$F,env_ac_mfa!$A:$A,S53,env_ac_mfa!$B:$B,Data_mfa!$B$51,env_ac_mfa!$C:$C,Data_mfa!$A$63,env_ac_mfa!$D:$D,Data_mfa!$C$63,env_ac_mfa!$E:$E,Data_mfa!$B$50)</f>
        <v>-1.6E-2</v>
      </c>
      <c r="T63" s="152">
        <f>SUMIFS(env_ac_mfa!$F:$F,env_ac_mfa!$A:$A,T53,env_ac_mfa!$B:$B,Data_mfa!$B$51,env_ac_mfa!$C:$C,Data_mfa!$A$63,env_ac_mfa!$D:$D,Data_mfa!$C$63,env_ac_mfa!$E:$E,Data_mfa!$B$50)</f>
        <v>-3.7999999999999999E-2</v>
      </c>
      <c r="U63" s="152">
        <f>SUMIFS(env_ac_mfa!$F:$F,env_ac_mfa!$A:$A,U53,env_ac_mfa!$B:$B,Data_mfa!$B$51,env_ac_mfa!$C:$C,Data_mfa!$A$63,env_ac_mfa!$D:$D,Data_mfa!$C$63,env_ac_mfa!$E:$E,Data_mfa!$B$50)</f>
        <v>-0.03</v>
      </c>
      <c r="V63" s="152">
        <f>SUMIFS(env_ac_mfa!$F:$F,env_ac_mfa!$A:$A,V53,env_ac_mfa!$B:$B,Data_mfa!$B$51,env_ac_mfa!$C:$C,Data_mfa!$A$63,env_ac_mfa!$D:$D,Data_mfa!$C$63,env_ac_mfa!$E:$E,Data_mfa!$B$50)</f>
        <v>-0.01</v>
      </c>
      <c r="W63" s="152">
        <f>SUMIFS(env_ac_mfa!$F:$F,env_ac_mfa!$A:$A,W53,env_ac_mfa!$B:$B,Data_mfa!$B$51,env_ac_mfa!$C:$C,Data_mfa!$A$63,env_ac_mfa!$D:$D,Data_mfa!$C$63,env_ac_mfa!$E:$E,Data_mfa!$B$50)</f>
        <v>2.7E-2</v>
      </c>
      <c r="X63" s="152">
        <f>SUMIFS(env_ac_mfa!$F:$F,env_ac_mfa!$A:$A,X53,env_ac_mfa!$B:$B,Data_mfa!$B$51,env_ac_mfa!$C:$C,Data_mfa!$A$63,env_ac_mfa!$D:$D,Data_mfa!$C$63,env_ac_mfa!$E:$E,Data_mfa!$B$50)</f>
        <v>-8.0000000000000002E-3</v>
      </c>
      <c r="Y63" s="152">
        <f>SUMIFS(env_ac_mfa!$F:$F,env_ac_mfa!$A:$A,Y53,env_ac_mfa!$B:$B,Data_mfa!$B$51,env_ac_mfa!$C:$C,Data_mfa!$A$63,env_ac_mfa!$D:$D,Data_mfa!$C$63,env_ac_mfa!$E:$E,Data_mfa!$B$50)</f>
        <v>-5.8999999999999997E-2</v>
      </c>
      <c r="Z63" s="152">
        <f>SUMIFS(env_ac_mfa!$F:$F,env_ac_mfa!$A:$A,Z53,env_ac_mfa!$B:$B,Data_mfa!$B$51,env_ac_mfa!$C:$C,Data_mfa!$A$63,env_ac_mfa!$D:$D,Data_mfa!$C$63,env_ac_mfa!$E:$E,Data_mfa!$B$50)</f>
        <v>-6.3E-2</v>
      </c>
      <c r="AA63" s="152">
        <f>SUMIFS(env_ac_mfa!$F:$F,env_ac_mfa!$A:$A,AA53,env_ac_mfa!$B:$B,Data_mfa!$B$51,env_ac_mfa!$C:$C,Data_mfa!$A$63,env_ac_mfa!$D:$D,Data_mfa!$C$63,env_ac_mfa!$E:$E,Data_mfa!$B$50)</f>
        <v>-8.0000000000000002E-3</v>
      </c>
      <c r="AB63" s="152">
        <f>SUMIFS(env_ac_mfa!$F:$F,env_ac_mfa!$A:$A,AB53,env_ac_mfa!$B:$B,Data_mfa!$B$51,env_ac_mfa!$C:$C,Data_mfa!$A$63,env_ac_mfa!$D:$D,Data_mfa!$C$63,env_ac_mfa!$E:$E,Data_mfa!$B$50)</f>
        <v>-1.9E-2</v>
      </c>
    </row>
    <row r="64" spans="1:28" x14ac:dyDescent="0.2">
      <c r="A64" s="144" t="s">
        <v>67</v>
      </c>
      <c r="B64" s="144" t="s">
        <v>66</v>
      </c>
      <c r="C64" s="144" t="s">
        <v>60</v>
      </c>
      <c r="D64" s="144" t="s">
        <v>5</v>
      </c>
      <c r="E64" s="152">
        <f>SUMIFS(env_ac_mfa!$F:$F,env_ac_mfa!$A:$A,E53,env_ac_mfa!$B:$B,Data_mfa!$B$51,env_ac_mfa!$C:$C,Data_mfa!$A$64,env_ac_mfa!$D:$D,Data_mfa!$C$64,env_ac_mfa!$E:$E,Data_mfa!$B$50)</f>
        <v>0.35199999999999998</v>
      </c>
      <c r="F64" s="152">
        <f>SUMIFS(env_ac_mfa!$F:$F,env_ac_mfa!$A:$A,F53,env_ac_mfa!$B:$B,Data_mfa!$B$51,env_ac_mfa!$C:$C,Data_mfa!$A$64,env_ac_mfa!$D:$D,Data_mfa!$C$64,env_ac_mfa!$E:$E,Data_mfa!$B$50)</f>
        <v>0.33800000000000002</v>
      </c>
      <c r="G64" s="152">
        <f>SUMIFS(env_ac_mfa!$F:$F,env_ac_mfa!$A:$A,G53,env_ac_mfa!$B:$B,Data_mfa!$B$51,env_ac_mfa!$C:$C,Data_mfa!$A$64,env_ac_mfa!$D:$D,Data_mfa!$C$64,env_ac_mfa!$E:$E,Data_mfa!$B$50)</f>
        <v>0.32600000000000001</v>
      </c>
      <c r="H64" s="152">
        <f>SUMIFS(env_ac_mfa!$F:$F,env_ac_mfa!$A:$A,H53,env_ac_mfa!$B:$B,Data_mfa!$B$51,env_ac_mfa!$C:$C,Data_mfa!$A$64,env_ac_mfa!$D:$D,Data_mfa!$C$64,env_ac_mfa!$E:$E,Data_mfa!$B$50)</f>
        <v>0.32100000000000001</v>
      </c>
      <c r="I64" s="152">
        <f>SUMIFS(env_ac_mfa!$F:$F,env_ac_mfa!$A:$A,I53,env_ac_mfa!$B:$B,Data_mfa!$B$51,env_ac_mfa!$C:$C,Data_mfa!$A$64,env_ac_mfa!$D:$D,Data_mfa!$C$64,env_ac_mfa!$E:$E,Data_mfa!$B$50)</f>
        <v>0.32400000000000001</v>
      </c>
      <c r="J64" s="152">
        <f>SUMIFS(env_ac_mfa!$F:$F,env_ac_mfa!$A:$A,J53,env_ac_mfa!$B:$B,Data_mfa!$B$51,env_ac_mfa!$C:$C,Data_mfa!$A$64,env_ac_mfa!$D:$D,Data_mfa!$C$64,env_ac_mfa!$E:$E,Data_mfa!$B$50)</f>
        <v>0.32200000000000001</v>
      </c>
      <c r="K64" s="152">
        <f>SUMIFS(env_ac_mfa!$F:$F,env_ac_mfa!$A:$A,K53,env_ac_mfa!$B:$B,Data_mfa!$B$51,env_ac_mfa!$C:$C,Data_mfa!$A$64,env_ac_mfa!$D:$D,Data_mfa!$C$64,env_ac_mfa!$E:$E,Data_mfa!$B$50)</f>
        <v>0.32900000000000001</v>
      </c>
      <c r="L64" s="152">
        <f>SUMIFS(env_ac_mfa!$F:$F,env_ac_mfa!$A:$A,L53,env_ac_mfa!$B:$B,Data_mfa!$B$51,env_ac_mfa!$C:$C,Data_mfa!$A$64,env_ac_mfa!$D:$D,Data_mfa!$C$64,env_ac_mfa!$E:$E,Data_mfa!$B$50)</f>
        <v>0.32</v>
      </c>
      <c r="M64" s="152">
        <f>SUMIFS(env_ac_mfa!$F:$F,env_ac_mfa!$A:$A,M53,env_ac_mfa!$B:$B,Data_mfa!$B$51,env_ac_mfa!$C:$C,Data_mfa!$A$64,env_ac_mfa!$D:$D,Data_mfa!$C$64,env_ac_mfa!$E:$E,Data_mfa!$B$50)</f>
        <v>0.32</v>
      </c>
      <c r="N64" s="152">
        <f>SUMIFS(env_ac_mfa!$F:$F,env_ac_mfa!$A:$A,N53,env_ac_mfa!$B:$B,Data_mfa!$B$51,env_ac_mfa!$C:$C,Data_mfa!$A$64,env_ac_mfa!$D:$D,Data_mfa!$C$64,env_ac_mfa!$E:$E,Data_mfa!$B$50)</f>
        <v>0.312</v>
      </c>
      <c r="O64" s="152">
        <f>SUMIFS(env_ac_mfa!$F:$F,env_ac_mfa!$A:$A,O53,env_ac_mfa!$B:$B,Data_mfa!$B$51,env_ac_mfa!$C:$C,Data_mfa!$A$64,env_ac_mfa!$D:$D,Data_mfa!$C$64,env_ac_mfa!$E:$E,Data_mfa!$B$50)</f>
        <v>0.373</v>
      </c>
      <c r="P64" s="152">
        <f>SUMIFS(env_ac_mfa!$F:$F,env_ac_mfa!$A:$A,P53,env_ac_mfa!$B:$B,Data_mfa!$B$51,env_ac_mfa!$C:$C,Data_mfa!$A$64,env_ac_mfa!$D:$D,Data_mfa!$C$64,env_ac_mfa!$E:$E,Data_mfa!$B$50)</f>
        <v>0.38900000000000001</v>
      </c>
      <c r="Q64" s="152">
        <f>SUMIFS(env_ac_mfa!$F:$F,env_ac_mfa!$A:$A,Q53,env_ac_mfa!$B:$B,Data_mfa!$B$51,env_ac_mfa!$C:$C,Data_mfa!$A$64,env_ac_mfa!$D:$D,Data_mfa!$C$64,env_ac_mfa!$E:$E,Data_mfa!$B$50)</f>
        <v>0.42</v>
      </c>
      <c r="R64" s="152">
        <f>SUMIFS(env_ac_mfa!$F:$F,env_ac_mfa!$A:$A,R53,env_ac_mfa!$B:$B,Data_mfa!$B$51,env_ac_mfa!$C:$C,Data_mfa!$A$64,env_ac_mfa!$D:$D,Data_mfa!$C$64,env_ac_mfa!$E:$E,Data_mfa!$B$50)</f>
        <v>0.48499999999999999</v>
      </c>
      <c r="S64" s="152">
        <f>SUMIFS(env_ac_mfa!$F:$F,env_ac_mfa!$A:$A,S53,env_ac_mfa!$B:$B,Data_mfa!$B$51,env_ac_mfa!$C:$C,Data_mfa!$A$64,env_ac_mfa!$D:$D,Data_mfa!$C$64,env_ac_mfa!$E:$E,Data_mfa!$B$50)</f>
        <v>0.42799999999999999</v>
      </c>
      <c r="T64" s="152">
        <f>SUMIFS(env_ac_mfa!$F:$F,env_ac_mfa!$A:$A,T53,env_ac_mfa!$B:$B,Data_mfa!$B$51,env_ac_mfa!$C:$C,Data_mfa!$A$64,env_ac_mfa!$D:$D,Data_mfa!$C$64,env_ac_mfa!$E:$E,Data_mfa!$B$50)</f>
        <v>0.42699999999999999</v>
      </c>
      <c r="U64" s="152">
        <f>SUMIFS(env_ac_mfa!$F:$F,env_ac_mfa!$A:$A,U53,env_ac_mfa!$B:$B,Data_mfa!$B$51,env_ac_mfa!$C:$C,Data_mfa!$A$64,env_ac_mfa!$D:$D,Data_mfa!$C$64,env_ac_mfa!$E:$E,Data_mfa!$B$50)</f>
        <v>0.46400000000000002</v>
      </c>
      <c r="V64" s="152">
        <f>SUMIFS(env_ac_mfa!$F:$F,env_ac_mfa!$A:$A,V53,env_ac_mfa!$B:$B,Data_mfa!$B$51,env_ac_mfa!$C:$C,Data_mfa!$A$64,env_ac_mfa!$D:$D,Data_mfa!$C$64,env_ac_mfa!$E:$E,Data_mfa!$B$50)</f>
        <v>0.47</v>
      </c>
      <c r="W64" s="152">
        <f>SUMIFS(env_ac_mfa!$F:$F,env_ac_mfa!$A:$A,W53,env_ac_mfa!$B:$B,Data_mfa!$B$51,env_ac_mfa!$C:$C,Data_mfa!$A$64,env_ac_mfa!$D:$D,Data_mfa!$C$64,env_ac_mfa!$E:$E,Data_mfa!$B$50)</f>
        <v>0.49</v>
      </c>
      <c r="X64" s="152">
        <f>SUMIFS(env_ac_mfa!$F:$F,env_ac_mfa!$A:$A,X53,env_ac_mfa!$B:$B,Data_mfa!$B$51,env_ac_mfa!$C:$C,Data_mfa!$A$64,env_ac_mfa!$D:$D,Data_mfa!$C$64,env_ac_mfa!$E:$E,Data_mfa!$B$50)</f>
        <v>0.495</v>
      </c>
      <c r="Y64" s="152">
        <f>SUMIFS(env_ac_mfa!$F:$F,env_ac_mfa!$A:$A,Y53,env_ac_mfa!$B:$B,Data_mfa!$B$51,env_ac_mfa!$C:$C,Data_mfa!$A$64,env_ac_mfa!$D:$D,Data_mfa!$C$64,env_ac_mfa!$E:$E,Data_mfa!$B$50)</f>
        <v>0.51300000000000001</v>
      </c>
      <c r="Z64" s="152">
        <f>SUMIFS(env_ac_mfa!$F:$F,env_ac_mfa!$A:$A,Z53,env_ac_mfa!$B:$B,Data_mfa!$B$51,env_ac_mfa!$C:$C,Data_mfa!$A$64,env_ac_mfa!$D:$D,Data_mfa!$C$64,env_ac_mfa!$E:$E,Data_mfa!$B$50)</f>
        <v>0.50600000000000001</v>
      </c>
      <c r="AA64" s="152">
        <f>SUMIFS(env_ac_mfa!$F:$F,env_ac_mfa!$A:$A,AA53,env_ac_mfa!$B:$B,Data_mfa!$B$51,env_ac_mfa!$C:$C,Data_mfa!$A$64,env_ac_mfa!$D:$D,Data_mfa!$C$64,env_ac_mfa!$E:$E,Data_mfa!$B$50)</f>
        <v>0.51300000000000001</v>
      </c>
      <c r="AB64" s="152">
        <f>SUMIFS(env_ac_mfa!$F:$F,env_ac_mfa!$A:$A,AB53,env_ac_mfa!$B:$B,Data_mfa!$B$51,env_ac_mfa!$C:$C,Data_mfa!$A$64,env_ac_mfa!$D:$D,Data_mfa!$C$64,env_ac_mfa!$E:$E,Data_mfa!$B$50)</f>
        <v>0.52200000000000002</v>
      </c>
    </row>
    <row r="65" spans="1:28" x14ac:dyDescent="0.2">
      <c r="A65" s="144" t="s">
        <v>67</v>
      </c>
      <c r="B65" s="144" t="s">
        <v>66</v>
      </c>
      <c r="C65" s="144" t="s">
        <v>59</v>
      </c>
      <c r="D65" s="144" t="s">
        <v>3</v>
      </c>
      <c r="E65" s="152">
        <f>SUMIFS(env_ac_mfa!$F:$F,env_ac_mfa!$A:$A,E53,env_ac_mfa!$B:$B,Data_mfa!$B$51,env_ac_mfa!$C:$C,Data_mfa!$A$65,env_ac_mfa!$D:$D,Data_mfa!$C$65,env_ac_mfa!$E:$E,Data_mfa!$B$50)</f>
        <v>0.55600000000000005</v>
      </c>
      <c r="F65" s="152">
        <f>SUMIFS(env_ac_mfa!$F:$F,env_ac_mfa!$A:$A,F53,env_ac_mfa!$B:$B,Data_mfa!$B$51,env_ac_mfa!$C:$C,Data_mfa!$A$65,env_ac_mfa!$D:$D,Data_mfa!$C$65,env_ac_mfa!$E:$E,Data_mfa!$B$50)</f>
        <v>0.52600000000000002</v>
      </c>
      <c r="G65" s="152">
        <f>SUMIFS(env_ac_mfa!$F:$F,env_ac_mfa!$A:$A,G53,env_ac_mfa!$B:$B,Data_mfa!$B$51,env_ac_mfa!$C:$C,Data_mfa!$A$65,env_ac_mfa!$D:$D,Data_mfa!$C$65,env_ac_mfa!$E:$E,Data_mfa!$B$50)</f>
        <v>0.52900000000000003</v>
      </c>
      <c r="H65" s="152">
        <f>SUMIFS(env_ac_mfa!$F:$F,env_ac_mfa!$A:$A,H53,env_ac_mfa!$B:$B,Data_mfa!$B$51,env_ac_mfa!$C:$C,Data_mfa!$A$65,env_ac_mfa!$D:$D,Data_mfa!$C$65,env_ac_mfa!$E:$E,Data_mfa!$B$50)</f>
        <v>0.56699999999999995</v>
      </c>
      <c r="I65" s="152">
        <f>SUMIFS(env_ac_mfa!$F:$F,env_ac_mfa!$A:$A,I53,env_ac_mfa!$B:$B,Data_mfa!$B$51,env_ac_mfa!$C:$C,Data_mfa!$A$65,env_ac_mfa!$D:$D,Data_mfa!$C$65,env_ac_mfa!$E:$E,Data_mfa!$B$50)</f>
        <v>0.62</v>
      </c>
      <c r="J65" s="152">
        <f>SUMIFS(env_ac_mfa!$F:$F,env_ac_mfa!$A:$A,J53,env_ac_mfa!$B:$B,Data_mfa!$B$51,env_ac_mfa!$C:$C,Data_mfa!$A$65,env_ac_mfa!$D:$D,Data_mfa!$C$65,env_ac_mfa!$E:$E,Data_mfa!$B$50)</f>
        <v>0.64</v>
      </c>
      <c r="K65" s="152">
        <f>SUMIFS(env_ac_mfa!$F:$F,env_ac_mfa!$A:$A,K53,env_ac_mfa!$B:$B,Data_mfa!$B$51,env_ac_mfa!$C:$C,Data_mfa!$A$65,env_ac_mfa!$D:$D,Data_mfa!$C$65,env_ac_mfa!$E:$E,Data_mfa!$B$50)</f>
        <v>0.65300000000000002</v>
      </c>
      <c r="L65" s="152">
        <f>SUMIFS(env_ac_mfa!$F:$F,env_ac_mfa!$A:$A,L53,env_ac_mfa!$B:$B,Data_mfa!$B$51,env_ac_mfa!$C:$C,Data_mfa!$A$65,env_ac_mfa!$D:$D,Data_mfa!$C$65,env_ac_mfa!$E:$E,Data_mfa!$B$50)</f>
        <v>0.66700000000000004</v>
      </c>
      <c r="M65" s="152">
        <f>SUMIFS(env_ac_mfa!$F:$F,env_ac_mfa!$A:$A,M53,env_ac_mfa!$B:$B,Data_mfa!$B$51,env_ac_mfa!$C:$C,Data_mfa!$A$65,env_ac_mfa!$D:$D,Data_mfa!$C$65,env_ac_mfa!$E:$E,Data_mfa!$B$50)</f>
        <v>0.64200000000000002</v>
      </c>
      <c r="N65" s="152">
        <f>SUMIFS(env_ac_mfa!$F:$F,env_ac_mfa!$A:$A,N53,env_ac_mfa!$B:$B,Data_mfa!$B$51,env_ac_mfa!$C:$C,Data_mfa!$A$65,env_ac_mfa!$D:$D,Data_mfa!$C$65,env_ac_mfa!$E:$E,Data_mfa!$B$50)</f>
        <v>0.38200000000000001</v>
      </c>
      <c r="O65" s="152">
        <f>SUMIFS(env_ac_mfa!$F:$F,env_ac_mfa!$A:$A,O53,env_ac_mfa!$B:$B,Data_mfa!$B$51,env_ac_mfa!$C:$C,Data_mfa!$A$65,env_ac_mfa!$D:$D,Data_mfa!$C$65,env_ac_mfa!$E:$E,Data_mfa!$B$50)</f>
        <v>0.51700000000000002</v>
      </c>
      <c r="P65" s="152">
        <f>SUMIFS(env_ac_mfa!$F:$F,env_ac_mfa!$A:$A,P53,env_ac_mfa!$B:$B,Data_mfa!$B$51,env_ac_mfa!$C:$C,Data_mfa!$A$65,env_ac_mfa!$D:$D,Data_mfa!$C$65,env_ac_mfa!$E:$E,Data_mfa!$B$50)</f>
        <v>0.54500000000000004</v>
      </c>
      <c r="Q65" s="152">
        <f>SUMIFS(env_ac_mfa!$F:$F,env_ac_mfa!$A:$A,Q53,env_ac_mfa!$B:$B,Data_mfa!$B$51,env_ac_mfa!$C:$C,Data_mfa!$A$65,env_ac_mfa!$D:$D,Data_mfa!$C$65,env_ac_mfa!$E:$E,Data_mfa!$B$50)</f>
        <v>0.48599999999999999</v>
      </c>
      <c r="R65" s="152">
        <f>SUMIFS(env_ac_mfa!$F:$F,env_ac_mfa!$A:$A,R53,env_ac_mfa!$B:$B,Data_mfa!$B$51,env_ac_mfa!$C:$C,Data_mfa!$A$65,env_ac_mfa!$D:$D,Data_mfa!$C$65,env_ac_mfa!$E:$E,Data_mfa!$B$50)</f>
        <v>0.51200000000000001</v>
      </c>
      <c r="S65" s="152">
        <f>SUMIFS(env_ac_mfa!$F:$F,env_ac_mfa!$A:$A,S53,env_ac_mfa!$B:$B,Data_mfa!$B$51,env_ac_mfa!$C:$C,Data_mfa!$A$65,env_ac_mfa!$D:$D,Data_mfa!$C$65,env_ac_mfa!$E:$E,Data_mfa!$B$50)</f>
        <v>0.52700000000000002</v>
      </c>
      <c r="T65" s="152">
        <f>SUMIFS(env_ac_mfa!$F:$F,env_ac_mfa!$A:$A,T53,env_ac_mfa!$B:$B,Data_mfa!$B$51,env_ac_mfa!$C:$C,Data_mfa!$A$65,env_ac_mfa!$D:$D,Data_mfa!$C$65,env_ac_mfa!$E:$E,Data_mfa!$B$50)</f>
        <v>0.55300000000000005</v>
      </c>
      <c r="U65" s="152">
        <f>SUMIFS(env_ac_mfa!$F:$F,env_ac_mfa!$A:$A,U53,env_ac_mfa!$B:$B,Data_mfa!$B$51,env_ac_mfa!$C:$C,Data_mfa!$A$65,env_ac_mfa!$D:$D,Data_mfa!$C$65,env_ac_mfa!$E:$E,Data_mfa!$B$50)</f>
        <v>0.53900000000000003</v>
      </c>
      <c r="V65" s="152">
        <f>SUMIFS(env_ac_mfa!$F:$F,env_ac_mfa!$A:$A,V53,env_ac_mfa!$B:$B,Data_mfa!$B$51,env_ac_mfa!$C:$C,Data_mfa!$A$65,env_ac_mfa!$D:$D,Data_mfa!$C$65,env_ac_mfa!$E:$E,Data_mfa!$B$50)</f>
        <v>0.55100000000000005</v>
      </c>
      <c r="W65" s="152">
        <f>SUMIFS(env_ac_mfa!$F:$F,env_ac_mfa!$A:$A,W53,env_ac_mfa!$B:$B,Data_mfa!$B$51,env_ac_mfa!$C:$C,Data_mfa!$A$65,env_ac_mfa!$D:$D,Data_mfa!$C$65,env_ac_mfa!$E:$E,Data_mfa!$B$50)</f>
        <v>0.58099999999999996</v>
      </c>
      <c r="X65" s="152">
        <f>SUMIFS(env_ac_mfa!$F:$F,env_ac_mfa!$A:$A,X53,env_ac_mfa!$B:$B,Data_mfa!$B$51,env_ac_mfa!$C:$C,Data_mfa!$A$65,env_ac_mfa!$D:$D,Data_mfa!$C$65,env_ac_mfa!$E:$E,Data_mfa!$B$50)</f>
        <v>0.54500000000000004</v>
      </c>
      <c r="Y65" s="152">
        <f>SUMIFS(env_ac_mfa!$F:$F,env_ac_mfa!$A:$A,Y53,env_ac_mfa!$B:$B,Data_mfa!$B$51,env_ac_mfa!$C:$C,Data_mfa!$A$65,env_ac_mfa!$D:$D,Data_mfa!$C$65,env_ac_mfa!$E:$E,Data_mfa!$B$50)</f>
        <v>0.47399999999999998</v>
      </c>
      <c r="Z65" s="152">
        <f>SUMIFS(env_ac_mfa!$F:$F,env_ac_mfa!$A:$A,Z53,env_ac_mfa!$B:$B,Data_mfa!$B$51,env_ac_mfa!$C:$C,Data_mfa!$A$65,env_ac_mfa!$D:$D,Data_mfa!$C$65,env_ac_mfa!$E:$E,Data_mfa!$B$50)</f>
        <v>0.56000000000000005</v>
      </c>
      <c r="AA65" s="152">
        <f>SUMIFS(env_ac_mfa!$F:$F,env_ac_mfa!$A:$A,AA53,env_ac_mfa!$B:$B,Data_mfa!$B$51,env_ac_mfa!$C:$C,Data_mfa!$A$65,env_ac_mfa!$D:$D,Data_mfa!$C$65,env_ac_mfa!$E:$E,Data_mfa!$B$50)</f>
        <v>0.52</v>
      </c>
      <c r="AB65" s="152">
        <f>SUMIFS(env_ac_mfa!$F:$F,env_ac_mfa!$A:$A,AB53,env_ac_mfa!$B:$B,Data_mfa!$B$51,env_ac_mfa!$C:$C,Data_mfa!$A$65,env_ac_mfa!$D:$D,Data_mfa!$C$65,env_ac_mfa!$E:$E,Data_mfa!$B$50)</f>
        <v>0.46600000000000003</v>
      </c>
    </row>
    <row r="66" spans="1:28" x14ac:dyDescent="0.2">
      <c r="A66" s="144" t="s">
        <v>67</v>
      </c>
      <c r="B66" s="144" t="s">
        <v>66</v>
      </c>
      <c r="C66" s="144" t="s">
        <v>58</v>
      </c>
      <c r="D66" s="144" t="s">
        <v>57</v>
      </c>
      <c r="E66" s="152">
        <f>SUMIFS(env_ac_mfa!$F:$F,env_ac_mfa!$A:$A,E53,env_ac_mfa!$B:$B,Data_mfa!$B$51,env_ac_mfa!$C:$C,Data_mfa!$A$66,env_ac_mfa!$D:$D,Data_mfa!$C$66,env_ac_mfa!$E:$E,Data_mfa!$B$50)</f>
        <v>0.19800000000000001</v>
      </c>
      <c r="F66" s="152">
        <f>SUMIFS(env_ac_mfa!$F:$F,env_ac_mfa!$A:$A,F53,env_ac_mfa!$B:$B,Data_mfa!$B$51,env_ac_mfa!$C:$C,Data_mfa!$A$66,env_ac_mfa!$D:$D,Data_mfa!$C$66,env_ac_mfa!$E:$E,Data_mfa!$B$50)</f>
        <v>0.19500000000000001</v>
      </c>
      <c r="G66" s="152">
        <f>SUMIFS(env_ac_mfa!$F:$F,env_ac_mfa!$A:$A,G53,env_ac_mfa!$B:$B,Data_mfa!$B$51,env_ac_mfa!$C:$C,Data_mfa!$A$66,env_ac_mfa!$D:$D,Data_mfa!$C$66,env_ac_mfa!$E:$E,Data_mfa!$B$50)</f>
        <v>0.217</v>
      </c>
      <c r="H66" s="152">
        <f>SUMIFS(env_ac_mfa!$F:$F,env_ac_mfa!$A:$A,H53,env_ac_mfa!$B:$B,Data_mfa!$B$51,env_ac_mfa!$C:$C,Data_mfa!$A$66,env_ac_mfa!$D:$D,Data_mfa!$C$66,env_ac_mfa!$E:$E,Data_mfa!$B$50)</f>
        <v>0.223</v>
      </c>
      <c r="I66" s="152">
        <f>SUMIFS(env_ac_mfa!$F:$F,env_ac_mfa!$A:$A,I53,env_ac_mfa!$B:$B,Data_mfa!$B$51,env_ac_mfa!$C:$C,Data_mfa!$A$66,env_ac_mfa!$D:$D,Data_mfa!$C$66,env_ac_mfa!$E:$E,Data_mfa!$B$50)</f>
        <v>0.24299999999999999</v>
      </c>
      <c r="J66" s="152">
        <f>SUMIFS(env_ac_mfa!$F:$F,env_ac_mfa!$A:$A,J53,env_ac_mfa!$B:$B,Data_mfa!$B$51,env_ac_mfa!$C:$C,Data_mfa!$A$66,env_ac_mfa!$D:$D,Data_mfa!$C$66,env_ac_mfa!$E:$E,Data_mfa!$B$50)</f>
        <v>0.247</v>
      </c>
      <c r="K66" s="152">
        <f>SUMIFS(env_ac_mfa!$F:$F,env_ac_mfa!$A:$A,K53,env_ac_mfa!$B:$B,Data_mfa!$B$51,env_ac_mfa!$C:$C,Data_mfa!$A$66,env_ac_mfa!$D:$D,Data_mfa!$C$66,env_ac_mfa!$E:$E,Data_mfa!$B$50)</f>
        <v>0.255</v>
      </c>
      <c r="L66" s="152">
        <f>SUMIFS(env_ac_mfa!$F:$F,env_ac_mfa!$A:$A,L53,env_ac_mfa!$B:$B,Data_mfa!$B$51,env_ac_mfa!$C:$C,Data_mfa!$A$66,env_ac_mfa!$D:$D,Data_mfa!$C$66,env_ac_mfa!$E:$E,Data_mfa!$B$50)</f>
        <v>0.26300000000000001</v>
      </c>
      <c r="M66" s="152">
        <f>SUMIFS(env_ac_mfa!$F:$F,env_ac_mfa!$A:$A,M53,env_ac_mfa!$B:$B,Data_mfa!$B$51,env_ac_mfa!$C:$C,Data_mfa!$A$66,env_ac_mfa!$D:$D,Data_mfa!$C$66,env_ac_mfa!$E:$E,Data_mfa!$B$50)</f>
        <v>0.27100000000000002</v>
      </c>
      <c r="N66" s="152">
        <f>SUMIFS(env_ac_mfa!$F:$F,env_ac_mfa!$A:$A,N53,env_ac_mfa!$B:$B,Data_mfa!$B$51,env_ac_mfa!$C:$C,Data_mfa!$A$66,env_ac_mfa!$D:$D,Data_mfa!$C$66,env_ac_mfa!$E:$E,Data_mfa!$B$50)</f>
        <v>0.23899999999999999</v>
      </c>
      <c r="O66" s="152">
        <f>SUMIFS(env_ac_mfa!$F:$F,env_ac_mfa!$A:$A,O53,env_ac_mfa!$B:$B,Data_mfa!$B$51,env_ac_mfa!$C:$C,Data_mfa!$A$66,env_ac_mfa!$D:$D,Data_mfa!$C$66,env_ac_mfa!$E:$E,Data_mfa!$B$50)</f>
        <v>0.27300000000000002</v>
      </c>
      <c r="P66" s="152">
        <f>SUMIFS(env_ac_mfa!$F:$F,env_ac_mfa!$A:$A,P53,env_ac_mfa!$B:$B,Data_mfa!$B$51,env_ac_mfa!$C:$C,Data_mfa!$A$66,env_ac_mfa!$D:$D,Data_mfa!$C$66,env_ac_mfa!$E:$E,Data_mfa!$B$50)</f>
        <v>0.30399999999999999</v>
      </c>
      <c r="Q66" s="152">
        <f>SUMIFS(env_ac_mfa!$F:$F,env_ac_mfa!$A:$A,Q53,env_ac_mfa!$B:$B,Data_mfa!$B$51,env_ac_mfa!$C:$C,Data_mfa!$A$66,env_ac_mfa!$D:$D,Data_mfa!$C$66,env_ac_mfa!$E:$E,Data_mfa!$B$50)</f>
        <v>0.316</v>
      </c>
      <c r="R66" s="152">
        <f>SUMIFS(env_ac_mfa!$F:$F,env_ac_mfa!$A:$A,R53,env_ac_mfa!$B:$B,Data_mfa!$B$51,env_ac_mfa!$C:$C,Data_mfa!$A$66,env_ac_mfa!$D:$D,Data_mfa!$C$66,env_ac_mfa!$E:$E,Data_mfa!$B$50)</f>
        <v>0.30499999999999999</v>
      </c>
      <c r="S66" s="152">
        <f>SUMIFS(env_ac_mfa!$F:$F,env_ac_mfa!$A:$A,S53,env_ac_mfa!$B:$B,Data_mfa!$B$51,env_ac_mfa!$C:$C,Data_mfa!$A$66,env_ac_mfa!$D:$D,Data_mfa!$C$66,env_ac_mfa!$E:$E,Data_mfa!$B$50)</f>
        <v>0.30299999999999999</v>
      </c>
      <c r="T66" s="152">
        <f>SUMIFS(env_ac_mfa!$F:$F,env_ac_mfa!$A:$A,T53,env_ac_mfa!$B:$B,Data_mfa!$B$51,env_ac_mfa!$C:$C,Data_mfa!$A$66,env_ac_mfa!$D:$D,Data_mfa!$C$66,env_ac_mfa!$E:$E,Data_mfa!$B$50)</f>
        <v>0.27500000000000002</v>
      </c>
      <c r="U66" s="152">
        <f>SUMIFS(env_ac_mfa!$F:$F,env_ac_mfa!$A:$A,U53,env_ac_mfa!$B:$B,Data_mfa!$B$51,env_ac_mfa!$C:$C,Data_mfa!$A$66,env_ac_mfa!$D:$D,Data_mfa!$C$66,env_ac_mfa!$E:$E,Data_mfa!$B$50)</f>
        <v>0.27800000000000002</v>
      </c>
      <c r="V66" s="152">
        <f>SUMIFS(env_ac_mfa!$F:$F,env_ac_mfa!$A:$A,V53,env_ac_mfa!$B:$B,Data_mfa!$B$51,env_ac_mfa!$C:$C,Data_mfa!$A$66,env_ac_mfa!$D:$D,Data_mfa!$C$66,env_ac_mfa!$E:$E,Data_mfa!$B$50)</f>
        <v>0.29299999999999998</v>
      </c>
      <c r="W66" s="152">
        <f>SUMIFS(env_ac_mfa!$F:$F,env_ac_mfa!$A:$A,W53,env_ac_mfa!$B:$B,Data_mfa!$B$51,env_ac_mfa!$C:$C,Data_mfa!$A$66,env_ac_mfa!$D:$D,Data_mfa!$C$66,env_ac_mfa!$E:$E,Data_mfa!$B$50)</f>
        <v>0.28599999999999998</v>
      </c>
      <c r="X66" s="152">
        <f>SUMIFS(env_ac_mfa!$F:$F,env_ac_mfa!$A:$A,X53,env_ac_mfa!$B:$B,Data_mfa!$B$51,env_ac_mfa!$C:$C,Data_mfa!$A$66,env_ac_mfa!$D:$D,Data_mfa!$C$66,env_ac_mfa!$E:$E,Data_mfa!$B$50)</f>
        <v>0.29099999999999998</v>
      </c>
      <c r="Y66" s="152">
        <f>SUMIFS(env_ac_mfa!$F:$F,env_ac_mfa!$A:$A,Y53,env_ac_mfa!$B:$B,Data_mfa!$B$51,env_ac_mfa!$C:$C,Data_mfa!$A$66,env_ac_mfa!$D:$D,Data_mfa!$C$66,env_ac_mfa!$E:$E,Data_mfa!$B$50)</f>
        <v>0.27</v>
      </c>
      <c r="Z66" s="152">
        <f>SUMIFS(env_ac_mfa!$F:$F,env_ac_mfa!$A:$A,Z53,env_ac_mfa!$B:$B,Data_mfa!$B$51,env_ac_mfa!$C:$C,Data_mfa!$A$66,env_ac_mfa!$D:$D,Data_mfa!$C$66,env_ac_mfa!$E:$E,Data_mfa!$B$50)</f>
        <v>0.29699999999999999</v>
      </c>
      <c r="AA66" s="152">
        <f>SUMIFS(env_ac_mfa!$F:$F,env_ac_mfa!$A:$A,AA53,env_ac_mfa!$B:$B,Data_mfa!$B$51,env_ac_mfa!$C:$C,Data_mfa!$A$66,env_ac_mfa!$D:$D,Data_mfa!$C$66,env_ac_mfa!$E:$E,Data_mfa!$B$50)</f>
        <v>0.25800000000000001</v>
      </c>
      <c r="AB66" s="152">
        <f>SUMIFS(env_ac_mfa!$F:$F,env_ac_mfa!$A:$A,AB53,env_ac_mfa!$B:$B,Data_mfa!$B$51,env_ac_mfa!$C:$C,Data_mfa!$A$66,env_ac_mfa!$D:$D,Data_mfa!$C$66,env_ac_mfa!$E:$E,Data_mfa!$B$50)</f>
        <v>0.27200000000000002</v>
      </c>
    </row>
    <row r="67" spans="1:28" x14ac:dyDescent="0.2">
      <c r="A67" s="144" t="s">
        <v>67</v>
      </c>
      <c r="B67" s="144" t="s">
        <v>66</v>
      </c>
      <c r="C67" s="144" t="s">
        <v>56</v>
      </c>
      <c r="D67" s="144" t="s">
        <v>12</v>
      </c>
      <c r="E67" s="152">
        <f>SUMIFS(env_ac_mfa!$F:$F,env_ac_mfa!$A:$A,E53,env_ac_mfa!$B:$B,Data_mfa!$B$51,env_ac_mfa!$C:$C,Data_mfa!$A$67,env_ac_mfa!$D:$D,Data_mfa!$C$67,env_ac_mfa!$E:$E,Data_mfa!$B$50)</f>
        <v>0.71099999999999997</v>
      </c>
      <c r="F67" s="152">
        <f>SUMIFS(env_ac_mfa!$F:$F,env_ac_mfa!$A:$A,F53,env_ac_mfa!$B:$B,Data_mfa!$B$51,env_ac_mfa!$C:$C,Data_mfa!$A$67,env_ac_mfa!$D:$D,Data_mfa!$C$67,env_ac_mfa!$E:$E,Data_mfa!$B$50)</f>
        <v>0.66900000000000004</v>
      </c>
      <c r="G67" s="152">
        <f>SUMIFS(env_ac_mfa!$F:$F,env_ac_mfa!$A:$A,G53,env_ac_mfa!$B:$B,Data_mfa!$B$51,env_ac_mfa!$C:$C,Data_mfa!$A$67,env_ac_mfa!$D:$D,Data_mfa!$C$67,env_ac_mfa!$E:$E,Data_mfa!$B$50)</f>
        <v>0.63800000000000001</v>
      </c>
      <c r="H67" s="152">
        <f>SUMIFS(env_ac_mfa!$F:$F,env_ac_mfa!$A:$A,H53,env_ac_mfa!$B:$B,Data_mfa!$B$51,env_ac_mfa!$C:$C,Data_mfa!$A$67,env_ac_mfa!$D:$D,Data_mfa!$C$67,env_ac_mfa!$E:$E,Data_mfa!$B$50)</f>
        <v>0.66500000000000004</v>
      </c>
      <c r="I67" s="152">
        <f>SUMIFS(env_ac_mfa!$F:$F,env_ac_mfa!$A:$A,I53,env_ac_mfa!$B:$B,Data_mfa!$B$51,env_ac_mfa!$C:$C,Data_mfa!$A$67,env_ac_mfa!$D:$D,Data_mfa!$C$67,env_ac_mfa!$E:$E,Data_mfa!$B$50)</f>
        <v>0.70099999999999996</v>
      </c>
      <c r="J67" s="152">
        <f>SUMIFS(env_ac_mfa!$F:$F,env_ac_mfa!$A:$A,J53,env_ac_mfa!$B:$B,Data_mfa!$B$51,env_ac_mfa!$C:$C,Data_mfa!$A$67,env_ac_mfa!$D:$D,Data_mfa!$C$67,env_ac_mfa!$E:$E,Data_mfa!$B$50)</f>
        <v>0.71399999999999997</v>
      </c>
      <c r="K67" s="152">
        <f>SUMIFS(env_ac_mfa!$F:$F,env_ac_mfa!$A:$A,K53,env_ac_mfa!$B:$B,Data_mfa!$B$51,env_ac_mfa!$C:$C,Data_mfa!$A$67,env_ac_mfa!$D:$D,Data_mfa!$C$67,env_ac_mfa!$E:$E,Data_mfa!$B$50)</f>
        <v>0.72699999999999998</v>
      </c>
      <c r="L67" s="152">
        <f>SUMIFS(env_ac_mfa!$F:$F,env_ac_mfa!$A:$A,L53,env_ac_mfa!$B:$B,Data_mfa!$B$51,env_ac_mfa!$C:$C,Data_mfa!$A$67,env_ac_mfa!$D:$D,Data_mfa!$C$67,env_ac_mfa!$E:$E,Data_mfa!$B$50)</f>
        <v>0.72399999999999998</v>
      </c>
      <c r="M67" s="152">
        <f>SUMIFS(env_ac_mfa!$F:$F,env_ac_mfa!$A:$A,M53,env_ac_mfa!$B:$B,Data_mfa!$B$51,env_ac_mfa!$C:$C,Data_mfa!$A$67,env_ac_mfa!$D:$D,Data_mfa!$C$67,env_ac_mfa!$E:$E,Data_mfa!$B$50)</f>
        <v>0.69099999999999995</v>
      </c>
      <c r="N67" s="152">
        <f>SUMIFS(env_ac_mfa!$F:$F,env_ac_mfa!$A:$A,N53,env_ac_mfa!$B:$B,Data_mfa!$B$51,env_ac_mfa!$C:$C,Data_mfa!$A$67,env_ac_mfa!$D:$D,Data_mfa!$C$67,env_ac_mfa!$E:$E,Data_mfa!$B$50)</f>
        <v>0.45400000000000001</v>
      </c>
      <c r="O67" s="152">
        <f>SUMIFS(env_ac_mfa!$F:$F,env_ac_mfa!$A:$A,O53,env_ac_mfa!$B:$B,Data_mfa!$B$51,env_ac_mfa!$C:$C,Data_mfa!$A$67,env_ac_mfa!$D:$D,Data_mfa!$C$67,env_ac_mfa!$E:$E,Data_mfa!$B$50)</f>
        <v>0.61799999999999999</v>
      </c>
      <c r="P67" s="152">
        <f>SUMIFS(env_ac_mfa!$F:$F,env_ac_mfa!$A:$A,P53,env_ac_mfa!$B:$B,Data_mfa!$B$51,env_ac_mfa!$C:$C,Data_mfa!$A$67,env_ac_mfa!$D:$D,Data_mfa!$C$67,env_ac_mfa!$E:$E,Data_mfa!$B$50)</f>
        <v>0.63</v>
      </c>
      <c r="Q67" s="152">
        <f>SUMIFS(env_ac_mfa!$F:$F,env_ac_mfa!$A:$A,Q53,env_ac_mfa!$B:$B,Data_mfa!$B$51,env_ac_mfa!$C:$C,Data_mfa!$A$67,env_ac_mfa!$D:$D,Data_mfa!$C$67,env_ac_mfa!$E:$E,Data_mfa!$B$50)</f>
        <v>0.59</v>
      </c>
      <c r="R67" s="152">
        <f>SUMIFS(env_ac_mfa!$F:$F,env_ac_mfa!$A:$A,R53,env_ac_mfa!$B:$B,Data_mfa!$B$51,env_ac_mfa!$C:$C,Data_mfa!$A$67,env_ac_mfa!$D:$D,Data_mfa!$C$67,env_ac_mfa!$E:$E,Data_mfa!$B$50)</f>
        <v>0.69099999999999995</v>
      </c>
      <c r="S67" s="152">
        <f>SUMIFS(env_ac_mfa!$F:$F,env_ac_mfa!$A:$A,S53,env_ac_mfa!$B:$B,Data_mfa!$B$51,env_ac_mfa!$C:$C,Data_mfa!$A$67,env_ac_mfa!$D:$D,Data_mfa!$C$67,env_ac_mfa!$E:$E,Data_mfa!$B$50)</f>
        <v>0.65300000000000002</v>
      </c>
      <c r="T67" s="152">
        <f>SUMIFS(env_ac_mfa!$F:$F,env_ac_mfa!$A:$A,T53,env_ac_mfa!$B:$B,Data_mfa!$B$51,env_ac_mfa!$C:$C,Data_mfa!$A$67,env_ac_mfa!$D:$D,Data_mfa!$C$67,env_ac_mfa!$E:$E,Data_mfa!$B$50)</f>
        <v>0.70499999999999996</v>
      </c>
      <c r="U67" s="152">
        <f>SUMIFS(env_ac_mfa!$F:$F,env_ac_mfa!$A:$A,U53,env_ac_mfa!$B:$B,Data_mfa!$B$51,env_ac_mfa!$C:$C,Data_mfa!$A$67,env_ac_mfa!$D:$D,Data_mfa!$C$67,env_ac_mfa!$E:$E,Data_mfa!$B$50)</f>
        <v>0.72599999999999998</v>
      </c>
      <c r="V67" s="152">
        <f>SUMIFS(env_ac_mfa!$F:$F,env_ac_mfa!$A:$A,V53,env_ac_mfa!$B:$B,Data_mfa!$B$51,env_ac_mfa!$C:$C,Data_mfa!$A$67,env_ac_mfa!$D:$D,Data_mfa!$C$67,env_ac_mfa!$E:$E,Data_mfa!$B$50)</f>
        <v>0.72899999999999998</v>
      </c>
      <c r="W67" s="152">
        <f>SUMIFS(env_ac_mfa!$F:$F,env_ac_mfa!$A:$A,W53,env_ac_mfa!$B:$B,Data_mfa!$B$51,env_ac_mfa!$C:$C,Data_mfa!$A$67,env_ac_mfa!$D:$D,Data_mfa!$C$67,env_ac_mfa!$E:$E,Data_mfa!$B$50)</f>
        <v>0.78500000000000003</v>
      </c>
      <c r="X67" s="152">
        <f>SUMIFS(env_ac_mfa!$F:$F,env_ac_mfa!$A:$A,X53,env_ac_mfa!$B:$B,Data_mfa!$B$51,env_ac_mfa!$C:$C,Data_mfa!$A$67,env_ac_mfa!$D:$D,Data_mfa!$C$67,env_ac_mfa!$E:$E,Data_mfa!$B$50)</f>
        <v>0.749</v>
      </c>
      <c r="Y67" s="152">
        <f>SUMIFS(env_ac_mfa!$F:$F,env_ac_mfa!$A:$A,Y53,env_ac_mfa!$B:$B,Data_mfa!$B$51,env_ac_mfa!$C:$C,Data_mfa!$A$67,env_ac_mfa!$D:$D,Data_mfa!$C$67,env_ac_mfa!$E:$E,Data_mfa!$B$50)</f>
        <v>0.71699999999999997</v>
      </c>
      <c r="Z67" s="152">
        <f>SUMIFS(env_ac_mfa!$F:$F,env_ac_mfa!$A:$A,Z53,env_ac_mfa!$B:$B,Data_mfa!$B$51,env_ac_mfa!$C:$C,Data_mfa!$A$67,env_ac_mfa!$D:$D,Data_mfa!$C$67,env_ac_mfa!$E:$E,Data_mfa!$B$50)</f>
        <v>0.76900000000000002</v>
      </c>
      <c r="AA67" s="152">
        <f>SUMIFS(env_ac_mfa!$F:$F,env_ac_mfa!$A:$A,AA53,env_ac_mfa!$B:$B,Data_mfa!$B$51,env_ac_mfa!$C:$C,Data_mfa!$A$67,env_ac_mfa!$D:$D,Data_mfa!$C$67,env_ac_mfa!$E:$E,Data_mfa!$B$50)</f>
        <v>0.77500000000000002</v>
      </c>
      <c r="AB67" s="152">
        <f>SUMIFS(env_ac_mfa!$F:$F,env_ac_mfa!$A:$A,AB53,env_ac_mfa!$B:$B,Data_mfa!$B$51,env_ac_mfa!$C:$C,Data_mfa!$A$67,env_ac_mfa!$D:$D,Data_mfa!$C$67,env_ac_mfa!$E:$E,Data_mfa!$B$50)</f>
        <v>0.71499999999999997</v>
      </c>
    </row>
    <row r="68" spans="1:28" x14ac:dyDescent="0.2">
      <c r="A68" s="144" t="s">
        <v>67</v>
      </c>
      <c r="B68" s="144" t="s">
        <v>66</v>
      </c>
      <c r="C68" s="144" t="s">
        <v>53</v>
      </c>
      <c r="D68" s="144" t="s">
        <v>52</v>
      </c>
      <c r="E68" s="152">
        <f>SUMIFS(env_ac_mfa!$F:$F,env_ac_mfa!$A:$A,E53,env_ac_mfa!$B:$B,Data_mfa!$B$51,env_ac_mfa!$C:$C,Data_mfa!$A$68,env_ac_mfa!$D:$D,Data_mfa!$C$68,env_ac_mfa!$E:$E,Data_mfa!$B$50)</f>
        <v>0.35899999999999999</v>
      </c>
      <c r="F68" s="152">
        <f>SUMIFS(env_ac_mfa!$F:$F,env_ac_mfa!$A:$A,F53,env_ac_mfa!$B:$B,Data_mfa!$B$51,env_ac_mfa!$C:$C,Data_mfa!$A$68,env_ac_mfa!$D:$D,Data_mfa!$C$68,env_ac_mfa!$E:$E,Data_mfa!$B$50)</f>
        <v>0.33100000000000002</v>
      </c>
      <c r="G68" s="152">
        <f>SUMIFS(env_ac_mfa!$F:$F,env_ac_mfa!$A:$A,G53,env_ac_mfa!$B:$B,Data_mfa!$B$51,env_ac_mfa!$C:$C,Data_mfa!$A$68,env_ac_mfa!$D:$D,Data_mfa!$C$68,env_ac_mfa!$E:$E,Data_mfa!$B$50)</f>
        <v>0.312</v>
      </c>
      <c r="H68" s="152">
        <f>SUMIFS(env_ac_mfa!$F:$F,env_ac_mfa!$A:$A,H53,env_ac_mfa!$B:$B,Data_mfa!$B$51,env_ac_mfa!$C:$C,Data_mfa!$A$68,env_ac_mfa!$D:$D,Data_mfa!$C$68,env_ac_mfa!$E:$E,Data_mfa!$B$50)</f>
        <v>0.34399999999999997</v>
      </c>
      <c r="I68" s="152">
        <f>SUMIFS(env_ac_mfa!$F:$F,env_ac_mfa!$A:$A,I53,env_ac_mfa!$B:$B,Data_mfa!$B$51,env_ac_mfa!$C:$C,Data_mfa!$A$68,env_ac_mfa!$D:$D,Data_mfa!$C$68,env_ac_mfa!$E:$E,Data_mfa!$B$50)</f>
        <v>0.377</v>
      </c>
      <c r="J68" s="152">
        <f>SUMIFS(env_ac_mfa!$F:$F,env_ac_mfa!$A:$A,J53,env_ac_mfa!$B:$B,Data_mfa!$B$51,env_ac_mfa!$C:$C,Data_mfa!$A$68,env_ac_mfa!$D:$D,Data_mfa!$C$68,env_ac_mfa!$E:$E,Data_mfa!$B$50)</f>
        <v>0.39300000000000002</v>
      </c>
      <c r="K68" s="152">
        <f>SUMIFS(env_ac_mfa!$F:$F,env_ac_mfa!$A:$A,K53,env_ac_mfa!$B:$B,Data_mfa!$B$51,env_ac_mfa!$C:$C,Data_mfa!$A$68,env_ac_mfa!$D:$D,Data_mfa!$C$68,env_ac_mfa!$E:$E,Data_mfa!$B$50)</f>
        <v>0.39800000000000002</v>
      </c>
      <c r="L68" s="152">
        <f>SUMIFS(env_ac_mfa!$F:$F,env_ac_mfa!$A:$A,L53,env_ac_mfa!$B:$B,Data_mfa!$B$51,env_ac_mfa!$C:$C,Data_mfa!$A$68,env_ac_mfa!$D:$D,Data_mfa!$C$68,env_ac_mfa!$E:$E,Data_mfa!$B$50)</f>
        <v>0.40400000000000003</v>
      </c>
      <c r="M68" s="152">
        <f>SUMIFS(env_ac_mfa!$F:$F,env_ac_mfa!$A:$A,M53,env_ac_mfa!$B:$B,Data_mfa!$B$51,env_ac_mfa!$C:$C,Data_mfa!$A$68,env_ac_mfa!$D:$D,Data_mfa!$C$68,env_ac_mfa!$E:$E,Data_mfa!$B$50)</f>
        <v>0.37</v>
      </c>
      <c r="N68" s="152">
        <f>SUMIFS(env_ac_mfa!$F:$F,env_ac_mfa!$A:$A,N53,env_ac_mfa!$B:$B,Data_mfa!$B$51,env_ac_mfa!$C:$C,Data_mfa!$A$68,env_ac_mfa!$D:$D,Data_mfa!$C$68,env_ac_mfa!$E:$E,Data_mfa!$B$50)</f>
        <v>0.14199999999999999</v>
      </c>
      <c r="O68" s="152">
        <f>SUMIFS(env_ac_mfa!$F:$F,env_ac_mfa!$A:$A,O53,env_ac_mfa!$B:$B,Data_mfa!$B$51,env_ac_mfa!$C:$C,Data_mfa!$A$68,env_ac_mfa!$D:$D,Data_mfa!$C$68,env_ac_mfa!$E:$E,Data_mfa!$B$50)</f>
        <v>0.245</v>
      </c>
      <c r="P68" s="152">
        <f>SUMIFS(env_ac_mfa!$F:$F,env_ac_mfa!$A:$A,P53,env_ac_mfa!$B:$B,Data_mfa!$B$51,env_ac_mfa!$C:$C,Data_mfa!$A$68,env_ac_mfa!$D:$D,Data_mfa!$C$68,env_ac_mfa!$E:$E,Data_mfa!$B$50)</f>
        <v>0.24099999999999999</v>
      </c>
      <c r="Q68" s="152">
        <f>SUMIFS(env_ac_mfa!$F:$F,env_ac_mfa!$A:$A,Q53,env_ac_mfa!$B:$B,Data_mfa!$B$51,env_ac_mfa!$C:$C,Data_mfa!$A$68,env_ac_mfa!$D:$D,Data_mfa!$C$68,env_ac_mfa!$E:$E,Data_mfa!$B$50)</f>
        <v>0.17</v>
      </c>
      <c r="R68" s="152">
        <f>SUMIFS(env_ac_mfa!$F:$F,env_ac_mfa!$A:$A,R53,env_ac_mfa!$B:$B,Data_mfa!$B$51,env_ac_mfa!$C:$C,Data_mfa!$A$68,env_ac_mfa!$D:$D,Data_mfa!$C$68,env_ac_mfa!$E:$E,Data_mfa!$B$50)</f>
        <v>0.20699999999999999</v>
      </c>
      <c r="S68" s="152">
        <f>SUMIFS(env_ac_mfa!$F:$F,env_ac_mfa!$A:$A,S53,env_ac_mfa!$B:$B,Data_mfa!$B$51,env_ac_mfa!$C:$C,Data_mfa!$A$68,env_ac_mfa!$D:$D,Data_mfa!$C$68,env_ac_mfa!$E:$E,Data_mfa!$B$50)</f>
        <v>0.224</v>
      </c>
      <c r="T68" s="152">
        <f>SUMIFS(env_ac_mfa!$F:$F,env_ac_mfa!$A:$A,T53,env_ac_mfa!$B:$B,Data_mfa!$B$51,env_ac_mfa!$C:$C,Data_mfa!$A$68,env_ac_mfa!$D:$D,Data_mfa!$C$68,env_ac_mfa!$E:$E,Data_mfa!$B$50)</f>
        <v>0.27800000000000002</v>
      </c>
      <c r="U68" s="152">
        <f>SUMIFS(env_ac_mfa!$F:$F,env_ac_mfa!$A:$A,U53,env_ac_mfa!$B:$B,Data_mfa!$B$51,env_ac_mfa!$C:$C,Data_mfa!$A$68,env_ac_mfa!$D:$D,Data_mfa!$C$68,env_ac_mfa!$E:$E,Data_mfa!$B$50)</f>
        <v>0.26100000000000001</v>
      </c>
      <c r="V68" s="152">
        <f>SUMIFS(env_ac_mfa!$F:$F,env_ac_mfa!$A:$A,V53,env_ac_mfa!$B:$B,Data_mfa!$B$51,env_ac_mfa!$C:$C,Data_mfa!$A$68,env_ac_mfa!$D:$D,Data_mfa!$C$68,env_ac_mfa!$E:$E,Data_mfa!$B$50)</f>
        <v>0.25800000000000001</v>
      </c>
      <c r="W68" s="152">
        <f>SUMIFS(env_ac_mfa!$F:$F,env_ac_mfa!$A:$A,W53,env_ac_mfa!$B:$B,Data_mfa!$B$51,env_ac_mfa!$C:$C,Data_mfa!$A$68,env_ac_mfa!$D:$D,Data_mfa!$C$68,env_ac_mfa!$E:$E,Data_mfa!$B$50)</f>
        <v>0.29499999999999998</v>
      </c>
      <c r="X68" s="152">
        <f>SUMIFS(env_ac_mfa!$F:$F,env_ac_mfa!$A:$A,X53,env_ac_mfa!$B:$B,Data_mfa!$B$51,env_ac_mfa!$C:$C,Data_mfa!$A$68,env_ac_mfa!$D:$D,Data_mfa!$C$68,env_ac_mfa!$E:$E,Data_mfa!$B$50)</f>
        <v>0.255</v>
      </c>
      <c r="Y68" s="152">
        <f>SUMIFS(env_ac_mfa!$F:$F,env_ac_mfa!$A:$A,Y53,env_ac_mfa!$B:$B,Data_mfa!$B$51,env_ac_mfa!$C:$C,Data_mfa!$A$68,env_ac_mfa!$D:$D,Data_mfa!$C$68,env_ac_mfa!$E:$E,Data_mfa!$B$50)</f>
        <v>0.20399999999999999</v>
      </c>
      <c r="Z68" s="152">
        <f>SUMIFS(env_ac_mfa!$F:$F,env_ac_mfa!$A:$A,Z53,env_ac_mfa!$B:$B,Data_mfa!$B$51,env_ac_mfa!$C:$C,Data_mfa!$A$68,env_ac_mfa!$D:$D,Data_mfa!$C$68,env_ac_mfa!$E:$E,Data_mfa!$B$50)</f>
        <v>0.26300000000000001</v>
      </c>
      <c r="AA68" s="152">
        <f>SUMIFS(env_ac_mfa!$F:$F,env_ac_mfa!$A:$A,AA53,env_ac_mfa!$B:$B,Data_mfa!$B$51,env_ac_mfa!$C:$C,Data_mfa!$A$68,env_ac_mfa!$D:$D,Data_mfa!$C$68,env_ac_mfa!$E:$E,Data_mfa!$B$50)</f>
        <v>0.26200000000000001</v>
      </c>
      <c r="AB68" s="152">
        <f>SUMIFS(env_ac_mfa!$F:$F,env_ac_mfa!$A:$A,AB53,env_ac_mfa!$B:$B,Data_mfa!$B$51,env_ac_mfa!$C:$C,Data_mfa!$A$68,env_ac_mfa!$D:$D,Data_mfa!$C$68,env_ac_mfa!$E:$E,Data_mfa!$B$50)</f>
        <v>0.19400000000000001</v>
      </c>
    </row>
    <row r="69" spans="1:28" x14ac:dyDescent="0.2">
      <c r="A69" s="144" t="s">
        <v>65</v>
      </c>
      <c r="B69" s="144" t="s">
        <v>6</v>
      </c>
      <c r="C69" s="144" t="s">
        <v>60</v>
      </c>
      <c r="D69" s="144" t="s">
        <v>5</v>
      </c>
      <c r="E69" s="152">
        <f>SUMIFS(env_ac_mfa!$F:$F,env_ac_mfa!$A:$A,E53,env_ac_mfa!$B:$B,Data_mfa!$B$51,env_ac_mfa!$C:$C,Data_mfa!$A$69,env_ac_mfa!$D:$D,Data_mfa!$C$69,env_ac_mfa!$E:$E,Data_mfa!$B$50)</f>
        <v>7.3369999999999997</v>
      </c>
      <c r="F69" s="152">
        <f>SUMIFS(env_ac_mfa!$F:$F,env_ac_mfa!$A:$A,F53,env_ac_mfa!$B:$B,Data_mfa!$B$51,env_ac_mfa!$C:$C,Data_mfa!$A$69,env_ac_mfa!$D:$D,Data_mfa!$C$69,env_ac_mfa!$E:$E,Data_mfa!$B$50)</f>
        <v>7.4710000000000001</v>
      </c>
      <c r="G69" s="152">
        <f>SUMIFS(env_ac_mfa!$F:$F,env_ac_mfa!$A:$A,G53,env_ac_mfa!$B:$B,Data_mfa!$B$51,env_ac_mfa!$C:$C,Data_mfa!$A$69,env_ac_mfa!$D:$D,Data_mfa!$C$69,env_ac_mfa!$E:$E,Data_mfa!$B$50)</f>
        <v>7.5060000000000002</v>
      </c>
      <c r="H69" s="152">
        <f>SUMIFS(env_ac_mfa!$F:$F,env_ac_mfa!$A:$A,H53,env_ac_mfa!$B:$B,Data_mfa!$B$51,env_ac_mfa!$C:$C,Data_mfa!$A$69,env_ac_mfa!$D:$D,Data_mfa!$C$69,env_ac_mfa!$E:$E,Data_mfa!$B$50)</f>
        <v>7.7290000000000001</v>
      </c>
      <c r="I69" s="152">
        <f>SUMIFS(env_ac_mfa!$F:$F,env_ac_mfa!$A:$A,I53,env_ac_mfa!$B:$B,Data_mfa!$B$51,env_ac_mfa!$C:$C,Data_mfa!$A$69,env_ac_mfa!$D:$D,Data_mfa!$C$69,env_ac_mfa!$E:$E,Data_mfa!$B$50)</f>
        <v>7.8970000000000002</v>
      </c>
      <c r="J69" s="152">
        <f>SUMIFS(env_ac_mfa!$F:$F,env_ac_mfa!$A:$A,J53,env_ac_mfa!$B:$B,Data_mfa!$B$51,env_ac_mfa!$C:$C,Data_mfa!$A$69,env_ac_mfa!$D:$D,Data_mfa!$C$69,env_ac_mfa!$E:$E,Data_mfa!$B$50)</f>
        <v>8.2029999999999994</v>
      </c>
      <c r="K69" s="152">
        <f>SUMIFS(env_ac_mfa!$F:$F,env_ac_mfa!$A:$A,K53,env_ac_mfa!$B:$B,Data_mfa!$B$51,env_ac_mfa!$C:$C,Data_mfa!$A$69,env_ac_mfa!$D:$D,Data_mfa!$C$69,env_ac_mfa!$E:$E,Data_mfa!$B$50)</f>
        <v>8.7119999999999997</v>
      </c>
      <c r="L69" s="152">
        <f>SUMIFS(env_ac_mfa!$F:$F,env_ac_mfa!$A:$A,L53,env_ac_mfa!$B:$B,Data_mfa!$B$51,env_ac_mfa!$C:$C,Data_mfa!$A$69,env_ac_mfa!$D:$D,Data_mfa!$C$69,env_ac_mfa!$E:$E,Data_mfa!$B$50)</f>
        <v>9.2110000000000003</v>
      </c>
      <c r="M69" s="152">
        <f>SUMIFS(env_ac_mfa!$F:$F,env_ac_mfa!$A:$A,M53,env_ac_mfa!$B:$B,Data_mfa!$B$51,env_ac_mfa!$C:$C,Data_mfa!$A$69,env_ac_mfa!$D:$D,Data_mfa!$C$69,env_ac_mfa!$E:$E,Data_mfa!$B$50)</f>
        <v>8.8780000000000001</v>
      </c>
      <c r="N69" s="152">
        <f>SUMIFS(env_ac_mfa!$F:$F,env_ac_mfa!$A:$A,N53,env_ac_mfa!$B:$B,Data_mfa!$B$51,env_ac_mfa!$C:$C,Data_mfa!$A$69,env_ac_mfa!$D:$D,Data_mfa!$C$69,env_ac_mfa!$E:$E,Data_mfa!$B$50)</f>
        <v>7.4960000000000004</v>
      </c>
      <c r="O69" s="152">
        <f>SUMIFS(env_ac_mfa!$F:$F,env_ac_mfa!$A:$A,O53,env_ac_mfa!$B:$B,Data_mfa!$B$51,env_ac_mfa!$C:$C,Data_mfa!$A$69,env_ac_mfa!$D:$D,Data_mfa!$C$69,env_ac_mfa!$E:$E,Data_mfa!$B$50)</f>
        <v>7.0650000000000004</v>
      </c>
      <c r="P69" s="152">
        <f>SUMIFS(env_ac_mfa!$F:$F,env_ac_mfa!$A:$A,P53,env_ac_mfa!$B:$B,Data_mfa!$B$51,env_ac_mfa!$C:$C,Data_mfa!$A$69,env_ac_mfa!$D:$D,Data_mfa!$C$69,env_ac_mfa!$E:$E,Data_mfa!$B$50)</f>
        <v>7.6</v>
      </c>
      <c r="Q69" s="152">
        <f>SUMIFS(env_ac_mfa!$F:$F,env_ac_mfa!$A:$A,Q53,env_ac_mfa!$B:$B,Data_mfa!$B$51,env_ac_mfa!$C:$C,Data_mfa!$A$69,env_ac_mfa!$D:$D,Data_mfa!$C$69,env_ac_mfa!$E:$E,Data_mfa!$B$50)</f>
        <v>6.7549999999999999</v>
      </c>
      <c r="R69" s="152">
        <f>SUMIFS(env_ac_mfa!$F:$F,env_ac_mfa!$A:$A,R53,env_ac_mfa!$B:$B,Data_mfa!$B$51,env_ac_mfa!$C:$C,Data_mfa!$A$69,env_ac_mfa!$D:$D,Data_mfa!$C$69,env_ac_mfa!$E:$E,Data_mfa!$B$50)</f>
        <v>6.3869999999999996</v>
      </c>
      <c r="S69" s="152">
        <f>SUMIFS(env_ac_mfa!$F:$F,env_ac_mfa!$A:$A,S53,env_ac_mfa!$B:$B,Data_mfa!$B$51,env_ac_mfa!$C:$C,Data_mfa!$A$69,env_ac_mfa!$D:$D,Data_mfa!$C$69,env_ac_mfa!$E:$E,Data_mfa!$B$50)</f>
        <v>6.4050000000000002</v>
      </c>
      <c r="T69" s="152">
        <f>SUMIFS(env_ac_mfa!$F:$F,env_ac_mfa!$A:$A,T53,env_ac_mfa!$B:$B,Data_mfa!$B$51,env_ac_mfa!$C:$C,Data_mfa!$A$69,env_ac_mfa!$D:$D,Data_mfa!$C$69,env_ac_mfa!$E:$E,Data_mfa!$B$50)</f>
        <v>6.5949999999999998</v>
      </c>
      <c r="U69" s="152">
        <f>SUMIFS(env_ac_mfa!$F:$F,env_ac_mfa!$A:$A,U53,env_ac_mfa!$B:$B,Data_mfa!$B$51,env_ac_mfa!$C:$C,Data_mfa!$A$69,env_ac_mfa!$D:$D,Data_mfa!$C$69,env_ac_mfa!$E:$E,Data_mfa!$B$50)</f>
        <v>6.5739999999999998</v>
      </c>
      <c r="V69" s="152">
        <f>SUMIFS(env_ac_mfa!$F:$F,env_ac_mfa!$A:$A,V53,env_ac_mfa!$B:$B,Data_mfa!$B$51,env_ac_mfa!$C:$C,Data_mfa!$A$69,env_ac_mfa!$D:$D,Data_mfa!$C$69,env_ac_mfa!$E:$E,Data_mfa!$B$50)</f>
        <v>6.7480000000000002</v>
      </c>
      <c r="W69" s="152">
        <f>SUMIFS(env_ac_mfa!$F:$F,env_ac_mfa!$A:$A,W53,env_ac_mfa!$B:$B,Data_mfa!$B$51,env_ac_mfa!$C:$C,Data_mfa!$A$69,env_ac_mfa!$D:$D,Data_mfa!$C$69,env_ac_mfa!$E:$E,Data_mfa!$B$50)</f>
        <v>7.0839999999999996</v>
      </c>
      <c r="X69" s="152">
        <f>SUMIFS(env_ac_mfa!$F:$F,env_ac_mfa!$A:$A,X53,env_ac_mfa!$B:$B,Data_mfa!$B$51,env_ac_mfa!$C:$C,Data_mfa!$A$69,env_ac_mfa!$D:$D,Data_mfa!$C$69,env_ac_mfa!$E:$E,Data_mfa!$B$50)</f>
        <v>7.3230000000000004</v>
      </c>
      <c r="Y69" s="152">
        <f>SUMIFS(env_ac_mfa!$F:$F,env_ac_mfa!$A:$A,Y53,env_ac_mfa!$B:$B,Data_mfa!$B$51,env_ac_mfa!$C:$C,Data_mfa!$A$69,env_ac_mfa!$D:$D,Data_mfa!$C$69,env_ac_mfa!$E:$E,Data_mfa!$B$50)</f>
        <v>7.2240000000000002</v>
      </c>
      <c r="Z69" s="152">
        <f>SUMIFS(env_ac_mfa!$F:$F,env_ac_mfa!$A:$A,Z53,env_ac_mfa!$B:$B,Data_mfa!$B$51,env_ac_mfa!$C:$C,Data_mfa!$A$69,env_ac_mfa!$D:$D,Data_mfa!$C$69,env_ac_mfa!$E:$E,Data_mfa!$B$50)</f>
        <v>7.5279999999999996</v>
      </c>
      <c r="AA69" s="152">
        <f>SUMIFS(env_ac_mfa!$F:$F,env_ac_mfa!$A:$A,AA53,env_ac_mfa!$B:$B,Data_mfa!$B$51,env_ac_mfa!$C:$C,Data_mfa!$A$69,env_ac_mfa!$D:$D,Data_mfa!$C$69,env_ac_mfa!$E:$E,Data_mfa!$B$50)</f>
        <v>7.3520000000000003</v>
      </c>
      <c r="AB69" s="152">
        <f>SUMIFS(env_ac_mfa!$F:$F,env_ac_mfa!$A:$A,AB53,env_ac_mfa!$B:$B,Data_mfa!$B$51,env_ac_mfa!$C:$C,Data_mfa!$A$69,env_ac_mfa!$D:$D,Data_mfa!$C$69,env_ac_mfa!$E:$E,Data_mfa!$B$50)</f>
        <v>7.5030000000000001</v>
      </c>
    </row>
    <row r="70" spans="1:28" x14ac:dyDescent="0.2">
      <c r="A70" s="144" t="s">
        <v>65</v>
      </c>
      <c r="B70" s="144" t="s">
        <v>6</v>
      </c>
      <c r="C70" s="144" t="s">
        <v>59</v>
      </c>
      <c r="D70" s="144" t="s">
        <v>3</v>
      </c>
      <c r="E70" s="152">
        <f>SUMIFS(env_ac_mfa!$F:$F,env_ac_mfa!$A:$A,E53,env_ac_mfa!$B:$B,Data_mfa!$B$51,env_ac_mfa!$C:$C,Data_mfa!$A$70,env_ac_mfa!$D:$D,Data_mfa!$C$70,env_ac_mfa!$E:$E,Data_mfa!$B$50)</f>
        <v>0.20300000000000001</v>
      </c>
      <c r="F70" s="152">
        <f>SUMIFS(env_ac_mfa!$F:$F,env_ac_mfa!$A:$A,F53,env_ac_mfa!$B:$B,Data_mfa!$B$51,env_ac_mfa!$C:$C,Data_mfa!$A$70,env_ac_mfa!$D:$D,Data_mfa!$C$70,env_ac_mfa!$E:$E,Data_mfa!$B$50)</f>
        <v>0.20899999999999999</v>
      </c>
      <c r="G70" s="152">
        <f>SUMIFS(env_ac_mfa!$F:$F,env_ac_mfa!$A:$A,G53,env_ac_mfa!$B:$B,Data_mfa!$B$51,env_ac_mfa!$C:$C,Data_mfa!$A$70,env_ac_mfa!$D:$D,Data_mfa!$C$70,env_ac_mfa!$E:$E,Data_mfa!$B$50)</f>
        <v>0.216</v>
      </c>
      <c r="H70" s="152">
        <f>SUMIFS(env_ac_mfa!$F:$F,env_ac_mfa!$A:$A,H53,env_ac_mfa!$B:$B,Data_mfa!$B$51,env_ac_mfa!$C:$C,Data_mfa!$A$70,env_ac_mfa!$D:$D,Data_mfa!$C$70,env_ac_mfa!$E:$E,Data_mfa!$B$50)</f>
        <v>0.23</v>
      </c>
      <c r="I70" s="152">
        <f>SUMIFS(env_ac_mfa!$F:$F,env_ac_mfa!$A:$A,I53,env_ac_mfa!$B:$B,Data_mfa!$B$51,env_ac_mfa!$C:$C,Data_mfa!$A$70,env_ac_mfa!$D:$D,Data_mfa!$C$70,env_ac_mfa!$E:$E,Data_mfa!$B$50)</f>
        <v>0.24</v>
      </c>
      <c r="J70" s="152">
        <f>SUMIFS(env_ac_mfa!$F:$F,env_ac_mfa!$A:$A,J53,env_ac_mfa!$B:$B,Data_mfa!$B$51,env_ac_mfa!$C:$C,Data_mfa!$A$70,env_ac_mfa!$D:$D,Data_mfa!$C$70,env_ac_mfa!$E:$E,Data_mfa!$B$50)</f>
        <v>0.246</v>
      </c>
      <c r="K70" s="152">
        <f>SUMIFS(env_ac_mfa!$F:$F,env_ac_mfa!$A:$A,K53,env_ac_mfa!$B:$B,Data_mfa!$B$51,env_ac_mfa!$C:$C,Data_mfa!$A$70,env_ac_mfa!$D:$D,Data_mfa!$C$70,env_ac_mfa!$E:$E,Data_mfa!$B$50)</f>
        <v>0.251</v>
      </c>
      <c r="L70" s="152">
        <f>SUMIFS(env_ac_mfa!$F:$F,env_ac_mfa!$A:$A,L53,env_ac_mfa!$B:$B,Data_mfa!$B$51,env_ac_mfa!$C:$C,Data_mfa!$A$70,env_ac_mfa!$D:$D,Data_mfa!$C$70,env_ac_mfa!$E:$E,Data_mfa!$B$50)</f>
        <v>0.27600000000000002</v>
      </c>
      <c r="M70" s="152">
        <f>SUMIFS(env_ac_mfa!$F:$F,env_ac_mfa!$A:$A,M53,env_ac_mfa!$B:$B,Data_mfa!$B$51,env_ac_mfa!$C:$C,Data_mfa!$A$70,env_ac_mfa!$D:$D,Data_mfa!$C$70,env_ac_mfa!$E:$E,Data_mfa!$B$50)</f>
        <v>0.246</v>
      </c>
      <c r="N70" s="152">
        <f>SUMIFS(env_ac_mfa!$F:$F,env_ac_mfa!$A:$A,N53,env_ac_mfa!$B:$B,Data_mfa!$B$51,env_ac_mfa!$C:$C,Data_mfa!$A$70,env_ac_mfa!$D:$D,Data_mfa!$C$70,env_ac_mfa!$E:$E,Data_mfa!$B$50)</f>
        <v>0.186</v>
      </c>
      <c r="O70" s="152">
        <f>SUMIFS(env_ac_mfa!$F:$F,env_ac_mfa!$A:$A,O53,env_ac_mfa!$B:$B,Data_mfa!$B$51,env_ac_mfa!$C:$C,Data_mfa!$A$70,env_ac_mfa!$D:$D,Data_mfa!$C$70,env_ac_mfa!$E:$E,Data_mfa!$B$50)</f>
        <v>0.216</v>
      </c>
      <c r="P70" s="152">
        <f>SUMIFS(env_ac_mfa!$F:$F,env_ac_mfa!$A:$A,P53,env_ac_mfa!$B:$B,Data_mfa!$B$51,env_ac_mfa!$C:$C,Data_mfa!$A$70,env_ac_mfa!$D:$D,Data_mfa!$C$70,env_ac_mfa!$E:$E,Data_mfa!$B$50)</f>
        <v>0.22700000000000001</v>
      </c>
      <c r="Q70" s="152">
        <f>SUMIFS(env_ac_mfa!$F:$F,env_ac_mfa!$A:$A,Q53,env_ac_mfa!$B:$B,Data_mfa!$B$51,env_ac_mfa!$C:$C,Data_mfa!$A$70,env_ac_mfa!$D:$D,Data_mfa!$C$70,env_ac_mfa!$E:$E,Data_mfa!$B$50)</f>
        <v>0.191</v>
      </c>
      <c r="R70" s="152">
        <f>SUMIFS(env_ac_mfa!$F:$F,env_ac_mfa!$A:$A,R53,env_ac_mfa!$B:$B,Data_mfa!$B$51,env_ac_mfa!$C:$C,Data_mfa!$A$70,env_ac_mfa!$D:$D,Data_mfa!$C$70,env_ac_mfa!$E:$E,Data_mfa!$B$50)</f>
        <v>0.184</v>
      </c>
      <c r="S70" s="152">
        <f>SUMIFS(env_ac_mfa!$F:$F,env_ac_mfa!$A:$A,S53,env_ac_mfa!$B:$B,Data_mfa!$B$51,env_ac_mfa!$C:$C,Data_mfa!$A$70,env_ac_mfa!$D:$D,Data_mfa!$C$70,env_ac_mfa!$E:$E,Data_mfa!$B$50)</f>
        <v>0.19</v>
      </c>
      <c r="T70" s="152">
        <f>SUMIFS(env_ac_mfa!$F:$F,env_ac_mfa!$A:$A,T53,env_ac_mfa!$B:$B,Data_mfa!$B$51,env_ac_mfa!$C:$C,Data_mfa!$A$70,env_ac_mfa!$D:$D,Data_mfa!$C$70,env_ac_mfa!$E:$E,Data_mfa!$B$50)</f>
        <v>0.185</v>
      </c>
      <c r="U70" s="152">
        <f>SUMIFS(env_ac_mfa!$F:$F,env_ac_mfa!$A:$A,U53,env_ac_mfa!$B:$B,Data_mfa!$B$51,env_ac_mfa!$C:$C,Data_mfa!$A$70,env_ac_mfa!$D:$D,Data_mfa!$C$70,env_ac_mfa!$E:$E,Data_mfa!$B$50)</f>
        <v>0.19400000000000001</v>
      </c>
      <c r="V70" s="152">
        <f>SUMIFS(env_ac_mfa!$F:$F,env_ac_mfa!$A:$A,V53,env_ac_mfa!$B:$B,Data_mfa!$B$51,env_ac_mfa!$C:$C,Data_mfa!$A$70,env_ac_mfa!$D:$D,Data_mfa!$C$70,env_ac_mfa!$E:$E,Data_mfa!$B$50)</f>
        <v>0.216</v>
      </c>
      <c r="W70" s="152">
        <f>SUMIFS(env_ac_mfa!$F:$F,env_ac_mfa!$A:$A,W53,env_ac_mfa!$B:$B,Data_mfa!$B$51,env_ac_mfa!$C:$C,Data_mfa!$A$70,env_ac_mfa!$D:$D,Data_mfa!$C$70,env_ac_mfa!$E:$E,Data_mfa!$B$50)</f>
        <v>0.22600000000000001</v>
      </c>
      <c r="X70" s="152">
        <f>SUMIFS(env_ac_mfa!$F:$F,env_ac_mfa!$A:$A,X53,env_ac_mfa!$B:$B,Data_mfa!$B$51,env_ac_mfa!$C:$C,Data_mfa!$A$70,env_ac_mfa!$D:$D,Data_mfa!$C$70,env_ac_mfa!$E:$E,Data_mfa!$B$50)</f>
        <v>0.23599999999999999</v>
      </c>
      <c r="Y70" s="152">
        <f>SUMIFS(env_ac_mfa!$F:$F,env_ac_mfa!$A:$A,Y53,env_ac_mfa!$B:$B,Data_mfa!$B$51,env_ac_mfa!$C:$C,Data_mfa!$A$70,env_ac_mfa!$D:$D,Data_mfa!$C$70,env_ac_mfa!$E:$E,Data_mfa!$B$50)</f>
        <v>0.22900000000000001</v>
      </c>
      <c r="Z70" s="152">
        <f>SUMIFS(env_ac_mfa!$F:$F,env_ac_mfa!$A:$A,Z53,env_ac_mfa!$B:$B,Data_mfa!$B$51,env_ac_mfa!$C:$C,Data_mfa!$A$70,env_ac_mfa!$D:$D,Data_mfa!$C$70,env_ac_mfa!$E:$E,Data_mfa!$B$50)</f>
        <v>0.251</v>
      </c>
      <c r="AA70" s="152">
        <f>SUMIFS(env_ac_mfa!$F:$F,env_ac_mfa!$A:$A,AA53,env_ac_mfa!$B:$B,Data_mfa!$B$51,env_ac_mfa!$C:$C,Data_mfa!$A$70,env_ac_mfa!$D:$D,Data_mfa!$C$70,env_ac_mfa!$E:$E,Data_mfa!$B$50)</f>
        <v>0.24199999999999999</v>
      </c>
      <c r="AB70" s="152">
        <f>SUMIFS(env_ac_mfa!$F:$F,env_ac_mfa!$A:$A,AB53,env_ac_mfa!$B:$B,Data_mfa!$B$51,env_ac_mfa!$C:$C,Data_mfa!$A$70,env_ac_mfa!$D:$D,Data_mfa!$C$70,env_ac_mfa!$E:$E,Data_mfa!$B$50)</f>
        <v>0.20699999999999999</v>
      </c>
    </row>
    <row r="71" spans="1:28" x14ac:dyDescent="0.2">
      <c r="A71" s="144" t="s">
        <v>65</v>
      </c>
      <c r="B71" s="144" t="s">
        <v>6</v>
      </c>
      <c r="C71" s="144" t="s">
        <v>58</v>
      </c>
      <c r="D71" s="144" t="s">
        <v>57</v>
      </c>
      <c r="E71" s="152">
        <f>SUMIFS(env_ac_mfa!$F:$F,env_ac_mfa!$A:$A,E53,env_ac_mfa!$B:$B,Data_mfa!$B$51,env_ac_mfa!$C:$C,Data_mfa!$A$71,env_ac_mfa!$D:$D,Data_mfa!$C$71,env_ac_mfa!$E:$E,Data_mfa!$B$50)</f>
        <v>0.155</v>
      </c>
      <c r="F71" s="152">
        <f>SUMIFS(env_ac_mfa!$F:$F,env_ac_mfa!$A:$A,F53,env_ac_mfa!$B:$B,Data_mfa!$B$51,env_ac_mfa!$C:$C,Data_mfa!$A$71,env_ac_mfa!$D:$D,Data_mfa!$C$71,env_ac_mfa!$E:$E,Data_mfa!$B$50)</f>
        <v>0.156</v>
      </c>
      <c r="G71" s="152">
        <f>SUMIFS(env_ac_mfa!$F:$F,env_ac_mfa!$A:$A,G53,env_ac_mfa!$B:$B,Data_mfa!$B$51,env_ac_mfa!$C:$C,Data_mfa!$A$71,env_ac_mfa!$D:$D,Data_mfa!$C$71,env_ac_mfa!$E:$E,Data_mfa!$B$50)</f>
        <v>0.158</v>
      </c>
      <c r="H71" s="152">
        <f>SUMIFS(env_ac_mfa!$F:$F,env_ac_mfa!$A:$A,H53,env_ac_mfa!$B:$B,Data_mfa!$B$51,env_ac_mfa!$C:$C,Data_mfa!$A$71,env_ac_mfa!$D:$D,Data_mfa!$C$71,env_ac_mfa!$E:$E,Data_mfa!$B$50)</f>
        <v>0.16200000000000001</v>
      </c>
      <c r="I71" s="152">
        <f>SUMIFS(env_ac_mfa!$F:$F,env_ac_mfa!$A:$A,I53,env_ac_mfa!$B:$B,Data_mfa!$B$51,env_ac_mfa!$C:$C,Data_mfa!$A$71,env_ac_mfa!$D:$D,Data_mfa!$C$71,env_ac_mfa!$E:$E,Data_mfa!$B$50)</f>
        <v>0.16400000000000001</v>
      </c>
      <c r="J71" s="152">
        <f>SUMIFS(env_ac_mfa!$F:$F,env_ac_mfa!$A:$A,J53,env_ac_mfa!$B:$B,Data_mfa!$B$51,env_ac_mfa!$C:$C,Data_mfa!$A$71,env_ac_mfa!$D:$D,Data_mfa!$C$71,env_ac_mfa!$E:$E,Data_mfa!$B$50)</f>
        <v>0.17399999999999999</v>
      </c>
      <c r="K71" s="152">
        <f>SUMIFS(env_ac_mfa!$F:$F,env_ac_mfa!$A:$A,K53,env_ac_mfa!$B:$B,Data_mfa!$B$51,env_ac_mfa!$C:$C,Data_mfa!$A$71,env_ac_mfa!$D:$D,Data_mfa!$C$71,env_ac_mfa!$E:$E,Data_mfa!$B$50)</f>
        <v>0.16700000000000001</v>
      </c>
      <c r="L71" s="152">
        <f>SUMIFS(env_ac_mfa!$F:$F,env_ac_mfa!$A:$A,L53,env_ac_mfa!$B:$B,Data_mfa!$B$51,env_ac_mfa!$C:$C,Data_mfa!$A$71,env_ac_mfa!$D:$D,Data_mfa!$C$71,env_ac_mfa!$E:$E,Data_mfa!$B$50)</f>
        <v>0.16800000000000001</v>
      </c>
      <c r="M71" s="152">
        <f>SUMIFS(env_ac_mfa!$F:$F,env_ac_mfa!$A:$A,M53,env_ac_mfa!$B:$B,Data_mfa!$B$51,env_ac_mfa!$C:$C,Data_mfa!$A$71,env_ac_mfa!$D:$D,Data_mfa!$C$71,env_ac_mfa!$E:$E,Data_mfa!$B$50)</f>
        <v>0.16700000000000001</v>
      </c>
      <c r="N71" s="152">
        <f>SUMIFS(env_ac_mfa!$F:$F,env_ac_mfa!$A:$A,N53,env_ac_mfa!$B:$B,Data_mfa!$B$51,env_ac_mfa!$C:$C,Data_mfa!$A$71,env_ac_mfa!$D:$D,Data_mfa!$C$71,env_ac_mfa!$E:$E,Data_mfa!$B$50)</f>
        <v>0.151</v>
      </c>
      <c r="O71" s="152">
        <f>SUMIFS(env_ac_mfa!$F:$F,env_ac_mfa!$A:$A,O53,env_ac_mfa!$B:$B,Data_mfa!$B$51,env_ac_mfa!$C:$C,Data_mfa!$A$71,env_ac_mfa!$D:$D,Data_mfa!$C$71,env_ac_mfa!$E:$E,Data_mfa!$B$50)</f>
        <v>0.17699999999999999</v>
      </c>
      <c r="P71" s="152">
        <f>SUMIFS(env_ac_mfa!$F:$F,env_ac_mfa!$A:$A,P53,env_ac_mfa!$B:$B,Data_mfa!$B$51,env_ac_mfa!$C:$C,Data_mfa!$A$71,env_ac_mfa!$D:$D,Data_mfa!$C$71,env_ac_mfa!$E:$E,Data_mfa!$B$50)</f>
        <v>0.18099999999999999</v>
      </c>
      <c r="Q71" s="152">
        <f>SUMIFS(env_ac_mfa!$F:$F,env_ac_mfa!$A:$A,Q53,env_ac_mfa!$B:$B,Data_mfa!$B$51,env_ac_mfa!$C:$C,Data_mfa!$A$71,env_ac_mfa!$D:$D,Data_mfa!$C$71,env_ac_mfa!$E:$E,Data_mfa!$B$50)</f>
        <v>0.2</v>
      </c>
      <c r="R71" s="152">
        <f>SUMIFS(env_ac_mfa!$F:$F,env_ac_mfa!$A:$A,R53,env_ac_mfa!$B:$B,Data_mfa!$B$51,env_ac_mfa!$C:$C,Data_mfa!$A$71,env_ac_mfa!$D:$D,Data_mfa!$C$71,env_ac_mfa!$E:$E,Data_mfa!$B$50)</f>
        <v>0.216</v>
      </c>
      <c r="S71" s="152">
        <f>SUMIFS(env_ac_mfa!$F:$F,env_ac_mfa!$A:$A,S53,env_ac_mfa!$B:$B,Data_mfa!$B$51,env_ac_mfa!$C:$C,Data_mfa!$A$71,env_ac_mfa!$D:$D,Data_mfa!$C$71,env_ac_mfa!$E:$E,Data_mfa!$B$50)</f>
        <v>0.22800000000000001</v>
      </c>
      <c r="T71" s="152">
        <f>SUMIFS(env_ac_mfa!$F:$F,env_ac_mfa!$A:$A,T53,env_ac_mfa!$B:$B,Data_mfa!$B$51,env_ac_mfa!$C:$C,Data_mfa!$A$71,env_ac_mfa!$D:$D,Data_mfa!$C$71,env_ac_mfa!$E:$E,Data_mfa!$B$50)</f>
        <v>0.22800000000000001</v>
      </c>
      <c r="U71" s="152">
        <f>SUMIFS(env_ac_mfa!$F:$F,env_ac_mfa!$A:$A,U53,env_ac_mfa!$B:$B,Data_mfa!$B$51,env_ac_mfa!$C:$C,Data_mfa!$A$71,env_ac_mfa!$D:$D,Data_mfa!$C$71,env_ac_mfa!$E:$E,Data_mfa!$B$50)</f>
        <v>0.22900000000000001</v>
      </c>
      <c r="V71" s="152">
        <f>SUMIFS(env_ac_mfa!$F:$F,env_ac_mfa!$A:$A,V53,env_ac_mfa!$B:$B,Data_mfa!$B$51,env_ac_mfa!$C:$C,Data_mfa!$A$71,env_ac_mfa!$D:$D,Data_mfa!$C$71,env_ac_mfa!$E:$E,Data_mfa!$B$50)</f>
        <v>0.22900000000000001</v>
      </c>
      <c r="W71" s="152">
        <f>SUMIFS(env_ac_mfa!$F:$F,env_ac_mfa!$A:$A,W53,env_ac_mfa!$B:$B,Data_mfa!$B$51,env_ac_mfa!$C:$C,Data_mfa!$A$71,env_ac_mfa!$D:$D,Data_mfa!$C$71,env_ac_mfa!$E:$E,Data_mfa!$B$50)</f>
        <v>0.22500000000000001</v>
      </c>
      <c r="X71" s="152">
        <f>SUMIFS(env_ac_mfa!$F:$F,env_ac_mfa!$A:$A,X53,env_ac_mfa!$B:$B,Data_mfa!$B$51,env_ac_mfa!$C:$C,Data_mfa!$A$71,env_ac_mfa!$D:$D,Data_mfa!$C$71,env_ac_mfa!$E:$E,Data_mfa!$B$50)</f>
        <v>0.20899999999999999</v>
      </c>
      <c r="Y71" s="152">
        <f>SUMIFS(env_ac_mfa!$F:$F,env_ac_mfa!$A:$A,Y53,env_ac_mfa!$B:$B,Data_mfa!$B$51,env_ac_mfa!$C:$C,Data_mfa!$A$71,env_ac_mfa!$D:$D,Data_mfa!$C$71,env_ac_mfa!$E:$E,Data_mfa!$B$50)</f>
        <v>0.19700000000000001</v>
      </c>
      <c r="Z71" s="152">
        <f>SUMIFS(env_ac_mfa!$F:$F,env_ac_mfa!$A:$A,Z53,env_ac_mfa!$B:$B,Data_mfa!$B$51,env_ac_mfa!$C:$C,Data_mfa!$A$71,env_ac_mfa!$D:$D,Data_mfa!$C$71,env_ac_mfa!$E:$E,Data_mfa!$B$50)</f>
        <v>0.21</v>
      </c>
      <c r="AA71" s="152">
        <f>SUMIFS(env_ac_mfa!$F:$F,env_ac_mfa!$A:$A,AA53,env_ac_mfa!$B:$B,Data_mfa!$B$51,env_ac_mfa!$C:$C,Data_mfa!$A$71,env_ac_mfa!$D:$D,Data_mfa!$C$71,env_ac_mfa!$E:$E,Data_mfa!$B$50)</f>
        <v>0.192</v>
      </c>
      <c r="AB71" s="152">
        <f>SUMIFS(env_ac_mfa!$F:$F,env_ac_mfa!$A:$A,AB53,env_ac_mfa!$B:$B,Data_mfa!$B$51,env_ac_mfa!$C:$C,Data_mfa!$A$71,env_ac_mfa!$D:$D,Data_mfa!$C$71,env_ac_mfa!$E:$E,Data_mfa!$B$50)</f>
        <v>0.17499999999999999</v>
      </c>
    </row>
    <row r="72" spans="1:28" x14ac:dyDescent="0.2">
      <c r="A72" s="144" t="s">
        <v>65</v>
      </c>
      <c r="B72" s="144" t="s">
        <v>6</v>
      </c>
      <c r="C72" s="144" t="s">
        <v>56</v>
      </c>
      <c r="D72" s="144" t="s">
        <v>12</v>
      </c>
      <c r="E72" s="152">
        <f>SUMIFS(env_ac_mfa!$F:$F,env_ac_mfa!$A:$A,E53,env_ac_mfa!$B:$B,Data_mfa!$B$51,env_ac_mfa!$C:$C,Data_mfa!$A$72,env_ac_mfa!$D:$D,Data_mfa!$C$72,env_ac_mfa!$E:$E,Data_mfa!$B$50)</f>
        <v>7.3849999999999998</v>
      </c>
      <c r="F72" s="152">
        <f>SUMIFS(env_ac_mfa!$F:$F,env_ac_mfa!$A:$A,F53,env_ac_mfa!$B:$B,Data_mfa!$B$51,env_ac_mfa!$C:$C,Data_mfa!$A$72,env_ac_mfa!$D:$D,Data_mfa!$C$72,env_ac_mfa!$E:$E,Data_mfa!$B$50)</f>
        <v>7.524</v>
      </c>
      <c r="G72" s="152">
        <f>SUMIFS(env_ac_mfa!$F:$F,env_ac_mfa!$A:$A,G53,env_ac_mfa!$B:$B,Data_mfa!$B$51,env_ac_mfa!$C:$C,Data_mfa!$A$72,env_ac_mfa!$D:$D,Data_mfa!$C$72,env_ac_mfa!$E:$E,Data_mfa!$B$50)</f>
        <v>7.5629999999999997</v>
      </c>
      <c r="H72" s="152">
        <f>SUMIFS(env_ac_mfa!$F:$F,env_ac_mfa!$A:$A,H53,env_ac_mfa!$B:$B,Data_mfa!$B$51,env_ac_mfa!$C:$C,Data_mfa!$A$72,env_ac_mfa!$D:$D,Data_mfa!$C$72,env_ac_mfa!$E:$E,Data_mfa!$B$50)</f>
        <v>7.798</v>
      </c>
      <c r="I72" s="152">
        <f>SUMIFS(env_ac_mfa!$F:$F,env_ac_mfa!$A:$A,I53,env_ac_mfa!$B:$B,Data_mfa!$B$51,env_ac_mfa!$C:$C,Data_mfa!$A$72,env_ac_mfa!$D:$D,Data_mfa!$C$72,env_ac_mfa!$E:$E,Data_mfa!$B$50)</f>
        <v>7.9729999999999999</v>
      </c>
      <c r="J72" s="152">
        <f>SUMIFS(env_ac_mfa!$F:$F,env_ac_mfa!$A:$A,J53,env_ac_mfa!$B:$B,Data_mfa!$B$51,env_ac_mfa!$C:$C,Data_mfa!$A$72,env_ac_mfa!$D:$D,Data_mfa!$C$72,env_ac_mfa!$E:$E,Data_mfa!$B$50)</f>
        <v>8.2750000000000004</v>
      </c>
      <c r="K72" s="152">
        <f>SUMIFS(env_ac_mfa!$F:$F,env_ac_mfa!$A:$A,K53,env_ac_mfa!$B:$B,Data_mfa!$B$51,env_ac_mfa!$C:$C,Data_mfa!$A$72,env_ac_mfa!$D:$D,Data_mfa!$C$72,env_ac_mfa!$E:$E,Data_mfa!$B$50)</f>
        <v>8.7959999999999994</v>
      </c>
      <c r="L72" s="152">
        <f>SUMIFS(env_ac_mfa!$F:$F,env_ac_mfa!$A:$A,L53,env_ac_mfa!$B:$B,Data_mfa!$B$51,env_ac_mfa!$C:$C,Data_mfa!$A$72,env_ac_mfa!$D:$D,Data_mfa!$C$72,env_ac_mfa!$E:$E,Data_mfa!$B$50)</f>
        <v>9.3179999999999996</v>
      </c>
      <c r="M72" s="152">
        <f>SUMIFS(env_ac_mfa!$F:$F,env_ac_mfa!$A:$A,M53,env_ac_mfa!$B:$B,Data_mfa!$B$51,env_ac_mfa!$C:$C,Data_mfa!$A$72,env_ac_mfa!$D:$D,Data_mfa!$C$72,env_ac_mfa!$E:$E,Data_mfa!$B$50)</f>
        <v>8.9570000000000007</v>
      </c>
      <c r="N72" s="152">
        <f>SUMIFS(env_ac_mfa!$F:$F,env_ac_mfa!$A:$A,N53,env_ac_mfa!$B:$B,Data_mfa!$B$51,env_ac_mfa!$C:$C,Data_mfa!$A$72,env_ac_mfa!$D:$D,Data_mfa!$C$72,env_ac_mfa!$E:$E,Data_mfa!$B$50)</f>
        <v>7.5309999999999997</v>
      </c>
      <c r="O72" s="152">
        <f>SUMIFS(env_ac_mfa!$F:$F,env_ac_mfa!$A:$A,O53,env_ac_mfa!$B:$B,Data_mfa!$B$51,env_ac_mfa!$C:$C,Data_mfa!$A$72,env_ac_mfa!$D:$D,Data_mfa!$C$72,env_ac_mfa!$E:$E,Data_mfa!$B$50)</f>
        <v>7.1029999999999998</v>
      </c>
      <c r="P72" s="152">
        <f>SUMIFS(env_ac_mfa!$F:$F,env_ac_mfa!$A:$A,P53,env_ac_mfa!$B:$B,Data_mfa!$B$51,env_ac_mfa!$C:$C,Data_mfa!$A$72,env_ac_mfa!$D:$D,Data_mfa!$C$72,env_ac_mfa!$E:$E,Data_mfa!$B$50)</f>
        <v>7.6459999999999999</v>
      </c>
      <c r="Q72" s="152">
        <f>SUMIFS(env_ac_mfa!$F:$F,env_ac_mfa!$A:$A,Q53,env_ac_mfa!$B:$B,Data_mfa!$B$51,env_ac_mfa!$C:$C,Data_mfa!$A$72,env_ac_mfa!$D:$D,Data_mfa!$C$72,env_ac_mfa!$E:$E,Data_mfa!$B$50)</f>
        <v>6.7460000000000004</v>
      </c>
      <c r="R72" s="152">
        <f>SUMIFS(env_ac_mfa!$F:$F,env_ac_mfa!$A:$A,R53,env_ac_mfa!$B:$B,Data_mfa!$B$51,env_ac_mfa!$C:$C,Data_mfa!$A$72,env_ac_mfa!$D:$D,Data_mfa!$C$72,env_ac_mfa!$E:$E,Data_mfa!$B$50)</f>
        <v>6.3559999999999999</v>
      </c>
      <c r="S72" s="152">
        <f>SUMIFS(env_ac_mfa!$F:$F,env_ac_mfa!$A:$A,S53,env_ac_mfa!$B:$B,Data_mfa!$B$51,env_ac_mfa!$C:$C,Data_mfa!$A$72,env_ac_mfa!$D:$D,Data_mfa!$C$72,env_ac_mfa!$E:$E,Data_mfa!$B$50)</f>
        <v>6.367</v>
      </c>
      <c r="T72" s="152">
        <f>SUMIFS(env_ac_mfa!$F:$F,env_ac_mfa!$A:$A,T53,env_ac_mfa!$B:$B,Data_mfa!$B$51,env_ac_mfa!$C:$C,Data_mfa!$A$72,env_ac_mfa!$D:$D,Data_mfa!$C$72,env_ac_mfa!$E:$E,Data_mfa!$B$50)</f>
        <v>6.5510000000000002</v>
      </c>
      <c r="U72" s="152">
        <f>SUMIFS(env_ac_mfa!$F:$F,env_ac_mfa!$A:$A,U53,env_ac_mfa!$B:$B,Data_mfa!$B$51,env_ac_mfa!$C:$C,Data_mfa!$A$72,env_ac_mfa!$D:$D,Data_mfa!$C$72,env_ac_mfa!$E:$E,Data_mfa!$B$50)</f>
        <v>6.5389999999999997</v>
      </c>
      <c r="V72" s="152">
        <f>SUMIFS(env_ac_mfa!$F:$F,env_ac_mfa!$A:$A,V53,env_ac_mfa!$B:$B,Data_mfa!$B$51,env_ac_mfa!$C:$C,Data_mfa!$A$72,env_ac_mfa!$D:$D,Data_mfa!$C$72,env_ac_mfa!$E:$E,Data_mfa!$B$50)</f>
        <v>6.734</v>
      </c>
      <c r="W72" s="152">
        <f>SUMIFS(env_ac_mfa!$F:$F,env_ac_mfa!$A:$A,W53,env_ac_mfa!$B:$B,Data_mfa!$B$51,env_ac_mfa!$C:$C,Data_mfa!$A$72,env_ac_mfa!$D:$D,Data_mfa!$C$72,env_ac_mfa!$E:$E,Data_mfa!$B$50)</f>
        <v>7.085</v>
      </c>
      <c r="X72" s="152">
        <f>SUMIFS(env_ac_mfa!$F:$F,env_ac_mfa!$A:$A,X53,env_ac_mfa!$B:$B,Data_mfa!$B$51,env_ac_mfa!$C:$C,Data_mfa!$A$72,env_ac_mfa!$D:$D,Data_mfa!$C$72,env_ac_mfa!$E:$E,Data_mfa!$B$50)</f>
        <v>7.351</v>
      </c>
      <c r="Y72" s="152">
        <f>SUMIFS(env_ac_mfa!$F:$F,env_ac_mfa!$A:$A,Y53,env_ac_mfa!$B:$B,Data_mfa!$B$51,env_ac_mfa!$C:$C,Data_mfa!$A$72,env_ac_mfa!$D:$D,Data_mfa!$C$72,env_ac_mfa!$E:$E,Data_mfa!$B$50)</f>
        <v>7.2549999999999999</v>
      </c>
      <c r="Z72" s="152">
        <f>SUMIFS(env_ac_mfa!$F:$F,env_ac_mfa!$A:$A,Z53,env_ac_mfa!$B:$B,Data_mfa!$B$51,env_ac_mfa!$C:$C,Data_mfa!$A$72,env_ac_mfa!$D:$D,Data_mfa!$C$72,env_ac_mfa!$E:$E,Data_mfa!$B$50)</f>
        <v>7.569</v>
      </c>
      <c r="AA72" s="152">
        <f>SUMIFS(env_ac_mfa!$F:$F,env_ac_mfa!$A:$A,AA53,env_ac_mfa!$B:$B,Data_mfa!$B$51,env_ac_mfa!$C:$C,Data_mfa!$A$72,env_ac_mfa!$D:$D,Data_mfa!$C$72,env_ac_mfa!$E:$E,Data_mfa!$B$50)</f>
        <v>7.4009999999999998</v>
      </c>
      <c r="AB72" s="152">
        <f>SUMIFS(env_ac_mfa!$F:$F,env_ac_mfa!$A:$A,AB53,env_ac_mfa!$B:$B,Data_mfa!$B$51,env_ac_mfa!$C:$C,Data_mfa!$A$72,env_ac_mfa!$D:$D,Data_mfa!$C$72,env_ac_mfa!$E:$E,Data_mfa!$B$50)</f>
        <v>7.5350000000000001</v>
      </c>
    </row>
    <row r="73" spans="1:28" x14ac:dyDescent="0.2">
      <c r="A73" s="144" t="s">
        <v>65</v>
      </c>
      <c r="B73" s="144" t="s">
        <v>6</v>
      </c>
      <c r="C73" s="144" t="s">
        <v>53</v>
      </c>
      <c r="D73" s="144" t="s">
        <v>52</v>
      </c>
      <c r="E73" s="152">
        <f>SUMIFS(env_ac_mfa!$F:$F,env_ac_mfa!$A:$A,E53,env_ac_mfa!$B:$B,Data_mfa!$B$51,env_ac_mfa!$C:$C,Data_mfa!$A$73,env_ac_mfa!$D:$D,Data_mfa!$C$73,env_ac_mfa!$E:$E,Data_mfa!$B$50)</f>
        <v>4.8000000000000001E-2</v>
      </c>
      <c r="F73" s="152">
        <f>SUMIFS(env_ac_mfa!$F:$F,env_ac_mfa!$A:$A,F53,env_ac_mfa!$B:$B,Data_mfa!$B$51,env_ac_mfa!$C:$C,Data_mfa!$A$73,env_ac_mfa!$D:$D,Data_mfa!$C$73,env_ac_mfa!$E:$E,Data_mfa!$B$50)</f>
        <v>5.2999999999999999E-2</v>
      </c>
      <c r="G73" s="152">
        <f>SUMIFS(env_ac_mfa!$F:$F,env_ac_mfa!$A:$A,G53,env_ac_mfa!$B:$B,Data_mfa!$B$51,env_ac_mfa!$C:$C,Data_mfa!$A$73,env_ac_mfa!$D:$D,Data_mfa!$C$73,env_ac_mfa!$E:$E,Data_mfa!$B$50)</f>
        <v>5.7000000000000002E-2</v>
      </c>
      <c r="H73" s="152">
        <f>SUMIFS(env_ac_mfa!$F:$F,env_ac_mfa!$A:$A,H53,env_ac_mfa!$B:$B,Data_mfa!$B$51,env_ac_mfa!$C:$C,Data_mfa!$A$73,env_ac_mfa!$D:$D,Data_mfa!$C$73,env_ac_mfa!$E:$E,Data_mfa!$B$50)</f>
        <v>6.8000000000000005E-2</v>
      </c>
      <c r="I73" s="152">
        <f>SUMIFS(env_ac_mfa!$F:$F,env_ac_mfa!$A:$A,I53,env_ac_mfa!$B:$B,Data_mfa!$B$51,env_ac_mfa!$C:$C,Data_mfa!$A$73,env_ac_mfa!$D:$D,Data_mfa!$C$73,env_ac_mfa!$E:$E,Data_mfa!$B$50)</f>
        <v>7.6999999999999999E-2</v>
      </c>
      <c r="J73" s="152">
        <f>SUMIFS(env_ac_mfa!$F:$F,env_ac_mfa!$A:$A,J53,env_ac_mfa!$B:$B,Data_mfa!$B$51,env_ac_mfa!$C:$C,Data_mfa!$A$73,env_ac_mfa!$D:$D,Data_mfa!$C$73,env_ac_mfa!$E:$E,Data_mfa!$B$50)</f>
        <v>7.1999999999999995E-2</v>
      </c>
      <c r="K73" s="152">
        <f>SUMIFS(env_ac_mfa!$F:$F,env_ac_mfa!$A:$A,K53,env_ac_mfa!$B:$B,Data_mfa!$B$51,env_ac_mfa!$C:$C,Data_mfa!$A$73,env_ac_mfa!$D:$D,Data_mfa!$C$73,env_ac_mfa!$E:$E,Data_mfa!$B$50)</f>
        <v>8.4000000000000005E-2</v>
      </c>
      <c r="L73" s="152">
        <f>SUMIFS(env_ac_mfa!$F:$F,env_ac_mfa!$A:$A,L53,env_ac_mfa!$B:$B,Data_mfa!$B$51,env_ac_mfa!$C:$C,Data_mfa!$A$73,env_ac_mfa!$D:$D,Data_mfa!$C$73,env_ac_mfa!$E:$E,Data_mfa!$B$50)</f>
        <v>0.108</v>
      </c>
      <c r="M73" s="152">
        <f>SUMIFS(env_ac_mfa!$F:$F,env_ac_mfa!$A:$A,M53,env_ac_mfa!$B:$B,Data_mfa!$B$51,env_ac_mfa!$C:$C,Data_mfa!$A$73,env_ac_mfa!$D:$D,Data_mfa!$C$73,env_ac_mfa!$E:$E,Data_mfa!$B$50)</f>
        <v>7.9000000000000001E-2</v>
      </c>
      <c r="N73" s="152">
        <f>SUMIFS(env_ac_mfa!$F:$F,env_ac_mfa!$A:$A,N53,env_ac_mfa!$B:$B,Data_mfa!$B$51,env_ac_mfa!$C:$C,Data_mfa!$A$73,env_ac_mfa!$D:$D,Data_mfa!$C$73,env_ac_mfa!$E:$E,Data_mfa!$B$50)</f>
        <v>3.5000000000000003E-2</v>
      </c>
      <c r="O73" s="152">
        <f>SUMIFS(env_ac_mfa!$F:$F,env_ac_mfa!$A:$A,O53,env_ac_mfa!$B:$B,Data_mfa!$B$51,env_ac_mfa!$C:$C,Data_mfa!$A$73,env_ac_mfa!$D:$D,Data_mfa!$C$73,env_ac_mfa!$E:$E,Data_mfa!$B$50)</f>
        <v>3.7999999999999999E-2</v>
      </c>
      <c r="P73" s="152">
        <f>SUMIFS(env_ac_mfa!$F:$F,env_ac_mfa!$A:$A,P53,env_ac_mfa!$B:$B,Data_mfa!$B$51,env_ac_mfa!$C:$C,Data_mfa!$A$73,env_ac_mfa!$D:$D,Data_mfa!$C$73,env_ac_mfa!$E:$E,Data_mfa!$B$50)</f>
        <v>4.5999999999999999E-2</v>
      </c>
      <c r="Q73" s="152">
        <f>SUMIFS(env_ac_mfa!$F:$F,env_ac_mfa!$A:$A,Q53,env_ac_mfa!$B:$B,Data_mfa!$B$51,env_ac_mfa!$C:$C,Data_mfa!$A$73,env_ac_mfa!$D:$D,Data_mfa!$C$73,env_ac_mfa!$E:$E,Data_mfa!$B$50)</f>
        <v>-8.9999999999999993E-3</v>
      </c>
      <c r="R73" s="152">
        <f>SUMIFS(env_ac_mfa!$F:$F,env_ac_mfa!$A:$A,R53,env_ac_mfa!$B:$B,Data_mfa!$B$51,env_ac_mfa!$C:$C,Data_mfa!$A$73,env_ac_mfa!$D:$D,Data_mfa!$C$73,env_ac_mfa!$E:$E,Data_mfa!$B$50)</f>
        <v>-3.2000000000000001E-2</v>
      </c>
      <c r="S73" s="152">
        <f>SUMIFS(env_ac_mfa!$F:$F,env_ac_mfa!$A:$A,S53,env_ac_mfa!$B:$B,Data_mfa!$B$51,env_ac_mfa!$C:$C,Data_mfa!$A$73,env_ac_mfa!$D:$D,Data_mfa!$C$73,env_ac_mfa!$E:$E,Data_mfa!$B$50)</f>
        <v>-3.7999999999999999E-2</v>
      </c>
      <c r="T73" s="152">
        <f>SUMIFS(env_ac_mfa!$F:$F,env_ac_mfa!$A:$A,T53,env_ac_mfa!$B:$B,Data_mfa!$B$51,env_ac_mfa!$C:$C,Data_mfa!$A$73,env_ac_mfa!$D:$D,Data_mfa!$C$73,env_ac_mfa!$E:$E,Data_mfa!$B$50)</f>
        <v>-4.3999999999999997E-2</v>
      </c>
      <c r="U73" s="152">
        <f>SUMIFS(env_ac_mfa!$F:$F,env_ac_mfa!$A:$A,U53,env_ac_mfa!$B:$B,Data_mfa!$B$51,env_ac_mfa!$C:$C,Data_mfa!$A$73,env_ac_mfa!$D:$D,Data_mfa!$C$73,env_ac_mfa!$E:$E,Data_mfa!$B$50)</f>
        <v>-3.4000000000000002E-2</v>
      </c>
      <c r="V73" s="152">
        <f>SUMIFS(env_ac_mfa!$F:$F,env_ac_mfa!$A:$A,V53,env_ac_mfa!$B:$B,Data_mfa!$B$51,env_ac_mfa!$C:$C,Data_mfa!$A$73,env_ac_mfa!$D:$D,Data_mfa!$C$73,env_ac_mfa!$E:$E,Data_mfa!$B$50)</f>
        <v>-1.4E-2</v>
      </c>
      <c r="W73" s="152">
        <f>SUMIFS(env_ac_mfa!$F:$F,env_ac_mfa!$A:$A,W53,env_ac_mfa!$B:$B,Data_mfa!$B$51,env_ac_mfa!$C:$C,Data_mfa!$A$73,env_ac_mfa!$D:$D,Data_mfa!$C$73,env_ac_mfa!$E:$E,Data_mfa!$B$50)</f>
        <v>1E-3</v>
      </c>
      <c r="X73" s="152">
        <f>SUMIFS(env_ac_mfa!$F:$F,env_ac_mfa!$A:$A,X53,env_ac_mfa!$B:$B,Data_mfa!$B$51,env_ac_mfa!$C:$C,Data_mfa!$A$73,env_ac_mfa!$D:$D,Data_mfa!$C$73,env_ac_mfa!$E:$E,Data_mfa!$B$50)</f>
        <v>2.7E-2</v>
      </c>
      <c r="Y73" s="152">
        <f>SUMIFS(env_ac_mfa!$F:$F,env_ac_mfa!$A:$A,Y53,env_ac_mfa!$B:$B,Data_mfa!$B$51,env_ac_mfa!$C:$C,Data_mfa!$A$73,env_ac_mfa!$D:$D,Data_mfa!$C$73,env_ac_mfa!$E:$E,Data_mfa!$B$50)</f>
        <v>3.1E-2</v>
      </c>
      <c r="Z73" s="152">
        <f>SUMIFS(env_ac_mfa!$F:$F,env_ac_mfa!$A:$A,Z53,env_ac_mfa!$B:$B,Data_mfa!$B$51,env_ac_mfa!$C:$C,Data_mfa!$A$73,env_ac_mfa!$D:$D,Data_mfa!$C$73,env_ac_mfa!$E:$E,Data_mfa!$B$50)</f>
        <v>4.1000000000000002E-2</v>
      </c>
      <c r="AA73" s="152">
        <f>SUMIFS(env_ac_mfa!$F:$F,env_ac_mfa!$A:$A,AA53,env_ac_mfa!$B:$B,Data_mfa!$B$51,env_ac_mfa!$C:$C,Data_mfa!$A$73,env_ac_mfa!$D:$D,Data_mfa!$C$73,env_ac_mfa!$E:$E,Data_mfa!$B$50)</f>
        <v>0.05</v>
      </c>
      <c r="AB73" s="152">
        <f>SUMIFS(env_ac_mfa!$F:$F,env_ac_mfa!$A:$A,AB53,env_ac_mfa!$B:$B,Data_mfa!$B$51,env_ac_mfa!$C:$C,Data_mfa!$A$73,env_ac_mfa!$D:$D,Data_mfa!$C$73,env_ac_mfa!$E:$E,Data_mfa!$B$50)</f>
        <v>3.2000000000000001E-2</v>
      </c>
    </row>
    <row r="74" spans="1:28" x14ac:dyDescent="0.2">
      <c r="A74" s="144" t="s">
        <v>64</v>
      </c>
      <c r="B74" s="144" t="s">
        <v>63</v>
      </c>
      <c r="C74" s="144" t="s">
        <v>60</v>
      </c>
      <c r="D74" s="144" t="s">
        <v>5</v>
      </c>
      <c r="E74" s="152">
        <f>SUMIFS(env_ac_mfa!$F:$F,env_ac_mfa!$A:$A,E53,env_ac_mfa!$B:$B,Data_mfa!$B$51,env_ac_mfa!$C:$C,Data_mfa!$A$74,env_ac_mfa!$D:$D,Data_mfa!$C$74,env_ac_mfa!$E:$E,Data_mfa!$B$50)</f>
        <v>1.8169999999999999</v>
      </c>
      <c r="F74" s="152">
        <f>SUMIFS(env_ac_mfa!$F:$F,env_ac_mfa!$A:$A,F53,env_ac_mfa!$B:$B,Data_mfa!$B$51,env_ac_mfa!$C:$C,Data_mfa!$A$74,env_ac_mfa!$D:$D,Data_mfa!$C$74,env_ac_mfa!$E:$E,Data_mfa!$B$50)</f>
        <v>1.839</v>
      </c>
      <c r="G74" s="152">
        <f>SUMIFS(env_ac_mfa!$F:$F,env_ac_mfa!$A:$A,G53,env_ac_mfa!$B:$B,Data_mfa!$B$51,env_ac_mfa!$C:$C,Data_mfa!$A$74,env_ac_mfa!$D:$D,Data_mfa!$C$74,env_ac_mfa!$E:$E,Data_mfa!$B$50)</f>
        <v>1.843</v>
      </c>
      <c r="H74" s="152">
        <f>SUMIFS(env_ac_mfa!$F:$F,env_ac_mfa!$A:$A,H53,env_ac_mfa!$B:$B,Data_mfa!$B$51,env_ac_mfa!$C:$C,Data_mfa!$A$74,env_ac_mfa!$D:$D,Data_mfa!$C$74,env_ac_mfa!$E:$E,Data_mfa!$B$50)</f>
        <v>1.835</v>
      </c>
      <c r="I74" s="152">
        <f>SUMIFS(env_ac_mfa!$F:$F,env_ac_mfa!$A:$A,I53,env_ac_mfa!$B:$B,Data_mfa!$B$51,env_ac_mfa!$C:$C,Data_mfa!$A$74,env_ac_mfa!$D:$D,Data_mfa!$C$74,env_ac_mfa!$E:$E,Data_mfa!$B$50)</f>
        <v>1.8280000000000001</v>
      </c>
      <c r="J74" s="152">
        <f>SUMIFS(env_ac_mfa!$F:$F,env_ac_mfa!$A:$A,J53,env_ac_mfa!$B:$B,Data_mfa!$B$51,env_ac_mfa!$C:$C,Data_mfa!$A$74,env_ac_mfa!$D:$D,Data_mfa!$C$74,env_ac_mfa!$E:$E,Data_mfa!$B$50)</f>
        <v>1.7789999999999999</v>
      </c>
      <c r="K74" s="152">
        <f>SUMIFS(env_ac_mfa!$F:$F,env_ac_mfa!$A:$A,K53,env_ac_mfa!$B:$B,Data_mfa!$B$51,env_ac_mfa!$C:$C,Data_mfa!$A$74,env_ac_mfa!$D:$D,Data_mfa!$C$74,env_ac_mfa!$E:$E,Data_mfa!$B$50)</f>
        <v>1.7509999999999999</v>
      </c>
      <c r="L74" s="152">
        <f>SUMIFS(env_ac_mfa!$F:$F,env_ac_mfa!$A:$A,L53,env_ac_mfa!$B:$B,Data_mfa!$B$51,env_ac_mfa!$C:$C,Data_mfa!$A$74,env_ac_mfa!$D:$D,Data_mfa!$C$74,env_ac_mfa!$E:$E,Data_mfa!$B$50)</f>
        <v>1.704</v>
      </c>
      <c r="M74" s="152">
        <f>SUMIFS(env_ac_mfa!$F:$F,env_ac_mfa!$A:$A,M53,env_ac_mfa!$B:$B,Data_mfa!$B$51,env_ac_mfa!$C:$C,Data_mfa!$A$74,env_ac_mfa!$D:$D,Data_mfa!$C$74,env_ac_mfa!$E:$E,Data_mfa!$B$50)</f>
        <v>1.663</v>
      </c>
      <c r="N74" s="152">
        <f>SUMIFS(env_ac_mfa!$F:$F,env_ac_mfa!$A:$A,N53,env_ac_mfa!$B:$B,Data_mfa!$B$51,env_ac_mfa!$C:$C,Data_mfa!$A$74,env_ac_mfa!$D:$D,Data_mfa!$C$74,env_ac_mfa!$E:$E,Data_mfa!$B$50)</f>
        <v>1.5820000000000001</v>
      </c>
      <c r="O74" s="152">
        <f>SUMIFS(env_ac_mfa!$F:$F,env_ac_mfa!$A:$A,O53,env_ac_mfa!$B:$B,Data_mfa!$B$51,env_ac_mfa!$C:$C,Data_mfa!$A$74,env_ac_mfa!$D:$D,Data_mfa!$C$74,env_ac_mfa!$E:$E,Data_mfa!$B$50)</f>
        <v>1.569</v>
      </c>
      <c r="P74" s="152">
        <f>SUMIFS(env_ac_mfa!$F:$F,env_ac_mfa!$A:$A,P53,env_ac_mfa!$B:$B,Data_mfa!$B$51,env_ac_mfa!$C:$C,Data_mfa!$A$74,env_ac_mfa!$D:$D,Data_mfa!$C$74,env_ac_mfa!$E:$E,Data_mfa!$B$50)</f>
        <v>1.617</v>
      </c>
      <c r="Q74" s="152">
        <f>SUMIFS(env_ac_mfa!$F:$F,env_ac_mfa!$A:$A,Q53,env_ac_mfa!$B:$B,Data_mfa!$B$51,env_ac_mfa!$C:$C,Data_mfa!$A$74,env_ac_mfa!$D:$D,Data_mfa!$C$74,env_ac_mfa!$E:$E,Data_mfa!$B$50)</f>
        <v>1.605</v>
      </c>
      <c r="R74" s="152">
        <f>SUMIFS(env_ac_mfa!$F:$F,env_ac_mfa!$A:$A,R53,env_ac_mfa!$B:$B,Data_mfa!$B$51,env_ac_mfa!$C:$C,Data_mfa!$A$74,env_ac_mfa!$D:$D,Data_mfa!$C$74,env_ac_mfa!$E:$E,Data_mfa!$B$50)</f>
        <v>1.5389999999999999</v>
      </c>
      <c r="S74" s="152">
        <f>SUMIFS(env_ac_mfa!$F:$F,env_ac_mfa!$A:$A,S53,env_ac_mfa!$B:$B,Data_mfa!$B$51,env_ac_mfa!$C:$C,Data_mfa!$A$74,env_ac_mfa!$D:$D,Data_mfa!$C$74,env_ac_mfa!$E:$E,Data_mfa!$B$50)</f>
        <v>1.458</v>
      </c>
      <c r="T74" s="152">
        <f>SUMIFS(env_ac_mfa!$F:$F,env_ac_mfa!$A:$A,T53,env_ac_mfa!$B:$B,Data_mfa!$B$51,env_ac_mfa!$C:$C,Data_mfa!$A$74,env_ac_mfa!$D:$D,Data_mfa!$C$74,env_ac_mfa!$E:$E,Data_mfa!$B$50)</f>
        <v>1.4039999999999999</v>
      </c>
      <c r="U74" s="152">
        <f>SUMIFS(env_ac_mfa!$F:$F,env_ac_mfa!$A:$A,U53,env_ac_mfa!$B:$B,Data_mfa!$B$51,env_ac_mfa!$C:$C,Data_mfa!$A$74,env_ac_mfa!$D:$D,Data_mfa!$C$74,env_ac_mfa!$E:$E,Data_mfa!$B$50)</f>
        <v>1.298</v>
      </c>
      <c r="V74" s="152">
        <f>SUMIFS(env_ac_mfa!$F:$F,env_ac_mfa!$A:$A,V53,env_ac_mfa!$B:$B,Data_mfa!$B$51,env_ac_mfa!$C:$C,Data_mfa!$A$74,env_ac_mfa!$D:$D,Data_mfa!$C$74,env_ac_mfa!$E:$E,Data_mfa!$B$50)</f>
        <v>1.3029999999999999</v>
      </c>
      <c r="W74" s="152">
        <f>SUMIFS(env_ac_mfa!$F:$F,env_ac_mfa!$A:$A,W53,env_ac_mfa!$B:$B,Data_mfa!$B$51,env_ac_mfa!$C:$C,Data_mfa!$A$74,env_ac_mfa!$D:$D,Data_mfa!$C$74,env_ac_mfa!$E:$E,Data_mfa!$B$50)</f>
        <v>1.25</v>
      </c>
      <c r="X74" s="152">
        <f>SUMIFS(env_ac_mfa!$F:$F,env_ac_mfa!$A:$A,X53,env_ac_mfa!$B:$B,Data_mfa!$B$51,env_ac_mfa!$C:$C,Data_mfa!$A$74,env_ac_mfa!$D:$D,Data_mfa!$C$74,env_ac_mfa!$E:$E,Data_mfa!$B$50)</f>
        <v>1.0589999999999999</v>
      </c>
      <c r="Y74" s="152">
        <f>SUMIFS(env_ac_mfa!$F:$F,env_ac_mfa!$A:$A,Y53,env_ac_mfa!$B:$B,Data_mfa!$B$51,env_ac_mfa!$C:$C,Data_mfa!$A$74,env_ac_mfa!$D:$D,Data_mfa!$C$74,env_ac_mfa!$E:$E,Data_mfa!$B$50)</f>
        <v>0.85799999999999998</v>
      </c>
      <c r="Z74" s="152">
        <f>SUMIFS(env_ac_mfa!$F:$F,env_ac_mfa!$A:$A,Z53,env_ac_mfa!$B:$B,Data_mfa!$B$51,env_ac_mfa!$C:$C,Data_mfa!$A$74,env_ac_mfa!$D:$D,Data_mfa!$C$74,env_ac_mfa!$E:$E,Data_mfa!$B$50)</f>
        <v>0.91800000000000004</v>
      </c>
      <c r="AA74" s="152">
        <f>SUMIFS(env_ac_mfa!$F:$F,env_ac_mfa!$A:$A,AA53,env_ac_mfa!$B:$B,Data_mfa!$B$51,env_ac_mfa!$C:$C,Data_mfa!$A$74,env_ac_mfa!$D:$D,Data_mfa!$C$74,env_ac_mfa!$E:$E,Data_mfa!$B$50)</f>
        <v>0.94599999999999995</v>
      </c>
      <c r="AB74" s="152">
        <f>SUMIFS(env_ac_mfa!$F:$F,env_ac_mfa!$A:$A,AB53,env_ac_mfa!$B:$B,Data_mfa!$B$51,env_ac_mfa!$C:$C,Data_mfa!$A$74,env_ac_mfa!$D:$D,Data_mfa!$C$74,env_ac_mfa!$E:$E,Data_mfa!$B$50)</f>
        <v>0.76500000000000001</v>
      </c>
    </row>
    <row r="75" spans="1:28" x14ac:dyDescent="0.2">
      <c r="A75" s="144" t="s">
        <v>64</v>
      </c>
      <c r="B75" s="144" t="s">
        <v>63</v>
      </c>
      <c r="C75" s="144" t="s">
        <v>59</v>
      </c>
      <c r="D75" s="144" t="s">
        <v>3</v>
      </c>
      <c r="E75" s="152">
        <f>SUMIFS(env_ac_mfa!$F:$F,env_ac_mfa!$A:$A,E53,env_ac_mfa!$B:$B,Data_mfa!$B$51,env_ac_mfa!$C:$C,Data_mfa!$A$75,env_ac_mfa!$D:$D,Data_mfa!$C$75,env_ac_mfa!$E:$E,Data_mfa!$B$50)</f>
        <v>2.266</v>
      </c>
      <c r="F75" s="152">
        <f>SUMIFS(env_ac_mfa!$F:$F,env_ac_mfa!$A:$A,F53,env_ac_mfa!$B:$B,Data_mfa!$B$51,env_ac_mfa!$C:$C,Data_mfa!$A$75,env_ac_mfa!$D:$D,Data_mfa!$C$75,env_ac_mfa!$E:$E,Data_mfa!$B$50)</f>
        <v>2.23</v>
      </c>
      <c r="G75" s="152">
        <f>SUMIFS(env_ac_mfa!$F:$F,env_ac_mfa!$A:$A,G53,env_ac_mfa!$B:$B,Data_mfa!$B$51,env_ac_mfa!$C:$C,Data_mfa!$A$75,env_ac_mfa!$D:$D,Data_mfa!$C$75,env_ac_mfa!$E:$E,Data_mfa!$B$50)</f>
        <v>2.3410000000000002</v>
      </c>
      <c r="H75" s="152">
        <f>SUMIFS(env_ac_mfa!$F:$F,env_ac_mfa!$A:$A,H53,env_ac_mfa!$B:$B,Data_mfa!$B$51,env_ac_mfa!$C:$C,Data_mfa!$A$75,env_ac_mfa!$D:$D,Data_mfa!$C$75,env_ac_mfa!$E:$E,Data_mfa!$B$50)</f>
        <v>2.4620000000000002</v>
      </c>
      <c r="I75" s="152">
        <f>SUMIFS(env_ac_mfa!$F:$F,env_ac_mfa!$A:$A,I53,env_ac_mfa!$B:$B,Data_mfa!$B$51,env_ac_mfa!$C:$C,Data_mfa!$A$75,env_ac_mfa!$D:$D,Data_mfa!$C$75,env_ac_mfa!$E:$E,Data_mfa!$B$50)</f>
        <v>2.488</v>
      </c>
      <c r="J75" s="152">
        <f>SUMIFS(env_ac_mfa!$F:$F,env_ac_mfa!$A:$A,J53,env_ac_mfa!$B:$B,Data_mfa!$B$51,env_ac_mfa!$C:$C,Data_mfa!$A$75,env_ac_mfa!$D:$D,Data_mfa!$C$75,env_ac_mfa!$E:$E,Data_mfa!$B$50)</f>
        <v>2.5179999999999998</v>
      </c>
      <c r="K75" s="152">
        <f>SUMIFS(env_ac_mfa!$F:$F,env_ac_mfa!$A:$A,K53,env_ac_mfa!$B:$B,Data_mfa!$B$51,env_ac_mfa!$C:$C,Data_mfa!$A$75,env_ac_mfa!$D:$D,Data_mfa!$C$75,env_ac_mfa!$E:$E,Data_mfa!$B$50)</f>
        <v>2.585</v>
      </c>
      <c r="L75" s="152">
        <f>SUMIFS(env_ac_mfa!$F:$F,env_ac_mfa!$A:$A,L53,env_ac_mfa!$B:$B,Data_mfa!$B$51,env_ac_mfa!$C:$C,Data_mfa!$A$75,env_ac_mfa!$D:$D,Data_mfa!$C$75,env_ac_mfa!$E:$E,Data_mfa!$B$50)</f>
        <v>2.5630000000000002</v>
      </c>
      <c r="M75" s="152">
        <f>SUMIFS(env_ac_mfa!$F:$F,env_ac_mfa!$A:$A,M53,env_ac_mfa!$B:$B,Data_mfa!$B$51,env_ac_mfa!$C:$C,Data_mfa!$A$75,env_ac_mfa!$D:$D,Data_mfa!$C$75,env_ac_mfa!$E:$E,Data_mfa!$B$50)</f>
        <v>2.57</v>
      </c>
      <c r="N75" s="152">
        <f>SUMIFS(env_ac_mfa!$F:$F,env_ac_mfa!$A:$A,N53,env_ac_mfa!$B:$B,Data_mfa!$B$51,env_ac_mfa!$C:$C,Data_mfa!$A$75,env_ac_mfa!$D:$D,Data_mfa!$C$75,env_ac_mfa!$E:$E,Data_mfa!$B$50)</f>
        <v>2.3460000000000001</v>
      </c>
      <c r="O75" s="152">
        <f>SUMIFS(env_ac_mfa!$F:$F,env_ac_mfa!$A:$A,O53,env_ac_mfa!$B:$B,Data_mfa!$B$51,env_ac_mfa!$C:$C,Data_mfa!$A$75,env_ac_mfa!$D:$D,Data_mfa!$C$75,env_ac_mfa!$E:$E,Data_mfa!$B$50)</f>
        <v>2.3940000000000001</v>
      </c>
      <c r="P75" s="152">
        <f>SUMIFS(env_ac_mfa!$F:$F,env_ac_mfa!$A:$A,P53,env_ac_mfa!$B:$B,Data_mfa!$B$51,env_ac_mfa!$C:$C,Data_mfa!$A$75,env_ac_mfa!$D:$D,Data_mfa!$C$75,env_ac_mfa!$E:$E,Data_mfa!$B$50)</f>
        <v>2.4</v>
      </c>
      <c r="Q75" s="152">
        <f>SUMIFS(env_ac_mfa!$F:$F,env_ac_mfa!$A:$A,Q53,env_ac_mfa!$B:$B,Data_mfa!$B$51,env_ac_mfa!$C:$C,Data_mfa!$A$75,env_ac_mfa!$D:$D,Data_mfa!$C$75,env_ac_mfa!$E:$E,Data_mfa!$B$50)</f>
        <v>2.3860000000000001</v>
      </c>
      <c r="R75" s="152">
        <f>SUMIFS(env_ac_mfa!$F:$F,env_ac_mfa!$A:$A,R53,env_ac_mfa!$B:$B,Data_mfa!$B$51,env_ac_mfa!$C:$C,Data_mfa!$A$75,env_ac_mfa!$D:$D,Data_mfa!$C$75,env_ac_mfa!$E:$E,Data_mfa!$B$50)</f>
        <v>2.3069999999999999</v>
      </c>
      <c r="S75" s="152">
        <f>SUMIFS(env_ac_mfa!$F:$F,env_ac_mfa!$A:$A,S53,env_ac_mfa!$B:$B,Data_mfa!$B$51,env_ac_mfa!$C:$C,Data_mfa!$A$75,env_ac_mfa!$D:$D,Data_mfa!$C$75,env_ac_mfa!$E:$E,Data_mfa!$B$50)</f>
        <v>2.2850000000000001</v>
      </c>
      <c r="T75" s="152">
        <f>SUMIFS(env_ac_mfa!$F:$F,env_ac_mfa!$A:$A,T53,env_ac_mfa!$B:$B,Data_mfa!$B$51,env_ac_mfa!$C:$C,Data_mfa!$A$75,env_ac_mfa!$D:$D,Data_mfa!$C$75,env_ac_mfa!$E:$E,Data_mfa!$B$50)</f>
        <v>2.4089999999999998</v>
      </c>
      <c r="U75" s="152">
        <f>SUMIFS(env_ac_mfa!$F:$F,env_ac_mfa!$A:$A,U53,env_ac_mfa!$B:$B,Data_mfa!$B$51,env_ac_mfa!$C:$C,Data_mfa!$A$75,env_ac_mfa!$D:$D,Data_mfa!$C$75,env_ac_mfa!$E:$E,Data_mfa!$B$50)</f>
        <v>2.4249999999999998</v>
      </c>
      <c r="V75" s="152">
        <f>SUMIFS(env_ac_mfa!$F:$F,env_ac_mfa!$A:$A,V53,env_ac_mfa!$B:$B,Data_mfa!$B$51,env_ac_mfa!$C:$C,Data_mfa!$A$75,env_ac_mfa!$D:$D,Data_mfa!$C$75,env_ac_mfa!$E:$E,Data_mfa!$B$50)</f>
        <v>2.4580000000000002</v>
      </c>
      <c r="W75" s="152">
        <f>SUMIFS(env_ac_mfa!$F:$F,env_ac_mfa!$A:$A,W53,env_ac_mfa!$B:$B,Data_mfa!$B$51,env_ac_mfa!$C:$C,Data_mfa!$A$75,env_ac_mfa!$D:$D,Data_mfa!$C$75,env_ac_mfa!$E:$E,Data_mfa!$B$50)</f>
        <v>2.4550000000000001</v>
      </c>
      <c r="X75" s="152">
        <f>SUMIFS(env_ac_mfa!$F:$F,env_ac_mfa!$A:$A,X53,env_ac_mfa!$B:$B,Data_mfa!$B$51,env_ac_mfa!$C:$C,Data_mfa!$A$75,env_ac_mfa!$D:$D,Data_mfa!$C$75,env_ac_mfa!$E:$E,Data_mfa!$B$50)</f>
        <v>2.379</v>
      </c>
      <c r="Y75" s="152">
        <f>SUMIFS(env_ac_mfa!$F:$F,env_ac_mfa!$A:$A,Y53,env_ac_mfa!$B:$B,Data_mfa!$B$51,env_ac_mfa!$C:$C,Data_mfa!$A$75,env_ac_mfa!$D:$D,Data_mfa!$C$75,env_ac_mfa!$E:$E,Data_mfa!$B$50)</f>
        <v>2.1040000000000001</v>
      </c>
      <c r="Z75" s="152">
        <f>SUMIFS(env_ac_mfa!$F:$F,env_ac_mfa!$A:$A,Z53,env_ac_mfa!$B:$B,Data_mfa!$B$51,env_ac_mfa!$C:$C,Data_mfa!$A$75,env_ac_mfa!$D:$D,Data_mfa!$C$75,env_ac_mfa!$E:$E,Data_mfa!$B$50)</f>
        <v>2.21</v>
      </c>
      <c r="AA75" s="152">
        <f>SUMIFS(env_ac_mfa!$F:$F,env_ac_mfa!$A:$A,AA53,env_ac_mfa!$B:$B,Data_mfa!$B$51,env_ac_mfa!$C:$C,Data_mfa!$A$75,env_ac_mfa!$D:$D,Data_mfa!$C$75,env_ac_mfa!$E:$E,Data_mfa!$B$50)</f>
        <v>2.3220000000000001</v>
      </c>
      <c r="AB75" s="152">
        <f>SUMIFS(env_ac_mfa!$F:$F,env_ac_mfa!$A:$A,AB53,env_ac_mfa!$B:$B,Data_mfa!$B$51,env_ac_mfa!$C:$C,Data_mfa!$A$75,env_ac_mfa!$D:$D,Data_mfa!$C$75,env_ac_mfa!$E:$E,Data_mfa!$B$50)</f>
        <v>2.0960000000000001</v>
      </c>
    </row>
    <row r="76" spans="1:28" x14ac:dyDescent="0.2">
      <c r="A76" s="144" t="s">
        <v>64</v>
      </c>
      <c r="B76" s="144" t="s">
        <v>63</v>
      </c>
      <c r="C76" s="144" t="s">
        <v>58</v>
      </c>
      <c r="D76" s="144" t="s">
        <v>57</v>
      </c>
      <c r="E76" s="152">
        <f>SUMIFS(env_ac_mfa!$F:$F,env_ac_mfa!$A:$A,E53,env_ac_mfa!$B:$B,Data_mfa!$B$51,env_ac_mfa!$C:$C,Data_mfa!$A$76,env_ac_mfa!$D:$D,Data_mfa!$C$76,env_ac_mfa!$E:$E,Data_mfa!$B$50)</f>
        <v>0.29799999999999999</v>
      </c>
      <c r="F76" s="152">
        <f>SUMIFS(env_ac_mfa!$F:$F,env_ac_mfa!$A:$A,F53,env_ac_mfa!$B:$B,Data_mfa!$B$51,env_ac_mfa!$C:$C,Data_mfa!$A$76,env_ac_mfa!$D:$D,Data_mfa!$C$76,env_ac_mfa!$E:$E,Data_mfa!$B$50)</f>
        <v>0.30099999999999999</v>
      </c>
      <c r="G76" s="152">
        <f>SUMIFS(env_ac_mfa!$F:$F,env_ac_mfa!$A:$A,G53,env_ac_mfa!$B:$B,Data_mfa!$B$51,env_ac_mfa!$C:$C,Data_mfa!$A$76,env_ac_mfa!$D:$D,Data_mfa!$C$76,env_ac_mfa!$E:$E,Data_mfa!$B$50)</f>
        <v>0.316</v>
      </c>
      <c r="H76" s="152">
        <f>SUMIFS(env_ac_mfa!$F:$F,env_ac_mfa!$A:$A,H53,env_ac_mfa!$B:$B,Data_mfa!$B$51,env_ac_mfa!$C:$C,Data_mfa!$A$76,env_ac_mfa!$D:$D,Data_mfa!$C$76,env_ac_mfa!$E:$E,Data_mfa!$B$50)</f>
        <v>0.33</v>
      </c>
      <c r="I76" s="152">
        <f>SUMIFS(env_ac_mfa!$F:$F,env_ac_mfa!$A:$A,I53,env_ac_mfa!$B:$B,Data_mfa!$B$51,env_ac_mfa!$C:$C,Data_mfa!$A$76,env_ac_mfa!$D:$D,Data_mfa!$C$76,env_ac_mfa!$E:$E,Data_mfa!$B$50)</f>
        <v>0.36</v>
      </c>
      <c r="J76" s="152">
        <f>SUMIFS(env_ac_mfa!$F:$F,env_ac_mfa!$A:$A,J53,env_ac_mfa!$B:$B,Data_mfa!$B$51,env_ac_mfa!$C:$C,Data_mfa!$A$76,env_ac_mfa!$D:$D,Data_mfa!$C$76,env_ac_mfa!$E:$E,Data_mfa!$B$50)</f>
        <v>0.373</v>
      </c>
      <c r="K76" s="152">
        <f>SUMIFS(env_ac_mfa!$F:$F,env_ac_mfa!$A:$A,K53,env_ac_mfa!$B:$B,Data_mfa!$B$51,env_ac_mfa!$C:$C,Data_mfa!$A$76,env_ac_mfa!$D:$D,Data_mfa!$C$76,env_ac_mfa!$E:$E,Data_mfa!$B$50)</f>
        <v>0.40699999999999997</v>
      </c>
      <c r="L76" s="152">
        <f>SUMIFS(env_ac_mfa!$F:$F,env_ac_mfa!$A:$A,L53,env_ac_mfa!$B:$B,Data_mfa!$B$51,env_ac_mfa!$C:$C,Data_mfa!$A$76,env_ac_mfa!$D:$D,Data_mfa!$C$76,env_ac_mfa!$E:$E,Data_mfa!$B$50)</f>
        <v>0.44800000000000001</v>
      </c>
      <c r="M76" s="152">
        <f>SUMIFS(env_ac_mfa!$F:$F,env_ac_mfa!$A:$A,M53,env_ac_mfa!$B:$B,Data_mfa!$B$51,env_ac_mfa!$C:$C,Data_mfa!$A$76,env_ac_mfa!$D:$D,Data_mfa!$C$76,env_ac_mfa!$E:$E,Data_mfa!$B$50)</f>
        <v>0.441</v>
      </c>
      <c r="N76" s="152">
        <f>SUMIFS(env_ac_mfa!$F:$F,env_ac_mfa!$A:$A,N53,env_ac_mfa!$B:$B,Data_mfa!$B$51,env_ac_mfa!$C:$C,Data_mfa!$A$76,env_ac_mfa!$D:$D,Data_mfa!$C$76,env_ac_mfa!$E:$E,Data_mfa!$B$50)</f>
        <v>0.42699999999999999</v>
      </c>
      <c r="O76" s="152">
        <f>SUMIFS(env_ac_mfa!$F:$F,env_ac_mfa!$A:$A,O53,env_ac_mfa!$B:$B,Data_mfa!$B$51,env_ac_mfa!$C:$C,Data_mfa!$A$76,env_ac_mfa!$D:$D,Data_mfa!$C$76,env_ac_mfa!$E:$E,Data_mfa!$B$50)</f>
        <v>0.44600000000000001</v>
      </c>
      <c r="P76" s="152">
        <f>SUMIFS(env_ac_mfa!$F:$F,env_ac_mfa!$A:$A,P53,env_ac_mfa!$B:$B,Data_mfa!$B$51,env_ac_mfa!$C:$C,Data_mfa!$A$76,env_ac_mfa!$D:$D,Data_mfa!$C$76,env_ac_mfa!$E:$E,Data_mfa!$B$50)</f>
        <v>0.45300000000000001</v>
      </c>
      <c r="Q76" s="152">
        <f>SUMIFS(env_ac_mfa!$F:$F,env_ac_mfa!$A:$A,Q53,env_ac_mfa!$B:$B,Data_mfa!$B$51,env_ac_mfa!$C:$C,Data_mfa!$A$76,env_ac_mfa!$D:$D,Data_mfa!$C$76,env_ac_mfa!$E:$E,Data_mfa!$B$50)</f>
        <v>0.50900000000000001</v>
      </c>
      <c r="R76" s="152">
        <f>SUMIFS(env_ac_mfa!$F:$F,env_ac_mfa!$A:$A,R53,env_ac_mfa!$B:$B,Data_mfa!$B$51,env_ac_mfa!$C:$C,Data_mfa!$A$76,env_ac_mfa!$D:$D,Data_mfa!$C$76,env_ac_mfa!$E:$E,Data_mfa!$B$50)</f>
        <v>0.52300000000000002</v>
      </c>
      <c r="S76" s="152">
        <f>SUMIFS(env_ac_mfa!$F:$F,env_ac_mfa!$A:$A,S53,env_ac_mfa!$B:$B,Data_mfa!$B$51,env_ac_mfa!$C:$C,Data_mfa!$A$76,env_ac_mfa!$D:$D,Data_mfa!$C$76,env_ac_mfa!$E:$E,Data_mfa!$B$50)</f>
        <v>0.51100000000000001</v>
      </c>
      <c r="T76" s="152">
        <f>SUMIFS(env_ac_mfa!$F:$F,env_ac_mfa!$A:$A,T53,env_ac_mfa!$B:$B,Data_mfa!$B$51,env_ac_mfa!$C:$C,Data_mfa!$A$76,env_ac_mfa!$D:$D,Data_mfa!$C$76,env_ac_mfa!$E:$E,Data_mfa!$B$50)</f>
        <v>0.52900000000000003</v>
      </c>
      <c r="U76" s="152">
        <f>SUMIFS(env_ac_mfa!$F:$F,env_ac_mfa!$A:$A,U53,env_ac_mfa!$B:$B,Data_mfa!$B$51,env_ac_mfa!$C:$C,Data_mfa!$A$76,env_ac_mfa!$D:$D,Data_mfa!$C$76,env_ac_mfa!$E:$E,Data_mfa!$B$50)</f>
        <v>0.56899999999999995</v>
      </c>
      <c r="V76" s="152">
        <f>SUMIFS(env_ac_mfa!$F:$F,env_ac_mfa!$A:$A,V53,env_ac_mfa!$B:$B,Data_mfa!$B$51,env_ac_mfa!$C:$C,Data_mfa!$A$76,env_ac_mfa!$D:$D,Data_mfa!$C$76,env_ac_mfa!$E:$E,Data_mfa!$B$50)</f>
        <v>0.60699999999999998</v>
      </c>
      <c r="W76" s="152">
        <f>SUMIFS(env_ac_mfa!$F:$F,env_ac_mfa!$A:$A,W53,env_ac_mfa!$B:$B,Data_mfa!$B$51,env_ac_mfa!$C:$C,Data_mfa!$A$76,env_ac_mfa!$D:$D,Data_mfa!$C$76,env_ac_mfa!$E:$E,Data_mfa!$B$50)</f>
        <v>0.58399999999999996</v>
      </c>
      <c r="X76" s="152">
        <f>SUMIFS(env_ac_mfa!$F:$F,env_ac_mfa!$A:$A,X53,env_ac_mfa!$B:$B,Data_mfa!$B$51,env_ac_mfa!$C:$C,Data_mfa!$A$76,env_ac_mfa!$D:$D,Data_mfa!$C$76,env_ac_mfa!$E:$E,Data_mfa!$B$50)</f>
        <v>0.55000000000000004</v>
      </c>
      <c r="Y76" s="152">
        <f>SUMIFS(env_ac_mfa!$F:$F,env_ac_mfa!$A:$A,Y53,env_ac_mfa!$B:$B,Data_mfa!$B$51,env_ac_mfa!$C:$C,Data_mfa!$A$76,env_ac_mfa!$D:$D,Data_mfa!$C$76,env_ac_mfa!$E:$E,Data_mfa!$B$50)</f>
        <v>0.498</v>
      </c>
      <c r="Z76" s="152">
        <f>SUMIFS(env_ac_mfa!$F:$F,env_ac_mfa!$A:$A,Z53,env_ac_mfa!$B:$B,Data_mfa!$B$51,env_ac_mfa!$C:$C,Data_mfa!$A$76,env_ac_mfa!$D:$D,Data_mfa!$C$76,env_ac_mfa!$E:$E,Data_mfa!$B$50)</f>
        <v>0.52900000000000003</v>
      </c>
      <c r="AA76" s="152">
        <f>SUMIFS(env_ac_mfa!$F:$F,env_ac_mfa!$A:$A,AA53,env_ac_mfa!$B:$B,Data_mfa!$B$51,env_ac_mfa!$C:$C,Data_mfa!$A$76,env_ac_mfa!$D:$D,Data_mfa!$C$76,env_ac_mfa!$E:$E,Data_mfa!$B$50)</f>
        <v>0.50600000000000001</v>
      </c>
      <c r="AB76" s="152">
        <f>SUMIFS(env_ac_mfa!$F:$F,env_ac_mfa!$A:$A,AB53,env_ac_mfa!$B:$B,Data_mfa!$B$51,env_ac_mfa!$C:$C,Data_mfa!$A$76,env_ac_mfa!$D:$D,Data_mfa!$C$76,env_ac_mfa!$E:$E,Data_mfa!$B$50)</f>
        <v>0.48599999999999999</v>
      </c>
    </row>
    <row r="77" spans="1:28" x14ac:dyDescent="0.2">
      <c r="A77" s="144" t="s">
        <v>64</v>
      </c>
      <c r="B77" s="144" t="s">
        <v>63</v>
      </c>
      <c r="C77" s="144" t="s">
        <v>56</v>
      </c>
      <c r="D77" s="144" t="s">
        <v>12</v>
      </c>
      <c r="E77" s="152">
        <f>SUMIFS(env_ac_mfa!$F:$F,env_ac_mfa!$A:$A,E53,env_ac_mfa!$B:$B,Data_mfa!$B$51,env_ac_mfa!$C:$C,Data_mfa!$A$77,env_ac_mfa!$D:$D,Data_mfa!$C$77,env_ac_mfa!$E:$E,Data_mfa!$B$50)</f>
        <v>3.7850000000000001</v>
      </c>
      <c r="F77" s="152">
        <f>SUMIFS(env_ac_mfa!$F:$F,env_ac_mfa!$A:$A,F53,env_ac_mfa!$B:$B,Data_mfa!$B$51,env_ac_mfa!$C:$C,Data_mfa!$A$77,env_ac_mfa!$D:$D,Data_mfa!$C$77,env_ac_mfa!$E:$E,Data_mfa!$B$50)</f>
        <v>3.7690000000000001</v>
      </c>
      <c r="G77" s="152">
        <f>SUMIFS(env_ac_mfa!$F:$F,env_ac_mfa!$A:$A,G53,env_ac_mfa!$B:$B,Data_mfa!$B$51,env_ac_mfa!$C:$C,Data_mfa!$A$77,env_ac_mfa!$D:$D,Data_mfa!$C$77,env_ac_mfa!$E:$E,Data_mfa!$B$50)</f>
        <v>3.867</v>
      </c>
      <c r="H77" s="152">
        <f>SUMIFS(env_ac_mfa!$F:$F,env_ac_mfa!$A:$A,H53,env_ac_mfa!$B:$B,Data_mfa!$B$51,env_ac_mfa!$C:$C,Data_mfa!$A$77,env_ac_mfa!$D:$D,Data_mfa!$C$77,env_ac_mfa!$E:$E,Data_mfa!$B$50)</f>
        <v>3.9670000000000001</v>
      </c>
      <c r="I77" s="152">
        <f>SUMIFS(env_ac_mfa!$F:$F,env_ac_mfa!$A:$A,I53,env_ac_mfa!$B:$B,Data_mfa!$B$51,env_ac_mfa!$C:$C,Data_mfa!$A$77,env_ac_mfa!$D:$D,Data_mfa!$C$77,env_ac_mfa!$E:$E,Data_mfa!$B$50)</f>
        <v>3.956</v>
      </c>
      <c r="J77" s="152">
        <f>SUMIFS(env_ac_mfa!$F:$F,env_ac_mfa!$A:$A,J53,env_ac_mfa!$B:$B,Data_mfa!$B$51,env_ac_mfa!$C:$C,Data_mfa!$A$77,env_ac_mfa!$D:$D,Data_mfa!$C$77,env_ac_mfa!$E:$E,Data_mfa!$B$50)</f>
        <v>3.9249999999999998</v>
      </c>
      <c r="K77" s="152">
        <f>SUMIFS(env_ac_mfa!$F:$F,env_ac_mfa!$A:$A,K53,env_ac_mfa!$B:$B,Data_mfa!$B$51,env_ac_mfa!$C:$C,Data_mfa!$A$77,env_ac_mfa!$D:$D,Data_mfa!$C$77,env_ac_mfa!$E:$E,Data_mfa!$B$50)</f>
        <v>3.93</v>
      </c>
      <c r="L77" s="152">
        <f>SUMIFS(env_ac_mfa!$F:$F,env_ac_mfa!$A:$A,L53,env_ac_mfa!$B:$B,Data_mfa!$B$51,env_ac_mfa!$C:$C,Data_mfa!$A$77,env_ac_mfa!$D:$D,Data_mfa!$C$77,env_ac_mfa!$E:$E,Data_mfa!$B$50)</f>
        <v>3.819</v>
      </c>
      <c r="M77" s="152">
        <f>SUMIFS(env_ac_mfa!$F:$F,env_ac_mfa!$A:$A,M53,env_ac_mfa!$B:$B,Data_mfa!$B$51,env_ac_mfa!$C:$C,Data_mfa!$A$77,env_ac_mfa!$D:$D,Data_mfa!$C$77,env_ac_mfa!$E:$E,Data_mfa!$B$50)</f>
        <v>3.7919999999999998</v>
      </c>
      <c r="N77" s="152">
        <f>SUMIFS(env_ac_mfa!$F:$F,env_ac_mfa!$A:$A,N53,env_ac_mfa!$B:$B,Data_mfa!$B$51,env_ac_mfa!$C:$C,Data_mfa!$A$77,env_ac_mfa!$D:$D,Data_mfa!$C$77,env_ac_mfa!$E:$E,Data_mfa!$B$50)</f>
        <v>3.5009999999999999</v>
      </c>
      <c r="O77" s="152">
        <f>SUMIFS(env_ac_mfa!$F:$F,env_ac_mfa!$A:$A,O53,env_ac_mfa!$B:$B,Data_mfa!$B$51,env_ac_mfa!$C:$C,Data_mfa!$A$77,env_ac_mfa!$D:$D,Data_mfa!$C$77,env_ac_mfa!$E:$E,Data_mfa!$B$50)</f>
        <v>3.5169999999999999</v>
      </c>
      <c r="P77" s="152">
        <f>SUMIFS(env_ac_mfa!$F:$F,env_ac_mfa!$A:$A,P53,env_ac_mfa!$B:$B,Data_mfa!$B$51,env_ac_mfa!$C:$C,Data_mfa!$A$77,env_ac_mfa!$D:$D,Data_mfa!$C$77,env_ac_mfa!$E:$E,Data_mfa!$B$50)</f>
        <v>3.5640000000000001</v>
      </c>
      <c r="Q77" s="152">
        <f>SUMIFS(env_ac_mfa!$F:$F,env_ac_mfa!$A:$A,Q53,env_ac_mfa!$B:$B,Data_mfa!$B$51,env_ac_mfa!$C:$C,Data_mfa!$A$77,env_ac_mfa!$D:$D,Data_mfa!$C$77,env_ac_mfa!$E:$E,Data_mfa!$B$50)</f>
        <v>3.4820000000000002</v>
      </c>
      <c r="R77" s="152">
        <f>SUMIFS(env_ac_mfa!$F:$F,env_ac_mfa!$A:$A,R53,env_ac_mfa!$B:$B,Data_mfa!$B$51,env_ac_mfa!$C:$C,Data_mfa!$A$77,env_ac_mfa!$D:$D,Data_mfa!$C$77,env_ac_mfa!$E:$E,Data_mfa!$B$50)</f>
        <v>3.323</v>
      </c>
      <c r="S77" s="152">
        <f>SUMIFS(env_ac_mfa!$F:$F,env_ac_mfa!$A:$A,S53,env_ac_mfa!$B:$B,Data_mfa!$B$51,env_ac_mfa!$C:$C,Data_mfa!$A$77,env_ac_mfa!$D:$D,Data_mfa!$C$77,env_ac_mfa!$E:$E,Data_mfa!$B$50)</f>
        <v>3.2320000000000002</v>
      </c>
      <c r="T77" s="152">
        <f>SUMIFS(env_ac_mfa!$F:$F,env_ac_mfa!$A:$A,T53,env_ac_mfa!$B:$B,Data_mfa!$B$51,env_ac_mfa!$C:$C,Data_mfa!$A$77,env_ac_mfa!$D:$D,Data_mfa!$C$77,env_ac_mfa!$E:$E,Data_mfa!$B$50)</f>
        <v>3.2829999999999999</v>
      </c>
      <c r="U77" s="152">
        <f>SUMIFS(env_ac_mfa!$F:$F,env_ac_mfa!$A:$A,U53,env_ac_mfa!$B:$B,Data_mfa!$B$51,env_ac_mfa!$C:$C,Data_mfa!$A$77,env_ac_mfa!$D:$D,Data_mfa!$C$77,env_ac_mfa!$E:$E,Data_mfa!$B$50)</f>
        <v>3.1549999999999998</v>
      </c>
      <c r="V77" s="152">
        <f>SUMIFS(env_ac_mfa!$F:$F,env_ac_mfa!$A:$A,V53,env_ac_mfa!$B:$B,Data_mfa!$B$51,env_ac_mfa!$C:$C,Data_mfa!$A$77,env_ac_mfa!$D:$D,Data_mfa!$C$77,env_ac_mfa!$E:$E,Data_mfa!$B$50)</f>
        <v>3.1539999999999999</v>
      </c>
      <c r="W77" s="152">
        <f>SUMIFS(env_ac_mfa!$F:$F,env_ac_mfa!$A:$A,W53,env_ac_mfa!$B:$B,Data_mfa!$B$51,env_ac_mfa!$C:$C,Data_mfa!$A$77,env_ac_mfa!$D:$D,Data_mfa!$C$77,env_ac_mfa!$E:$E,Data_mfa!$B$50)</f>
        <v>3.121</v>
      </c>
      <c r="X77" s="152">
        <f>SUMIFS(env_ac_mfa!$F:$F,env_ac_mfa!$A:$A,X53,env_ac_mfa!$B:$B,Data_mfa!$B$51,env_ac_mfa!$C:$C,Data_mfa!$A$77,env_ac_mfa!$D:$D,Data_mfa!$C$77,env_ac_mfa!$E:$E,Data_mfa!$B$50)</f>
        <v>2.8879999999999999</v>
      </c>
      <c r="Y77" s="152">
        <f>SUMIFS(env_ac_mfa!$F:$F,env_ac_mfa!$A:$A,Y53,env_ac_mfa!$B:$B,Data_mfa!$B$51,env_ac_mfa!$C:$C,Data_mfa!$A$77,env_ac_mfa!$D:$D,Data_mfa!$C$77,env_ac_mfa!$E:$E,Data_mfa!$B$50)</f>
        <v>2.4649999999999999</v>
      </c>
      <c r="Z77" s="152">
        <f>SUMIFS(env_ac_mfa!$F:$F,env_ac_mfa!$A:$A,Z53,env_ac_mfa!$B:$B,Data_mfa!$B$51,env_ac_mfa!$C:$C,Data_mfa!$A$77,env_ac_mfa!$D:$D,Data_mfa!$C$77,env_ac_mfa!$E:$E,Data_mfa!$B$50)</f>
        <v>2.5990000000000002</v>
      </c>
      <c r="AA77" s="152">
        <f>SUMIFS(env_ac_mfa!$F:$F,env_ac_mfa!$A:$A,AA53,env_ac_mfa!$B:$B,Data_mfa!$B$51,env_ac_mfa!$C:$C,Data_mfa!$A$77,env_ac_mfa!$D:$D,Data_mfa!$C$77,env_ac_mfa!$E:$E,Data_mfa!$B$50)</f>
        <v>2.762</v>
      </c>
      <c r="AB77" s="152">
        <f>SUMIFS(env_ac_mfa!$F:$F,env_ac_mfa!$A:$A,AB53,env_ac_mfa!$B:$B,Data_mfa!$B$51,env_ac_mfa!$C:$C,Data_mfa!$A$77,env_ac_mfa!$D:$D,Data_mfa!$C$77,env_ac_mfa!$E:$E,Data_mfa!$B$50)</f>
        <v>2.375</v>
      </c>
    </row>
    <row r="78" spans="1:28" x14ac:dyDescent="0.2">
      <c r="A78" s="144" t="s">
        <v>64</v>
      </c>
      <c r="B78" s="144" t="s">
        <v>63</v>
      </c>
      <c r="C78" s="144" t="s">
        <v>53</v>
      </c>
      <c r="D78" s="144" t="s">
        <v>52</v>
      </c>
      <c r="E78" s="152">
        <f>SUMIFS(env_ac_mfa!$F:$F,env_ac_mfa!$A:$A,E53,env_ac_mfa!$B:$B,Data_mfa!$B$51,env_ac_mfa!$C:$C,Data_mfa!$A$78,env_ac_mfa!$D:$D,Data_mfa!$C$78,env_ac_mfa!$E:$E,Data_mfa!$B$50)</f>
        <v>1.968</v>
      </c>
      <c r="F78" s="152">
        <f>SUMIFS(env_ac_mfa!$F:$F,env_ac_mfa!$A:$A,F53,env_ac_mfa!$B:$B,Data_mfa!$B$51,env_ac_mfa!$C:$C,Data_mfa!$A$78,env_ac_mfa!$D:$D,Data_mfa!$C$78,env_ac_mfa!$E:$E,Data_mfa!$B$50)</f>
        <v>1.929</v>
      </c>
      <c r="G78" s="152">
        <f>SUMIFS(env_ac_mfa!$F:$F,env_ac_mfa!$A:$A,G53,env_ac_mfa!$B:$B,Data_mfa!$B$51,env_ac_mfa!$C:$C,Data_mfa!$A$78,env_ac_mfa!$D:$D,Data_mfa!$C$78,env_ac_mfa!$E:$E,Data_mfa!$B$50)</f>
        <v>2.0249999999999999</v>
      </c>
      <c r="H78" s="152">
        <f>SUMIFS(env_ac_mfa!$F:$F,env_ac_mfa!$A:$A,H53,env_ac_mfa!$B:$B,Data_mfa!$B$51,env_ac_mfa!$C:$C,Data_mfa!$A$78,env_ac_mfa!$D:$D,Data_mfa!$C$78,env_ac_mfa!$E:$E,Data_mfa!$B$50)</f>
        <v>2.1320000000000001</v>
      </c>
      <c r="I78" s="152">
        <f>SUMIFS(env_ac_mfa!$F:$F,env_ac_mfa!$A:$A,I53,env_ac_mfa!$B:$B,Data_mfa!$B$51,env_ac_mfa!$C:$C,Data_mfa!$A$78,env_ac_mfa!$D:$D,Data_mfa!$C$78,env_ac_mfa!$E:$E,Data_mfa!$B$50)</f>
        <v>2.1280000000000001</v>
      </c>
      <c r="J78" s="152">
        <f>SUMIFS(env_ac_mfa!$F:$F,env_ac_mfa!$A:$A,J53,env_ac_mfa!$B:$B,Data_mfa!$B$51,env_ac_mfa!$C:$C,Data_mfa!$A$78,env_ac_mfa!$D:$D,Data_mfa!$C$78,env_ac_mfa!$E:$E,Data_mfa!$B$50)</f>
        <v>2.1459999999999999</v>
      </c>
      <c r="K78" s="152">
        <f>SUMIFS(env_ac_mfa!$F:$F,env_ac_mfa!$A:$A,K53,env_ac_mfa!$B:$B,Data_mfa!$B$51,env_ac_mfa!$C:$C,Data_mfa!$A$78,env_ac_mfa!$D:$D,Data_mfa!$C$78,env_ac_mfa!$E:$E,Data_mfa!$B$50)</f>
        <v>2.1779999999999999</v>
      </c>
      <c r="L78" s="152">
        <f>SUMIFS(env_ac_mfa!$F:$F,env_ac_mfa!$A:$A,L53,env_ac_mfa!$B:$B,Data_mfa!$B$51,env_ac_mfa!$C:$C,Data_mfa!$A$78,env_ac_mfa!$D:$D,Data_mfa!$C$78,env_ac_mfa!$E:$E,Data_mfa!$B$50)</f>
        <v>2.1150000000000002</v>
      </c>
      <c r="M78" s="152">
        <f>SUMIFS(env_ac_mfa!$F:$F,env_ac_mfa!$A:$A,M53,env_ac_mfa!$B:$B,Data_mfa!$B$51,env_ac_mfa!$C:$C,Data_mfa!$A$78,env_ac_mfa!$D:$D,Data_mfa!$C$78,env_ac_mfa!$E:$E,Data_mfa!$B$50)</f>
        <v>2.129</v>
      </c>
      <c r="N78" s="152">
        <f>SUMIFS(env_ac_mfa!$F:$F,env_ac_mfa!$A:$A,N53,env_ac_mfa!$B:$B,Data_mfa!$B$51,env_ac_mfa!$C:$C,Data_mfa!$A$78,env_ac_mfa!$D:$D,Data_mfa!$C$78,env_ac_mfa!$E:$E,Data_mfa!$B$50)</f>
        <v>1.919</v>
      </c>
      <c r="O78" s="152">
        <f>SUMIFS(env_ac_mfa!$F:$F,env_ac_mfa!$A:$A,O53,env_ac_mfa!$B:$B,Data_mfa!$B$51,env_ac_mfa!$C:$C,Data_mfa!$A$78,env_ac_mfa!$D:$D,Data_mfa!$C$78,env_ac_mfa!$E:$E,Data_mfa!$B$50)</f>
        <v>1.948</v>
      </c>
      <c r="P78" s="152">
        <f>SUMIFS(env_ac_mfa!$F:$F,env_ac_mfa!$A:$A,P53,env_ac_mfa!$B:$B,Data_mfa!$B$51,env_ac_mfa!$C:$C,Data_mfa!$A$78,env_ac_mfa!$D:$D,Data_mfa!$C$78,env_ac_mfa!$E:$E,Data_mfa!$B$50)</f>
        <v>1.948</v>
      </c>
      <c r="Q78" s="152">
        <f>SUMIFS(env_ac_mfa!$F:$F,env_ac_mfa!$A:$A,Q53,env_ac_mfa!$B:$B,Data_mfa!$B$51,env_ac_mfa!$C:$C,Data_mfa!$A$78,env_ac_mfa!$D:$D,Data_mfa!$C$78,env_ac_mfa!$E:$E,Data_mfa!$B$50)</f>
        <v>1.877</v>
      </c>
      <c r="R78" s="152">
        <f>SUMIFS(env_ac_mfa!$F:$F,env_ac_mfa!$A:$A,R53,env_ac_mfa!$B:$B,Data_mfa!$B$51,env_ac_mfa!$C:$C,Data_mfa!$A$78,env_ac_mfa!$D:$D,Data_mfa!$C$78,env_ac_mfa!$E:$E,Data_mfa!$B$50)</f>
        <v>1.784</v>
      </c>
      <c r="S78" s="152">
        <f>SUMIFS(env_ac_mfa!$F:$F,env_ac_mfa!$A:$A,S53,env_ac_mfa!$B:$B,Data_mfa!$B$51,env_ac_mfa!$C:$C,Data_mfa!$A$78,env_ac_mfa!$D:$D,Data_mfa!$C$78,env_ac_mfa!$E:$E,Data_mfa!$B$50)</f>
        <v>1.774</v>
      </c>
      <c r="T78" s="152">
        <f>SUMIFS(env_ac_mfa!$F:$F,env_ac_mfa!$A:$A,T53,env_ac_mfa!$B:$B,Data_mfa!$B$51,env_ac_mfa!$C:$C,Data_mfa!$A$78,env_ac_mfa!$D:$D,Data_mfa!$C$78,env_ac_mfa!$E:$E,Data_mfa!$B$50)</f>
        <v>1.879</v>
      </c>
      <c r="U78" s="152">
        <f>SUMIFS(env_ac_mfa!$F:$F,env_ac_mfa!$A:$A,U53,env_ac_mfa!$B:$B,Data_mfa!$B$51,env_ac_mfa!$C:$C,Data_mfa!$A$78,env_ac_mfa!$D:$D,Data_mfa!$C$78,env_ac_mfa!$E:$E,Data_mfa!$B$50)</f>
        <v>1.857</v>
      </c>
      <c r="V78" s="152">
        <f>SUMIFS(env_ac_mfa!$F:$F,env_ac_mfa!$A:$A,V53,env_ac_mfa!$B:$B,Data_mfa!$B$51,env_ac_mfa!$C:$C,Data_mfa!$A$78,env_ac_mfa!$D:$D,Data_mfa!$C$78,env_ac_mfa!$E:$E,Data_mfa!$B$50)</f>
        <v>1.85</v>
      </c>
      <c r="W78" s="152">
        <f>SUMIFS(env_ac_mfa!$F:$F,env_ac_mfa!$A:$A,W53,env_ac_mfa!$B:$B,Data_mfa!$B$51,env_ac_mfa!$C:$C,Data_mfa!$A$78,env_ac_mfa!$D:$D,Data_mfa!$C$78,env_ac_mfa!$E:$E,Data_mfa!$B$50)</f>
        <v>1.871</v>
      </c>
      <c r="X78" s="152">
        <f>SUMIFS(env_ac_mfa!$F:$F,env_ac_mfa!$A:$A,X53,env_ac_mfa!$B:$B,Data_mfa!$B$51,env_ac_mfa!$C:$C,Data_mfa!$A$78,env_ac_mfa!$D:$D,Data_mfa!$C$78,env_ac_mfa!$E:$E,Data_mfa!$B$50)</f>
        <v>1.829</v>
      </c>
      <c r="Y78" s="152">
        <f>SUMIFS(env_ac_mfa!$F:$F,env_ac_mfa!$A:$A,Y53,env_ac_mfa!$B:$B,Data_mfa!$B$51,env_ac_mfa!$C:$C,Data_mfa!$A$78,env_ac_mfa!$D:$D,Data_mfa!$C$78,env_ac_mfa!$E:$E,Data_mfa!$B$50)</f>
        <v>1.607</v>
      </c>
      <c r="Z78" s="152">
        <f>SUMIFS(env_ac_mfa!$F:$F,env_ac_mfa!$A:$A,Z53,env_ac_mfa!$B:$B,Data_mfa!$B$51,env_ac_mfa!$C:$C,Data_mfa!$A$78,env_ac_mfa!$D:$D,Data_mfa!$C$78,env_ac_mfa!$E:$E,Data_mfa!$B$50)</f>
        <v>1.681</v>
      </c>
      <c r="AA78" s="152">
        <f>SUMIFS(env_ac_mfa!$F:$F,env_ac_mfa!$A:$A,AA53,env_ac_mfa!$B:$B,Data_mfa!$B$51,env_ac_mfa!$C:$C,Data_mfa!$A$78,env_ac_mfa!$D:$D,Data_mfa!$C$78,env_ac_mfa!$E:$E,Data_mfa!$B$50)</f>
        <v>1.8149999999999999</v>
      </c>
      <c r="AB78" s="152">
        <f>SUMIFS(env_ac_mfa!$F:$F,env_ac_mfa!$A:$A,AB53,env_ac_mfa!$B:$B,Data_mfa!$B$51,env_ac_mfa!$C:$C,Data_mfa!$A$78,env_ac_mfa!$D:$D,Data_mfa!$C$78,env_ac_mfa!$E:$E,Data_mfa!$B$50)</f>
        <v>1.61</v>
      </c>
    </row>
    <row r="79" spans="1:28" x14ac:dyDescent="0.2">
      <c r="A79" s="144" t="s">
        <v>62</v>
      </c>
      <c r="B79" s="144" t="s">
        <v>61</v>
      </c>
      <c r="C79" s="144" t="s">
        <v>60</v>
      </c>
      <c r="D79" s="144" t="s">
        <v>5</v>
      </c>
      <c r="E79" s="153" t="s">
        <v>14</v>
      </c>
      <c r="F79" s="153" t="s">
        <v>14</v>
      </c>
      <c r="G79" s="153" t="s">
        <v>14</v>
      </c>
      <c r="H79" s="153" t="s">
        <v>14</v>
      </c>
      <c r="I79" s="153" t="s">
        <v>14</v>
      </c>
      <c r="J79" s="153" t="s">
        <v>14</v>
      </c>
      <c r="K79" s="153" t="s">
        <v>14</v>
      </c>
      <c r="L79" s="153" t="s">
        <v>14</v>
      </c>
      <c r="M79" s="153" t="s">
        <v>14</v>
      </c>
      <c r="N79" s="153" t="s">
        <v>14</v>
      </c>
      <c r="O79" s="153" t="s">
        <v>14</v>
      </c>
      <c r="P79" s="153" t="s">
        <v>14</v>
      </c>
      <c r="Q79" s="153" t="s">
        <v>14</v>
      </c>
      <c r="R79" s="153" t="s">
        <v>14</v>
      </c>
      <c r="S79" s="153" t="s">
        <v>14</v>
      </c>
      <c r="T79" s="153" t="s">
        <v>14</v>
      </c>
      <c r="U79" s="153" t="s">
        <v>14</v>
      </c>
      <c r="V79" s="153" t="s">
        <v>14</v>
      </c>
      <c r="W79" s="153" t="s">
        <v>14</v>
      </c>
      <c r="X79" s="153" t="s">
        <v>14</v>
      </c>
      <c r="Y79" s="153" t="s">
        <v>14</v>
      </c>
      <c r="Z79" s="153" t="s">
        <v>14</v>
      </c>
      <c r="AA79" s="153" t="s">
        <v>14</v>
      </c>
      <c r="AB79" s="153" t="s">
        <v>14</v>
      </c>
    </row>
    <row r="80" spans="1:28" x14ac:dyDescent="0.2">
      <c r="A80" s="144" t="s">
        <v>62</v>
      </c>
      <c r="B80" s="144" t="s">
        <v>61</v>
      </c>
      <c r="C80" s="144" t="s">
        <v>59</v>
      </c>
      <c r="D80" s="144" t="s">
        <v>3</v>
      </c>
      <c r="E80" s="152">
        <f>SUMIFS(env_ac_mfa!$F:$F,env_ac_mfa!$A:$A,E53,env_ac_mfa!$B:$B,Data_mfa!$B$51,env_ac_mfa!$C:$C,Data_mfa!$A$80,env_ac_mfa!$D:$D,Data_mfa!$C$80,env_ac_mfa!$E:$E,Data_mfa!$B$50)</f>
        <v>7.6999999999999999E-2</v>
      </c>
      <c r="F80" s="152">
        <f>SUMIFS(env_ac_mfa!$F:$F,env_ac_mfa!$A:$A,F53,env_ac_mfa!$B:$B,Data_mfa!$B$51,env_ac_mfa!$C:$C,Data_mfa!$A$80,env_ac_mfa!$D:$D,Data_mfa!$C$80,env_ac_mfa!$E:$E,Data_mfa!$B$50)</f>
        <v>7.2999999999999995E-2</v>
      </c>
      <c r="G80" s="152">
        <f>SUMIFS(env_ac_mfa!$F:$F,env_ac_mfa!$A:$A,G53,env_ac_mfa!$B:$B,Data_mfa!$B$51,env_ac_mfa!$C:$C,Data_mfa!$A$80,env_ac_mfa!$D:$D,Data_mfa!$C$80,env_ac_mfa!$E:$E,Data_mfa!$B$50)</f>
        <v>8.5000000000000006E-2</v>
      </c>
      <c r="H80" s="152">
        <f>SUMIFS(env_ac_mfa!$F:$F,env_ac_mfa!$A:$A,H53,env_ac_mfa!$B:$B,Data_mfa!$B$51,env_ac_mfa!$C:$C,Data_mfa!$A$80,env_ac_mfa!$D:$D,Data_mfa!$C$80,env_ac_mfa!$E:$E,Data_mfa!$B$50)</f>
        <v>9.5000000000000001E-2</v>
      </c>
      <c r="I80" s="152">
        <f>SUMIFS(env_ac_mfa!$F:$F,env_ac_mfa!$A:$A,I53,env_ac_mfa!$B:$B,Data_mfa!$B$51,env_ac_mfa!$C:$C,Data_mfa!$A$80,env_ac_mfa!$D:$D,Data_mfa!$C$80,env_ac_mfa!$E:$E,Data_mfa!$B$50)</f>
        <v>0.112</v>
      </c>
      <c r="J80" s="152">
        <f>SUMIFS(env_ac_mfa!$F:$F,env_ac_mfa!$A:$A,J53,env_ac_mfa!$B:$B,Data_mfa!$B$51,env_ac_mfa!$C:$C,Data_mfa!$A$80,env_ac_mfa!$D:$D,Data_mfa!$C$80,env_ac_mfa!$E:$E,Data_mfa!$B$50)</f>
        <v>9.8000000000000004E-2</v>
      </c>
      <c r="K80" s="152">
        <f>SUMIFS(env_ac_mfa!$F:$F,env_ac_mfa!$A:$A,K53,env_ac_mfa!$B:$B,Data_mfa!$B$51,env_ac_mfa!$C:$C,Data_mfa!$A$80,env_ac_mfa!$D:$D,Data_mfa!$C$80,env_ac_mfa!$E:$E,Data_mfa!$B$50)</f>
        <v>0.1</v>
      </c>
      <c r="L80" s="152">
        <f>SUMIFS(env_ac_mfa!$F:$F,env_ac_mfa!$A:$A,L53,env_ac_mfa!$B:$B,Data_mfa!$B$51,env_ac_mfa!$C:$C,Data_mfa!$A$80,env_ac_mfa!$D:$D,Data_mfa!$C$80,env_ac_mfa!$E:$E,Data_mfa!$B$50)</f>
        <v>0.11</v>
      </c>
      <c r="M80" s="152">
        <f>SUMIFS(env_ac_mfa!$F:$F,env_ac_mfa!$A:$A,M53,env_ac_mfa!$B:$B,Data_mfa!$B$51,env_ac_mfa!$C:$C,Data_mfa!$A$80,env_ac_mfa!$D:$D,Data_mfa!$C$80,env_ac_mfa!$E:$E,Data_mfa!$B$50)</f>
        <v>0.114</v>
      </c>
      <c r="N80" s="152">
        <f>SUMIFS(env_ac_mfa!$F:$F,env_ac_mfa!$A:$A,N53,env_ac_mfa!$B:$B,Data_mfa!$B$51,env_ac_mfa!$C:$C,Data_mfa!$A$80,env_ac_mfa!$D:$D,Data_mfa!$C$80,env_ac_mfa!$E:$E,Data_mfa!$B$50)</f>
        <v>9.9000000000000005E-2</v>
      </c>
      <c r="O80" s="152">
        <f>SUMIFS(env_ac_mfa!$F:$F,env_ac_mfa!$A:$A,O53,env_ac_mfa!$B:$B,Data_mfa!$B$51,env_ac_mfa!$C:$C,Data_mfa!$A$80,env_ac_mfa!$D:$D,Data_mfa!$C$80,env_ac_mfa!$E:$E,Data_mfa!$B$50)</f>
        <v>0.109</v>
      </c>
      <c r="P80" s="152">
        <f>SUMIFS(env_ac_mfa!$F:$F,env_ac_mfa!$A:$A,P53,env_ac_mfa!$B:$B,Data_mfa!$B$51,env_ac_mfa!$C:$C,Data_mfa!$A$80,env_ac_mfa!$D:$D,Data_mfa!$C$80,env_ac_mfa!$E:$E,Data_mfa!$B$50)</f>
        <v>0.113</v>
      </c>
      <c r="Q80" s="152">
        <f>SUMIFS(env_ac_mfa!$F:$F,env_ac_mfa!$A:$A,Q53,env_ac_mfa!$B:$B,Data_mfa!$B$51,env_ac_mfa!$C:$C,Data_mfa!$A$80,env_ac_mfa!$D:$D,Data_mfa!$C$80,env_ac_mfa!$E:$E,Data_mfa!$B$50)</f>
        <v>0.106</v>
      </c>
      <c r="R80" s="152">
        <f>SUMIFS(env_ac_mfa!$F:$F,env_ac_mfa!$A:$A,R53,env_ac_mfa!$B:$B,Data_mfa!$B$51,env_ac_mfa!$C:$C,Data_mfa!$A$80,env_ac_mfa!$D:$D,Data_mfa!$C$80,env_ac_mfa!$E:$E,Data_mfa!$B$50)</f>
        <v>0.11700000000000001</v>
      </c>
      <c r="S80" s="152">
        <f>SUMIFS(env_ac_mfa!$F:$F,env_ac_mfa!$A:$A,S53,env_ac_mfa!$B:$B,Data_mfa!$B$51,env_ac_mfa!$C:$C,Data_mfa!$A$80,env_ac_mfa!$D:$D,Data_mfa!$C$80,env_ac_mfa!$E:$E,Data_mfa!$B$50)</f>
        <v>0.11899999999999999</v>
      </c>
      <c r="T80" s="152">
        <f>SUMIFS(env_ac_mfa!$F:$F,env_ac_mfa!$A:$A,T53,env_ac_mfa!$B:$B,Data_mfa!$B$51,env_ac_mfa!$C:$C,Data_mfa!$A$80,env_ac_mfa!$D:$D,Data_mfa!$C$80,env_ac_mfa!$E:$E,Data_mfa!$B$50)</f>
        <v>0.11899999999999999</v>
      </c>
      <c r="U80" s="152">
        <f>SUMIFS(env_ac_mfa!$F:$F,env_ac_mfa!$A:$A,U53,env_ac_mfa!$B:$B,Data_mfa!$B$51,env_ac_mfa!$C:$C,Data_mfa!$A$80,env_ac_mfa!$D:$D,Data_mfa!$C$80,env_ac_mfa!$E:$E,Data_mfa!$B$50)</f>
        <v>0.125</v>
      </c>
      <c r="V80" s="152">
        <f>SUMIFS(env_ac_mfa!$F:$F,env_ac_mfa!$A:$A,V53,env_ac_mfa!$B:$B,Data_mfa!$B$51,env_ac_mfa!$C:$C,Data_mfa!$A$80,env_ac_mfa!$D:$D,Data_mfa!$C$80,env_ac_mfa!$E:$E,Data_mfa!$B$50)</f>
        <v>0.13400000000000001</v>
      </c>
      <c r="W80" s="152">
        <f>SUMIFS(env_ac_mfa!$F:$F,env_ac_mfa!$A:$A,W53,env_ac_mfa!$B:$B,Data_mfa!$B$51,env_ac_mfa!$C:$C,Data_mfa!$A$80,env_ac_mfa!$D:$D,Data_mfa!$C$80,env_ac_mfa!$E:$E,Data_mfa!$B$50)</f>
        <v>0.14899999999999999</v>
      </c>
      <c r="X80" s="152">
        <f>SUMIFS(env_ac_mfa!$F:$F,env_ac_mfa!$A:$A,X53,env_ac_mfa!$B:$B,Data_mfa!$B$51,env_ac_mfa!$C:$C,Data_mfa!$A$80,env_ac_mfa!$D:$D,Data_mfa!$C$80,env_ac_mfa!$E:$E,Data_mfa!$B$50)</f>
        <v>0.16400000000000001</v>
      </c>
      <c r="Y80" s="152">
        <f>SUMIFS(env_ac_mfa!$F:$F,env_ac_mfa!$A:$A,Y53,env_ac_mfa!$B:$B,Data_mfa!$B$51,env_ac_mfa!$C:$C,Data_mfa!$A$80,env_ac_mfa!$D:$D,Data_mfa!$C$80,env_ac_mfa!$E:$E,Data_mfa!$B$50)</f>
        <v>0.154</v>
      </c>
      <c r="Z80" s="152">
        <f>SUMIFS(env_ac_mfa!$F:$F,env_ac_mfa!$A:$A,Z53,env_ac_mfa!$B:$B,Data_mfa!$B$51,env_ac_mfa!$C:$C,Data_mfa!$A$80,env_ac_mfa!$D:$D,Data_mfa!$C$80,env_ac_mfa!$E:$E,Data_mfa!$B$50)</f>
        <v>0.16200000000000001</v>
      </c>
      <c r="AA80" s="152">
        <f>SUMIFS(env_ac_mfa!$F:$F,env_ac_mfa!$A:$A,AA53,env_ac_mfa!$B:$B,Data_mfa!$B$51,env_ac_mfa!$C:$C,Data_mfa!$A$80,env_ac_mfa!$D:$D,Data_mfa!$C$80,env_ac_mfa!$E:$E,Data_mfa!$B$50)</f>
        <v>0.191</v>
      </c>
      <c r="AB80" s="152">
        <f>SUMIFS(env_ac_mfa!$F:$F,env_ac_mfa!$A:$A,AB53,env_ac_mfa!$B:$B,Data_mfa!$B$51,env_ac_mfa!$C:$C,Data_mfa!$A$80,env_ac_mfa!$D:$D,Data_mfa!$C$80,env_ac_mfa!$E:$E,Data_mfa!$B$50)</f>
        <v>0.17699999999999999</v>
      </c>
    </row>
    <row r="81" spans="1:28" x14ac:dyDescent="0.2">
      <c r="A81" s="144" t="s">
        <v>62</v>
      </c>
      <c r="B81" s="144" t="s">
        <v>61</v>
      </c>
      <c r="C81" s="144" t="s">
        <v>58</v>
      </c>
      <c r="D81" s="144" t="s">
        <v>57</v>
      </c>
      <c r="E81" s="152">
        <f>SUMIFS(env_ac_mfa!$F:$F,env_ac_mfa!$A:$A,E53,env_ac_mfa!$B:$B,Data_mfa!$B$51,env_ac_mfa!$C:$C,Data_mfa!$A$81,env_ac_mfa!$D:$D,Data_mfa!$C$81,env_ac_mfa!$E:$E,Data_mfa!$B$50)</f>
        <v>0.09</v>
      </c>
      <c r="F81" s="152">
        <f>SUMIFS(env_ac_mfa!$F:$F,env_ac_mfa!$A:$A,F53,env_ac_mfa!$B:$B,Data_mfa!$B$51,env_ac_mfa!$C:$C,Data_mfa!$A$81,env_ac_mfa!$D:$D,Data_mfa!$C$81,env_ac_mfa!$E:$E,Data_mfa!$B$50)</f>
        <v>9.6000000000000002E-2</v>
      </c>
      <c r="G81" s="152">
        <f>SUMIFS(env_ac_mfa!$F:$F,env_ac_mfa!$A:$A,G53,env_ac_mfa!$B:$B,Data_mfa!$B$51,env_ac_mfa!$C:$C,Data_mfa!$A$81,env_ac_mfa!$D:$D,Data_mfa!$C$81,env_ac_mfa!$E:$E,Data_mfa!$B$50)</f>
        <v>0.104</v>
      </c>
      <c r="H81" s="152">
        <f>SUMIFS(env_ac_mfa!$F:$F,env_ac_mfa!$A:$A,H53,env_ac_mfa!$B:$B,Data_mfa!$B$51,env_ac_mfa!$C:$C,Data_mfa!$A$81,env_ac_mfa!$D:$D,Data_mfa!$C$81,env_ac_mfa!$E:$E,Data_mfa!$B$50)</f>
        <v>9.5000000000000001E-2</v>
      </c>
      <c r="I81" s="152">
        <f>SUMIFS(env_ac_mfa!$F:$F,env_ac_mfa!$A:$A,I53,env_ac_mfa!$B:$B,Data_mfa!$B$51,env_ac_mfa!$C:$C,Data_mfa!$A$81,env_ac_mfa!$D:$D,Data_mfa!$C$81,env_ac_mfa!$E:$E,Data_mfa!$B$50)</f>
        <v>0.104</v>
      </c>
      <c r="J81" s="152">
        <f>SUMIFS(env_ac_mfa!$F:$F,env_ac_mfa!$A:$A,J53,env_ac_mfa!$B:$B,Data_mfa!$B$51,env_ac_mfa!$C:$C,Data_mfa!$A$81,env_ac_mfa!$D:$D,Data_mfa!$C$81,env_ac_mfa!$E:$E,Data_mfa!$B$50)</f>
        <v>0.107</v>
      </c>
      <c r="K81" s="152">
        <f>SUMIFS(env_ac_mfa!$F:$F,env_ac_mfa!$A:$A,K53,env_ac_mfa!$B:$B,Data_mfa!$B$51,env_ac_mfa!$C:$C,Data_mfa!$A$81,env_ac_mfa!$D:$D,Data_mfa!$C$81,env_ac_mfa!$E:$E,Data_mfa!$B$50)</f>
        <v>0.115</v>
      </c>
      <c r="L81" s="152">
        <f>SUMIFS(env_ac_mfa!$F:$F,env_ac_mfa!$A:$A,L53,env_ac_mfa!$B:$B,Data_mfa!$B$51,env_ac_mfa!$C:$C,Data_mfa!$A$81,env_ac_mfa!$D:$D,Data_mfa!$C$81,env_ac_mfa!$E:$E,Data_mfa!$B$50)</f>
        <v>0.106</v>
      </c>
      <c r="M81" s="152">
        <f>SUMIFS(env_ac_mfa!$F:$F,env_ac_mfa!$A:$A,M53,env_ac_mfa!$B:$B,Data_mfa!$B$51,env_ac_mfa!$C:$C,Data_mfa!$A$81,env_ac_mfa!$D:$D,Data_mfa!$C$81,env_ac_mfa!$E:$E,Data_mfa!$B$50)</f>
        <v>0.108</v>
      </c>
      <c r="N81" s="152">
        <f>SUMIFS(env_ac_mfa!$F:$F,env_ac_mfa!$A:$A,N53,env_ac_mfa!$B:$B,Data_mfa!$B$51,env_ac_mfa!$C:$C,Data_mfa!$A$81,env_ac_mfa!$D:$D,Data_mfa!$C$81,env_ac_mfa!$E:$E,Data_mfa!$B$50)</f>
        <v>9.7000000000000003E-2</v>
      </c>
      <c r="O81" s="152">
        <f>SUMIFS(env_ac_mfa!$F:$F,env_ac_mfa!$A:$A,O53,env_ac_mfa!$B:$B,Data_mfa!$B$51,env_ac_mfa!$C:$C,Data_mfa!$A$81,env_ac_mfa!$D:$D,Data_mfa!$C$81,env_ac_mfa!$E:$E,Data_mfa!$B$50)</f>
        <v>0.11</v>
      </c>
      <c r="P81" s="152">
        <f>SUMIFS(env_ac_mfa!$F:$F,env_ac_mfa!$A:$A,P53,env_ac_mfa!$B:$B,Data_mfa!$B$51,env_ac_mfa!$C:$C,Data_mfa!$A$81,env_ac_mfa!$D:$D,Data_mfa!$C$81,env_ac_mfa!$E:$E,Data_mfa!$B$50)</f>
        <v>0.114</v>
      </c>
      <c r="Q81" s="152">
        <f>SUMIFS(env_ac_mfa!$F:$F,env_ac_mfa!$A:$A,Q53,env_ac_mfa!$B:$B,Data_mfa!$B$51,env_ac_mfa!$C:$C,Data_mfa!$A$81,env_ac_mfa!$D:$D,Data_mfa!$C$81,env_ac_mfa!$E:$E,Data_mfa!$B$50)</f>
        <v>0.11600000000000001</v>
      </c>
      <c r="R81" s="152">
        <f>SUMIFS(env_ac_mfa!$F:$F,env_ac_mfa!$A:$A,R53,env_ac_mfa!$B:$B,Data_mfa!$B$51,env_ac_mfa!$C:$C,Data_mfa!$A$81,env_ac_mfa!$D:$D,Data_mfa!$C$81,env_ac_mfa!$E:$E,Data_mfa!$B$50)</f>
        <v>0.121</v>
      </c>
      <c r="S81" s="152">
        <f>SUMIFS(env_ac_mfa!$F:$F,env_ac_mfa!$A:$A,S53,env_ac_mfa!$B:$B,Data_mfa!$B$51,env_ac_mfa!$C:$C,Data_mfa!$A$81,env_ac_mfa!$D:$D,Data_mfa!$C$81,env_ac_mfa!$E:$E,Data_mfa!$B$50)</f>
        <v>0.125</v>
      </c>
      <c r="T81" s="152">
        <f>SUMIFS(env_ac_mfa!$F:$F,env_ac_mfa!$A:$A,T53,env_ac_mfa!$B:$B,Data_mfa!$B$51,env_ac_mfa!$C:$C,Data_mfa!$A$81,env_ac_mfa!$D:$D,Data_mfa!$C$81,env_ac_mfa!$E:$E,Data_mfa!$B$50)</f>
        <v>0.124</v>
      </c>
      <c r="U81" s="152">
        <f>SUMIFS(env_ac_mfa!$F:$F,env_ac_mfa!$A:$A,U53,env_ac_mfa!$B:$B,Data_mfa!$B$51,env_ac_mfa!$C:$C,Data_mfa!$A$81,env_ac_mfa!$D:$D,Data_mfa!$C$81,env_ac_mfa!$E:$E,Data_mfa!$B$50)</f>
        <v>0.126</v>
      </c>
      <c r="V81" s="152">
        <f>SUMIFS(env_ac_mfa!$F:$F,env_ac_mfa!$A:$A,V53,env_ac_mfa!$B:$B,Data_mfa!$B$51,env_ac_mfa!$C:$C,Data_mfa!$A$81,env_ac_mfa!$D:$D,Data_mfa!$C$81,env_ac_mfa!$E:$E,Data_mfa!$B$50)</f>
        <v>0.13700000000000001</v>
      </c>
      <c r="W81" s="152">
        <f>SUMIFS(env_ac_mfa!$F:$F,env_ac_mfa!$A:$A,W53,env_ac_mfa!$B:$B,Data_mfa!$B$51,env_ac_mfa!$C:$C,Data_mfa!$A$81,env_ac_mfa!$D:$D,Data_mfa!$C$81,env_ac_mfa!$E:$E,Data_mfa!$B$50)</f>
        <v>0.13500000000000001</v>
      </c>
      <c r="X81" s="152">
        <f>SUMIFS(env_ac_mfa!$F:$F,env_ac_mfa!$A:$A,X53,env_ac_mfa!$B:$B,Data_mfa!$B$51,env_ac_mfa!$C:$C,Data_mfa!$A$81,env_ac_mfa!$D:$D,Data_mfa!$C$81,env_ac_mfa!$E:$E,Data_mfa!$B$50)</f>
        <v>0.13400000000000001</v>
      </c>
      <c r="Y81" s="152">
        <f>SUMIFS(env_ac_mfa!$F:$F,env_ac_mfa!$A:$A,Y53,env_ac_mfa!$B:$B,Data_mfa!$B$51,env_ac_mfa!$C:$C,Data_mfa!$A$81,env_ac_mfa!$D:$D,Data_mfa!$C$81,env_ac_mfa!$E:$E,Data_mfa!$B$50)</f>
        <v>0.13</v>
      </c>
      <c r="Z81" s="152">
        <f>SUMIFS(env_ac_mfa!$F:$F,env_ac_mfa!$A:$A,Z53,env_ac_mfa!$B:$B,Data_mfa!$B$51,env_ac_mfa!$C:$C,Data_mfa!$A$81,env_ac_mfa!$D:$D,Data_mfa!$C$81,env_ac_mfa!$E:$E,Data_mfa!$B$50)</f>
        <v>0.13400000000000001</v>
      </c>
      <c r="AA81" s="152">
        <f>SUMIFS(env_ac_mfa!$F:$F,env_ac_mfa!$A:$A,AA53,env_ac_mfa!$B:$B,Data_mfa!$B$51,env_ac_mfa!$C:$C,Data_mfa!$A$81,env_ac_mfa!$D:$D,Data_mfa!$C$81,env_ac_mfa!$E:$E,Data_mfa!$B$50)</f>
        <v>0.125</v>
      </c>
      <c r="AB81" s="152">
        <f>SUMIFS(env_ac_mfa!$F:$F,env_ac_mfa!$A:$A,AB53,env_ac_mfa!$B:$B,Data_mfa!$B$51,env_ac_mfa!$C:$C,Data_mfa!$A$81,env_ac_mfa!$D:$D,Data_mfa!$C$81,env_ac_mfa!$E:$E,Data_mfa!$B$50)</f>
        <v>0.121</v>
      </c>
    </row>
    <row r="82" spans="1:28" x14ac:dyDescent="0.2">
      <c r="A82" s="144" t="s">
        <v>62</v>
      </c>
      <c r="B82" s="144" t="s">
        <v>61</v>
      </c>
      <c r="C82" s="144" t="s">
        <v>56</v>
      </c>
      <c r="D82" s="144" t="s">
        <v>12</v>
      </c>
      <c r="E82" s="152">
        <f>SUMIFS(env_ac_mfa!$F:$F,env_ac_mfa!$A:$A,E53,env_ac_mfa!$B:$B,Data_mfa!$B$51,env_ac_mfa!$C:$C,Data_mfa!$A$82,env_ac_mfa!$D:$D,Data_mfa!$C$82,env_ac_mfa!$E:$E,Data_mfa!$B$50)</f>
        <v>-1.2999999999999999E-2</v>
      </c>
      <c r="F82" s="152">
        <f>SUMIFS(env_ac_mfa!$F:$F,env_ac_mfa!$A:$A,F53,env_ac_mfa!$B:$B,Data_mfa!$B$51,env_ac_mfa!$C:$C,Data_mfa!$A$82,env_ac_mfa!$D:$D,Data_mfa!$C$82,env_ac_mfa!$E:$E,Data_mfa!$B$50)</f>
        <v>-2.3E-2</v>
      </c>
      <c r="G82" s="152">
        <f>SUMIFS(env_ac_mfa!$F:$F,env_ac_mfa!$A:$A,G53,env_ac_mfa!$B:$B,Data_mfa!$B$51,env_ac_mfa!$C:$C,Data_mfa!$A$82,env_ac_mfa!$D:$D,Data_mfa!$C$82,env_ac_mfa!$E:$E,Data_mfa!$B$50)</f>
        <v>-1.9E-2</v>
      </c>
      <c r="H82" s="152">
        <f>SUMIFS(env_ac_mfa!$F:$F,env_ac_mfa!$A:$A,H53,env_ac_mfa!$B:$B,Data_mfa!$B$51,env_ac_mfa!$C:$C,Data_mfa!$A$82,env_ac_mfa!$D:$D,Data_mfa!$C$82,env_ac_mfa!$E:$E,Data_mfa!$B$50)</f>
        <v>0</v>
      </c>
      <c r="I82" s="152">
        <f>SUMIFS(env_ac_mfa!$F:$F,env_ac_mfa!$A:$A,I53,env_ac_mfa!$B:$B,Data_mfa!$B$51,env_ac_mfa!$C:$C,Data_mfa!$A$82,env_ac_mfa!$D:$D,Data_mfa!$C$82,env_ac_mfa!$E:$E,Data_mfa!$B$50)</f>
        <v>8.0000000000000002E-3</v>
      </c>
      <c r="J82" s="152">
        <f>SUMIFS(env_ac_mfa!$F:$F,env_ac_mfa!$A:$A,J53,env_ac_mfa!$B:$B,Data_mfa!$B$51,env_ac_mfa!$C:$C,Data_mfa!$A$82,env_ac_mfa!$D:$D,Data_mfa!$C$82,env_ac_mfa!$E:$E,Data_mfa!$B$50)</f>
        <v>-0.01</v>
      </c>
      <c r="K82" s="152">
        <f>SUMIFS(env_ac_mfa!$F:$F,env_ac_mfa!$A:$A,K53,env_ac_mfa!$B:$B,Data_mfa!$B$51,env_ac_mfa!$C:$C,Data_mfa!$A$82,env_ac_mfa!$D:$D,Data_mfa!$C$82,env_ac_mfa!$E:$E,Data_mfa!$B$50)</f>
        <v>-1.4999999999999999E-2</v>
      </c>
      <c r="L82" s="152">
        <f>SUMIFS(env_ac_mfa!$F:$F,env_ac_mfa!$A:$A,L53,env_ac_mfa!$B:$B,Data_mfa!$B$51,env_ac_mfa!$C:$C,Data_mfa!$A$82,env_ac_mfa!$D:$D,Data_mfa!$C$82,env_ac_mfa!$E:$E,Data_mfa!$B$50)</f>
        <v>4.0000000000000001E-3</v>
      </c>
      <c r="M82" s="152">
        <f>SUMIFS(env_ac_mfa!$F:$F,env_ac_mfa!$A:$A,M53,env_ac_mfa!$B:$B,Data_mfa!$B$51,env_ac_mfa!$C:$C,Data_mfa!$A$82,env_ac_mfa!$D:$D,Data_mfa!$C$82,env_ac_mfa!$E:$E,Data_mfa!$B$50)</f>
        <v>6.0000000000000001E-3</v>
      </c>
      <c r="N82" s="152">
        <f>SUMIFS(env_ac_mfa!$F:$F,env_ac_mfa!$A:$A,N53,env_ac_mfa!$B:$B,Data_mfa!$B$51,env_ac_mfa!$C:$C,Data_mfa!$A$82,env_ac_mfa!$D:$D,Data_mfa!$C$82,env_ac_mfa!$E:$E,Data_mfa!$B$50)</f>
        <v>2E-3</v>
      </c>
      <c r="O82" s="152">
        <f>SUMIFS(env_ac_mfa!$F:$F,env_ac_mfa!$A:$A,O53,env_ac_mfa!$B:$B,Data_mfa!$B$51,env_ac_mfa!$C:$C,Data_mfa!$A$82,env_ac_mfa!$D:$D,Data_mfa!$C$82,env_ac_mfa!$E:$E,Data_mfa!$B$50)</f>
        <v>0</v>
      </c>
      <c r="P82" s="152">
        <f>SUMIFS(env_ac_mfa!$F:$F,env_ac_mfa!$A:$A,P53,env_ac_mfa!$B:$B,Data_mfa!$B$51,env_ac_mfa!$C:$C,Data_mfa!$A$82,env_ac_mfa!$D:$D,Data_mfa!$C$82,env_ac_mfa!$E:$E,Data_mfa!$B$50)</f>
        <v>-1E-3</v>
      </c>
      <c r="Q82" s="152">
        <f>SUMIFS(env_ac_mfa!$F:$F,env_ac_mfa!$A:$A,Q53,env_ac_mfa!$B:$B,Data_mfa!$B$51,env_ac_mfa!$C:$C,Data_mfa!$A$82,env_ac_mfa!$D:$D,Data_mfa!$C$82,env_ac_mfa!$E:$E,Data_mfa!$B$50)</f>
        <v>-0.01</v>
      </c>
      <c r="R82" s="152">
        <f>SUMIFS(env_ac_mfa!$F:$F,env_ac_mfa!$A:$A,R53,env_ac_mfa!$B:$B,Data_mfa!$B$51,env_ac_mfa!$C:$C,Data_mfa!$A$82,env_ac_mfa!$D:$D,Data_mfa!$C$82,env_ac_mfa!$E:$E,Data_mfa!$B$50)</f>
        <v>-4.0000000000000001E-3</v>
      </c>
      <c r="S82" s="152">
        <f>SUMIFS(env_ac_mfa!$F:$F,env_ac_mfa!$A:$A,S53,env_ac_mfa!$B:$B,Data_mfa!$B$51,env_ac_mfa!$C:$C,Data_mfa!$A$82,env_ac_mfa!$D:$D,Data_mfa!$C$82,env_ac_mfa!$E:$E,Data_mfa!$B$50)</f>
        <v>-6.0000000000000001E-3</v>
      </c>
      <c r="T82" s="152">
        <f>SUMIFS(env_ac_mfa!$F:$F,env_ac_mfa!$A:$A,T53,env_ac_mfa!$B:$B,Data_mfa!$B$51,env_ac_mfa!$C:$C,Data_mfa!$A$82,env_ac_mfa!$D:$D,Data_mfa!$C$82,env_ac_mfa!$E:$E,Data_mfa!$B$50)</f>
        <v>-5.0000000000000001E-3</v>
      </c>
      <c r="U82" s="152">
        <f>SUMIFS(env_ac_mfa!$F:$F,env_ac_mfa!$A:$A,U53,env_ac_mfa!$B:$B,Data_mfa!$B$51,env_ac_mfa!$C:$C,Data_mfa!$A$82,env_ac_mfa!$D:$D,Data_mfa!$C$82,env_ac_mfa!$E:$E,Data_mfa!$B$50)</f>
        <v>-1E-3</v>
      </c>
      <c r="V82" s="152">
        <f>SUMIFS(env_ac_mfa!$F:$F,env_ac_mfa!$A:$A,V53,env_ac_mfa!$B:$B,Data_mfa!$B$51,env_ac_mfa!$C:$C,Data_mfa!$A$82,env_ac_mfa!$D:$D,Data_mfa!$C$82,env_ac_mfa!$E:$E,Data_mfa!$B$50)</f>
        <v>-2E-3</v>
      </c>
      <c r="W82" s="152">
        <f>SUMIFS(env_ac_mfa!$F:$F,env_ac_mfa!$A:$A,W53,env_ac_mfa!$B:$B,Data_mfa!$B$51,env_ac_mfa!$C:$C,Data_mfa!$A$82,env_ac_mfa!$D:$D,Data_mfa!$C$82,env_ac_mfa!$E:$E,Data_mfa!$B$50)</f>
        <v>1.4E-2</v>
      </c>
      <c r="X82" s="152">
        <f>SUMIFS(env_ac_mfa!$F:$F,env_ac_mfa!$A:$A,X53,env_ac_mfa!$B:$B,Data_mfa!$B$51,env_ac_mfa!$C:$C,Data_mfa!$A$82,env_ac_mfa!$D:$D,Data_mfa!$C$82,env_ac_mfa!$E:$E,Data_mfa!$B$50)</f>
        <v>0.03</v>
      </c>
      <c r="Y82" s="152">
        <f>SUMIFS(env_ac_mfa!$F:$F,env_ac_mfa!$A:$A,Y53,env_ac_mfa!$B:$B,Data_mfa!$B$51,env_ac_mfa!$C:$C,Data_mfa!$A$82,env_ac_mfa!$D:$D,Data_mfa!$C$82,env_ac_mfa!$E:$E,Data_mfa!$B$50)</f>
        <v>2.4E-2</v>
      </c>
      <c r="Z82" s="152">
        <f>SUMIFS(env_ac_mfa!$F:$F,env_ac_mfa!$A:$A,Z53,env_ac_mfa!$B:$B,Data_mfa!$B$51,env_ac_mfa!$C:$C,Data_mfa!$A$82,env_ac_mfa!$D:$D,Data_mfa!$C$82,env_ac_mfa!$E:$E,Data_mfa!$B$50)</f>
        <v>2.8000000000000001E-2</v>
      </c>
      <c r="AA82" s="152">
        <f>SUMIFS(env_ac_mfa!$F:$F,env_ac_mfa!$A:$A,AA53,env_ac_mfa!$B:$B,Data_mfa!$B$51,env_ac_mfa!$C:$C,Data_mfa!$A$82,env_ac_mfa!$D:$D,Data_mfa!$C$82,env_ac_mfa!$E:$E,Data_mfa!$B$50)</f>
        <v>6.6000000000000003E-2</v>
      </c>
      <c r="AB82" s="152">
        <f>SUMIFS(env_ac_mfa!$F:$F,env_ac_mfa!$A:$A,AB53,env_ac_mfa!$B:$B,Data_mfa!$B$51,env_ac_mfa!$C:$C,Data_mfa!$A$82,env_ac_mfa!$D:$D,Data_mfa!$C$82,env_ac_mfa!$E:$E,Data_mfa!$B$50)</f>
        <v>5.7000000000000002E-2</v>
      </c>
    </row>
    <row r="83" spans="1:28" x14ac:dyDescent="0.2">
      <c r="A83" s="144" t="s">
        <v>62</v>
      </c>
      <c r="B83" s="144" t="s">
        <v>61</v>
      </c>
      <c r="C83" s="144" t="s">
        <v>53</v>
      </c>
      <c r="D83" s="144" t="s">
        <v>52</v>
      </c>
      <c r="E83" s="152">
        <f>SUMIFS(env_ac_mfa!$F:$F,env_ac_mfa!$A:$A,E53,env_ac_mfa!$B:$B,Data_mfa!$B$51,env_ac_mfa!$C:$C,Data_mfa!$A$83,env_ac_mfa!$D:$D,Data_mfa!$C$83,env_ac_mfa!$E:$E,Data_mfa!$B$50)</f>
        <v>-1.2999999999999999E-2</v>
      </c>
      <c r="F83" s="152">
        <f>SUMIFS(env_ac_mfa!$F:$F,env_ac_mfa!$A:$A,F53,env_ac_mfa!$B:$B,Data_mfa!$B$51,env_ac_mfa!$C:$C,Data_mfa!$A$83,env_ac_mfa!$D:$D,Data_mfa!$C$83,env_ac_mfa!$E:$E,Data_mfa!$B$50)</f>
        <v>-2.3E-2</v>
      </c>
      <c r="G83" s="152">
        <f>SUMIFS(env_ac_mfa!$F:$F,env_ac_mfa!$A:$A,G53,env_ac_mfa!$B:$B,Data_mfa!$B$51,env_ac_mfa!$C:$C,Data_mfa!$A$83,env_ac_mfa!$D:$D,Data_mfa!$C$83,env_ac_mfa!$E:$E,Data_mfa!$B$50)</f>
        <v>-1.9E-2</v>
      </c>
      <c r="H83" s="152">
        <f>SUMIFS(env_ac_mfa!$F:$F,env_ac_mfa!$A:$A,H53,env_ac_mfa!$B:$B,Data_mfa!$B$51,env_ac_mfa!$C:$C,Data_mfa!$A$83,env_ac_mfa!$D:$D,Data_mfa!$C$83,env_ac_mfa!$E:$E,Data_mfa!$B$50)</f>
        <v>0</v>
      </c>
      <c r="I83" s="152">
        <f>SUMIFS(env_ac_mfa!$F:$F,env_ac_mfa!$A:$A,I53,env_ac_mfa!$B:$B,Data_mfa!$B$51,env_ac_mfa!$C:$C,Data_mfa!$A$83,env_ac_mfa!$D:$D,Data_mfa!$C$83,env_ac_mfa!$E:$E,Data_mfa!$B$50)</f>
        <v>8.0000000000000002E-3</v>
      </c>
      <c r="J83" s="152">
        <f>SUMIFS(env_ac_mfa!$F:$F,env_ac_mfa!$A:$A,J53,env_ac_mfa!$B:$B,Data_mfa!$B$51,env_ac_mfa!$C:$C,Data_mfa!$A$83,env_ac_mfa!$D:$D,Data_mfa!$C$83,env_ac_mfa!$E:$E,Data_mfa!$B$50)</f>
        <v>-0.01</v>
      </c>
      <c r="K83" s="152">
        <f>SUMIFS(env_ac_mfa!$F:$F,env_ac_mfa!$A:$A,K53,env_ac_mfa!$B:$B,Data_mfa!$B$51,env_ac_mfa!$C:$C,Data_mfa!$A$83,env_ac_mfa!$D:$D,Data_mfa!$C$83,env_ac_mfa!$E:$E,Data_mfa!$B$50)</f>
        <v>-1.4999999999999999E-2</v>
      </c>
      <c r="L83" s="152">
        <f>SUMIFS(env_ac_mfa!$F:$F,env_ac_mfa!$A:$A,L53,env_ac_mfa!$B:$B,Data_mfa!$B$51,env_ac_mfa!$C:$C,Data_mfa!$A$83,env_ac_mfa!$D:$D,Data_mfa!$C$83,env_ac_mfa!$E:$E,Data_mfa!$B$50)</f>
        <v>4.0000000000000001E-3</v>
      </c>
      <c r="M83" s="152">
        <f>SUMIFS(env_ac_mfa!$F:$F,env_ac_mfa!$A:$A,M53,env_ac_mfa!$B:$B,Data_mfa!$B$51,env_ac_mfa!$C:$C,Data_mfa!$A$83,env_ac_mfa!$D:$D,Data_mfa!$C$83,env_ac_mfa!$E:$E,Data_mfa!$B$50)</f>
        <v>6.0000000000000001E-3</v>
      </c>
      <c r="N83" s="152">
        <f>SUMIFS(env_ac_mfa!$F:$F,env_ac_mfa!$A:$A,N53,env_ac_mfa!$B:$B,Data_mfa!$B$51,env_ac_mfa!$C:$C,Data_mfa!$A$83,env_ac_mfa!$D:$D,Data_mfa!$C$83,env_ac_mfa!$E:$E,Data_mfa!$B$50)</f>
        <v>2E-3</v>
      </c>
      <c r="O83" s="152">
        <f>SUMIFS(env_ac_mfa!$F:$F,env_ac_mfa!$A:$A,O53,env_ac_mfa!$B:$B,Data_mfa!$B$51,env_ac_mfa!$C:$C,Data_mfa!$A$83,env_ac_mfa!$D:$D,Data_mfa!$C$83,env_ac_mfa!$E:$E,Data_mfa!$B$50)</f>
        <v>0</v>
      </c>
      <c r="P83" s="152">
        <f>SUMIFS(env_ac_mfa!$F:$F,env_ac_mfa!$A:$A,P53,env_ac_mfa!$B:$B,Data_mfa!$B$51,env_ac_mfa!$C:$C,Data_mfa!$A$83,env_ac_mfa!$D:$D,Data_mfa!$C$83,env_ac_mfa!$E:$E,Data_mfa!$B$50)</f>
        <v>-1E-3</v>
      </c>
      <c r="Q83" s="152">
        <f>SUMIFS(env_ac_mfa!$F:$F,env_ac_mfa!$A:$A,Q53,env_ac_mfa!$B:$B,Data_mfa!$B$51,env_ac_mfa!$C:$C,Data_mfa!$A$83,env_ac_mfa!$D:$D,Data_mfa!$C$83,env_ac_mfa!$E:$E,Data_mfa!$B$50)</f>
        <v>-0.01</v>
      </c>
      <c r="R83" s="152">
        <f>SUMIFS(env_ac_mfa!$F:$F,env_ac_mfa!$A:$A,R53,env_ac_mfa!$B:$B,Data_mfa!$B$51,env_ac_mfa!$C:$C,Data_mfa!$A$83,env_ac_mfa!$D:$D,Data_mfa!$C$83,env_ac_mfa!$E:$E,Data_mfa!$B$50)</f>
        <v>-4.0000000000000001E-3</v>
      </c>
      <c r="S83" s="152">
        <f>SUMIFS(env_ac_mfa!$F:$F,env_ac_mfa!$A:$A,S53,env_ac_mfa!$B:$B,Data_mfa!$B$51,env_ac_mfa!$C:$C,Data_mfa!$A$83,env_ac_mfa!$D:$D,Data_mfa!$C$83,env_ac_mfa!$E:$E,Data_mfa!$B$50)</f>
        <v>-6.0000000000000001E-3</v>
      </c>
      <c r="T83" s="152">
        <f>SUMIFS(env_ac_mfa!$F:$F,env_ac_mfa!$A:$A,T53,env_ac_mfa!$B:$B,Data_mfa!$B$51,env_ac_mfa!$C:$C,Data_mfa!$A$83,env_ac_mfa!$D:$D,Data_mfa!$C$83,env_ac_mfa!$E:$E,Data_mfa!$B$50)</f>
        <v>-5.0000000000000001E-3</v>
      </c>
      <c r="U83" s="152">
        <f>SUMIFS(env_ac_mfa!$F:$F,env_ac_mfa!$A:$A,U53,env_ac_mfa!$B:$B,Data_mfa!$B$51,env_ac_mfa!$C:$C,Data_mfa!$A$83,env_ac_mfa!$D:$D,Data_mfa!$C$83,env_ac_mfa!$E:$E,Data_mfa!$B$50)</f>
        <v>-1E-3</v>
      </c>
      <c r="V83" s="152">
        <f>SUMIFS(env_ac_mfa!$F:$F,env_ac_mfa!$A:$A,V53,env_ac_mfa!$B:$B,Data_mfa!$B$51,env_ac_mfa!$C:$C,Data_mfa!$A$83,env_ac_mfa!$D:$D,Data_mfa!$C$83,env_ac_mfa!$E:$E,Data_mfa!$B$50)</f>
        <v>-2E-3</v>
      </c>
      <c r="W83" s="152">
        <f>SUMIFS(env_ac_mfa!$F:$F,env_ac_mfa!$A:$A,W53,env_ac_mfa!$B:$B,Data_mfa!$B$51,env_ac_mfa!$C:$C,Data_mfa!$A$83,env_ac_mfa!$D:$D,Data_mfa!$C$83,env_ac_mfa!$E:$E,Data_mfa!$B$50)</f>
        <v>1.4E-2</v>
      </c>
      <c r="X83" s="152">
        <f>SUMIFS(env_ac_mfa!$F:$F,env_ac_mfa!$A:$A,X53,env_ac_mfa!$B:$B,Data_mfa!$B$51,env_ac_mfa!$C:$C,Data_mfa!$A$83,env_ac_mfa!$D:$D,Data_mfa!$C$83,env_ac_mfa!$E:$E,Data_mfa!$B$50)</f>
        <v>0.03</v>
      </c>
      <c r="Y83" s="152">
        <f>SUMIFS(env_ac_mfa!$F:$F,env_ac_mfa!$A:$A,Y53,env_ac_mfa!$B:$B,Data_mfa!$B$51,env_ac_mfa!$C:$C,Data_mfa!$A$83,env_ac_mfa!$D:$D,Data_mfa!$C$83,env_ac_mfa!$E:$E,Data_mfa!$B$50)</f>
        <v>2.4E-2</v>
      </c>
      <c r="Z83" s="152">
        <f>SUMIFS(env_ac_mfa!$F:$F,env_ac_mfa!$A:$A,Z53,env_ac_mfa!$B:$B,Data_mfa!$B$51,env_ac_mfa!$C:$C,Data_mfa!$A$83,env_ac_mfa!$D:$D,Data_mfa!$C$83,env_ac_mfa!$E:$E,Data_mfa!$B$50)</f>
        <v>2.8000000000000001E-2</v>
      </c>
      <c r="AA83" s="152">
        <f>SUMIFS(env_ac_mfa!$F:$F,env_ac_mfa!$A:$A,AA53,env_ac_mfa!$B:$B,Data_mfa!$B$51,env_ac_mfa!$C:$C,Data_mfa!$A$83,env_ac_mfa!$D:$D,Data_mfa!$C$83,env_ac_mfa!$E:$E,Data_mfa!$B$50)</f>
        <v>6.6000000000000003E-2</v>
      </c>
      <c r="AB83" s="152">
        <f>SUMIFS(env_ac_mfa!$F:$F,env_ac_mfa!$A:$A,AB53,env_ac_mfa!$B:$B,Data_mfa!$B$51,env_ac_mfa!$C:$C,Data_mfa!$A$83,env_ac_mfa!$D:$D,Data_mfa!$C$83,env_ac_mfa!$E:$E,Data_mfa!$B$50)</f>
        <v>5.7000000000000002E-2</v>
      </c>
    </row>
    <row r="84" spans="1:28" x14ac:dyDescent="0.2">
      <c r="A84" s="144" t="s">
        <v>55</v>
      </c>
      <c r="B84" s="144" t="s">
        <v>54</v>
      </c>
      <c r="C84" s="144" t="s">
        <v>60</v>
      </c>
      <c r="D84" s="144" t="s">
        <v>5</v>
      </c>
      <c r="E84" s="153" t="s">
        <v>14</v>
      </c>
      <c r="F84" s="153" t="s">
        <v>14</v>
      </c>
      <c r="G84" s="153" t="s">
        <v>14</v>
      </c>
      <c r="H84" s="153" t="s">
        <v>14</v>
      </c>
      <c r="I84" s="153" t="s">
        <v>14</v>
      </c>
      <c r="J84" s="153" t="s">
        <v>14</v>
      </c>
      <c r="K84" s="153" t="s">
        <v>14</v>
      </c>
      <c r="L84" s="153" t="s">
        <v>14</v>
      </c>
      <c r="M84" s="153" t="s">
        <v>14</v>
      </c>
      <c r="N84" s="153" t="s">
        <v>14</v>
      </c>
      <c r="O84" s="153" t="s">
        <v>14</v>
      </c>
      <c r="P84" s="153" t="s">
        <v>14</v>
      </c>
      <c r="Q84" s="153" t="s">
        <v>14</v>
      </c>
      <c r="R84" s="153" t="s">
        <v>14</v>
      </c>
      <c r="S84" s="153" t="s">
        <v>14</v>
      </c>
      <c r="T84" s="153" t="s">
        <v>14</v>
      </c>
      <c r="U84" s="153" t="s">
        <v>14</v>
      </c>
      <c r="V84" s="153" t="s">
        <v>14</v>
      </c>
      <c r="W84" s="153" t="s">
        <v>14</v>
      </c>
      <c r="X84" s="153" t="s">
        <v>14</v>
      </c>
      <c r="Y84" s="153" t="s">
        <v>14</v>
      </c>
      <c r="Z84" s="153" t="s">
        <v>14</v>
      </c>
      <c r="AA84" s="153" t="s">
        <v>14</v>
      </c>
      <c r="AB84" s="153" t="s">
        <v>14</v>
      </c>
    </row>
    <row r="85" spans="1:28" x14ac:dyDescent="0.2">
      <c r="A85" s="144" t="s">
        <v>55</v>
      </c>
      <c r="B85" s="144" t="s">
        <v>54</v>
      </c>
      <c r="C85" s="144" t="s">
        <v>59</v>
      </c>
      <c r="D85" s="144" t="s">
        <v>3</v>
      </c>
      <c r="E85" s="152">
        <f>SUMIFS(env_ac_mfa!$F:$F,env_ac_mfa!$A:$A,E53,env_ac_mfa!$B:$B,Data_mfa!$B$51,env_ac_mfa!$C:$C,Data_mfa!$A$85,env_ac_mfa!$D:$D,Data_mfa!$C$85,env_ac_mfa!$E:$E,Data_mfa!$B$50)</f>
        <v>0</v>
      </c>
      <c r="F85" s="152">
        <f>SUMIFS(env_ac_mfa!$F:$F,env_ac_mfa!$A:$A,F53,env_ac_mfa!$B:$B,Data_mfa!$B$51,env_ac_mfa!$C:$C,Data_mfa!$A$85,env_ac_mfa!$D:$D,Data_mfa!$C$85,env_ac_mfa!$E:$E,Data_mfa!$B$50)</f>
        <v>0</v>
      </c>
      <c r="G85" s="152">
        <f>SUMIFS(env_ac_mfa!$F:$F,env_ac_mfa!$A:$A,G53,env_ac_mfa!$B:$B,Data_mfa!$B$51,env_ac_mfa!$C:$C,Data_mfa!$A$85,env_ac_mfa!$D:$D,Data_mfa!$C$85,env_ac_mfa!$E:$E,Data_mfa!$B$50)</f>
        <v>0</v>
      </c>
      <c r="H85" s="152">
        <f>SUMIFS(env_ac_mfa!$F:$F,env_ac_mfa!$A:$A,H53,env_ac_mfa!$B:$B,Data_mfa!$B$51,env_ac_mfa!$C:$C,Data_mfa!$A$85,env_ac_mfa!$D:$D,Data_mfa!$C$85,env_ac_mfa!$E:$E,Data_mfa!$B$50)</f>
        <v>0</v>
      </c>
      <c r="I85" s="152">
        <f>SUMIFS(env_ac_mfa!$F:$F,env_ac_mfa!$A:$A,I53,env_ac_mfa!$B:$B,Data_mfa!$B$51,env_ac_mfa!$C:$C,Data_mfa!$A$85,env_ac_mfa!$D:$D,Data_mfa!$C$85,env_ac_mfa!$E:$E,Data_mfa!$B$50)</f>
        <v>0</v>
      </c>
      <c r="J85" s="152">
        <f>SUMIFS(env_ac_mfa!$F:$F,env_ac_mfa!$A:$A,J53,env_ac_mfa!$B:$B,Data_mfa!$B$51,env_ac_mfa!$C:$C,Data_mfa!$A$85,env_ac_mfa!$D:$D,Data_mfa!$C$85,env_ac_mfa!$E:$E,Data_mfa!$B$50)</f>
        <v>0</v>
      </c>
      <c r="K85" s="152">
        <f>SUMIFS(env_ac_mfa!$F:$F,env_ac_mfa!$A:$A,K53,env_ac_mfa!$B:$B,Data_mfa!$B$51,env_ac_mfa!$C:$C,Data_mfa!$A$85,env_ac_mfa!$D:$D,Data_mfa!$C$85,env_ac_mfa!$E:$E,Data_mfa!$B$50)</f>
        <v>0</v>
      </c>
      <c r="L85" s="152">
        <f>SUMIFS(env_ac_mfa!$F:$F,env_ac_mfa!$A:$A,L53,env_ac_mfa!$B:$B,Data_mfa!$B$51,env_ac_mfa!$C:$C,Data_mfa!$A$85,env_ac_mfa!$D:$D,Data_mfa!$C$85,env_ac_mfa!$E:$E,Data_mfa!$B$50)</f>
        <v>0</v>
      </c>
      <c r="M85" s="152">
        <f>SUMIFS(env_ac_mfa!$F:$F,env_ac_mfa!$A:$A,M53,env_ac_mfa!$B:$B,Data_mfa!$B$51,env_ac_mfa!$C:$C,Data_mfa!$A$85,env_ac_mfa!$D:$D,Data_mfa!$C$85,env_ac_mfa!$E:$E,Data_mfa!$B$50)</f>
        <v>0</v>
      </c>
      <c r="N85" s="152">
        <f>SUMIFS(env_ac_mfa!$F:$F,env_ac_mfa!$A:$A,N53,env_ac_mfa!$B:$B,Data_mfa!$B$51,env_ac_mfa!$C:$C,Data_mfa!$A$85,env_ac_mfa!$D:$D,Data_mfa!$C$85,env_ac_mfa!$E:$E,Data_mfa!$B$50)</f>
        <v>1E-3</v>
      </c>
      <c r="O85" s="152">
        <f>SUMIFS(env_ac_mfa!$F:$F,env_ac_mfa!$A:$A,O53,env_ac_mfa!$B:$B,Data_mfa!$B$51,env_ac_mfa!$C:$C,Data_mfa!$A$85,env_ac_mfa!$D:$D,Data_mfa!$C$85,env_ac_mfa!$E:$E,Data_mfa!$B$50)</f>
        <v>2E-3</v>
      </c>
      <c r="P85" s="152">
        <f>SUMIFS(env_ac_mfa!$F:$F,env_ac_mfa!$A:$A,P53,env_ac_mfa!$B:$B,Data_mfa!$B$51,env_ac_mfa!$C:$C,Data_mfa!$A$85,env_ac_mfa!$D:$D,Data_mfa!$C$85,env_ac_mfa!$E:$E,Data_mfa!$B$50)</f>
        <v>2E-3</v>
      </c>
      <c r="Q85" s="152">
        <f>SUMIFS(env_ac_mfa!$F:$F,env_ac_mfa!$A:$A,Q53,env_ac_mfa!$B:$B,Data_mfa!$B$51,env_ac_mfa!$C:$C,Data_mfa!$A$85,env_ac_mfa!$D:$D,Data_mfa!$C$85,env_ac_mfa!$E:$E,Data_mfa!$B$50)</f>
        <v>2E-3</v>
      </c>
      <c r="R85" s="152">
        <f>SUMIFS(env_ac_mfa!$F:$F,env_ac_mfa!$A:$A,R53,env_ac_mfa!$B:$B,Data_mfa!$B$51,env_ac_mfa!$C:$C,Data_mfa!$A$85,env_ac_mfa!$D:$D,Data_mfa!$C$85,env_ac_mfa!$E:$E,Data_mfa!$B$50)</f>
        <v>2E-3</v>
      </c>
      <c r="S85" s="152">
        <f>SUMIFS(env_ac_mfa!$F:$F,env_ac_mfa!$A:$A,S53,env_ac_mfa!$B:$B,Data_mfa!$B$51,env_ac_mfa!$C:$C,Data_mfa!$A$85,env_ac_mfa!$D:$D,Data_mfa!$C$85,env_ac_mfa!$E:$E,Data_mfa!$B$50)</f>
        <v>3.0000000000000001E-3</v>
      </c>
      <c r="T85" s="152">
        <f>SUMIFS(env_ac_mfa!$F:$F,env_ac_mfa!$A:$A,T53,env_ac_mfa!$B:$B,Data_mfa!$B$51,env_ac_mfa!$C:$C,Data_mfa!$A$85,env_ac_mfa!$D:$D,Data_mfa!$C$85,env_ac_mfa!$E:$E,Data_mfa!$B$50)</f>
        <v>3.0000000000000001E-3</v>
      </c>
      <c r="U85" s="152">
        <f>SUMIFS(env_ac_mfa!$F:$F,env_ac_mfa!$A:$A,U53,env_ac_mfa!$B:$B,Data_mfa!$B$51,env_ac_mfa!$C:$C,Data_mfa!$A$85,env_ac_mfa!$D:$D,Data_mfa!$C$85,env_ac_mfa!$E:$E,Data_mfa!$B$50)</f>
        <v>6.0000000000000001E-3</v>
      </c>
      <c r="V85" s="152">
        <f>SUMIFS(env_ac_mfa!$F:$F,env_ac_mfa!$A:$A,V53,env_ac_mfa!$B:$B,Data_mfa!$B$51,env_ac_mfa!$C:$C,Data_mfa!$A$85,env_ac_mfa!$D:$D,Data_mfa!$C$85,env_ac_mfa!$E:$E,Data_mfa!$B$50)</f>
        <v>8.9999999999999993E-3</v>
      </c>
      <c r="W85" s="152">
        <f>SUMIFS(env_ac_mfa!$F:$F,env_ac_mfa!$A:$A,W53,env_ac_mfa!$B:$B,Data_mfa!$B$51,env_ac_mfa!$C:$C,Data_mfa!$A$85,env_ac_mfa!$D:$D,Data_mfa!$C$85,env_ac_mfa!$E:$E,Data_mfa!$B$50)</f>
        <v>3.0000000000000001E-3</v>
      </c>
      <c r="X85" s="152">
        <f>SUMIFS(env_ac_mfa!$F:$F,env_ac_mfa!$A:$A,X53,env_ac_mfa!$B:$B,Data_mfa!$B$51,env_ac_mfa!$C:$C,Data_mfa!$A$85,env_ac_mfa!$D:$D,Data_mfa!$C$85,env_ac_mfa!$E:$E,Data_mfa!$B$50)</f>
        <v>3.0000000000000001E-3</v>
      </c>
      <c r="Y85" s="152">
        <f>SUMIFS(env_ac_mfa!$F:$F,env_ac_mfa!$A:$A,Y53,env_ac_mfa!$B:$B,Data_mfa!$B$51,env_ac_mfa!$C:$C,Data_mfa!$A$85,env_ac_mfa!$D:$D,Data_mfa!$C$85,env_ac_mfa!$E:$E,Data_mfa!$B$50)</f>
        <v>4.0000000000000001E-3</v>
      </c>
      <c r="Z85" s="152">
        <f>SUMIFS(env_ac_mfa!$F:$F,env_ac_mfa!$A:$A,Z53,env_ac_mfa!$B:$B,Data_mfa!$B$51,env_ac_mfa!$C:$C,Data_mfa!$A$85,env_ac_mfa!$D:$D,Data_mfa!$C$85,env_ac_mfa!$E:$E,Data_mfa!$B$50)</f>
        <v>7.0000000000000001E-3</v>
      </c>
      <c r="AA85" s="152">
        <f>SUMIFS(env_ac_mfa!$F:$F,env_ac_mfa!$A:$A,AA53,env_ac_mfa!$B:$B,Data_mfa!$B$51,env_ac_mfa!$C:$C,Data_mfa!$A$85,env_ac_mfa!$D:$D,Data_mfa!$C$85,env_ac_mfa!$E:$E,Data_mfa!$B$50)</f>
        <v>8.0000000000000002E-3</v>
      </c>
      <c r="AB85" s="152">
        <f>SUMIFS(env_ac_mfa!$F:$F,env_ac_mfa!$A:$A,AB53,env_ac_mfa!$B:$B,Data_mfa!$B$51,env_ac_mfa!$C:$C,Data_mfa!$A$85,env_ac_mfa!$D:$D,Data_mfa!$C$85,env_ac_mfa!$E:$E,Data_mfa!$B$50)</f>
        <v>8.0000000000000002E-3</v>
      </c>
    </row>
    <row r="86" spans="1:28" x14ac:dyDescent="0.2">
      <c r="A86" s="144" t="s">
        <v>55</v>
      </c>
      <c r="B86" s="144" t="s">
        <v>54</v>
      </c>
      <c r="C86" s="144" t="s">
        <v>58</v>
      </c>
      <c r="D86" s="144" t="s">
        <v>57</v>
      </c>
      <c r="E86" s="152">
        <f>SUMIFS(env_ac_mfa!$F:$F,env_ac_mfa!$A:$A,E53,env_ac_mfa!$B:$B,Data_mfa!$B$51,env_ac_mfa!$C:$C,Data_mfa!$A$86,env_ac_mfa!$D:$D,Data_mfa!$C$86,env_ac_mfa!$E:$E,Data_mfa!$B$50)</f>
        <v>0</v>
      </c>
      <c r="F86" s="152">
        <f>SUMIFS(env_ac_mfa!$F:$F,env_ac_mfa!$A:$A,F53,env_ac_mfa!$B:$B,Data_mfa!$B$51,env_ac_mfa!$C:$C,Data_mfa!$A$86,env_ac_mfa!$D:$D,Data_mfa!$C$86,env_ac_mfa!$E:$E,Data_mfa!$B$50)</f>
        <v>0</v>
      </c>
      <c r="G86" s="152">
        <f>SUMIFS(env_ac_mfa!$F:$F,env_ac_mfa!$A:$A,G53,env_ac_mfa!$B:$B,Data_mfa!$B$51,env_ac_mfa!$C:$C,Data_mfa!$A$86,env_ac_mfa!$D:$D,Data_mfa!$C$86,env_ac_mfa!$E:$E,Data_mfa!$B$50)</f>
        <v>0</v>
      </c>
      <c r="H86" s="152">
        <f>SUMIFS(env_ac_mfa!$F:$F,env_ac_mfa!$A:$A,H53,env_ac_mfa!$B:$B,Data_mfa!$B$51,env_ac_mfa!$C:$C,Data_mfa!$A$86,env_ac_mfa!$D:$D,Data_mfa!$C$86,env_ac_mfa!$E:$E,Data_mfa!$B$50)</f>
        <v>0</v>
      </c>
      <c r="I86" s="152">
        <f>SUMIFS(env_ac_mfa!$F:$F,env_ac_mfa!$A:$A,I53,env_ac_mfa!$B:$B,Data_mfa!$B$51,env_ac_mfa!$C:$C,Data_mfa!$A$86,env_ac_mfa!$D:$D,Data_mfa!$C$86,env_ac_mfa!$E:$E,Data_mfa!$B$50)</f>
        <v>0</v>
      </c>
      <c r="J86" s="152">
        <f>SUMIFS(env_ac_mfa!$F:$F,env_ac_mfa!$A:$A,J53,env_ac_mfa!$B:$B,Data_mfa!$B$51,env_ac_mfa!$C:$C,Data_mfa!$A$86,env_ac_mfa!$D:$D,Data_mfa!$C$86,env_ac_mfa!$E:$E,Data_mfa!$B$50)</f>
        <v>0</v>
      </c>
      <c r="K86" s="152">
        <f>SUMIFS(env_ac_mfa!$F:$F,env_ac_mfa!$A:$A,K53,env_ac_mfa!$B:$B,Data_mfa!$B$51,env_ac_mfa!$C:$C,Data_mfa!$A$86,env_ac_mfa!$D:$D,Data_mfa!$C$86,env_ac_mfa!$E:$E,Data_mfa!$B$50)</f>
        <v>0</v>
      </c>
      <c r="L86" s="152">
        <f>SUMIFS(env_ac_mfa!$F:$F,env_ac_mfa!$A:$A,L53,env_ac_mfa!$B:$B,Data_mfa!$B$51,env_ac_mfa!$C:$C,Data_mfa!$A$86,env_ac_mfa!$D:$D,Data_mfa!$C$86,env_ac_mfa!$E:$E,Data_mfa!$B$50)</f>
        <v>0</v>
      </c>
      <c r="M86" s="152">
        <f>SUMIFS(env_ac_mfa!$F:$F,env_ac_mfa!$A:$A,M53,env_ac_mfa!$B:$B,Data_mfa!$B$51,env_ac_mfa!$C:$C,Data_mfa!$A$86,env_ac_mfa!$D:$D,Data_mfa!$C$86,env_ac_mfa!$E:$E,Data_mfa!$B$50)</f>
        <v>0</v>
      </c>
      <c r="N86" s="152">
        <f>SUMIFS(env_ac_mfa!$F:$F,env_ac_mfa!$A:$A,N53,env_ac_mfa!$B:$B,Data_mfa!$B$51,env_ac_mfa!$C:$C,Data_mfa!$A$86,env_ac_mfa!$D:$D,Data_mfa!$C$86,env_ac_mfa!$E:$E,Data_mfa!$B$50)</f>
        <v>0</v>
      </c>
      <c r="O86" s="152">
        <f>SUMIFS(env_ac_mfa!$F:$F,env_ac_mfa!$A:$A,O53,env_ac_mfa!$B:$B,Data_mfa!$B$51,env_ac_mfa!$C:$C,Data_mfa!$A$86,env_ac_mfa!$D:$D,Data_mfa!$C$86,env_ac_mfa!$E:$E,Data_mfa!$B$50)</f>
        <v>1E-3</v>
      </c>
      <c r="P86" s="152">
        <f>SUMIFS(env_ac_mfa!$F:$F,env_ac_mfa!$A:$A,P53,env_ac_mfa!$B:$B,Data_mfa!$B$51,env_ac_mfa!$C:$C,Data_mfa!$A$86,env_ac_mfa!$D:$D,Data_mfa!$C$86,env_ac_mfa!$E:$E,Data_mfa!$B$50)</f>
        <v>1E-3</v>
      </c>
      <c r="Q86" s="152">
        <f>SUMIFS(env_ac_mfa!$F:$F,env_ac_mfa!$A:$A,Q53,env_ac_mfa!$B:$B,Data_mfa!$B$51,env_ac_mfa!$C:$C,Data_mfa!$A$86,env_ac_mfa!$D:$D,Data_mfa!$C$86,env_ac_mfa!$E:$E,Data_mfa!$B$50)</f>
        <v>1E-3</v>
      </c>
      <c r="R86" s="152">
        <f>SUMIFS(env_ac_mfa!$F:$F,env_ac_mfa!$A:$A,R53,env_ac_mfa!$B:$B,Data_mfa!$B$51,env_ac_mfa!$C:$C,Data_mfa!$A$86,env_ac_mfa!$D:$D,Data_mfa!$C$86,env_ac_mfa!$E:$E,Data_mfa!$B$50)</f>
        <v>1E-3</v>
      </c>
      <c r="S86" s="152">
        <f>SUMIFS(env_ac_mfa!$F:$F,env_ac_mfa!$A:$A,S53,env_ac_mfa!$B:$B,Data_mfa!$B$51,env_ac_mfa!$C:$C,Data_mfa!$A$86,env_ac_mfa!$D:$D,Data_mfa!$C$86,env_ac_mfa!$E:$E,Data_mfa!$B$50)</f>
        <v>1E-3</v>
      </c>
      <c r="T86" s="152">
        <f>SUMIFS(env_ac_mfa!$F:$F,env_ac_mfa!$A:$A,T53,env_ac_mfa!$B:$B,Data_mfa!$B$51,env_ac_mfa!$C:$C,Data_mfa!$A$86,env_ac_mfa!$D:$D,Data_mfa!$C$86,env_ac_mfa!$E:$E,Data_mfa!$B$50)</f>
        <v>1E-3</v>
      </c>
      <c r="U86" s="152">
        <f>SUMIFS(env_ac_mfa!$F:$F,env_ac_mfa!$A:$A,U53,env_ac_mfa!$B:$B,Data_mfa!$B$51,env_ac_mfa!$C:$C,Data_mfa!$A$86,env_ac_mfa!$D:$D,Data_mfa!$C$86,env_ac_mfa!$E:$E,Data_mfa!$B$50)</f>
        <v>1E-3</v>
      </c>
      <c r="V86" s="152">
        <f>SUMIFS(env_ac_mfa!$F:$F,env_ac_mfa!$A:$A,V53,env_ac_mfa!$B:$B,Data_mfa!$B$51,env_ac_mfa!$C:$C,Data_mfa!$A$86,env_ac_mfa!$D:$D,Data_mfa!$C$86,env_ac_mfa!$E:$E,Data_mfa!$B$50)</f>
        <v>1E-3</v>
      </c>
      <c r="W86" s="152">
        <f>SUMIFS(env_ac_mfa!$F:$F,env_ac_mfa!$A:$A,W53,env_ac_mfa!$B:$B,Data_mfa!$B$51,env_ac_mfa!$C:$C,Data_mfa!$A$86,env_ac_mfa!$D:$D,Data_mfa!$C$86,env_ac_mfa!$E:$E,Data_mfa!$B$50)</f>
        <v>1E-3</v>
      </c>
      <c r="X86" s="152">
        <f>SUMIFS(env_ac_mfa!$F:$F,env_ac_mfa!$A:$A,X53,env_ac_mfa!$B:$B,Data_mfa!$B$51,env_ac_mfa!$C:$C,Data_mfa!$A$86,env_ac_mfa!$D:$D,Data_mfa!$C$86,env_ac_mfa!$E:$E,Data_mfa!$B$50)</f>
        <v>1E-3</v>
      </c>
      <c r="Y86" s="152">
        <f>SUMIFS(env_ac_mfa!$F:$F,env_ac_mfa!$A:$A,Y53,env_ac_mfa!$B:$B,Data_mfa!$B$51,env_ac_mfa!$C:$C,Data_mfa!$A$86,env_ac_mfa!$D:$D,Data_mfa!$C$86,env_ac_mfa!$E:$E,Data_mfa!$B$50)</f>
        <v>1E-3</v>
      </c>
      <c r="Z86" s="152">
        <f>SUMIFS(env_ac_mfa!$F:$F,env_ac_mfa!$A:$A,Z53,env_ac_mfa!$B:$B,Data_mfa!$B$51,env_ac_mfa!$C:$C,Data_mfa!$A$86,env_ac_mfa!$D:$D,Data_mfa!$C$86,env_ac_mfa!$E:$E,Data_mfa!$B$50)</f>
        <v>1E-3</v>
      </c>
      <c r="AA86" s="152">
        <f>SUMIFS(env_ac_mfa!$F:$F,env_ac_mfa!$A:$A,AA53,env_ac_mfa!$B:$B,Data_mfa!$B$51,env_ac_mfa!$C:$C,Data_mfa!$A$86,env_ac_mfa!$D:$D,Data_mfa!$C$86,env_ac_mfa!$E:$E,Data_mfa!$B$50)</f>
        <v>1E-3</v>
      </c>
      <c r="AB86" s="152">
        <f>SUMIFS(env_ac_mfa!$F:$F,env_ac_mfa!$A:$A,AB53,env_ac_mfa!$B:$B,Data_mfa!$B$51,env_ac_mfa!$C:$C,Data_mfa!$A$86,env_ac_mfa!$D:$D,Data_mfa!$C$86,env_ac_mfa!$E:$E,Data_mfa!$B$50)</f>
        <v>1E-3</v>
      </c>
    </row>
    <row r="87" spans="1:28" x14ac:dyDescent="0.2">
      <c r="A87" s="144" t="s">
        <v>55</v>
      </c>
      <c r="B87" s="144" t="s">
        <v>54</v>
      </c>
      <c r="C87" s="144" t="s">
        <v>56</v>
      </c>
      <c r="D87" s="144" t="s">
        <v>12</v>
      </c>
      <c r="E87" s="152">
        <f>SUMIFS(env_ac_mfa!$F:$F,env_ac_mfa!$A:$A,E53,env_ac_mfa!$B:$B,Data_mfa!$B$51,env_ac_mfa!$C:$C,Data_mfa!$A$87,env_ac_mfa!$D:$D,Data_mfa!$C$87,env_ac_mfa!$E:$E,Data_mfa!$B$50)</f>
        <v>0</v>
      </c>
      <c r="F87" s="152">
        <f>SUMIFS(env_ac_mfa!$F:$F,env_ac_mfa!$A:$A,F53,env_ac_mfa!$B:$B,Data_mfa!$B$51,env_ac_mfa!$C:$C,Data_mfa!$A$87,env_ac_mfa!$D:$D,Data_mfa!$C$87,env_ac_mfa!$E:$E,Data_mfa!$B$50)</f>
        <v>0</v>
      </c>
      <c r="G87" s="152">
        <f>SUMIFS(env_ac_mfa!$F:$F,env_ac_mfa!$A:$A,G53,env_ac_mfa!$B:$B,Data_mfa!$B$51,env_ac_mfa!$C:$C,Data_mfa!$A$87,env_ac_mfa!$D:$D,Data_mfa!$C$87,env_ac_mfa!$E:$E,Data_mfa!$B$50)</f>
        <v>0</v>
      </c>
      <c r="H87" s="152">
        <f>SUMIFS(env_ac_mfa!$F:$F,env_ac_mfa!$A:$A,H53,env_ac_mfa!$B:$B,Data_mfa!$B$51,env_ac_mfa!$C:$C,Data_mfa!$A$87,env_ac_mfa!$D:$D,Data_mfa!$C$87,env_ac_mfa!$E:$E,Data_mfa!$B$50)</f>
        <v>0</v>
      </c>
      <c r="I87" s="152">
        <f>SUMIFS(env_ac_mfa!$F:$F,env_ac_mfa!$A:$A,I53,env_ac_mfa!$B:$B,Data_mfa!$B$51,env_ac_mfa!$C:$C,Data_mfa!$A$87,env_ac_mfa!$D:$D,Data_mfa!$C$87,env_ac_mfa!$E:$E,Data_mfa!$B$50)</f>
        <v>0</v>
      </c>
      <c r="J87" s="152">
        <f>SUMIFS(env_ac_mfa!$F:$F,env_ac_mfa!$A:$A,J53,env_ac_mfa!$B:$B,Data_mfa!$B$51,env_ac_mfa!$C:$C,Data_mfa!$A$87,env_ac_mfa!$D:$D,Data_mfa!$C$87,env_ac_mfa!$E:$E,Data_mfa!$B$50)</f>
        <v>0</v>
      </c>
      <c r="K87" s="152">
        <f>SUMIFS(env_ac_mfa!$F:$F,env_ac_mfa!$A:$A,K53,env_ac_mfa!$B:$B,Data_mfa!$B$51,env_ac_mfa!$C:$C,Data_mfa!$A$87,env_ac_mfa!$D:$D,Data_mfa!$C$87,env_ac_mfa!$E:$E,Data_mfa!$B$50)</f>
        <v>0</v>
      </c>
      <c r="L87" s="152">
        <f>SUMIFS(env_ac_mfa!$F:$F,env_ac_mfa!$A:$A,L53,env_ac_mfa!$B:$B,Data_mfa!$B$51,env_ac_mfa!$C:$C,Data_mfa!$A$87,env_ac_mfa!$D:$D,Data_mfa!$C$87,env_ac_mfa!$E:$E,Data_mfa!$B$50)</f>
        <v>0</v>
      </c>
      <c r="M87" s="152">
        <f>SUMIFS(env_ac_mfa!$F:$F,env_ac_mfa!$A:$A,M53,env_ac_mfa!$B:$B,Data_mfa!$B$51,env_ac_mfa!$C:$C,Data_mfa!$A$87,env_ac_mfa!$D:$D,Data_mfa!$C$87,env_ac_mfa!$E:$E,Data_mfa!$B$50)</f>
        <v>0</v>
      </c>
      <c r="N87" s="152">
        <f>SUMIFS(env_ac_mfa!$F:$F,env_ac_mfa!$A:$A,N53,env_ac_mfa!$B:$B,Data_mfa!$B$51,env_ac_mfa!$C:$C,Data_mfa!$A$87,env_ac_mfa!$D:$D,Data_mfa!$C$87,env_ac_mfa!$E:$E,Data_mfa!$B$50)</f>
        <v>1E-3</v>
      </c>
      <c r="O87" s="152">
        <f>SUMIFS(env_ac_mfa!$F:$F,env_ac_mfa!$A:$A,O53,env_ac_mfa!$B:$B,Data_mfa!$B$51,env_ac_mfa!$C:$C,Data_mfa!$A$87,env_ac_mfa!$D:$D,Data_mfa!$C$87,env_ac_mfa!$E:$E,Data_mfa!$B$50)</f>
        <v>1E-3</v>
      </c>
      <c r="P87" s="152">
        <f>SUMIFS(env_ac_mfa!$F:$F,env_ac_mfa!$A:$A,P53,env_ac_mfa!$B:$B,Data_mfa!$B$51,env_ac_mfa!$C:$C,Data_mfa!$A$87,env_ac_mfa!$D:$D,Data_mfa!$C$87,env_ac_mfa!$E:$E,Data_mfa!$B$50)</f>
        <v>0</v>
      </c>
      <c r="Q87" s="152">
        <f>SUMIFS(env_ac_mfa!$F:$F,env_ac_mfa!$A:$A,Q53,env_ac_mfa!$B:$B,Data_mfa!$B$51,env_ac_mfa!$C:$C,Data_mfa!$A$87,env_ac_mfa!$D:$D,Data_mfa!$C$87,env_ac_mfa!$E:$E,Data_mfa!$B$50)</f>
        <v>0</v>
      </c>
      <c r="R87" s="152">
        <f>SUMIFS(env_ac_mfa!$F:$F,env_ac_mfa!$A:$A,R53,env_ac_mfa!$B:$B,Data_mfa!$B$51,env_ac_mfa!$C:$C,Data_mfa!$A$87,env_ac_mfa!$D:$D,Data_mfa!$C$87,env_ac_mfa!$E:$E,Data_mfa!$B$50)</f>
        <v>1E-3</v>
      </c>
      <c r="S87" s="152">
        <f>SUMIFS(env_ac_mfa!$F:$F,env_ac_mfa!$A:$A,S53,env_ac_mfa!$B:$B,Data_mfa!$B$51,env_ac_mfa!$C:$C,Data_mfa!$A$87,env_ac_mfa!$D:$D,Data_mfa!$C$87,env_ac_mfa!$E:$E,Data_mfa!$B$50)</f>
        <v>1E-3</v>
      </c>
      <c r="T87" s="152">
        <f>SUMIFS(env_ac_mfa!$F:$F,env_ac_mfa!$A:$A,T53,env_ac_mfa!$B:$B,Data_mfa!$B$51,env_ac_mfa!$C:$C,Data_mfa!$A$87,env_ac_mfa!$D:$D,Data_mfa!$C$87,env_ac_mfa!$E:$E,Data_mfa!$B$50)</f>
        <v>1E-3</v>
      </c>
      <c r="U87" s="152">
        <f>SUMIFS(env_ac_mfa!$F:$F,env_ac_mfa!$A:$A,U53,env_ac_mfa!$B:$B,Data_mfa!$B$51,env_ac_mfa!$C:$C,Data_mfa!$A$87,env_ac_mfa!$D:$D,Data_mfa!$C$87,env_ac_mfa!$E:$E,Data_mfa!$B$50)</f>
        <v>5.0000000000000001E-3</v>
      </c>
      <c r="V87" s="152">
        <f>SUMIFS(env_ac_mfa!$F:$F,env_ac_mfa!$A:$A,V53,env_ac_mfa!$B:$B,Data_mfa!$B$51,env_ac_mfa!$C:$C,Data_mfa!$A$87,env_ac_mfa!$D:$D,Data_mfa!$C$87,env_ac_mfa!$E:$E,Data_mfa!$B$50)</f>
        <v>8.0000000000000002E-3</v>
      </c>
      <c r="W87" s="152">
        <f>SUMIFS(env_ac_mfa!$F:$F,env_ac_mfa!$A:$A,W53,env_ac_mfa!$B:$B,Data_mfa!$B$51,env_ac_mfa!$C:$C,Data_mfa!$A$87,env_ac_mfa!$D:$D,Data_mfa!$C$87,env_ac_mfa!$E:$E,Data_mfa!$B$50)</f>
        <v>2E-3</v>
      </c>
      <c r="X87" s="152">
        <f>SUMIFS(env_ac_mfa!$F:$F,env_ac_mfa!$A:$A,X53,env_ac_mfa!$B:$B,Data_mfa!$B$51,env_ac_mfa!$C:$C,Data_mfa!$A$87,env_ac_mfa!$D:$D,Data_mfa!$C$87,env_ac_mfa!$E:$E,Data_mfa!$B$50)</f>
        <v>2E-3</v>
      </c>
      <c r="Y87" s="152">
        <f>SUMIFS(env_ac_mfa!$F:$F,env_ac_mfa!$A:$A,Y53,env_ac_mfa!$B:$B,Data_mfa!$B$51,env_ac_mfa!$C:$C,Data_mfa!$A$87,env_ac_mfa!$D:$D,Data_mfa!$C$87,env_ac_mfa!$E:$E,Data_mfa!$B$50)</f>
        <v>2E-3</v>
      </c>
      <c r="Z87" s="152">
        <f>SUMIFS(env_ac_mfa!$F:$F,env_ac_mfa!$A:$A,Z53,env_ac_mfa!$B:$B,Data_mfa!$B$51,env_ac_mfa!$C:$C,Data_mfa!$A$87,env_ac_mfa!$D:$D,Data_mfa!$C$87,env_ac_mfa!$E:$E,Data_mfa!$B$50)</f>
        <v>6.0000000000000001E-3</v>
      </c>
      <c r="AA87" s="152">
        <f>SUMIFS(env_ac_mfa!$F:$F,env_ac_mfa!$A:$A,AA53,env_ac_mfa!$B:$B,Data_mfa!$B$51,env_ac_mfa!$C:$C,Data_mfa!$A$87,env_ac_mfa!$D:$D,Data_mfa!$C$87,env_ac_mfa!$E:$E,Data_mfa!$B$50)</f>
        <v>7.0000000000000001E-3</v>
      </c>
      <c r="AB87" s="152">
        <f>SUMIFS(env_ac_mfa!$F:$F,env_ac_mfa!$A:$A,AB53,env_ac_mfa!$B:$B,Data_mfa!$B$51,env_ac_mfa!$C:$C,Data_mfa!$A$87,env_ac_mfa!$D:$D,Data_mfa!$C$87,env_ac_mfa!$E:$E,Data_mfa!$B$50)</f>
        <v>7.0000000000000001E-3</v>
      </c>
    </row>
    <row r="88" spans="1:28" x14ac:dyDescent="0.2">
      <c r="A88" s="144" t="s">
        <v>55</v>
      </c>
      <c r="B88" s="144" t="s">
        <v>54</v>
      </c>
      <c r="C88" s="144" t="s">
        <v>53</v>
      </c>
      <c r="D88" s="144" t="s">
        <v>52</v>
      </c>
      <c r="E88" s="152">
        <f>SUMIFS(env_ac_mfa!$F:$F,env_ac_mfa!$A:$A,E53,env_ac_mfa!$B:$B,Data_mfa!$B$51,env_ac_mfa!$C:$C,Data_mfa!$A$88,env_ac_mfa!$D:$D,Data_mfa!$C$88,env_ac_mfa!$E:$E,Data_mfa!$B$50)</f>
        <v>0</v>
      </c>
      <c r="F88" s="152">
        <f>SUMIFS(env_ac_mfa!$F:$F,env_ac_mfa!$A:$A,F53,env_ac_mfa!$B:$B,Data_mfa!$B$51,env_ac_mfa!$C:$C,Data_mfa!$A$88,env_ac_mfa!$D:$D,Data_mfa!$C$88,env_ac_mfa!$E:$E,Data_mfa!$B$50)</f>
        <v>0</v>
      </c>
      <c r="G88" s="152">
        <f>SUMIFS(env_ac_mfa!$F:$F,env_ac_mfa!$A:$A,G53,env_ac_mfa!$B:$B,Data_mfa!$B$51,env_ac_mfa!$C:$C,Data_mfa!$A$88,env_ac_mfa!$D:$D,Data_mfa!$C$88,env_ac_mfa!$E:$E,Data_mfa!$B$50)</f>
        <v>0</v>
      </c>
      <c r="H88" s="152">
        <f>SUMIFS(env_ac_mfa!$F:$F,env_ac_mfa!$A:$A,H53,env_ac_mfa!$B:$B,Data_mfa!$B$51,env_ac_mfa!$C:$C,Data_mfa!$A$88,env_ac_mfa!$D:$D,Data_mfa!$C$88,env_ac_mfa!$E:$E,Data_mfa!$B$50)</f>
        <v>0</v>
      </c>
      <c r="I88" s="152">
        <f>SUMIFS(env_ac_mfa!$F:$F,env_ac_mfa!$A:$A,I53,env_ac_mfa!$B:$B,Data_mfa!$B$51,env_ac_mfa!$C:$C,Data_mfa!$A$88,env_ac_mfa!$D:$D,Data_mfa!$C$88,env_ac_mfa!$E:$E,Data_mfa!$B$50)</f>
        <v>0</v>
      </c>
      <c r="J88" s="152">
        <f>SUMIFS(env_ac_mfa!$F:$F,env_ac_mfa!$A:$A,J53,env_ac_mfa!$B:$B,Data_mfa!$B$51,env_ac_mfa!$C:$C,Data_mfa!$A$88,env_ac_mfa!$D:$D,Data_mfa!$C$88,env_ac_mfa!$E:$E,Data_mfa!$B$50)</f>
        <v>0</v>
      </c>
      <c r="K88" s="152">
        <f>SUMIFS(env_ac_mfa!$F:$F,env_ac_mfa!$A:$A,K53,env_ac_mfa!$B:$B,Data_mfa!$B$51,env_ac_mfa!$C:$C,Data_mfa!$A$88,env_ac_mfa!$D:$D,Data_mfa!$C$88,env_ac_mfa!$E:$E,Data_mfa!$B$50)</f>
        <v>0</v>
      </c>
      <c r="L88" s="152">
        <f>SUMIFS(env_ac_mfa!$F:$F,env_ac_mfa!$A:$A,L53,env_ac_mfa!$B:$B,Data_mfa!$B$51,env_ac_mfa!$C:$C,Data_mfa!$A$88,env_ac_mfa!$D:$D,Data_mfa!$C$88,env_ac_mfa!$E:$E,Data_mfa!$B$50)</f>
        <v>0</v>
      </c>
      <c r="M88" s="152">
        <f>SUMIFS(env_ac_mfa!$F:$F,env_ac_mfa!$A:$A,M53,env_ac_mfa!$B:$B,Data_mfa!$B$51,env_ac_mfa!$C:$C,Data_mfa!$A$88,env_ac_mfa!$D:$D,Data_mfa!$C$88,env_ac_mfa!$E:$E,Data_mfa!$B$50)</f>
        <v>0</v>
      </c>
      <c r="N88" s="152">
        <f>SUMIFS(env_ac_mfa!$F:$F,env_ac_mfa!$A:$A,N53,env_ac_mfa!$B:$B,Data_mfa!$B$51,env_ac_mfa!$C:$C,Data_mfa!$A$88,env_ac_mfa!$D:$D,Data_mfa!$C$88,env_ac_mfa!$E:$E,Data_mfa!$B$50)</f>
        <v>1E-3</v>
      </c>
      <c r="O88" s="152">
        <f>SUMIFS(env_ac_mfa!$F:$F,env_ac_mfa!$A:$A,O53,env_ac_mfa!$B:$B,Data_mfa!$B$51,env_ac_mfa!$C:$C,Data_mfa!$A$88,env_ac_mfa!$D:$D,Data_mfa!$C$88,env_ac_mfa!$E:$E,Data_mfa!$B$50)</f>
        <v>1E-3</v>
      </c>
      <c r="P88" s="152">
        <f>SUMIFS(env_ac_mfa!$F:$F,env_ac_mfa!$A:$A,P53,env_ac_mfa!$B:$B,Data_mfa!$B$51,env_ac_mfa!$C:$C,Data_mfa!$A$88,env_ac_mfa!$D:$D,Data_mfa!$C$88,env_ac_mfa!$E:$E,Data_mfa!$B$50)</f>
        <v>0</v>
      </c>
      <c r="Q88" s="152">
        <f>SUMIFS(env_ac_mfa!$F:$F,env_ac_mfa!$A:$A,Q53,env_ac_mfa!$B:$B,Data_mfa!$B$51,env_ac_mfa!$C:$C,Data_mfa!$A$88,env_ac_mfa!$D:$D,Data_mfa!$C$88,env_ac_mfa!$E:$E,Data_mfa!$B$50)</f>
        <v>0</v>
      </c>
      <c r="R88" s="152">
        <f>SUMIFS(env_ac_mfa!$F:$F,env_ac_mfa!$A:$A,R53,env_ac_mfa!$B:$B,Data_mfa!$B$51,env_ac_mfa!$C:$C,Data_mfa!$A$88,env_ac_mfa!$D:$D,Data_mfa!$C$88,env_ac_mfa!$E:$E,Data_mfa!$B$50)</f>
        <v>1E-3</v>
      </c>
      <c r="S88" s="152">
        <f>SUMIFS(env_ac_mfa!$F:$F,env_ac_mfa!$A:$A,S53,env_ac_mfa!$B:$B,Data_mfa!$B$51,env_ac_mfa!$C:$C,Data_mfa!$A$88,env_ac_mfa!$D:$D,Data_mfa!$C$88,env_ac_mfa!$E:$E,Data_mfa!$B$50)</f>
        <v>1E-3</v>
      </c>
      <c r="T88" s="152">
        <f>SUMIFS(env_ac_mfa!$F:$F,env_ac_mfa!$A:$A,T53,env_ac_mfa!$B:$B,Data_mfa!$B$51,env_ac_mfa!$C:$C,Data_mfa!$A$88,env_ac_mfa!$D:$D,Data_mfa!$C$88,env_ac_mfa!$E:$E,Data_mfa!$B$50)</f>
        <v>1E-3</v>
      </c>
      <c r="U88" s="152">
        <f>SUMIFS(env_ac_mfa!$F:$F,env_ac_mfa!$A:$A,U53,env_ac_mfa!$B:$B,Data_mfa!$B$51,env_ac_mfa!$C:$C,Data_mfa!$A$88,env_ac_mfa!$D:$D,Data_mfa!$C$88,env_ac_mfa!$E:$E,Data_mfa!$B$50)</f>
        <v>5.0000000000000001E-3</v>
      </c>
      <c r="V88" s="152">
        <f>SUMIFS(env_ac_mfa!$F:$F,env_ac_mfa!$A:$A,V53,env_ac_mfa!$B:$B,Data_mfa!$B$51,env_ac_mfa!$C:$C,Data_mfa!$A$88,env_ac_mfa!$D:$D,Data_mfa!$C$88,env_ac_mfa!$E:$E,Data_mfa!$B$50)</f>
        <v>8.0000000000000002E-3</v>
      </c>
      <c r="W88" s="152">
        <f>SUMIFS(env_ac_mfa!$F:$F,env_ac_mfa!$A:$A,W53,env_ac_mfa!$B:$B,Data_mfa!$B$51,env_ac_mfa!$C:$C,Data_mfa!$A$88,env_ac_mfa!$D:$D,Data_mfa!$C$88,env_ac_mfa!$E:$E,Data_mfa!$B$50)</f>
        <v>2E-3</v>
      </c>
      <c r="X88" s="152">
        <f>SUMIFS(env_ac_mfa!$F:$F,env_ac_mfa!$A:$A,X53,env_ac_mfa!$B:$B,Data_mfa!$B$51,env_ac_mfa!$C:$C,Data_mfa!$A$88,env_ac_mfa!$D:$D,Data_mfa!$C$88,env_ac_mfa!$E:$E,Data_mfa!$B$50)</f>
        <v>2E-3</v>
      </c>
      <c r="Y88" s="152">
        <f>SUMIFS(env_ac_mfa!$F:$F,env_ac_mfa!$A:$A,Y53,env_ac_mfa!$B:$B,Data_mfa!$B$51,env_ac_mfa!$C:$C,Data_mfa!$A$88,env_ac_mfa!$D:$D,Data_mfa!$C$88,env_ac_mfa!$E:$E,Data_mfa!$B$50)</f>
        <v>2E-3</v>
      </c>
      <c r="Z88" s="152">
        <f>SUMIFS(env_ac_mfa!$F:$F,env_ac_mfa!$A:$A,Z53,env_ac_mfa!$B:$B,Data_mfa!$B$51,env_ac_mfa!$C:$C,Data_mfa!$A$88,env_ac_mfa!$D:$D,Data_mfa!$C$88,env_ac_mfa!$E:$E,Data_mfa!$B$50)</f>
        <v>6.0000000000000001E-3</v>
      </c>
      <c r="AA88" s="152">
        <f>SUMIFS(env_ac_mfa!$F:$F,env_ac_mfa!$A:$A,AA53,env_ac_mfa!$B:$B,Data_mfa!$B$51,env_ac_mfa!$C:$C,Data_mfa!$A$88,env_ac_mfa!$D:$D,Data_mfa!$C$88,env_ac_mfa!$E:$E,Data_mfa!$B$50)</f>
        <v>7.0000000000000001E-3</v>
      </c>
      <c r="AB88" s="152">
        <f>SUMIFS(env_ac_mfa!$F:$F,env_ac_mfa!$A:$A,AB53,env_ac_mfa!$B:$B,Data_mfa!$B$51,env_ac_mfa!$C:$C,Data_mfa!$A$88,env_ac_mfa!$D:$D,Data_mfa!$C$88,env_ac_mfa!$E:$E,Data_mfa!$B$50)</f>
        <v>7.0000000000000001E-3</v>
      </c>
    </row>
    <row r="90" spans="1:28" x14ac:dyDescent="0.2">
      <c r="A90" s="139" t="s">
        <v>51</v>
      </c>
    </row>
    <row r="91" spans="1:28" x14ac:dyDescent="0.2">
      <c r="A91" s="139" t="s">
        <v>14</v>
      </c>
      <c r="B91" s="139" t="s">
        <v>50</v>
      </c>
    </row>
    <row r="93" spans="1:28" x14ac:dyDescent="0.2">
      <c r="A93" s="139" t="s">
        <v>94</v>
      </c>
      <c r="B93" s="139" t="s">
        <v>142</v>
      </c>
      <c r="C93" s="140" t="s">
        <v>141</v>
      </c>
    </row>
    <row r="94" spans="1:28" x14ac:dyDescent="0.2">
      <c r="A94" s="139" t="s">
        <v>93</v>
      </c>
      <c r="B94" s="143" t="s">
        <v>705</v>
      </c>
      <c r="C94" s="140" t="s">
        <v>711</v>
      </c>
    </row>
    <row r="96" spans="1:28" x14ac:dyDescent="0.2">
      <c r="A96" s="144" t="s">
        <v>92</v>
      </c>
      <c r="B96" s="144" t="s">
        <v>91</v>
      </c>
      <c r="C96" s="144" t="s">
        <v>90</v>
      </c>
      <c r="D96" s="144" t="s">
        <v>89</v>
      </c>
      <c r="E96" s="144" t="s">
        <v>88</v>
      </c>
      <c r="F96" s="144" t="s">
        <v>87</v>
      </c>
      <c r="G96" s="144" t="s">
        <v>86</v>
      </c>
      <c r="H96" s="144" t="s">
        <v>85</v>
      </c>
      <c r="I96" s="144" t="s">
        <v>84</v>
      </c>
      <c r="J96" s="144" t="s">
        <v>83</v>
      </c>
      <c r="K96" s="144" t="s">
        <v>82</v>
      </c>
      <c r="L96" s="144" t="s">
        <v>81</v>
      </c>
      <c r="M96" s="144" t="s">
        <v>80</v>
      </c>
      <c r="N96" s="144" t="s">
        <v>79</v>
      </c>
      <c r="O96" s="144" t="s">
        <v>78</v>
      </c>
      <c r="P96" s="144" t="s">
        <v>77</v>
      </c>
      <c r="Q96" s="144" t="s">
        <v>76</v>
      </c>
      <c r="R96" s="144" t="s">
        <v>75</v>
      </c>
      <c r="S96" s="144" t="s">
        <v>74</v>
      </c>
      <c r="T96" s="144" t="s">
        <v>73</v>
      </c>
      <c r="U96" s="144" t="s">
        <v>72</v>
      </c>
      <c r="V96" s="144" t="s">
        <v>71</v>
      </c>
      <c r="W96" s="144" t="s">
        <v>70</v>
      </c>
      <c r="X96" s="144" t="s">
        <v>702</v>
      </c>
      <c r="Y96" s="144" t="s">
        <v>731</v>
      </c>
      <c r="Z96" s="144" t="s">
        <v>739</v>
      </c>
      <c r="AA96" s="144" t="s">
        <v>750</v>
      </c>
      <c r="AB96" s="144" t="s">
        <v>754</v>
      </c>
    </row>
    <row r="97" spans="1:28" x14ac:dyDescent="0.2">
      <c r="A97" s="144" t="s">
        <v>69</v>
      </c>
      <c r="B97" s="144" t="s">
        <v>0</v>
      </c>
      <c r="C97" s="144" t="s">
        <v>60</v>
      </c>
      <c r="D97" s="144" t="s">
        <v>5</v>
      </c>
      <c r="E97" s="152">
        <f>SUMIFS(env_ac_mfa!$F:$F,env_ac_mfa!$A:$A,E96,env_ac_mfa!$B:$B,Data_mfa!$B$94,env_ac_mfa!$C:$C,Data_mfa!$A$97,env_ac_mfa!$D:$D,Data_mfa!$C$97,env_ac_mfa!$E:$E,Data_mfa!$B$93)</f>
        <v>100</v>
      </c>
      <c r="F97" s="152">
        <f>SUMIFS(env_ac_mfa!$F:$F,env_ac_mfa!$A:$A,F96,env_ac_mfa!$B:$B,Data_mfa!$B$94,env_ac_mfa!$C:$C,Data_mfa!$A$97,env_ac_mfa!$D:$D,Data_mfa!$C$97,env_ac_mfa!$E:$E,Data_mfa!$B$93)</f>
        <v>100.821</v>
      </c>
      <c r="G97" s="152">
        <f>SUMIFS(env_ac_mfa!$F:$F,env_ac_mfa!$A:$A,G96,env_ac_mfa!$B:$B,Data_mfa!$B$94,env_ac_mfa!$C:$C,Data_mfa!$A$97,env_ac_mfa!$D:$D,Data_mfa!$C$97,env_ac_mfa!$E:$E,Data_mfa!$B$93)</f>
        <v>101.379</v>
      </c>
      <c r="H97" s="152">
        <f>SUMIFS(env_ac_mfa!$F:$F,env_ac_mfa!$A:$A,H96,env_ac_mfa!$B:$B,Data_mfa!$B$94,env_ac_mfa!$C:$C,Data_mfa!$A$97,env_ac_mfa!$D:$D,Data_mfa!$C$97,env_ac_mfa!$E:$E,Data_mfa!$B$93)</f>
        <v>101.19</v>
      </c>
      <c r="I97" s="152">
        <f>SUMIFS(env_ac_mfa!$F:$F,env_ac_mfa!$A:$A,I96,env_ac_mfa!$B:$B,Data_mfa!$B$94,env_ac_mfa!$C:$C,Data_mfa!$A$97,env_ac_mfa!$D:$D,Data_mfa!$C$97,env_ac_mfa!$E:$E,Data_mfa!$B$93)</f>
        <v>106.084</v>
      </c>
      <c r="J97" s="152">
        <f>SUMIFS(env_ac_mfa!$F:$F,env_ac_mfa!$A:$A,J96,env_ac_mfa!$B:$B,Data_mfa!$B$94,env_ac_mfa!$C:$C,Data_mfa!$A$97,env_ac_mfa!$D:$D,Data_mfa!$C$97,env_ac_mfa!$E:$E,Data_mfa!$B$93)</f>
        <v>107.458</v>
      </c>
      <c r="K97" s="152">
        <f>SUMIFS(env_ac_mfa!$F:$F,env_ac_mfa!$A:$A,K96,env_ac_mfa!$B:$B,Data_mfa!$B$94,env_ac_mfa!$C:$C,Data_mfa!$A$97,env_ac_mfa!$D:$D,Data_mfa!$C$97,env_ac_mfa!$E:$E,Data_mfa!$B$93)</f>
        <v>110.13</v>
      </c>
      <c r="L97" s="152">
        <f>SUMIFS(env_ac_mfa!$F:$F,env_ac_mfa!$A:$A,L96,env_ac_mfa!$B:$B,Data_mfa!$B$94,env_ac_mfa!$C:$C,Data_mfa!$A$97,env_ac_mfa!$D:$D,Data_mfa!$C$97,env_ac_mfa!$E:$E,Data_mfa!$B$93)</f>
        <v>114.68</v>
      </c>
      <c r="M97" s="152">
        <f>SUMIFS(env_ac_mfa!$F:$F,env_ac_mfa!$A:$A,M96,env_ac_mfa!$B:$B,Data_mfa!$B$94,env_ac_mfa!$C:$C,Data_mfa!$A$97,env_ac_mfa!$D:$D,Data_mfa!$C$97,env_ac_mfa!$E:$E,Data_mfa!$B$93)</f>
        <v>112.73699999999999</v>
      </c>
      <c r="N97" s="152">
        <f>SUMIFS(env_ac_mfa!$F:$F,env_ac_mfa!$A:$A,N96,env_ac_mfa!$B:$B,Data_mfa!$B$94,env_ac_mfa!$C:$C,Data_mfa!$A$97,env_ac_mfa!$D:$D,Data_mfa!$C$97,env_ac_mfa!$E:$E,Data_mfa!$B$93)</f>
        <v>100.78400000000001</v>
      </c>
      <c r="O97" s="152">
        <f>SUMIFS(env_ac_mfa!$F:$F,env_ac_mfa!$A:$A,O96,env_ac_mfa!$B:$B,Data_mfa!$B$94,env_ac_mfa!$C:$C,Data_mfa!$A$97,env_ac_mfa!$D:$D,Data_mfa!$C$97,env_ac_mfa!$E:$E,Data_mfa!$B$93)</f>
        <v>97.38</v>
      </c>
      <c r="P97" s="152">
        <f>SUMIFS(env_ac_mfa!$F:$F,env_ac_mfa!$A:$A,P96,env_ac_mfa!$B:$B,Data_mfa!$B$94,env_ac_mfa!$C:$C,Data_mfa!$A$97,env_ac_mfa!$D:$D,Data_mfa!$C$97,env_ac_mfa!$E:$E,Data_mfa!$B$93)</f>
        <v>103.105</v>
      </c>
      <c r="Q97" s="152">
        <f>SUMIFS(env_ac_mfa!$F:$F,env_ac_mfa!$A:$A,Q96,env_ac_mfa!$B:$B,Data_mfa!$B$94,env_ac_mfa!$C:$C,Data_mfa!$A$97,env_ac_mfa!$D:$D,Data_mfa!$C$97,env_ac_mfa!$E:$E,Data_mfa!$B$93)</f>
        <v>95.453999999999994</v>
      </c>
      <c r="R97" s="152">
        <f>SUMIFS(env_ac_mfa!$F:$F,env_ac_mfa!$A:$A,R96,env_ac_mfa!$B:$B,Data_mfa!$B$94,env_ac_mfa!$C:$C,Data_mfa!$A$97,env_ac_mfa!$D:$D,Data_mfa!$C$97,env_ac_mfa!$E:$E,Data_mfa!$B$93)</f>
        <v>93.593999999999994</v>
      </c>
      <c r="S97" s="152">
        <f>SUMIFS(env_ac_mfa!$F:$F,env_ac_mfa!$A:$A,S96,env_ac_mfa!$B:$B,Data_mfa!$B$94,env_ac_mfa!$C:$C,Data_mfa!$A$97,env_ac_mfa!$D:$D,Data_mfa!$C$97,env_ac_mfa!$E:$E,Data_mfa!$B$93)</f>
        <v>94.578999999999994</v>
      </c>
      <c r="T97" s="152">
        <f>SUMIFS(env_ac_mfa!$F:$F,env_ac_mfa!$A:$A,T96,env_ac_mfa!$B:$B,Data_mfa!$B$94,env_ac_mfa!$C:$C,Data_mfa!$A$97,env_ac_mfa!$D:$D,Data_mfa!$C$97,env_ac_mfa!$E:$E,Data_mfa!$B$93)</f>
        <v>93.897000000000006</v>
      </c>
      <c r="U97" s="152">
        <f>SUMIFS(env_ac_mfa!$F:$F,env_ac_mfa!$A:$A,U96,env_ac_mfa!$B:$B,Data_mfa!$B$94,env_ac_mfa!$C:$C,Data_mfa!$A$97,env_ac_mfa!$D:$D,Data_mfa!$C$97,env_ac_mfa!$E:$E,Data_mfa!$B$93)</f>
        <v>93.673000000000002</v>
      </c>
      <c r="V97" s="152">
        <f>SUMIFS(env_ac_mfa!$F:$F,env_ac_mfa!$A:$A,V96,env_ac_mfa!$B:$B,Data_mfa!$B$94,env_ac_mfa!$C:$C,Data_mfa!$A$97,env_ac_mfa!$D:$D,Data_mfa!$C$97,env_ac_mfa!$E:$E,Data_mfa!$B$93)</f>
        <v>96.203999999999994</v>
      </c>
      <c r="W97" s="152">
        <f>SUMIFS(env_ac_mfa!$F:$F,env_ac_mfa!$A:$A,W96,env_ac_mfa!$B:$B,Data_mfa!$B$94,env_ac_mfa!$C:$C,Data_mfa!$A$97,env_ac_mfa!$D:$D,Data_mfa!$C$97,env_ac_mfa!$E:$E,Data_mfa!$B$93)</f>
        <v>97.497</v>
      </c>
      <c r="X97" s="152">
        <f>SUMIFS(env_ac_mfa!$F:$F,env_ac_mfa!$A:$A,X96,env_ac_mfa!$B:$B,Data_mfa!$B$94,env_ac_mfa!$C:$C,Data_mfa!$A$97,env_ac_mfa!$D:$D,Data_mfa!$C$97,env_ac_mfa!$E:$E,Data_mfa!$B$93)</f>
        <v>98.655000000000001</v>
      </c>
      <c r="Y97" s="152">
        <f>SUMIFS(env_ac_mfa!$F:$F,env_ac_mfa!$A:$A,Y96,env_ac_mfa!$B:$B,Data_mfa!$B$94,env_ac_mfa!$C:$C,Data_mfa!$A$97,env_ac_mfa!$D:$D,Data_mfa!$C$97,env_ac_mfa!$E:$E,Data_mfa!$B$93)</f>
        <v>96.369</v>
      </c>
      <c r="Z97" s="152">
        <f>SUMIFS(env_ac_mfa!$F:$F,env_ac_mfa!$A:$A,Z96,env_ac_mfa!$B:$B,Data_mfa!$B$94,env_ac_mfa!$C:$C,Data_mfa!$A$97,env_ac_mfa!$D:$D,Data_mfa!$C$97,env_ac_mfa!$E:$E,Data_mfa!$B$93)</f>
        <v>99.957999999999998</v>
      </c>
      <c r="AA97" s="152">
        <f>SUMIFS(env_ac_mfa!$F:$F,env_ac_mfa!$A:$A,AA96,env_ac_mfa!$B:$B,Data_mfa!$B$94,env_ac_mfa!$C:$C,Data_mfa!$A$97,env_ac_mfa!$D:$D,Data_mfa!$C$97,env_ac_mfa!$E:$E,Data_mfa!$B$93)</f>
        <v>96.885000000000005</v>
      </c>
      <c r="AB97" s="152">
        <f>SUMIFS(env_ac_mfa!$F:$F,env_ac_mfa!$A:$A,AB96,env_ac_mfa!$B:$B,Data_mfa!$B$94,env_ac_mfa!$C:$C,Data_mfa!$A$97,env_ac_mfa!$D:$D,Data_mfa!$C$97,env_ac_mfa!$E:$E,Data_mfa!$B$93)</f>
        <v>96.751000000000005</v>
      </c>
    </row>
    <row r="98" spans="1:28" x14ac:dyDescent="0.2">
      <c r="A98" s="144" t="s">
        <v>69</v>
      </c>
      <c r="B98" s="144" t="s">
        <v>0</v>
      </c>
      <c r="C98" s="144" t="s">
        <v>59</v>
      </c>
      <c r="D98" s="144" t="s">
        <v>3</v>
      </c>
      <c r="E98" s="152">
        <f>SUMIFS(env_ac_mfa!$F:$F,env_ac_mfa!$A:$A,E96,env_ac_mfa!$B:$B,Data_mfa!$B$94,env_ac_mfa!$C:$C,Data_mfa!$A$98,env_ac_mfa!$D:$D,Data_mfa!$C$98,env_ac_mfa!$E:$E,Data_mfa!$B$93)</f>
        <v>100</v>
      </c>
      <c r="F98" s="152">
        <f>SUMIFS(env_ac_mfa!$F:$F,env_ac_mfa!$A:$A,F96,env_ac_mfa!$B:$B,Data_mfa!$B$94,env_ac_mfa!$C:$C,Data_mfa!$A$98,env_ac_mfa!$D:$D,Data_mfa!$C$98,env_ac_mfa!$E:$E,Data_mfa!$B$93)</f>
        <v>98.543999999999997</v>
      </c>
      <c r="G98" s="152">
        <f>SUMIFS(env_ac_mfa!$F:$F,env_ac_mfa!$A:$A,G96,env_ac_mfa!$B:$B,Data_mfa!$B$94,env_ac_mfa!$C:$C,Data_mfa!$A$98,env_ac_mfa!$D:$D,Data_mfa!$C$98,env_ac_mfa!$E:$E,Data_mfa!$B$93)</f>
        <v>103.182</v>
      </c>
      <c r="H98" s="152">
        <f>SUMIFS(env_ac_mfa!$F:$F,env_ac_mfa!$A:$A,H96,env_ac_mfa!$B:$B,Data_mfa!$B$94,env_ac_mfa!$C:$C,Data_mfa!$A$98,env_ac_mfa!$D:$D,Data_mfa!$C$98,env_ac_mfa!$E:$E,Data_mfa!$B$93)</f>
        <v>108.86199999999999</v>
      </c>
      <c r="I98" s="152">
        <f>SUMIFS(env_ac_mfa!$F:$F,env_ac_mfa!$A:$A,I96,env_ac_mfa!$B:$B,Data_mfa!$B$94,env_ac_mfa!$C:$C,Data_mfa!$A$98,env_ac_mfa!$D:$D,Data_mfa!$C$98,env_ac_mfa!$E:$E,Data_mfa!$B$93)</f>
        <v>112.48</v>
      </c>
      <c r="J98" s="152">
        <f>SUMIFS(env_ac_mfa!$F:$F,env_ac_mfa!$A:$A,J96,env_ac_mfa!$B:$B,Data_mfa!$B$94,env_ac_mfa!$C:$C,Data_mfa!$A$98,env_ac_mfa!$D:$D,Data_mfa!$C$98,env_ac_mfa!$E:$E,Data_mfa!$B$93)</f>
        <v>114.187</v>
      </c>
      <c r="K98" s="152">
        <f>SUMIFS(env_ac_mfa!$F:$F,env_ac_mfa!$A:$A,K96,env_ac_mfa!$B:$B,Data_mfa!$B$94,env_ac_mfa!$C:$C,Data_mfa!$A$98,env_ac_mfa!$D:$D,Data_mfa!$C$98,env_ac_mfa!$E:$E,Data_mfa!$B$93)</f>
        <v>117.169</v>
      </c>
      <c r="L98" s="152">
        <f>SUMIFS(env_ac_mfa!$F:$F,env_ac_mfa!$A:$A,L96,env_ac_mfa!$B:$B,Data_mfa!$B$94,env_ac_mfa!$C:$C,Data_mfa!$A$98,env_ac_mfa!$D:$D,Data_mfa!$C$98,env_ac_mfa!$E:$E,Data_mfa!$B$93)</f>
        <v>119.221</v>
      </c>
      <c r="M98" s="152">
        <f>SUMIFS(env_ac_mfa!$F:$F,env_ac_mfa!$A:$A,M96,env_ac_mfa!$B:$B,Data_mfa!$B$94,env_ac_mfa!$C:$C,Data_mfa!$A$98,env_ac_mfa!$D:$D,Data_mfa!$C$98,env_ac_mfa!$E:$E,Data_mfa!$B$93)</f>
        <v>117.944</v>
      </c>
      <c r="N98" s="152">
        <f>SUMIFS(env_ac_mfa!$F:$F,env_ac_mfa!$A:$A,N96,env_ac_mfa!$B:$B,Data_mfa!$B$94,env_ac_mfa!$C:$C,Data_mfa!$A$98,env_ac_mfa!$D:$D,Data_mfa!$C$98,env_ac_mfa!$E:$E,Data_mfa!$B$93)</f>
        <v>99.704999999999998</v>
      </c>
      <c r="O98" s="152">
        <f>SUMIFS(env_ac_mfa!$F:$F,env_ac_mfa!$A:$A,O96,env_ac_mfa!$B:$B,Data_mfa!$B$94,env_ac_mfa!$C:$C,Data_mfa!$A$98,env_ac_mfa!$D:$D,Data_mfa!$C$98,env_ac_mfa!$E:$E,Data_mfa!$B$93)</f>
        <v>107.074</v>
      </c>
      <c r="P98" s="152">
        <f>SUMIFS(env_ac_mfa!$F:$F,env_ac_mfa!$A:$A,P96,env_ac_mfa!$B:$B,Data_mfa!$B$94,env_ac_mfa!$C:$C,Data_mfa!$A$98,env_ac_mfa!$D:$D,Data_mfa!$C$98,env_ac_mfa!$E:$E,Data_mfa!$B$93)</f>
        <v>108.84</v>
      </c>
      <c r="Q98" s="152">
        <f>SUMIFS(env_ac_mfa!$F:$F,env_ac_mfa!$A:$A,Q96,env_ac_mfa!$B:$B,Data_mfa!$B$94,env_ac_mfa!$C:$C,Data_mfa!$A$98,env_ac_mfa!$D:$D,Data_mfa!$C$98,env_ac_mfa!$E:$E,Data_mfa!$B$93)</f>
        <v>105.423</v>
      </c>
      <c r="R98" s="152">
        <f>SUMIFS(env_ac_mfa!$F:$F,env_ac_mfa!$A:$A,R96,env_ac_mfa!$B:$B,Data_mfa!$B$94,env_ac_mfa!$C:$C,Data_mfa!$A$98,env_ac_mfa!$D:$D,Data_mfa!$C$98,env_ac_mfa!$E:$E,Data_mfa!$B$93)</f>
        <v>104.48399999999999</v>
      </c>
      <c r="S98" s="152">
        <f>SUMIFS(env_ac_mfa!$F:$F,env_ac_mfa!$A:$A,S96,env_ac_mfa!$B:$B,Data_mfa!$B$94,env_ac_mfa!$C:$C,Data_mfa!$A$98,env_ac_mfa!$D:$D,Data_mfa!$C$98,env_ac_mfa!$E:$E,Data_mfa!$B$93)</f>
        <v>105.77800000000001</v>
      </c>
      <c r="T98" s="152">
        <f>SUMIFS(env_ac_mfa!$F:$F,env_ac_mfa!$A:$A,T96,env_ac_mfa!$B:$B,Data_mfa!$B$94,env_ac_mfa!$C:$C,Data_mfa!$A$98,env_ac_mfa!$D:$D,Data_mfa!$C$98,env_ac_mfa!$E:$E,Data_mfa!$B$93)</f>
        <v>110.253</v>
      </c>
      <c r="U98" s="152">
        <f>SUMIFS(env_ac_mfa!$F:$F,env_ac_mfa!$A:$A,U96,env_ac_mfa!$B:$B,Data_mfa!$B$94,env_ac_mfa!$C:$C,Data_mfa!$A$98,env_ac_mfa!$D:$D,Data_mfa!$C$98,env_ac_mfa!$E:$E,Data_mfa!$B$93)</f>
        <v>111.483</v>
      </c>
      <c r="V98" s="152">
        <f>SUMIFS(env_ac_mfa!$F:$F,env_ac_mfa!$A:$A,V96,env_ac_mfa!$B:$B,Data_mfa!$B$94,env_ac_mfa!$C:$C,Data_mfa!$A$98,env_ac_mfa!$D:$D,Data_mfa!$C$98,env_ac_mfa!$E:$E,Data_mfa!$B$93)</f>
        <v>114.355</v>
      </c>
      <c r="W98" s="152">
        <f>SUMIFS(env_ac_mfa!$F:$F,env_ac_mfa!$A:$A,W96,env_ac_mfa!$B:$B,Data_mfa!$B$94,env_ac_mfa!$C:$C,Data_mfa!$A$98,env_ac_mfa!$D:$D,Data_mfa!$C$98,env_ac_mfa!$E:$E,Data_mfa!$B$93)</f>
        <v>116.732</v>
      </c>
      <c r="X98" s="152">
        <f>SUMIFS(env_ac_mfa!$F:$F,env_ac_mfa!$A:$A,X96,env_ac_mfa!$B:$B,Data_mfa!$B$94,env_ac_mfa!$C:$C,Data_mfa!$A$98,env_ac_mfa!$D:$D,Data_mfa!$C$98,env_ac_mfa!$E:$E,Data_mfa!$B$93)</f>
        <v>114.47499999999999</v>
      </c>
      <c r="Y98" s="152">
        <f>SUMIFS(env_ac_mfa!$F:$F,env_ac_mfa!$A:$A,Y96,env_ac_mfa!$B:$B,Data_mfa!$B$94,env_ac_mfa!$C:$C,Data_mfa!$A$98,env_ac_mfa!$D:$D,Data_mfa!$C$98,env_ac_mfa!$E:$E,Data_mfa!$B$93)</f>
        <v>102.797</v>
      </c>
      <c r="Z98" s="152">
        <f>SUMIFS(env_ac_mfa!$F:$F,env_ac_mfa!$A:$A,Z96,env_ac_mfa!$B:$B,Data_mfa!$B$94,env_ac_mfa!$C:$C,Data_mfa!$A$98,env_ac_mfa!$D:$D,Data_mfa!$C$98,env_ac_mfa!$E:$E,Data_mfa!$B$93)</f>
        <v>109.081</v>
      </c>
      <c r="AA98" s="152">
        <f>SUMIFS(env_ac_mfa!$F:$F,env_ac_mfa!$A:$A,AA96,env_ac_mfa!$B:$B,Data_mfa!$B$94,env_ac_mfa!$C:$C,Data_mfa!$A$98,env_ac_mfa!$D:$D,Data_mfa!$C$98,env_ac_mfa!$E:$E,Data_mfa!$B$93)</f>
        <v>112.907</v>
      </c>
      <c r="AB98" s="152">
        <f>SUMIFS(env_ac_mfa!$F:$F,env_ac_mfa!$A:$A,AB96,env_ac_mfa!$B:$B,Data_mfa!$B$94,env_ac_mfa!$C:$C,Data_mfa!$A$98,env_ac_mfa!$D:$D,Data_mfa!$C$98,env_ac_mfa!$E:$E,Data_mfa!$B$93)</f>
        <v>102.288</v>
      </c>
    </row>
    <row r="99" spans="1:28" x14ac:dyDescent="0.2">
      <c r="A99" s="144" t="s">
        <v>69</v>
      </c>
      <c r="B99" s="144" t="s">
        <v>0</v>
      </c>
      <c r="C99" s="144" t="s">
        <v>58</v>
      </c>
      <c r="D99" s="144" t="s">
        <v>57</v>
      </c>
      <c r="E99" s="152">
        <f>SUMIFS(env_ac_mfa!$F:$F,env_ac_mfa!$A:$A,E96,env_ac_mfa!$B:$B,Data_mfa!$B$94,env_ac_mfa!$C:$C,Data_mfa!$A$99,env_ac_mfa!$D:$D,Data_mfa!$C$99,env_ac_mfa!$E:$E,Data_mfa!$B$93)</f>
        <v>100</v>
      </c>
      <c r="F99" s="152">
        <f>SUMIFS(env_ac_mfa!$F:$F,env_ac_mfa!$A:$A,F96,env_ac_mfa!$B:$B,Data_mfa!$B$94,env_ac_mfa!$C:$C,Data_mfa!$A$99,env_ac_mfa!$D:$D,Data_mfa!$C$99,env_ac_mfa!$E:$E,Data_mfa!$B$93)</f>
        <v>99.736000000000004</v>
      </c>
      <c r="G99" s="152">
        <f>SUMIFS(env_ac_mfa!$F:$F,env_ac_mfa!$A:$A,G96,env_ac_mfa!$B:$B,Data_mfa!$B$94,env_ac_mfa!$C:$C,Data_mfa!$A$99,env_ac_mfa!$D:$D,Data_mfa!$C$99,env_ac_mfa!$E:$E,Data_mfa!$B$93)</f>
        <v>105.753</v>
      </c>
      <c r="H99" s="152">
        <f>SUMIFS(env_ac_mfa!$F:$F,env_ac_mfa!$A:$A,H96,env_ac_mfa!$B:$B,Data_mfa!$B$94,env_ac_mfa!$C:$C,Data_mfa!$A$99,env_ac_mfa!$D:$D,Data_mfa!$C$99,env_ac_mfa!$E:$E,Data_mfa!$B$93)</f>
        <v>108.408</v>
      </c>
      <c r="I99" s="152">
        <f>SUMIFS(env_ac_mfa!$F:$F,env_ac_mfa!$A:$A,I96,env_ac_mfa!$B:$B,Data_mfa!$B$94,env_ac_mfa!$C:$C,Data_mfa!$A$99,env_ac_mfa!$D:$D,Data_mfa!$C$99,env_ac_mfa!$E:$E,Data_mfa!$B$93)</f>
        <v>114.196</v>
      </c>
      <c r="J99" s="152">
        <f>SUMIFS(env_ac_mfa!$F:$F,env_ac_mfa!$A:$A,J96,env_ac_mfa!$B:$B,Data_mfa!$B$94,env_ac_mfa!$C:$C,Data_mfa!$A$99,env_ac_mfa!$D:$D,Data_mfa!$C$99,env_ac_mfa!$E:$E,Data_mfa!$B$93)</f>
        <v>120.254</v>
      </c>
      <c r="K99" s="152">
        <f>SUMIFS(env_ac_mfa!$F:$F,env_ac_mfa!$A:$A,K96,env_ac_mfa!$B:$B,Data_mfa!$B$94,env_ac_mfa!$C:$C,Data_mfa!$A$99,env_ac_mfa!$D:$D,Data_mfa!$C$99,env_ac_mfa!$E:$E,Data_mfa!$B$93)</f>
        <v>125.604</v>
      </c>
      <c r="L99" s="152">
        <f>SUMIFS(env_ac_mfa!$F:$F,env_ac_mfa!$A:$A,L96,env_ac_mfa!$B:$B,Data_mfa!$B$94,env_ac_mfa!$C:$C,Data_mfa!$A$99,env_ac_mfa!$D:$D,Data_mfa!$C$99,env_ac_mfa!$E:$E,Data_mfa!$B$93)</f>
        <v>128.74600000000001</v>
      </c>
      <c r="M99" s="152">
        <f>SUMIFS(env_ac_mfa!$F:$F,env_ac_mfa!$A:$A,M96,env_ac_mfa!$B:$B,Data_mfa!$B$94,env_ac_mfa!$C:$C,Data_mfa!$A$99,env_ac_mfa!$D:$D,Data_mfa!$C$99,env_ac_mfa!$E:$E,Data_mfa!$B$93)</f>
        <v>131.499</v>
      </c>
      <c r="N99" s="152">
        <f>SUMIFS(env_ac_mfa!$F:$F,env_ac_mfa!$A:$A,N96,env_ac_mfa!$B:$B,Data_mfa!$B$94,env_ac_mfa!$C:$C,Data_mfa!$A$99,env_ac_mfa!$D:$D,Data_mfa!$C$99,env_ac_mfa!$E:$E,Data_mfa!$B$93)</f>
        <v>123.608</v>
      </c>
      <c r="O99" s="152">
        <f>SUMIFS(env_ac_mfa!$F:$F,env_ac_mfa!$A:$A,O96,env_ac_mfa!$B:$B,Data_mfa!$B$94,env_ac_mfa!$C:$C,Data_mfa!$A$99,env_ac_mfa!$D:$D,Data_mfa!$C$99,env_ac_mfa!$E:$E,Data_mfa!$B$93)</f>
        <v>136.578</v>
      </c>
      <c r="P99" s="152">
        <f>SUMIFS(env_ac_mfa!$F:$F,env_ac_mfa!$A:$A,P96,env_ac_mfa!$B:$B,Data_mfa!$B$94,env_ac_mfa!$C:$C,Data_mfa!$A$99,env_ac_mfa!$D:$D,Data_mfa!$C$99,env_ac_mfa!$E:$E,Data_mfa!$B$93)</f>
        <v>141.16499999999999</v>
      </c>
      <c r="Q99" s="152">
        <f>SUMIFS(env_ac_mfa!$F:$F,env_ac_mfa!$A:$A,Q96,env_ac_mfa!$B:$B,Data_mfa!$B$94,env_ac_mfa!$C:$C,Data_mfa!$A$99,env_ac_mfa!$D:$D,Data_mfa!$C$99,env_ac_mfa!$E:$E,Data_mfa!$B$93)</f>
        <v>151.36500000000001</v>
      </c>
      <c r="R99" s="152">
        <f>SUMIFS(env_ac_mfa!$F:$F,env_ac_mfa!$A:$A,R96,env_ac_mfa!$B:$B,Data_mfa!$B$94,env_ac_mfa!$C:$C,Data_mfa!$A$99,env_ac_mfa!$D:$D,Data_mfa!$C$99,env_ac_mfa!$E:$E,Data_mfa!$B$93)</f>
        <v>158.273</v>
      </c>
      <c r="S99" s="152">
        <f>SUMIFS(env_ac_mfa!$F:$F,env_ac_mfa!$A:$A,S96,env_ac_mfa!$B:$B,Data_mfa!$B$94,env_ac_mfa!$C:$C,Data_mfa!$A$99,env_ac_mfa!$D:$D,Data_mfa!$C$99,env_ac_mfa!$E:$E,Data_mfa!$B$93)</f>
        <v>160.511</v>
      </c>
      <c r="T99" s="152">
        <f>SUMIFS(env_ac_mfa!$F:$F,env_ac_mfa!$A:$A,T96,env_ac_mfa!$B:$B,Data_mfa!$B$94,env_ac_mfa!$C:$C,Data_mfa!$A$99,env_ac_mfa!$D:$D,Data_mfa!$C$99,env_ac_mfa!$E:$E,Data_mfa!$B$93)</f>
        <v>161.95699999999999</v>
      </c>
      <c r="U99" s="152">
        <f>SUMIFS(env_ac_mfa!$F:$F,env_ac_mfa!$A:$A,U96,env_ac_mfa!$B:$B,Data_mfa!$B$94,env_ac_mfa!$C:$C,Data_mfa!$A$99,env_ac_mfa!$D:$D,Data_mfa!$C$99,env_ac_mfa!$E:$E,Data_mfa!$B$93)</f>
        <v>167.01499999999999</v>
      </c>
      <c r="V99" s="152">
        <f>SUMIFS(env_ac_mfa!$F:$F,env_ac_mfa!$A:$A,V96,env_ac_mfa!$B:$B,Data_mfa!$B$94,env_ac_mfa!$C:$C,Data_mfa!$A$99,env_ac_mfa!$D:$D,Data_mfa!$C$99,env_ac_mfa!$E:$E,Data_mfa!$B$93)</f>
        <v>172.89699999999999</v>
      </c>
      <c r="W99" s="152">
        <f>SUMIFS(env_ac_mfa!$F:$F,env_ac_mfa!$A:$A,W96,env_ac_mfa!$B:$B,Data_mfa!$B$94,env_ac_mfa!$C:$C,Data_mfa!$A$99,env_ac_mfa!$D:$D,Data_mfa!$C$99,env_ac_mfa!$E:$E,Data_mfa!$B$93)</f>
        <v>168.53299999999999</v>
      </c>
      <c r="X99" s="152">
        <f>SUMIFS(env_ac_mfa!$F:$F,env_ac_mfa!$A:$A,X96,env_ac_mfa!$B:$B,Data_mfa!$B$94,env_ac_mfa!$C:$C,Data_mfa!$A$99,env_ac_mfa!$D:$D,Data_mfa!$C$99,env_ac_mfa!$E:$E,Data_mfa!$B$93)</f>
        <v>168.31399999999999</v>
      </c>
      <c r="Y99" s="152">
        <f>SUMIFS(env_ac_mfa!$F:$F,env_ac_mfa!$A:$A,Y96,env_ac_mfa!$B:$B,Data_mfa!$B$94,env_ac_mfa!$C:$C,Data_mfa!$A$99,env_ac_mfa!$D:$D,Data_mfa!$C$99,env_ac_mfa!$E:$E,Data_mfa!$B$93)</f>
        <v>162.16200000000001</v>
      </c>
      <c r="Z99" s="152">
        <f>SUMIFS(env_ac_mfa!$F:$F,env_ac_mfa!$A:$A,Z96,env_ac_mfa!$B:$B,Data_mfa!$B$94,env_ac_mfa!$C:$C,Data_mfa!$A$99,env_ac_mfa!$D:$D,Data_mfa!$C$99,env_ac_mfa!$E:$E,Data_mfa!$B$93)</f>
        <v>168.63800000000001</v>
      </c>
      <c r="AA99" s="152">
        <f>SUMIFS(env_ac_mfa!$F:$F,env_ac_mfa!$A:$A,AA96,env_ac_mfa!$B:$B,Data_mfa!$B$94,env_ac_mfa!$C:$C,Data_mfa!$A$99,env_ac_mfa!$D:$D,Data_mfa!$C$99,env_ac_mfa!$E:$E,Data_mfa!$B$93)</f>
        <v>157.01599999999999</v>
      </c>
      <c r="AB99" s="152">
        <f>SUMIFS(env_ac_mfa!$F:$F,env_ac_mfa!$A:$A,AB96,env_ac_mfa!$B:$B,Data_mfa!$B$94,env_ac_mfa!$C:$C,Data_mfa!$A$99,env_ac_mfa!$D:$D,Data_mfa!$C$99,env_ac_mfa!$E:$E,Data_mfa!$B$93)</f>
        <v>152.42500000000001</v>
      </c>
    </row>
    <row r="100" spans="1:28" x14ac:dyDescent="0.2">
      <c r="A100" s="144" t="s">
        <v>69</v>
      </c>
      <c r="B100" s="144" t="s">
        <v>0</v>
      </c>
      <c r="C100" s="144" t="s">
        <v>56</v>
      </c>
      <c r="D100" s="144" t="s">
        <v>12</v>
      </c>
      <c r="E100" s="152">
        <f>SUMIFS(env_ac_mfa!$F:$F,env_ac_mfa!$A:$A,E96,env_ac_mfa!$B:$B,Data_mfa!$B$94,env_ac_mfa!$C:$C,Data_mfa!$A$100,env_ac_mfa!$D:$D,Data_mfa!$C$100,env_ac_mfa!$E:$E,Data_mfa!$B$93)</f>
        <v>100</v>
      </c>
      <c r="F100" s="152">
        <f>SUMIFS(env_ac_mfa!$F:$F,env_ac_mfa!$A:$A,F96,env_ac_mfa!$B:$B,Data_mfa!$B$94,env_ac_mfa!$C:$C,Data_mfa!$A$100,env_ac_mfa!$D:$D,Data_mfa!$C$100,env_ac_mfa!$E:$E,Data_mfa!$B$93)</f>
        <v>100.381</v>
      </c>
      <c r="G100" s="152">
        <f>SUMIFS(env_ac_mfa!$F:$F,env_ac_mfa!$A:$A,G96,env_ac_mfa!$B:$B,Data_mfa!$B$94,env_ac_mfa!$C:$C,Data_mfa!$A$100,env_ac_mfa!$D:$D,Data_mfa!$C$100,env_ac_mfa!$E:$E,Data_mfa!$B$93)</f>
        <v>101.491</v>
      </c>
      <c r="H100" s="152">
        <f>SUMIFS(env_ac_mfa!$F:$F,env_ac_mfa!$A:$A,H96,env_ac_mfa!$B:$B,Data_mfa!$B$94,env_ac_mfa!$C:$C,Data_mfa!$A$100,env_ac_mfa!$D:$D,Data_mfa!$C$100,env_ac_mfa!$E:$E,Data_mfa!$B$93)</f>
        <v>102.431</v>
      </c>
      <c r="I100" s="152">
        <f>SUMIFS(env_ac_mfa!$F:$F,env_ac_mfa!$A:$A,I96,env_ac_mfa!$B:$B,Data_mfa!$B$94,env_ac_mfa!$C:$C,Data_mfa!$A$100,env_ac_mfa!$D:$D,Data_mfa!$C$100,env_ac_mfa!$E:$E,Data_mfa!$B$93)</f>
        <v>106.97799999999999</v>
      </c>
      <c r="J100" s="152">
        <f>SUMIFS(env_ac_mfa!$F:$F,env_ac_mfa!$A:$A,J96,env_ac_mfa!$B:$B,Data_mfa!$B$94,env_ac_mfa!$C:$C,Data_mfa!$A$100,env_ac_mfa!$D:$D,Data_mfa!$C$100,env_ac_mfa!$E:$E,Data_mfa!$B$93)</f>
        <v>108.113</v>
      </c>
      <c r="K100" s="152">
        <f>SUMIFS(env_ac_mfa!$F:$F,env_ac_mfa!$A:$A,K96,env_ac_mfa!$B:$B,Data_mfa!$B$94,env_ac_mfa!$C:$C,Data_mfa!$A$100,env_ac_mfa!$D:$D,Data_mfa!$C$100,env_ac_mfa!$E:$E,Data_mfa!$B$93)</f>
        <v>110.676</v>
      </c>
      <c r="L100" s="152">
        <f>SUMIFS(env_ac_mfa!$F:$F,env_ac_mfa!$A:$A,L96,env_ac_mfa!$B:$B,Data_mfa!$B$94,env_ac_mfa!$C:$C,Data_mfa!$A$100,env_ac_mfa!$D:$D,Data_mfa!$C$100,env_ac_mfa!$E:$E,Data_mfa!$B$93)</f>
        <v>114.758</v>
      </c>
      <c r="M100" s="152">
        <f>SUMIFS(env_ac_mfa!$F:$F,env_ac_mfa!$A:$A,M96,env_ac_mfa!$B:$B,Data_mfa!$B$94,env_ac_mfa!$C:$C,Data_mfa!$A$100,env_ac_mfa!$D:$D,Data_mfa!$C$100,env_ac_mfa!$E:$E,Data_mfa!$B$93)</f>
        <v>112.65</v>
      </c>
      <c r="N100" s="152">
        <f>SUMIFS(env_ac_mfa!$F:$F,env_ac_mfa!$A:$A,N96,env_ac_mfa!$B:$B,Data_mfa!$B$94,env_ac_mfa!$C:$C,Data_mfa!$A$100,env_ac_mfa!$D:$D,Data_mfa!$C$100,env_ac_mfa!$E:$E,Data_mfa!$B$93)</f>
        <v>99.010999999999996</v>
      </c>
      <c r="O100" s="152">
        <f>SUMIFS(env_ac_mfa!$F:$F,env_ac_mfa!$A:$A,O96,env_ac_mfa!$B:$B,Data_mfa!$B$94,env_ac_mfa!$C:$C,Data_mfa!$A$100,env_ac_mfa!$D:$D,Data_mfa!$C$100,env_ac_mfa!$E:$E,Data_mfa!$B$93)</f>
        <v>96.932000000000002</v>
      </c>
      <c r="P100" s="152">
        <f>SUMIFS(env_ac_mfa!$F:$F,env_ac_mfa!$A:$A,P96,env_ac_mfa!$B:$B,Data_mfa!$B$94,env_ac_mfa!$C:$C,Data_mfa!$A$100,env_ac_mfa!$D:$D,Data_mfa!$C$100,env_ac_mfa!$E:$E,Data_mfa!$B$93)</f>
        <v>101.843</v>
      </c>
      <c r="Q100" s="152">
        <f>SUMIFS(env_ac_mfa!$F:$F,env_ac_mfa!$A:$A,Q96,env_ac_mfa!$B:$B,Data_mfa!$B$94,env_ac_mfa!$C:$C,Data_mfa!$A$100,env_ac_mfa!$D:$D,Data_mfa!$C$100,env_ac_mfa!$E:$E,Data_mfa!$B$93)</f>
        <v>93.947999999999993</v>
      </c>
      <c r="R100" s="152">
        <f>SUMIFS(env_ac_mfa!$F:$F,env_ac_mfa!$A:$A,R96,env_ac_mfa!$B:$B,Data_mfa!$B$94,env_ac_mfa!$C:$C,Data_mfa!$A$100,env_ac_mfa!$D:$D,Data_mfa!$C$100,env_ac_mfa!$E:$E,Data_mfa!$B$93)</f>
        <v>91.706999999999994</v>
      </c>
      <c r="S100" s="152">
        <f>SUMIFS(env_ac_mfa!$F:$F,env_ac_mfa!$A:$A,S96,env_ac_mfa!$B:$B,Data_mfa!$B$94,env_ac_mfa!$C:$C,Data_mfa!$A$100,env_ac_mfa!$D:$D,Data_mfa!$C$100,env_ac_mfa!$E:$E,Data_mfa!$B$93)</f>
        <v>92.677000000000007</v>
      </c>
      <c r="T100" s="152">
        <f>SUMIFS(env_ac_mfa!$F:$F,env_ac_mfa!$A:$A,T96,env_ac_mfa!$B:$B,Data_mfa!$B$94,env_ac_mfa!$C:$C,Data_mfa!$A$100,env_ac_mfa!$D:$D,Data_mfa!$C$100,env_ac_mfa!$E:$E,Data_mfa!$B$93)</f>
        <v>93.013000000000005</v>
      </c>
      <c r="U100" s="152">
        <f>SUMIFS(env_ac_mfa!$F:$F,env_ac_mfa!$A:$A,U96,env_ac_mfa!$B:$B,Data_mfa!$B$94,env_ac_mfa!$C:$C,Data_mfa!$A$100,env_ac_mfa!$D:$D,Data_mfa!$C$100,env_ac_mfa!$E:$E,Data_mfa!$B$93)</f>
        <v>92.760999999999996</v>
      </c>
      <c r="V100" s="152">
        <f>SUMIFS(env_ac_mfa!$F:$F,env_ac_mfa!$A:$A,V96,env_ac_mfa!$B:$B,Data_mfa!$B$94,env_ac_mfa!$C:$C,Data_mfa!$A$100,env_ac_mfa!$D:$D,Data_mfa!$C$100,env_ac_mfa!$E:$E,Data_mfa!$B$93)</f>
        <v>95.144000000000005</v>
      </c>
      <c r="W100" s="152">
        <f>SUMIFS(env_ac_mfa!$F:$F,env_ac_mfa!$A:$A,W96,env_ac_mfa!$B:$B,Data_mfa!$B$94,env_ac_mfa!$C:$C,Data_mfa!$A$100,env_ac_mfa!$D:$D,Data_mfa!$C$100,env_ac_mfa!$E:$E,Data_mfa!$B$93)</f>
        <v>97.061000000000007</v>
      </c>
      <c r="X100" s="152">
        <f>SUMIFS(env_ac_mfa!$F:$F,env_ac_mfa!$A:$A,X96,env_ac_mfa!$B:$B,Data_mfa!$B$94,env_ac_mfa!$C:$C,Data_mfa!$A$100,env_ac_mfa!$D:$D,Data_mfa!$C$100,env_ac_mfa!$E:$E,Data_mfa!$B$93)</f>
        <v>97.543000000000006</v>
      </c>
      <c r="Y100" s="152">
        <f>SUMIFS(env_ac_mfa!$F:$F,env_ac_mfa!$A:$A,Y96,env_ac_mfa!$B:$B,Data_mfa!$B$94,env_ac_mfa!$C:$C,Data_mfa!$A$100,env_ac_mfa!$D:$D,Data_mfa!$C$100,env_ac_mfa!$E:$E,Data_mfa!$B$93)</f>
        <v>93.403000000000006</v>
      </c>
      <c r="Z100" s="152">
        <f>SUMIFS(env_ac_mfa!$F:$F,env_ac_mfa!$A:$A,Z96,env_ac_mfa!$B:$B,Data_mfa!$B$94,env_ac_mfa!$C:$C,Data_mfa!$A$100,env_ac_mfa!$D:$D,Data_mfa!$C$100,env_ac_mfa!$E:$E,Data_mfa!$B$93)</f>
        <v>97.405000000000001</v>
      </c>
      <c r="AA100" s="152">
        <f>SUMIFS(env_ac_mfa!$F:$F,env_ac_mfa!$A:$A,AA96,env_ac_mfa!$B:$B,Data_mfa!$B$94,env_ac_mfa!$C:$C,Data_mfa!$A$100,env_ac_mfa!$D:$D,Data_mfa!$C$100,env_ac_mfa!$E:$E,Data_mfa!$B$93)</f>
        <v>96.456999999999994</v>
      </c>
      <c r="AB100" s="152">
        <f>SUMIFS(env_ac_mfa!$F:$F,env_ac_mfa!$A:$A,AB96,env_ac_mfa!$B:$B,Data_mfa!$B$94,env_ac_mfa!$C:$C,Data_mfa!$A$100,env_ac_mfa!$D:$D,Data_mfa!$C$100,env_ac_mfa!$E:$E,Data_mfa!$B$93)</f>
        <v>94.263000000000005</v>
      </c>
    </row>
    <row r="101" spans="1:28" ht="13.5" thickBot="1" x14ac:dyDescent="0.25">
      <c r="A101" s="145" t="s">
        <v>69</v>
      </c>
      <c r="B101" s="145" t="s">
        <v>0</v>
      </c>
      <c r="C101" s="145" t="s">
        <v>53</v>
      </c>
      <c r="D101" s="145" t="s">
        <v>52</v>
      </c>
      <c r="E101" s="152">
        <f>SUMIFS(env_ac_mfa!$F:$F,env_ac_mfa!$A:$A,E96,env_ac_mfa!$B:$B,Data_mfa!$B$94,env_ac_mfa!$C:$C,Data_mfa!$A$101,env_ac_mfa!$D:$D,Data_mfa!$C$101,env_ac_mfa!$E:$E,Data_mfa!$B$93)</f>
        <v>100</v>
      </c>
      <c r="F101" s="152">
        <f>SUMIFS(env_ac_mfa!$F:$F,env_ac_mfa!$A:$A,F96,env_ac_mfa!$B:$B,Data_mfa!$B$94,env_ac_mfa!$C:$C,Data_mfa!$A$101,env_ac_mfa!$D:$D,Data_mfa!$C$101,env_ac_mfa!$E:$E,Data_mfa!$B$93)</f>
        <v>98.037999999999997</v>
      </c>
      <c r="G101" s="152">
        <f>SUMIFS(env_ac_mfa!$F:$F,env_ac_mfa!$A:$A,G96,env_ac_mfa!$B:$B,Data_mfa!$B$94,env_ac_mfa!$C:$C,Data_mfa!$A$101,env_ac_mfa!$D:$D,Data_mfa!$C$101,env_ac_mfa!$E:$E,Data_mfa!$B$93)</f>
        <v>102.09</v>
      </c>
      <c r="H101" s="152">
        <f>SUMIFS(env_ac_mfa!$F:$F,env_ac_mfa!$A:$A,H96,env_ac_mfa!$B:$B,Data_mfa!$B$94,env_ac_mfa!$C:$C,Data_mfa!$A$101,env_ac_mfa!$D:$D,Data_mfa!$C$101,env_ac_mfa!$E:$E,Data_mfa!$B$93)</f>
        <v>109.05500000000001</v>
      </c>
      <c r="I101" s="152">
        <f>SUMIFS(env_ac_mfa!$F:$F,env_ac_mfa!$A:$A,I96,env_ac_mfa!$B:$B,Data_mfa!$B$94,env_ac_mfa!$C:$C,Data_mfa!$A$101,env_ac_mfa!$D:$D,Data_mfa!$C$101,env_ac_mfa!$E:$E,Data_mfa!$B$93)</f>
        <v>111.751</v>
      </c>
      <c r="J101" s="152">
        <f>SUMIFS(env_ac_mfa!$F:$F,env_ac_mfa!$A:$A,J96,env_ac_mfa!$B:$B,Data_mfa!$B$94,env_ac_mfa!$C:$C,Data_mfa!$A$101,env_ac_mfa!$D:$D,Data_mfa!$C$101,env_ac_mfa!$E:$E,Data_mfa!$B$93)</f>
        <v>111.61</v>
      </c>
      <c r="K101" s="152">
        <f>SUMIFS(env_ac_mfa!$F:$F,env_ac_mfa!$A:$A,K96,env_ac_mfa!$B:$B,Data_mfa!$B$94,env_ac_mfa!$C:$C,Data_mfa!$A$101,env_ac_mfa!$D:$D,Data_mfa!$C$101,env_ac_mfa!$E:$E,Data_mfa!$B$93)</f>
        <v>113.586</v>
      </c>
      <c r="L101" s="152">
        <f>SUMIFS(env_ac_mfa!$F:$F,env_ac_mfa!$A:$A,L96,env_ac_mfa!$B:$B,Data_mfa!$B$94,env_ac_mfa!$C:$C,Data_mfa!$A$101,env_ac_mfa!$D:$D,Data_mfa!$C$101,env_ac_mfa!$E:$E,Data_mfa!$B$93)</f>
        <v>115.176</v>
      </c>
      <c r="M101" s="152">
        <f>SUMIFS(env_ac_mfa!$F:$F,env_ac_mfa!$A:$A,M96,env_ac_mfa!$B:$B,Data_mfa!$B$94,env_ac_mfa!$C:$C,Data_mfa!$A$101,env_ac_mfa!$D:$D,Data_mfa!$C$101,env_ac_mfa!$E:$E,Data_mfa!$B$93)</f>
        <v>112.188</v>
      </c>
      <c r="N101" s="152">
        <f>SUMIFS(env_ac_mfa!$F:$F,env_ac_mfa!$A:$A,N96,env_ac_mfa!$B:$B,Data_mfa!$B$94,env_ac_mfa!$C:$C,Data_mfa!$A$101,env_ac_mfa!$D:$D,Data_mfa!$C$101,env_ac_mfa!$E:$E,Data_mfa!$B$93)</f>
        <v>89.552999999999997</v>
      </c>
      <c r="O101" s="152">
        <f>SUMIFS(env_ac_mfa!$F:$F,env_ac_mfa!$A:$A,O96,env_ac_mfa!$B:$B,Data_mfa!$B$94,env_ac_mfa!$C:$C,Data_mfa!$A$101,env_ac_mfa!$D:$D,Data_mfa!$C$101,env_ac_mfa!$E:$E,Data_mfa!$B$93)</f>
        <v>94.543999999999997</v>
      </c>
      <c r="P101" s="152">
        <f>SUMIFS(env_ac_mfa!$F:$F,env_ac_mfa!$A:$A,P96,env_ac_mfa!$B:$B,Data_mfa!$B$94,env_ac_mfa!$C:$C,Data_mfa!$A$101,env_ac_mfa!$D:$D,Data_mfa!$C$101,env_ac_mfa!$E:$E,Data_mfa!$B$93)</f>
        <v>95.111999999999995</v>
      </c>
      <c r="Q101" s="152">
        <f>SUMIFS(env_ac_mfa!$F:$F,env_ac_mfa!$A:$A,Q96,env_ac_mfa!$B:$B,Data_mfa!$B$94,env_ac_mfa!$C:$C,Data_mfa!$A$101,env_ac_mfa!$D:$D,Data_mfa!$C$101,env_ac_mfa!$E:$E,Data_mfa!$B$93)</f>
        <v>85.91</v>
      </c>
      <c r="R101" s="152">
        <f>SUMIFS(env_ac_mfa!$F:$F,env_ac_mfa!$A:$A,R96,env_ac_mfa!$B:$B,Data_mfa!$B$94,env_ac_mfa!$C:$C,Data_mfa!$A$101,env_ac_mfa!$D:$D,Data_mfa!$C$101,env_ac_mfa!$E:$E,Data_mfa!$B$93)</f>
        <v>81.64</v>
      </c>
      <c r="S101" s="152">
        <f>SUMIFS(env_ac_mfa!$F:$F,env_ac_mfa!$A:$A,S96,env_ac_mfa!$B:$B,Data_mfa!$B$94,env_ac_mfa!$C:$C,Data_mfa!$A$101,env_ac_mfa!$D:$D,Data_mfa!$C$101,env_ac_mfa!$E:$E,Data_mfa!$B$93)</f>
        <v>82.531999999999996</v>
      </c>
      <c r="T101" s="152">
        <f>SUMIFS(env_ac_mfa!$F:$F,env_ac_mfa!$A:$A,T96,env_ac_mfa!$B:$B,Data_mfa!$B$94,env_ac_mfa!$C:$C,Data_mfa!$A$101,env_ac_mfa!$D:$D,Data_mfa!$C$101,env_ac_mfa!$E:$E,Data_mfa!$B$93)</f>
        <v>88.293999999999997</v>
      </c>
      <c r="U101" s="152">
        <f>SUMIFS(env_ac_mfa!$F:$F,env_ac_mfa!$A:$A,U96,env_ac_mfa!$B:$B,Data_mfa!$B$94,env_ac_mfa!$C:$C,Data_mfa!$A$101,env_ac_mfa!$D:$D,Data_mfa!$C$101,env_ac_mfa!$E:$E,Data_mfa!$B$93)</f>
        <v>87.897999999999996</v>
      </c>
      <c r="V101" s="152">
        <f>SUMIFS(env_ac_mfa!$F:$F,env_ac_mfa!$A:$A,V96,env_ac_mfa!$B:$B,Data_mfa!$B$94,env_ac_mfa!$C:$C,Data_mfa!$A$101,env_ac_mfa!$D:$D,Data_mfa!$C$101,env_ac_mfa!$E:$E,Data_mfa!$B$93)</f>
        <v>89.491</v>
      </c>
      <c r="W101" s="152">
        <f>SUMIFS(env_ac_mfa!$F:$F,env_ac_mfa!$A:$A,W96,env_ac_mfa!$B:$B,Data_mfa!$B$94,env_ac_mfa!$C:$C,Data_mfa!$A$101,env_ac_mfa!$D:$D,Data_mfa!$C$101,env_ac_mfa!$E:$E,Data_mfa!$B$93)</f>
        <v>94.731999999999999</v>
      </c>
      <c r="X101" s="152">
        <f>SUMIFS(env_ac_mfa!$F:$F,env_ac_mfa!$A:$A,X96,env_ac_mfa!$B:$B,Data_mfa!$B$94,env_ac_mfa!$C:$C,Data_mfa!$A$101,env_ac_mfa!$D:$D,Data_mfa!$C$101,env_ac_mfa!$E:$E,Data_mfa!$B$93)</f>
        <v>91.608999999999995</v>
      </c>
      <c r="Y101" s="154">
        <f>SUMIFS(env_ac_mfa!$F:$F,env_ac_mfa!$A:$A,Y96,env_ac_mfa!$B:$B,Data_mfa!$B$94,env_ac_mfa!$C:$C,Data_mfa!$A$101,env_ac_mfa!$D:$D,Data_mfa!$C$101,env_ac_mfa!$E:$E,Data_mfa!$B$93)</f>
        <v>77.584000000000003</v>
      </c>
      <c r="Z101" s="154">
        <f>SUMIFS(env_ac_mfa!$F:$F,env_ac_mfa!$A:$A,Z96,env_ac_mfa!$B:$B,Data_mfa!$B$94,env_ac_mfa!$C:$C,Data_mfa!$A$101,env_ac_mfa!$D:$D,Data_mfa!$C$101,env_ac_mfa!$E:$E,Data_mfa!$B$93)</f>
        <v>83.786000000000001</v>
      </c>
      <c r="AA101" s="154">
        <f>SUMIFS(env_ac_mfa!$F:$F,env_ac_mfa!$A:$A,AA96,env_ac_mfa!$B:$B,Data_mfa!$B$94,env_ac_mfa!$C:$C,Data_mfa!$A$101,env_ac_mfa!$D:$D,Data_mfa!$C$101,env_ac_mfa!$E:$E,Data_mfa!$B$93)</f>
        <v>94.173000000000002</v>
      </c>
      <c r="AB101" s="154">
        <f>SUMIFS(env_ac_mfa!$F:$F,env_ac_mfa!$A:$A,AB96,env_ac_mfa!$B:$B,Data_mfa!$B$94,env_ac_mfa!$C:$C,Data_mfa!$A$101,env_ac_mfa!$D:$D,Data_mfa!$C$101,env_ac_mfa!$E:$E,Data_mfa!$B$93)</f>
        <v>80.994</v>
      </c>
    </row>
    <row r="102" spans="1:28" ht="13.5" thickTop="1" x14ac:dyDescent="0.2">
      <c r="A102" s="155" t="s">
        <v>68</v>
      </c>
      <c r="B102" s="155" t="s">
        <v>1</v>
      </c>
      <c r="C102" s="155" t="s">
        <v>60</v>
      </c>
      <c r="D102" s="155" t="s">
        <v>5</v>
      </c>
      <c r="E102" s="156" t="s">
        <v>14</v>
      </c>
      <c r="F102" s="156" t="s">
        <v>14</v>
      </c>
      <c r="G102" s="156" t="s">
        <v>14</v>
      </c>
      <c r="H102" s="156" t="s">
        <v>14</v>
      </c>
      <c r="I102" s="156" t="s">
        <v>14</v>
      </c>
      <c r="J102" s="156" t="s">
        <v>14</v>
      </c>
      <c r="K102" s="156" t="s">
        <v>14</v>
      </c>
      <c r="L102" s="156" t="s">
        <v>14</v>
      </c>
      <c r="M102" s="156" t="s">
        <v>14</v>
      </c>
      <c r="N102" s="156" t="s">
        <v>14</v>
      </c>
      <c r="O102" s="156" t="s">
        <v>14</v>
      </c>
      <c r="P102" s="156" t="s">
        <v>14</v>
      </c>
      <c r="Q102" s="156" t="s">
        <v>14</v>
      </c>
      <c r="R102" s="156" t="s">
        <v>14</v>
      </c>
      <c r="S102" s="156" t="s">
        <v>14</v>
      </c>
      <c r="T102" s="156" t="s">
        <v>14</v>
      </c>
      <c r="U102" s="156" t="s">
        <v>14</v>
      </c>
      <c r="V102" s="156" t="s">
        <v>14</v>
      </c>
      <c r="W102" s="156" t="s">
        <v>14</v>
      </c>
      <c r="X102" s="157" t="s">
        <v>14</v>
      </c>
      <c r="Y102" s="157" t="s">
        <v>14</v>
      </c>
      <c r="Z102" s="158" t="s">
        <v>14</v>
      </c>
      <c r="AA102" s="158" t="s">
        <v>14</v>
      </c>
      <c r="AB102" s="158" t="s">
        <v>14</v>
      </c>
    </row>
    <row r="103" spans="1:28" x14ac:dyDescent="0.2">
      <c r="A103" s="144" t="s">
        <v>68</v>
      </c>
      <c r="B103" s="144" t="s">
        <v>1</v>
      </c>
      <c r="C103" s="144" t="s">
        <v>59</v>
      </c>
      <c r="D103" s="144" t="s">
        <v>3</v>
      </c>
      <c r="E103" s="152" t="s">
        <v>14</v>
      </c>
      <c r="F103" s="153" t="s">
        <v>14</v>
      </c>
      <c r="G103" s="153" t="s">
        <v>14</v>
      </c>
      <c r="H103" s="153" t="s">
        <v>14</v>
      </c>
      <c r="I103" s="153" t="s">
        <v>14</v>
      </c>
      <c r="J103" s="153" t="s">
        <v>14</v>
      </c>
      <c r="K103" s="153" t="s">
        <v>14</v>
      </c>
      <c r="L103" s="153" t="s">
        <v>14</v>
      </c>
      <c r="M103" s="153" t="s">
        <v>14</v>
      </c>
      <c r="N103" s="153" t="s">
        <v>14</v>
      </c>
      <c r="O103" s="153" t="s">
        <v>14</v>
      </c>
      <c r="P103" s="153" t="s">
        <v>14</v>
      </c>
      <c r="Q103" s="153" t="s">
        <v>14</v>
      </c>
      <c r="R103" s="153" t="s">
        <v>14</v>
      </c>
      <c r="S103" s="153" t="s">
        <v>14</v>
      </c>
      <c r="T103" s="153" t="s">
        <v>14</v>
      </c>
      <c r="U103" s="153" t="s">
        <v>14</v>
      </c>
      <c r="V103" s="153" t="s">
        <v>14</v>
      </c>
      <c r="W103" s="153" t="s">
        <v>14</v>
      </c>
      <c r="X103" s="159" t="s">
        <v>14</v>
      </c>
      <c r="Y103" s="160" t="s">
        <v>14</v>
      </c>
      <c r="Z103" s="160" t="s">
        <v>14</v>
      </c>
      <c r="AA103" s="160" t="s">
        <v>14</v>
      </c>
      <c r="AB103" s="160" t="s">
        <v>14</v>
      </c>
    </row>
    <row r="104" spans="1:28" x14ac:dyDescent="0.2">
      <c r="A104" s="144" t="s">
        <v>68</v>
      </c>
      <c r="B104" s="144" t="s">
        <v>1</v>
      </c>
      <c r="C104" s="144" t="s">
        <v>58</v>
      </c>
      <c r="D104" s="144" t="s">
        <v>57</v>
      </c>
      <c r="E104" s="153" t="s">
        <v>14</v>
      </c>
      <c r="F104" s="153" t="s">
        <v>14</v>
      </c>
      <c r="G104" s="153" t="s">
        <v>14</v>
      </c>
      <c r="H104" s="153" t="s">
        <v>14</v>
      </c>
      <c r="I104" s="153" t="s">
        <v>14</v>
      </c>
      <c r="J104" s="153" t="s">
        <v>14</v>
      </c>
      <c r="K104" s="153" t="s">
        <v>14</v>
      </c>
      <c r="L104" s="153" t="s">
        <v>14</v>
      </c>
      <c r="M104" s="153" t="s">
        <v>14</v>
      </c>
      <c r="N104" s="153" t="s">
        <v>14</v>
      </c>
      <c r="O104" s="153" t="s">
        <v>14</v>
      </c>
      <c r="P104" s="153" t="s">
        <v>14</v>
      </c>
      <c r="Q104" s="153" t="s">
        <v>14</v>
      </c>
      <c r="R104" s="153" t="s">
        <v>14</v>
      </c>
      <c r="S104" s="153" t="s">
        <v>14</v>
      </c>
      <c r="T104" s="153" t="s">
        <v>14</v>
      </c>
      <c r="U104" s="153" t="s">
        <v>14</v>
      </c>
      <c r="V104" s="153" t="s">
        <v>14</v>
      </c>
      <c r="W104" s="153" t="s">
        <v>14</v>
      </c>
      <c r="X104" s="159" t="s">
        <v>14</v>
      </c>
      <c r="Y104" s="160" t="s">
        <v>14</v>
      </c>
      <c r="Z104" s="160" t="s">
        <v>14</v>
      </c>
      <c r="AA104" s="160" t="s">
        <v>14</v>
      </c>
      <c r="AB104" s="160" t="s">
        <v>14</v>
      </c>
    </row>
    <row r="105" spans="1:28" x14ac:dyDescent="0.2">
      <c r="A105" s="144" t="s">
        <v>68</v>
      </c>
      <c r="B105" s="144" t="s">
        <v>1</v>
      </c>
      <c r="C105" s="144" t="s">
        <v>56</v>
      </c>
      <c r="D105" s="144" t="s">
        <v>12</v>
      </c>
      <c r="E105" s="161">
        <f t="shared" ref="E105:AA105" si="0">E19/$E19*100</f>
        <v>100</v>
      </c>
      <c r="F105" s="161">
        <f t="shared" si="0"/>
        <v>99.196055001755084</v>
      </c>
      <c r="G105" s="161">
        <f t="shared" si="0"/>
        <v>100.12490248498445</v>
      </c>
      <c r="H105" s="161">
        <f t="shared" si="0"/>
        <v>92.130922192280693</v>
      </c>
      <c r="I105" s="161">
        <f t="shared" si="0"/>
        <v>104.68886669976926</v>
      </c>
      <c r="J105" s="161">
        <f t="shared" si="0"/>
        <v>100.70343311528677</v>
      </c>
      <c r="K105" s="161">
        <f t="shared" si="0"/>
        <v>95.304384068188526</v>
      </c>
      <c r="L105" s="161">
        <f t="shared" si="0"/>
        <v>99.426898171865659</v>
      </c>
      <c r="M105" s="161">
        <f t="shared" si="0"/>
        <v>101.15113420677434</v>
      </c>
      <c r="N105" s="161">
        <f t="shared" si="0"/>
        <v>97.698525461688661</v>
      </c>
      <c r="O105" s="161">
        <f t="shared" si="0"/>
        <v>95.44247713126947</v>
      </c>
      <c r="P105" s="161">
        <f t="shared" si="0"/>
        <v>99.952229947884049</v>
      </c>
      <c r="Q105" s="161">
        <f t="shared" si="0"/>
        <v>95.074040607973132</v>
      </c>
      <c r="R105" s="161">
        <f t="shared" si="0"/>
        <v>97.463302886818298</v>
      </c>
      <c r="S105" s="161">
        <f t="shared" si="0"/>
        <v>104.32369801007712</v>
      </c>
      <c r="T105" s="161">
        <f t="shared" si="0"/>
        <v>96.634801047998579</v>
      </c>
      <c r="U105" s="161">
        <f t="shared" si="0"/>
        <v>98.184682673027936</v>
      </c>
      <c r="V105" s="161">
        <f t="shared" si="0"/>
        <v>102.25004637644545</v>
      </c>
      <c r="W105" s="161">
        <f t="shared" si="0"/>
        <v>98.667131067882991</v>
      </c>
      <c r="X105" s="162">
        <f t="shared" si="0"/>
        <v>100.15182245822712</v>
      </c>
      <c r="Y105" s="163">
        <f t="shared" si="0"/>
        <v>98.548900329748093</v>
      </c>
      <c r="Z105" s="163">
        <f t="shared" si="0"/>
        <v>101.54220727679049</v>
      </c>
      <c r="AA105" s="163">
        <f t="shared" si="0"/>
        <v>95.361996728271592</v>
      </c>
      <c r="AB105" s="163">
        <f t="shared" ref="AB105" si="1">AB19/$E19*100</f>
        <v>94.381638162752026</v>
      </c>
    </row>
    <row r="106" spans="1:28" x14ac:dyDescent="0.2">
      <c r="A106" s="144" t="s">
        <v>68</v>
      </c>
      <c r="B106" s="144" t="s">
        <v>1</v>
      </c>
      <c r="C106" s="144" t="s">
        <v>53</v>
      </c>
      <c r="D106" s="144" t="s">
        <v>52</v>
      </c>
      <c r="E106" s="153" t="s">
        <v>14</v>
      </c>
      <c r="F106" s="153" t="s">
        <v>14</v>
      </c>
      <c r="G106" s="153" t="s">
        <v>14</v>
      </c>
      <c r="H106" s="153" t="s">
        <v>14</v>
      </c>
      <c r="I106" s="153" t="s">
        <v>14</v>
      </c>
      <c r="J106" s="153" t="s">
        <v>14</v>
      </c>
      <c r="K106" s="153" t="s">
        <v>14</v>
      </c>
      <c r="L106" s="153" t="s">
        <v>14</v>
      </c>
      <c r="M106" s="153" t="s">
        <v>14</v>
      </c>
      <c r="N106" s="153" t="s">
        <v>14</v>
      </c>
      <c r="O106" s="153" t="s">
        <v>14</v>
      </c>
      <c r="P106" s="153" t="s">
        <v>14</v>
      </c>
      <c r="Q106" s="153" t="s">
        <v>14</v>
      </c>
      <c r="R106" s="153" t="s">
        <v>14</v>
      </c>
      <c r="S106" s="153" t="s">
        <v>14</v>
      </c>
      <c r="T106" s="153" t="s">
        <v>14</v>
      </c>
      <c r="U106" s="153" t="s">
        <v>14</v>
      </c>
      <c r="V106" s="153" t="s">
        <v>14</v>
      </c>
      <c r="W106" s="153" t="s">
        <v>14</v>
      </c>
      <c r="X106" s="153" t="s">
        <v>14</v>
      </c>
      <c r="Y106" s="153" t="s">
        <v>14</v>
      </c>
      <c r="Z106" s="153" t="s">
        <v>14</v>
      </c>
      <c r="AA106" s="153" t="s">
        <v>14</v>
      </c>
      <c r="AB106" s="153" t="s">
        <v>14</v>
      </c>
    </row>
    <row r="107" spans="1:28" x14ac:dyDescent="0.2">
      <c r="A107" s="144" t="s">
        <v>67</v>
      </c>
      <c r="B107" s="144" t="s">
        <v>66</v>
      </c>
      <c r="C107" s="144" t="s">
        <v>60</v>
      </c>
      <c r="D107" s="144" t="s">
        <v>5</v>
      </c>
      <c r="E107" s="153" t="s">
        <v>14</v>
      </c>
      <c r="F107" s="153" t="s">
        <v>14</v>
      </c>
      <c r="G107" s="153" t="s">
        <v>14</v>
      </c>
      <c r="H107" s="153" t="s">
        <v>14</v>
      </c>
      <c r="I107" s="153" t="s">
        <v>14</v>
      </c>
      <c r="J107" s="153" t="s">
        <v>14</v>
      </c>
      <c r="K107" s="153" t="s">
        <v>14</v>
      </c>
      <c r="L107" s="153" t="s">
        <v>14</v>
      </c>
      <c r="M107" s="153" t="s">
        <v>14</v>
      </c>
      <c r="N107" s="153" t="s">
        <v>14</v>
      </c>
      <c r="O107" s="153" t="s">
        <v>14</v>
      </c>
      <c r="P107" s="153" t="s">
        <v>14</v>
      </c>
      <c r="Q107" s="153" t="s">
        <v>14</v>
      </c>
      <c r="R107" s="153" t="s">
        <v>14</v>
      </c>
      <c r="S107" s="153" t="s">
        <v>14</v>
      </c>
      <c r="T107" s="153" t="s">
        <v>14</v>
      </c>
      <c r="U107" s="153" t="s">
        <v>14</v>
      </c>
      <c r="V107" s="153" t="s">
        <v>14</v>
      </c>
      <c r="W107" s="153" t="s">
        <v>14</v>
      </c>
      <c r="X107" s="153" t="s">
        <v>14</v>
      </c>
      <c r="Y107" s="153" t="s">
        <v>14</v>
      </c>
      <c r="Z107" s="153" t="s">
        <v>14</v>
      </c>
      <c r="AA107" s="153" t="s">
        <v>14</v>
      </c>
      <c r="AB107" s="153" t="s">
        <v>14</v>
      </c>
    </row>
    <row r="108" spans="1:28" x14ac:dyDescent="0.2">
      <c r="A108" s="144" t="s">
        <v>67</v>
      </c>
      <c r="B108" s="144" t="s">
        <v>66</v>
      </c>
      <c r="C108" s="144" t="s">
        <v>59</v>
      </c>
      <c r="D108" s="144" t="s">
        <v>3</v>
      </c>
      <c r="E108" s="153" t="s">
        <v>14</v>
      </c>
      <c r="F108" s="153" t="s">
        <v>14</v>
      </c>
      <c r="G108" s="153" t="s">
        <v>14</v>
      </c>
      <c r="H108" s="153" t="s">
        <v>14</v>
      </c>
      <c r="I108" s="153" t="s">
        <v>14</v>
      </c>
      <c r="J108" s="153" t="s">
        <v>14</v>
      </c>
      <c r="K108" s="153" t="s">
        <v>14</v>
      </c>
      <c r="L108" s="153" t="s">
        <v>14</v>
      </c>
      <c r="M108" s="153" t="s">
        <v>14</v>
      </c>
      <c r="N108" s="153" t="s">
        <v>14</v>
      </c>
      <c r="O108" s="153" t="s">
        <v>14</v>
      </c>
      <c r="P108" s="153" t="s">
        <v>14</v>
      </c>
      <c r="Q108" s="153" t="s">
        <v>14</v>
      </c>
      <c r="R108" s="153" t="s">
        <v>14</v>
      </c>
      <c r="S108" s="153" t="s">
        <v>14</v>
      </c>
      <c r="T108" s="153" t="s">
        <v>14</v>
      </c>
      <c r="U108" s="153" t="s">
        <v>14</v>
      </c>
      <c r="V108" s="153" t="s">
        <v>14</v>
      </c>
      <c r="W108" s="153" t="s">
        <v>14</v>
      </c>
      <c r="X108" s="153" t="s">
        <v>14</v>
      </c>
      <c r="Y108" s="153" t="s">
        <v>14</v>
      </c>
      <c r="Z108" s="153" t="s">
        <v>14</v>
      </c>
      <c r="AA108" s="153" t="s">
        <v>14</v>
      </c>
      <c r="AB108" s="153" t="s">
        <v>14</v>
      </c>
    </row>
    <row r="109" spans="1:28" x14ac:dyDescent="0.2">
      <c r="A109" s="144" t="s">
        <v>67</v>
      </c>
      <c r="B109" s="144" t="s">
        <v>66</v>
      </c>
      <c r="C109" s="144" t="s">
        <v>58</v>
      </c>
      <c r="D109" s="144" t="s">
        <v>57</v>
      </c>
      <c r="E109" s="153" t="s">
        <v>14</v>
      </c>
      <c r="F109" s="153" t="s">
        <v>14</v>
      </c>
      <c r="G109" s="153" t="s">
        <v>14</v>
      </c>
      <c r="H109" s="153" t="s">
        <v>14</v>
      </c>
      <c r="I109" s="153" t="s">
        <v>14</v>
      </c>
      <c r="J109" s="153" t="s">
        <v>14</v>
      </c>
      <c r="K109" s="153" t="s">
        <v>14</v>
      </c>
      <c r="L109" s="153" t="s">
        <v>14</v>
      </c>
      <c r="M109" s="153" t="s">
        <v>14</v>
      </c>
      <c r="N109" s="153" t="s">
        <v>14</v>
      </c>
      <c r="O109" s="153" t="s">
        <v>14</v>
      </c>
      <c r="P109" s="153" t="s">
        <v>14</v>
      </c>
      <c r="Q109" s="153" t="s">
        <v>14</v>
      </c>
      <c r="R109" s="153" t="s">
        <v>14</v>
      </c>
      <c r="S109" s="153" t="s">
        <v>14</v>
      </c>
      <c r="T109" s="153" t="s">
        <v>14</v>
      </c>
      <c r="U109" s="153" t="s">
        <v>14</v>
      </c>
      <c r="V109" s="153" t="s">
        <v>14</v>
      </c>
      <c r="W109" s="153" t="s">
        <v>14</v>
      </c>
      <c r="X109" s="153" t="s">
        <v>14</v>
      </c>
      <c r="Y109" s="153" t="s">
        <v>14</v>
      </c>
      <c r="Z109" s="153" t="s">
        <v>14</v>
      </c>
      <c r="AA109" s="153" t="s">
        <v>14</v>
      </c>
      <c r="AB109" s="153" t="s">
        <v>14</v>
      </c>
    </row>
    <row r="110" spans="1:28" x14ac:dyDescent="0.2">
      <c r="A110" s="144" t="s">
        <v>67</v>
      </c>
      <c r="B110" s="144" t="s">
        <v>66</v>
      </c>
      <c r="C110" s="144" t="s">
        <v>56</v>
      </c>
      <c r="D110" s="144" t="s">
        <v>12</v>
      </c>
      <c r="E110" s="161">
        <f t="shared" ref="E110:W110" si="2">E24/$E24*100</f>
        <v>100</v>
      </c>
      <c r="F110" s="161">
        <f t="shared" si="2"/>
        <v>94.345215928441888</v>
      </c>
      <c r="G110" s="161">
        <f t="shared" si="2"/>
        <v>90.147511522491499</v>
      </c>
      <c r="H110" s="161">
        <f t="shared" si="2"/>
        <v>94.262401848057166</v>
      </c>
      <c r="I110" s="161">
        <f t="shared" si="2"/>
        <v>99.768898683668965</v>
      </c>
      <c r="J110" s="161">
        <f t="shared" si="2"/>
        <v>101.99746493522366</v>
      </c>
      <c r="K110" s="161">
        <f t="shared" si="2"/>
        <v>104.10691170860038</v>
      </c>
      <c r="L110" s="161">
        <f t="shared" si="2"/>
        <v>104.0814156371226</v>
      </c>
      <c r="M110" s="161">
        <f t="shared" si="2"/>
        <v>99.604297873192294</v>
      </c>
      <c r="N110" s="161">
        <f t="shared" si="2"/>
        <v>65.605293284079892</v>
      </c>
      <c r="O110" s="161">
        <f t="shared" si="2"/>
        <v>89.396232992270868</v>
      </c>
      <c r="P110" s="161">
        <f t="shared" si="2"/>
        <v>91.043842661004078</v>
      </c>
      <c r="Q110" s="161">
        <f t="shared" si="2"/>
        <v>85.325683446586936</v>
      </c>
      <c r="R110" s="161">
        <f t="shared" si="2"/>
        <v>100.24448082304993</v>
      </c>
      <c r="S110" s="161">
        <f t="shared" si="2"/>
        <v>94.945318107632318</v>
      </c>
      <c r="T110" s="161">
        <f t="shared" si="2"/>
        <v>102.7842849949905</v>
      </c>
      <c r="U110" s="161">
        <f t="shared" si="2"/>
        <v>105.98750841136902</v>
      </c>
      <c r="V110" s="161">
        <f t="shared" si="2"/>
        <v>106.63109070617483</v>
      </c>
      <c r="W110" s="161">
        <f t="shared" si="2"/>
        <v>115.03162937897523</v>
      </c>
      <c r="X110" s="162">
        <f>X24/$E24*100</f>
        <v>109.92659846296651</v>
      </c>
      <c r="Y110" s="163">
        <f>Y24/$E24*100</f>
        <v>105.14120867430539</v>
      </c>
      <c r="Z110" s="163">
        <f>Z24/$E24*100</f>
        <v>112.64735016024613</v>
      </c>
      <c r="AA110" s="163">
        <f>AA24/$E24*100</f>
        <v>113.73368532215909</v>
      </c>
      <c r="AB110" s="163">
        <f>AB24/$E24*100</f>
        <v>105.35413465131494</v>
      </c>
    </row>
    <row r="111" spans="1:28" x14ac:dyDescent="0.2">
      <c r="A111" s="144" t="s">
        <v>67</v>
      </c>
      <c r="B111" s="144" t="s">
        <v>66</v>
      </c>
      <c r="C111" s="144" t="s">
        <v>53</v>
      </c>
      <c r="D111" s="144" t="s">
        <v>52</v>
      </c>
      <c r="E111" s="153" t="s">
        <v>14</v>
      </c>
      <c r="F111" s="153" t="s">
        <v>14</v>
      </c>
      <c r="G111" s="153" t="s">
        <v>14</v>
      </c>
      <c r="H111" s="153" t="s">
        <v>14</v>
      </c>
      <c r="I111" s="153" t="s">
        <v>14</v>
      </c>
      <c r="J111" s="153" t="s">
        <v>14</v>
      </c>
      <c r="K111" s="153" t="s">
        <v>14</v>
      </c>
      <c r="L111" s="153" t="s">
        <v>14</v>
      </c>
      <c r="M111" s="153" t="s">
        <v>14</v>
      </c>
      <c r="N111" s="153" t="s">
        <v>14</v>
      </c>
      <c r="O111" s="153" t="s">
        <v>14</v>
      </c>
      <c r="P111" s="153" t="s">
        <v>14</v>
      </c>
      <c r="Q111" s="153" t="s">
        <v>14</v>
      </c>
      <c r="R111" s="153" t="s">
        <v>14</v>
      </c>
      <c r="S111" s="153" t="s">
        <v>14</v>
      </c>
      <c r="T111" s="153" t="s">
        <v>14</v>
      </c>
      <c r="U111" s="153" t="s">
        <v>14</v>
      </c>
      <c r="V111" s="153" t="s">
        <v>14</v>
      </c>
      <c r="W111" s="153" t="s">
        <v>14</v>
      </c>
      <c r="X111" s="153" t="s">
        <v>14</v>
      </c>
      <c r="Y111" s="153" t="s">
        <v>14</v>
      </c>
      <c r="Z111" s="153" t="s">
        <v>14</v>
      </c>
      <c r="AA111" s="153" t="s">
        <v>14</v>
      </c>
      <c r="AB111" s="153" t="s">
        <v>14</v>
      </c>
    </row>
    <row r="112" spans="1:28" x14ac:dyDescent="0.2">
      <c r="A112" s="144" t="s">
        <v>65</v>
      </c>
      <c r="B112" s="144" t="s">
        <v>6</v>
      </c>
      <c r="C112" s="144" t="s">
        <v>60</v>
      </c>
      <c r="D112" s="164" t="s">
        <v>5</v>
      </c>
      <c r="E112" s="153" t="s">
        <v>14</v>
      </c>
      <c r="F112" s="153" t="s">
        <v>14</v>
      </c>
      <c r="G112" s="153" t="s">
        <v>14</v>
      </c>
      <c r="H112" s="153" t="s">
        <v>14</v>
      </c>
      <c r="I112" s="153" t="s">
        <v>14</v>
      </c>
      <c r="J112" s="153" t="s">
        <v>14</v>
      </c>
      <c r="K112" s="153" t="s">
        <v>14</v>
      </c>
      <c r="L112" s="153" t="s">
        <v>14</v>
      </c>
      <c r="M112" s="153" t="s">
        <v>14</v>
      </c>
      <c r="N112" s="153" t="s">
        <v>14</v>
      </c>
      <c r="O112" s="153" t="s">
        <v>14</v>
      </c>
      <c r="P112" s="153" t="s">
        <v>14</v>
      </c>
      <c r="Q112" s="153" t="s">
        <v>14</v>
      </c>
      <c r="R112" s="153" t="s">
        <v>14</v>
      </c>
      <c r="S112" s="153" t="s">
        <v>14</v>
      </c>
      <c r="T112" s="153" t="s">
        <v>14</v>
      </c>
      <c r="U112" s="153" t="s">
        <v>14</v>
      </c>
      <c r="V112" s="153" t="s">
        <v>14</v>
      </c>
      <c r="W112" s="153" t="s">
        <v>14</v>
      </c>
      <c r="X112" s="153" t="s">
        <v>14</v>
      </c>
      <c r="Y112" s="153" t="s">
        <v>14</v>
      </c>
      <c r="Z112" s="153" t="s">
        <v>14</v>
      </c>
      <c r="AA112" s="153" t="s">
        <v>14</v>
      </c>
      <c r="AB112" s="153" t="s">
        <v>14</v>
      </c>
    </row>
    <row r="113" spans="1:28" x14ac:dyDescent="0.2">
      <c r="A113" s="144" t="s">
        <v>65</v>
      </c>
      <c r="B113" s="144" t="s">
        <v>6</v>
      </c>
      <c r="C113" s="144" t="s">
        <v>59</v>
      </c>
      <c r="D113" s="144" t="s">
        <v>3</v>
      </c>
      <c r="E113" s="153" t="s">
        <v>14</v>
      </c>
      <c r="F113" s="153" t="s">
        <v>14</v>
      </c>
      <c r="G113" s="153" t="s">
        <v>14</v>
      </c>
      <c r="H113" s="153" t="s">
        <v>14</v>
      </c>
      <c r="I113" s="153" t="s">
        <v>14</v>
      </c>
      <c r="J113" s="153" t="s">
        <v>14</v>
      </c>
      <c r="K113" s="153" t="s">
        <v>14</v>
      </c>
      <c r="L113" s="153" t="s">
        <v>14</v>
      </c>
      <c r="M113" s="153" t="s">
        <v>14</v>
      </c>
      <c r="N113" s="153" t="s">
        <v>14</v>
      </c>
      <c r="O113" s="153" t="s">
        <v>14</v>
      </c>
      <c r="P113" s="153" t="s">
        <v>14</v>
      </c>
      <c r="Q113" s="153" t="s">
        <v>14</v>
      </c>
      <c r="R113" s="153" t="s">
        <v>14</v>
      </c>
      <c r="S113" s="153" t="s">
        <v>14</v>
      </c>
      <c r="T113" s="153" t="s">
        <v>14</v>
      </c>
      <c r="U113" s="153" t="s">
        <v>14</v>
      </c>
      <c r="V113" s="153" t="s">
        <v>14</v>
      </c>
      <c r="W113" s="153" t="s">
        <v>14</v>
      </c>
      <c r="X113" s="153" t="s">
        <v>14</v>
      </c>
      <c r="Y113" s="153" t="s">
        <v>14</v>
      </c>
      <c r="Z113" s="153" t="s">
        <v>14</v>
      </c>
      <c r="AA113" s="153" t="s">
        <v>14</v>
      </c>
      <c r="AB113" s="153" t="s">
        <v>14</v>
      </c>
    </row>
    <row r="114" spans="1:28" x14ac:dyDescent="0.2">
      <c r="A114" s="144" t="s">
        <v>65</v>
      </c>
      <c r="B114" s="144" t="s">
        <v>6</v>
      </c>
      <c r="C114" s="144" t="s">
        <v>58</v>
      </c>
      <c r="D114" s="144" t="s">
        <v>57</v>
      </c>
      <c r="E114" s="153" t="s">
        <v>14</v>
      </c>
      <c r="F114" s="153" t="s">
        <v>14</v>
      </c>
      <c r="G114" s="153" t="s">
        <v>14</v>
      </c>
      <c r="H114" s="153" t="s">
        <v>14</v>
      </c>
      <c r="I114" s="153" t="s">
        <v>14</v>
      </c>
      <c r="J114" s="153" t="s">
        <v>14</v>
      </c>
      <c r="K114" s="153" t="s">
        <v>14</v>
      </c>
      <c r="L114" s="153" t="s">
        <v>14</v>
      </c>
      <c r="M114" s="153" t="s">
        <v>14</v>
      </c>
      <c r="N114" s="153" t="s">
        <v>14</v>
      </c>
      <c r="O114" s="153" t="s">
        <v>14</v>
      </c>
      <c r="P114" s="153" t="s">
        <v>14</v>
      </c>
      <c r="Q114" s="153" t="s">
        <v>14</v>
      </c>
      <c r="R114" s="153" t="s">
        <v>14</v>
      </c>
      <c r="S114" s="153" t="s">
        <v>14</v>
      </c>
      <c r="T114" s="153" t="s">
        <v>14</v>
      </c>
      <c r="U114" s="153" t="s">
        <v>14</v>
      </c>
      <c r="V114" s="153" t="s">
        <v>14</v>
      </c>
      <c r="W114" s="153" t="s">
        <v>14</v>
      </c>
      <c r="X114" s="153" t="s">
        <v>14</v>
      </c>
      <c r="Y114" s="153" t="s">
        <v>14</v>
      </c>
      <c r="Z114" s="153" t="s">
        <v>14</v>
      </c>
      <c r="AA114" s="153" t="s">
        <v>14</v>
      </c>
      <c r="AB114" s="153" t="s">
        <v>14</v>
      </c>
    </row>
    <row r="115" spans="1:28" x14ac:dyDescent="0.2">
      <c r="A115" s="144" t="s">
        <v>65</v>
      </c>
      <c r="B115" s="144" t="s">
        <v>6</v>
      </c>
      <c r="C115" s="144" t="s">
        <v>56</v>
      </c>
      <c r="D115" s="144" t="s">
        <v>12</v>
      </c>
      <c r="E115" s="161">
        <f t="shared" ref="E115:AA115" si="3">E29/$E29*100</f>
        <v>100</v>
      </c>
      <c r="F115" s="161">
        <f t="shared" si="3"/>
        <v>102.01682435422855</v>
      </c>
      <c r="G115" s="161">
        <f t="shared" si="3"/>
        <v>102.77937854254947</v>
      </c>
      <c r="H115" s="161">
        <f t="shared" si="3"/>
        <v>106.34178559148044</v>
      </c>
      <c r="I115" s="161">
        <f t="shared" si="3"/>
        <v>109.14536612389708</v>
      </c>
      <c r="J115" s="161">
        <f t="shared" si="3"/>
        <v>113.66998839475883</v>
      </c>
      <c r="K115" s="161">
        <f t="shared" si="3"/>
        <v>121.22128411888053</v>
      </c>
      <c r="L115" s="161">
        <f t="shared" si="3"/>
        <v>128.84993615216806</v>
      </c>
      <c r="M115" s="161">
        <f t="shared" si="3"/>
        <v>124.24241165243551</v>
      </c>
      <c r="N115" s="161">
        <f t="shared" si="3"/>
        <v>104.70819954695627</v>
      </c>
      <c r="O115" s="161">
        <f t="shared" si="3"/>
        <v>98.903423731147868</v>
      </c>
      <c r="P115" s="161">
        <f t="shared" si="3"/>
        <v>106.27926767277415</v>
      </c>
      <c r="Q115" s="161">
        <f t="shared" si="3"/>
        <v>93.89758281537803</v>
      </c>
      <c r="R115" s="161">
        <f t="shared" si="3"/>
        <v>88.681227511206728</v>
      </c>
      <c r="S115" s="161">
        <f t="shared" si="3"/>
        <v>89.096968300437638</v>
      </c>
      <c r="T115" s="161">
        <f t="shared" si="3"/>
        <v>91.876871578602874</v>
      </c>
      <c r="U115" s="161">
        <f t="shared" si="3"/>
        <v>91.903208533033947</v>
      </c>
      <c r="V115" s="161">
        <f t="shared" si="3"/>
        <v>94.792007158655366</v>
      </c>
      <c r="W115" s="161">
        <f t="shared" si="3"/>
        <v>99.913846184581388</v>
      </c>
      <c r="X115" s="162">
        <f t="shared" si="3"/>
        <v>103.73694397740594</v>
      </c>
      <c r="Y115" s="163">
        <f t="shared" si="3"/>
        <v>102.38392368936728</v>
      </c>
      <c r="Z115" s="163">
        <f t="shared" si="3"/>
        <v>106.63034430801621</v>
      </c>
      <c r="AA115" s="163">
        <f t="shared" si="3"/>
        <v>104.54401579961545</v>
      </c>
      <c r="AB115" s="163">
        <f t="shared" ref="AB115" si="4">AB29/$E29*100</f>
        <v>106.75492559134683</v>
      </c>
    </row>
    <row r="116" spans="1:28" x14ac:dyDescent="0.2">
      <c r="A116" s="144" t="s">
        <v>65</v>
      </c>
      <c r="B116" s="144" t="s">
        <v>6</v>
      </c>
      <c r="C116" s="144" t="s">
        <v>53</v>
      </c>
      <c r="D116" s="144" t="s">
        <v>52</v>
      </c>
      <c r="E116" s="153" t="s">
        <v>14</v>
      </c>
      <c r="F116" s="153" t="s">
        <v>14</v>
      </c>
      <c r="G116" s="153" t="s">
        <v>14</v>
      </c>
      <c r="H116" s="153" t="s">
        <v>14</v>
      </c>
      <c r="I116" s="153" t="s">
        <v>14</v>
      </c>
      <c r="J116" s="153" t="s">
        <v>14</v>
      </c>
      <c r="K116" s="153" t="s">
        <v>14</v>
      </c>
      <c r="L116" s="153" t="s">
        <v>14</v>
      </c>
      <c r="M116" s="153" t="s">
        <v>14</v>
      </c>
      <c r="N116" s="153" t="s">
        <v>14</v>
      </c>
      <c r="O116" s="153" t="s">
        <v>14</v>
      </c>
      <c r="P116" s="153" t="s">
        <v>14</v>
      </c>
      <c r="Q116" s="153" t="s">
        <v>14</v>
      </c>
      <c r="R116" s="153" t="s">
        <v>14</v>
      </c>
      <c r="S116" s="153" t="s">
        <v>14</v>
      </c>
      <c r="T116" s="153" t="s">
        <v>14</v>
      </c>
      <c r="U116" s="153" t="s">
        <v>14</v>
      </c>
      <c r="V116" s="153" t="s">
        <v>14</v>
      </c>
      <c r="W116" s="153" t="s">
        <v>14</v>
      </c>
      <c r="X116" s="153" t="s">
        <v>14</v>
      </c>
      <c r="Y116" s="153" t="s">
        <v>14</v>
      </c>
      <c r="Z116" s="153" t="s">
        <v>14</v>
      </c>
      <c r="AA116" s="153" t="s">
        <v>14</v>
      </c>
      <c r="AB116" s="153" t="s">
        <v>14</v>
      </c>
    </row>
    <row r="117" spans="1:28" x14ac:dyDescent="0.2">
      <c r="A117" s="144" t="s">
        <v>64</v>
      </c>
      <c r="B117" s="144" t="s">
        <v>63</v>
      </c>
      <c r="C117" s="144" t="s">
        <v>60</v>
      </c>
      <c r="D117" s="144" t="s">
        <v>5</v>
      </c>
      <c r="E117" s="153" t="s">
        <v>14</v>
      </c>
      <c r="F117" s="153" t="s">
        <v>14</v>
      </c>
      <c r="G117" s="153" t="s">
        <v>14</v>
      </c>
      <c r="H117" s="153" t="s">
        <v>14</v>
      </c>
      <c r="I117" s="153" t="s">
        <v>14</v>
      </c>
      <c r="J117" s="153" t="s">
        <v>14</v>
      </c>
      <c r="K117" s="153" t="s">
        <v>14</v>
      </c>
      <c r="L117" s="153" t="s">
        <v>14</v>
      </c>
      <c r="M117" s="153" t="s">
        <v>14</v>
      </c>
      <c r="N117" s="153" t="s">
        <v>14</v>
      </c>
      <c r="O117" s="153" t="s">
        <v>14</v>
      </c>
      <c r="P117" s="153" t="s">
        <v>14</v>
      </c>
      <c r="Q117" s="153" t="s">
        <v>14</v>
      </c>
      <c r="R117" s="153" t="s">
        <v>14</v>
      </c>
      <c r="S117" s="153" t="s">
        <v>14</v>
      </c>
      <c r="T117" s="153" t="s">
        <v>14</v>
      </c>
      <c r="U117" s="153" t="s">
        <v>14</v>
      </c>
      <c r="V117" s="153" t="s">
        <v>14</v>
      </c>
      <c r="W117" s="153" t="s">
        <v>14</v>
      </c>
      <c r="X117" s="153" t="s">
        <v>14</v>
      </c>
      <c r="Y117" s="153" t="s">
        <v>14</v>
      </c>
      <c r="Z117" s="153" t="s">
        <v>14</v>
      </c>
      <c r="AA117" s="153" t="s">
        <v>14</v>
      </c>
      <c r="AB117" s="153" t="s">
        <v>14</v>
      </c>
    </row>
    <row r="118" spans="1:28" x14ac:dyDescent="0.2">
      <c r="A118" s="144" t="s">
        <v>64</v>
      </c>
      <c r="B118" s="144" t="s">
        <v>63</v>
      </c>
      <c r="C118" s="144" t="s">
        <v>59</v>
      </c>
      <c r="D118" s="144" t="s">
        <v>3</v>
      </c>
      <c r="E118" s="153" t="s">
        <v>14</v>
      </c>
      <c r="F118" s="153" t="s">
        <v>14</v>
      </c>
      <c r="G118" s="153" t="s">
        <v>14</v>
      </c>
      <c r="H118" s="153" t="s">
        <v>14</v>
      </c>
      <c r="I118" s="153" t="s">
        <v>14</v>
      </c>
      <c r="J118" s="153" t="s">
        <v>14</v>
      </c>
      <c r="K118" s="153" t="s">
        <v>14</v>
      </c>
      <c r="L118" s="153" t="s">
        <v>14</v>
      </c>
      <c r="M118" s="153" t="s">
        <v>14</v>
      </c>
      <c r="N118" s="153" t="s">
        <v>14</v>
      </c>
      <c r="O118" s="153" t="s">
        <v>14</v>
      </c>
      <c r="P118" s="153" t="s">
        <v>14</v>
      </c>
      <c r="Q118" s="153" t="s">
        <v>14</v>
      </c>
      <c r="R118" s="153" t="s">
        <v>14</v>
      </c>
      <c r="S118" s="153" t="s">
        <v>14</v>
      </c>
      <c r="T118" s="153" t="s">
        <v>14</v>
      </c>
      <c r="U118" s="153" t="s">
        <v>14</v>
      </c>
      <c r="V118" s="153" t="s">
        <v>14</v>
      </c>
      <c r="W118" s="153" t="s">
        <v>14</v>
      </c>
      <c r="X118" s="153" t="s">
        <v>14</v>
      </c>
      <c r="Y118" s="153" t="s">
        <v>14</v>
      </c>
      <c r="Z118" s="153" t="s">
        <v>14</v>
      </c>
      <c r="AA118" s="153" t="s">
        <v>14</v>
      </c>
      <c r="AB118" s="153" t="s">
        <v>14</v>
      </c>
    </row>
    <row r="119" spans="1:28" x14ac:dyDescent="0.2">
      <c r="A119" s="144" t="s">
        <v>64</v>
      </c>
      <c r="B119" s="144" t="s">
        <v>63</v>
      </c>
      <c r="C119" s="144" t="s">
        <v>58</v>
      </c>
      <c r="D119" s="144" t="s">
        <v>57</v>
      </c>
      <c r="E119" s="153" t="s">
        <v>14</v>
      </c>
      <c r="F119" s="153" t="s">
        <v>14</v>
      </c>
      <c r="G119" s="153" t="s">
        <v>14</v>
      </c>
      <c r="H119" s="153" t="s">
        <v>14</v>
      </c>
      <c r="I119" s="153" t="s">
        <v>14</v>
      </c>
      <c r="J119" s="153" t="s">
        <v>14</v>
      </c>
      <c r="K119" s="153" t="s">
        <v>14</v>
      </c>
      <c r="L119" s="153" t="s">
        <v>14</v>
      </c>
      <c r="M119" s="153" t="s">
        <v>14</v>
      </c>
      <c r="N119" s="153" t="s">
        <v>14</v>
      </c>
      <c r="O119" s="153" t="s">
        <v>14</v>
      </c>
      <c r="P119" s="153" t="s">
        <v>14</v>
      </c>
      <c r="Q119" s="153" t="s">
        <v>14</v>
      </c>
      <c r="R119" s="153" t="s">
        <v>14</v>
      </c>
      <c r="S119" s="153" t="s">
        <v>14</v>
      </c>
      <c r="T119" s="153" t="s">
        <v>14</v>
      </c>
      <c r="U119" s="153" t="s">
        <v>14</v>
      </c>
      <c r="V119" s="153" t="s">
        <v>14</v>
      </c>
      <c r="W119" s="153" t="s">
        <v>14</v>
      </c>
      <c r="X119" s="153" t="s">
        <v>14</v>
      </c>
      <c r="Y119" s="153" t="s">
        <v>14</v>
      </c>
      <c r="Z119" s="153" t="s">
        <v>14</v>
      </c>
      <c r="AA119" s="153" t="s">
        <v>14</v>
      </c>
      <c r="AB119" s="153" t="s">
        <v>14</v>
      </c>
    </row>
    <row r="120" spans="1:28" x14ac:dyDescent="0.2">
      <c r="A120" s="144" t="s">
        <v>64</v>
      </c>
      <c r="B120" s="144" t="s">
        <v>63</v>
      </c>
      <c r="C120" s="144" t="s">
        <v>56</v>
      </c>
      <c r="D120" s="144" t="s">
        <v>12</v>
      </c>
      <c r="E120" s="161">
        <f t="shared" ref="E120:AA120" si="5">E34/$E34*100</f>
        <v>100</v>
      </c>
      <c r="F120" s="161">
        <f t="shared" si="5"/>
        <v>99.694965383873708</v>
      </c>
      <c r="G120" s="161">
        <f t="shared" si="5"/>
        <v>102.54145101919121</v>
      </c>
      <c r="H120" s="161">
        <f t="shared" si="5"/>
        <v>105.55478096239348</v>
      </c>
      <c r="I120" s="161">
        <f t="shared" si="5"/>
        <v>105.64592151150505</v>
      </c>
      <c r="J120" s="161">
        <f t="shared" si="5"/>
        <v>105.19721338737058</v>
      </c>
      <c r="K120" s="161">
        <f t="shared" si="5"/>
        <v>105.65550041881249</v>
      </c>
      <c r="L120" s="161">
        <f t="shared" si="5"/>
        <v>103.03623705426514</v>
      </c>
      <c r="M120" s="161">
        <f t="shared" si="5"/>
        <v>102.61854966160762</v>
      </c>
      <c r="N120" s="161">
        <f t="shared" si="5"/>
        <v>94.972424137128641</v>
      </c>
      <c r="O120" s="161">
        <f t="shared" si="5"/>
        <v>95.548205261867224</v>
      </c>
      <c r="P120" s="161">
        <f t="shared" si="5"/>
        <v>96.650799309842668</v>
      </c>
      <c r="Q120" s="161">
        <f t="shared" si="5"/>
        <v>94.563412790149954</v>
      </c>
      <c r="R120" s="161">
        <f t="shared" si="5"/>
        <v>90.449112693362792</v>
      </c>
      <c r="S120" s="161">
        <f t="shared" si="5"/>
        <v>88.233829461198113</v>
      </c>
      <c r="T120" s="161">
        <f t="shared" si="5"/>
        <v>89.833542460346791</v>
      </c>
      <c r="U120" s="161">
        <f t="shared" si="5"/>
        <v>86.512917359213731</v>
      </c>
      <c r="V120" s="161">
        <f t="shared" si="5"/>
        <v>86.609066887074135</v>
      </c>
      <c r="W120" s="161">
        <f t="shared" si="5"/>
        <v>85.864687347924672</v>
      </c>
      <c r="X120" s="162">
        <f t="shared" si="5"/>
        <v>79.505569393548114</v>
      </c>
      <c r="Y120" s="163">
        <f t="shared" si="5"/>
        <v>67.870253858820021</v>
      </c>
      <c r="Z120" s="163">
        <f t="shared" si="5"/>
        <v>71.430894357458044</v>
      </c>
      <c r="AA120" s="163">
        <f t="shared" si="5"/>
        <v>76.102098022276493</v>
      </c>
      <c r="AB120" s="163">
        <f t="shared" ref="AB120" si="6">AB34/$E34*100</f>
        <v>65.638043295414349</v>
      </c>
    </row>
    <row r="121" spans="1:28" x14ac:dyDescent="0.2">
      <c r="A121" s="144" t="s">
        <v>64</v>
      </c>
      <c r="B121" s="144" t="s">
        <v>63</v>
      </c>
      <c r="C121" s="144" t="s">
        <v>53</v>
      </c>
      <c r="D121" s="144" t="s">
        <v>52</v>
      </c>
      <c r="E121" s="153" t="s">
        <v>14</v>
      </c>
      <c r="F121" s="153" t="s">
        <v>14</v>
      </c>
      <c r="G121" s="153" t="s">
        <v>14</v>
      </c>
      <c r="H121" s="153" t="s">
        <v>14</v>
      </c>
      <c r="I121" s="153" t="s">
        <v>14</v>
      </c>
      <c r="J121" s="153" t="s">
        <v>14</v>
      </c>
      <c r="K121" s="153" t="s">
        <v>14</v>
      </c>
      <c r="L121" s="153" t="s">
        <v>14</v>
      </c>
      <c r="M121" s="153" t="s">
        <v>14</v>
      </c>
      <c r="N121" s="153" t="s">
        <v>14</v>
      </c>
      <c r="O121" s="153" t="s">
        <v>14</v>
      </c>
      <c r="P121" s="153" t="s">
        <v>14</v>
      </c>
      <c r="Q121" s="153" t="s">
        <v>14</v>
      </c>
      <c r="R121" s="153" t="s">
        <v>14</v>
      </c>
      <c r="S121" s="153" t="s">
        <v>14</v>
      </c>
      <c r="T121" s="153" t="s">
        <v>14</v>
      </c>
      <c r="U121" s="153" t="s">
        <v>14</v>
      </c>
      <c r="V121" s="153" t="s">
        <v>14</v>
      </c>
      <c r="W121" s="153" t="s">
        <v>14</v>
      </c>
      <c r="X121" s="153" t="s">
        <v>14</v>
      </c>
      <c r="Y121" s="153" t="s">
        <v>14</v>
      </c>
      <c r="Z121" s="153" t="s">
        <v>14</v>
      </c>
      <c r="AA121" s="153" t="s">
        <v>14</v>
      </c>
      <c r="AB121" s="153" t="s">
        <v>14</v>
      </c>
    </row>
    <row r="122" spans="1:28" x14ac:dyDescent="0.2">
      <c r="A122" s="144" t="s">
        <v>62</v>
      </c>
      <c r="B122" s="144" t="s">
        <v>61</v>
      </c>
      <c r="C122" s="144" t="s">
        <v>60</v>
      </c>
      <c r="D122" s="144" t="s">
        <v>5</v>
      </c>
      <c r="E122" s="153" t="s">
        <v>14</v>
      </c>
      <c r="F122" s="153" t="s">
        <v>14</v>
      </c>
      <c r="G122" s="153" t="s">
        <v>14</v>
      </c>
      <c r="H122" s="153" t="s">
        <v>14</v>
      </c>
      <c r="I122" s="153" t="s">
        <v>14</v>
      </c>
      <c r="J122" s="153" t="s">
        <v>14</v>
      </c>
      <c r="K122" s="153" t="s">
        <v>14</v>
      </c>
      <c r="L122" s="153" t="s">
        <v>14</v>
      </c>
      <c r="M122" s="153" t="s">
        <v>14</v>
      </c>
      <c r="N122" s="153" t="s">
        <v>14</v>
      </c>
      <c r="O122" s="153" t="s">
        <v>14</v>
      </c>
      <c r="P122" s="153" t="s">
        <v>14</v>
      </c>
      <c r="Q122" s="153" t="s">
        <v>14</v>
      </c>
      <c r="R122" s="153" t="s">
        <v>14</v>
      </c>
      <c r="S122" s="153" t="s">
        <v>14</v>
      </c>
      <c r="T122" s="153" t="s">
        <v>14</v>
      </c>
      <c r="U122" s="153" t="s">
        <v>14</v>
      </c>
      <c r="V122" s="153" t="s">
        <v>14</v>
      </c>
      <c r="W122" s="153" t="s">
        <v>14</v>
      </c>
      <c r="X122" s="153" t="s">
        <v>14</v>
      </c>
      <c r="Y122" s="153" t="s">
        <v>14</v>
      </c>
      <c r="Z122" s="153" t="s">
        <v>14</v>
      </c>
      <c r="AA122" s="153" t="s">
        <v>14</v>
      </c>
      <c r="AB122" s="153" t="s">
        <v>14</v>
      </c>
    </row>
    <row r="123" spans="1:28" x14ac:dyDescent="0.2">
      <c r="A123" s="144" t="s">
        <v>62</v>
      </c>
      <c r="B123" s="144" t="s">
        <v>61</v>
      </c>
      <c r="C123" s="144" t="s">
        <v>59</v>
      </c>
      <c r="D123" s="144" t="s">
        <v>3</v>
      </c>
      <c r="E123" s="153" t="s">
        <v>14</v>
      </c>
      <c r="F123" s="153" t="s">
        <v>14</v>
      </c>
      <c r="G123" s="153" t="s">
        <v>14</v>
      </c>
      <c r="H123" s="153" t="s">
        <v>14</v>
      </c>
      <c r="I123" s="153" t="s">
        <v>14</v>
      </c>
      <c r="J123" s="153" t="s">
        <v>14</v>
      </c>
      <c r="K123" s="153" t="s">
        <v>14</v>
      </c>
      <c r="L123" s="153" t="s">
        <v>14</v>
      </c>
      <c r="M123" s="153" t="s">
        <v>14</v>
      </c>
      <c r="N123" s="153" t="s">
        <v>14</v>
      </c>
      <c r="O123" s="153" t="s">
        <v>14</v>
      </c>
      <c r="P123" s="153" t="s">
        <v>14</v>
      </c>
      <c r="Q123" s="153" t="s">
        <v>14</v>
      </c>
      <c r="R123" s="153" t="s">
        <v>14</v>
      </c>
      <c r="S123" s="153" t="s">
        <v>14</v>
      </c>
      <c r="T123" s="153" t="s">
        <v>14</v>
      </c>
      <c r="U123" s="153" t="s">
        <v>14</v>
      </c>
      <c r="V123" s="153" t="s">
        <v>14</v>
      </c>
      <c r="W123" s="153" t="s">
        <v>14</v>
      </c>
      <c r="X123" s="153" t="s">
        <v>14</v>
      </c>
      <c r="Y123" s="153" t="s">
        <v>14</v>
      </c>
      <c r="Z123" s="153" t="s">
        <v>14</v>
      </c>
      <c r="AA123" s="153" t="s">
        <v>14</v>
      </c>
      <c r="AB123" s="153" t="s">
        <v>14</v>
      </c>
    </row>
    <row r="124" spans="1:28" x14ac:dyDescent="0.2">
      <c r="A124" s="144" t="s">
        <v>62</v>
      </c>
      <c r="B124" s="144" t="s">
        <v>61</v>
      </c>
      <c r="C124" s="144" t="s">
        <v>58</v>
      </c>
      <c r="D124" s="144" t="s">
        <v>57</v>
      </c>
      <c r="E124" s="153" t="s">
        <v>14</v>
      </c>
      <c r="F124" s="153" t="s">
        <v>14</v>
      </c>
      <c r="G124" s="153" t="s">
        <v>14</v>
      </c>
      <c r="H124" s="153" t="s">
        <v>14</v>
      </c>
      <c r="I124" s="153" t="s">
        <v>14</v>
      </c>
      <c r="J124" s="153" t="s">
        <v>14</v>
      </c>
      <c r="K124" s="153" t="s">
        <v>14</v>
      </c>
      <c r="L124" s="153" t="s">
        <v>14</v>
      </c>
      <c r="M124" s="153" t="s">
        <v>14</v>
      </c>
      <c r="N124" s="153" t="s">
        <v>14</v>
      </c>
      <c r="O124" s="153" t="s">
        <v>14</v>
      </c>
      <c r="P124" s="153" t="s">
        <v>14</v>
      </c>
      <c r="Q124" s="153" t="s">
        <v>14</v>
      </c>
      <c r="R124" s="153" t="s">
        <v>14</v>
      </c>
      <c r="S124" s="153" t="s">
        <v>14</v>
      </c>
      <c r="T124" s="153" t="s">
        <v>14</v>
      </c>
      <c r="U124" s="153" t="s">
        <v>14</v>
      </c>
      <c r="V124" s="153" t="s">
        <v>14</v>
      </c>
      <c r="W124" s="153" t="s">
        <v>14</v>
      </c>
      <c r="X124" s="153" t="s">
        <v>14</v>
      </c>
      <c r="Y124" s="153" t="s">
        <v>14</v>
      </c>
      <c r="Z124" s="153" t="s">
        <v>14</v>
      </c>
      <c r="AA124" s="153" t="s">
        <v>14</v>
      </c>
      <c r="AB124" s="153" t="s">
        <v>14</v>
      </c>
    </row>
    <row r="125" spans="1:28" x14ac:dyDescent="0.2">
      <c r="A125" s="144" t="s">
        <v>62</v>
      </c>
      <c r="B125" s="144" t="s">
        <v>61</v>
      </c>
      <c r="C125" s="144" t="s">
        <v>56</v>
      </c>
      <c r="D125" s="144" t="s">
        <v>12</v>
      </c>
      <c r="E125" s="153" t="s">
        <v>14</v>
      </c>
      <c r="F125" s="153" t="s">
        <v>14</v>
      </c>
      <c r="G125" s="153" t="s">
        <v>14</v>
      </c>
      <c r="H125" s="153" t="s">
        <v>14</v>
      </c>
      <c r="I125" s="153" t="s">
        <v>14</v>
      </c>
      <c r="J125" s="153" t="s">
        <v>14</v>
      </c>
      <c r="K125" s="153" t="s">
        <v>14</v>
      </c>
      <c r="L125" s="153" t="s">
        <v>14</v>
      </c>
      <c r="M125" s="153" t="s">
        <v>14</v>
      </c>
      <c r="N125" s="153" t="s">
        <v>14</v>
      </c>
      <c r="O125" s="153" t="s">
        <v>14</v>
      </c>
      <c r="P125" s="153" t="s">
        <v>14</v>
      </c>
      <c r="Q125" s="153" t="s">
        <v>14</v>
      </c>
      <c r="R125" s="153" t="s">
        <v>14</v>
      </c>
      <c r="S125" s="153" t="s">
        <v>14</v>
      </c>
      <c r="T125" s="153" t="s">
        <v>14</v>
      </c>
      <c r="U125" s="153" t="s">
        <v>14</v>
      </c>
      <c r="V125" s="153" t="s">
        <v>14</v>
      </c>
      <c r="W125" s="153" t="s">
        <v>14</v>
      </c>
      <c r="X125" s="153" t="s">
        <v>14</v>
      </c>
      <c r="Y125" s="153" t="s">
        <v>14</v>
      </c>
      <c r="Z125" s="153" t="s">
        <v>14</v>
      </c>
      <c r="AA125" s="153" t="s">
        <v>14</v>
      </c>
      <c r="AB125" s="153" t="s">
        <v>14</v>
      </c>
    </row>
    <row r="126" spans="1:28" x14ac:dyDescent="0.2">
      <c r="A126" s="144" t="s">
        <v>62</v>
      </c>
      <c r="B126" s="144" t="s">
        <v>61</v>
      </c>
      <c r="C126" s="144" t="s">
        <v>53</v>
      </c>
      <c r="D126" s="144" t="s">
        <v>52</v>
      </c>
      <c r="E126" s="153" t="s">
        <v>14</v>
      </c>
      <c r="F126" s="153" t="s">
        <v>14</v>
      </c>
      <c r="G126" s="153" t="s">
        <v>14</v>
      </c>
      <c r="H126" s="153" t="s">
        <v>14</v>
      </c>
      <c r="I126" s="153" t="s">
        <v>14</v>
      </c>
      <c r="J126" s="153" t="s">
        <v>14</v>
      </c>
      <c r="K126" s="153" t="s">
        <v>14</v>
      </c>
      <c r="L126" s="153" t="s">
        <v>14</v>
      </c>
      <c r="M126" s="153" t="s">
        <v>14</v>
      </c>
      <c r="N126" s="153" t="s">
        <v>14</v>
      </c>
      <c r="O126" s="153" t="s">
        <v>14</v>
      </c>
      <c r="P126" s="153" t="s">
        <v>14</v>
      </c>
      <c r="Q126" s="153" t="s">
        <v>14</v>
      </c>
      <c r="R126" s="153" t="s">
        <v>14</v>
      </c>
      <c r="S126" s="153" t="s">
        <v>14</v>
      </c>
      <c r="T126" s="153" t="s">
        <v>14</v>
      </c>
      <c r="U126" s="153" t="s">
        <v>14</v>
      </c>
      <c r="V126" s="153" t="s">
        <v>14</v>
      </c>
      <c r="W126" s="153" t="s">
        <v>14</v>
      </c>
      <c r="X126" s="153" t="s">
        <v>14</v>
      </c>
      <c r="Y126" s="153" t="s">
        <v>14</v>
      </c>
      <c r="Z126" s="153" t="s">
        <v>14</v>
      </c>
      <c r="AA126" s="153" t="s">
        <v>14</v>
      </c>
      <c r="AB126" s="153" t="s">
        <v>14</v>
      </c>
    </row>
    <row r="127" spans="1:28" x14ac:dyDescent="0.2">
      <c r="A127" s="144" t="s">
        <v>55</v>
      </c>
      <c r="B127" s="144" t="s">
        <v>54</v>
      </c>
      <c r="C127" s="144" t="s">
        <v>60</v>
      </c>
      <c r="D127" s="144" t="s">
        <v>5</v>
      </c>
      <c r="E127" s="153" t="s">
        <v>14</v>
      </c>
      <c r="F127" s="153" t="s">
        <v>14</v>
      </c>
      <c r="G127" s="153" t="s">
        <v>14</v>
      </c>
      <c r="H127" s="153" t="s">
        <v>14</v>
      </c>
      <c r="I127" s="153" t="s">
        <v>14</v>
      </c>
      <c r="J127" s="153" t="s">
        <v>14</v>
      </c>
      <c r="K127" s="153" t="s">
        <v>14</v>
      </c>
      <c r="L127" s="153" t="s">
        <v>14</v>
      </c>
      <c r="M127" s="153" t="s">
        <v>14</v>
      </c>
      <c r="N127" s="153" t="s">
        <v>14</v>
      </c>
      <c r="O127" s="153" t="s">
        <v>14</v>
      </c>
      <c r="P127" s="153" t="s">
        <v>14</v>
      </c>
      <c r="Q127" s="153" t="s">
        <v>14</v>
      </c>
      <c r="R127" s="153" t="s">
        <v>14</v>
      </c>
      <c r="S127" s="153" t="s">
        <v>14</v>
      </c>
      <c r="T127" s="153" t="s">
        <v>14</v>
      </c>
      <c r="U127" s="153" t="s">
        <v>14</v>
      </c>
      <c r="V127" s="153" t="s">
        <v>14</v>
      </c>
      <c r="W127" s="153" t="s">
        <v>14</v>
      </c>
      <c r="X127" s="153" t="s">
        <v>14</v>
      </c>
      <c r="Y127" s="153" t="s">
        <v>14</v>
      </c>
      <c r="Z127" s="153" t="s">
        <v>14</v>
      </c>
      <c r="AA127" s="153" t="s">
        <v>14</v>
      </c>
      <c r="AB127" s="153" t="s">
        <v>14</v>
      </c>
    </row>
    <row r="128" spans="1:28" x14ac:dyDescent="0.2">
      <c r="A128" s="144" t="s">
        <v>55</v>
      </c>
      <c r="B128" s="144" t="s">
        <v>54</v>
      </c>
      <c r="C128" s="144" t="s">
        <v>59</v>
      </c>
      <c r="D128" s="144" t="s">
        <v>3</v>
      </c>
      <c r="E128" s="153" t="s">
        <v>14</v>
      </c>
      <c r="F128" s="153" t="s">
        <v>14</v>
      </c>
      <c r="G128" s="153" t="s">
        <v>14</v>
      </c>
      <c r="H128" s="153" t="s">
        <v>14</v>
      </c>
      <c r="I128" s="153" t="s">
        <v>14</v>
      </c>
      <c r="J128" s="153" t="s">
        <v>14</v>
      </c>
      <c r="K128" s="153" t="s">
        <v>14</v>
      </c>
      <c r="L128" s="153" t="s">
        <v>14</v>
      </c>
      <c r="M128" s="153" t="s">
        <v>14</v>
      </c>
      <c r="N128" s="153" t="s">
        <v>14</v>
      </c>
      <c r="O128" s="153" t="s">
        <v>14</v>
      </c>
      <c r="P128" s="153" t="s">
        <v>14</v>
      </c>
      <c r="Q128" s="153" t="s">
        <v>14</v>
      </c>
      <c r="R128" s="153" t="s">
        <v>14</v>
      </c>
      <c r="S128" s="153" t="s">
        <v>14</v>
      </c>
      <c r="T128" s="153" t="s">
        <v>14</v>
      </c>
      <c r="U128" s="153" t="s">
        <v>14</v>
      </c>
      <c r="V128" s="153" t="s">
        <v>14</v>
      </c>
      <c r="W128" s="153" t="s">
        <v>14</v>
      </c>
      <c r="X128" s="153" t="s">
        <v>14</v>
      </c>
      <c r="Y128" s="153" t="s">
        <v>14</v>
      </c>
      <c r="Z128" s="153" t="s">
        <v>14</v>
      </c>
      <c r="AA128" s="153" t="s">
        <v>14</v>
      </c>
      <c r="AB128" s="153" t="s">
        <v>14</v>
      </c>
    </row>
    <row r="129" spans="1:28" x14ac:dyDescent="0.2">
      <c r="A129" s="144" t="s">
        <v>55</v>
      </c>
      <c r="B129" s="144" t="s">
        <v>54</v>
      </c>
      <c r="C129" s="144" t="s">
        <v>58</v>
      </c>
      <c r="D129" s="144" t="s">
        <v>57</v>
      </c>
      <c r="E129" s="153" t="s">
        <v>14</v>
      </c>
      <c r="F129" s="153" t="s">
        <v>14</v>
      </c>
      <c r="G129" s="153" t="s">
        <v>14</v>
      </c>
      <c r="H129" s="153" t="s">
        <v>14</v>
      </c>
      <c r="I129" s="153" t="s">
        <v>14</v>
      </c>
      <c r="J129" s="153" t="s">
        <v>14</v>
      </c>
      <c r="K129" s="153" t="s">
        <v>14</v>
      </c>
      <c r="L129" s="153" t="s">
        <v>14</v>
      </c>
      <c r="M129" s="153" t="s">
        <v>14</v>
      </c>
      <c r="N129" s="153" t="s">
        <v>14</v>
      </c>
      <c r="O129" s="153" t="s">
        <v>14</v>
      </c>
      <c r="P129" s="153" t="s">
        <v>14</v>
      </c>
      <c r="Q129" s="153" t="s">
        <v>14</v>
      </c>
      <c r="R129" s="153" t="s">
        <v>14</v>
      </c>
      <c r="S129" s="153" t="s">
        <v>14</v>
      </c>
      <c r="T129" s="153" t="s">
        <v>14</v>
      </c>
      <c r="U129" s="153" t="s">
        <v>14</v>
      </c>
      <c r="V129" s="153" t="s">
        <v>14</v>
      </c>
      <c r="W129" s="153" t="s">
        <v>14</v>
      </c>
      <c r="X129" s="153" t="s">
        <v>14</v>
      </c>
      <c r="Y129" s="153" t="s">
        <v>14</v>
      </c>
      <c r="Z129" s="153" t="s">
        <v>14</v>
      </c>
      <c r="AA129" s="153" t="s">
        <v>14</v>
      </c>
      <c r="AB129" s="153" t="s">
        <v>14</v>
      </c>
    </row>
    <row r="130" spans="1:28" x14ac:dyDescent="0.2">
      <c r="A130" s="144" t="s">
        <v>55</v>
      </c>
      <c r="B130" s="144" t="s">
        <v>54</v>
      </c>
      <c r="C130" s="144" t="s">
        <v>56</v>
      </c>
      <c r="D130" s="144" t="s">
        <v>12</v>
      </c>
      <c r="E130" s="153" t="s">
        <v>14</v>
      </c>
      <c r="F130" s="153" t="s">
        <v>14</v>
      </c>
      <c r="G130" s="153" t="s">
        <v>14</v>
      </c>
      <c r="H130" s="153" t="s">
        <v>14</v>
      </c>
      <c r="I130" s="153" t="s">
        <v>14</v>
      </c>
      <c r="J130" s="153" t="s">
        <v>14</v>
      </c>
      <c r="K130" s="153" t="s">
        <v>14</v>
      </c>
      <c r="L130" s="153" t="s">
        <v>14</v>
      </c>
      <c r="M130" s="153" t="s">
        <v>14</v>
      </c>
      <c r="N130" s="153" t="s">
        <v>14</v>
      </c>
      <c r="O130" s="153" t="s">
        <v>14</v>
      </c>
      <c r="P130" s="153" t="s">
        <v>14</v>
      </c>
      <c r="Q130" s="153" t="s">
        <v>14</v>
      </c>
      <c r="R130" s="153" t="s">
        <v>14</v>
      </c>
      <c r="S130" s="153" t="s">
        <v>14</v>
      </c>
      <c r="T130" s="153" t="s">
        <v>14</v>
      </c>
      <c r="U130" s="153" t="s">
        <v>14</v>
      </c>
      <c r="V130" s="153" t="s">
        <v>14</v>
      </c>
      <c r="W130" s="153" t="s">
        <v>14</v>
      </c>
      <c r="X130" s="153" t="s">
        <v>14</v>
      </c>
      <c r="Y130" s="153" t="s">
        <v>14</v>
      </c>
      <c r="Z130" s="153" t="s">
        <v>14</v>
      </c>
      <c r="AA130" s="153" t="s">
        <v>14</v>
      </c>
      <c r="AB130" s="153" t="s">
        <v>14</v>
      </c>
    </row>
    <row r="131" spans="1:28" x14ac:dyDescent="0.2">
      <c r="A131" s="144" t="s">
        <v>55</v>
      </c>
      <c r="B131" s="144" t="s">
        <v>54</v>
      </c>
      <c r="C131" s="144" t="s">
        <v>53</v>
      </c>
      <c r="D131" s="144" t="s">
        <v>52</v>
      </c>
      <c r="E131" s="153" t="s">
        <v>14</v>
      </c>
      <c r="F131" s="153" t="s">
        <v>14</v>
      </c>
      <c r="G131" s="153" t="s">
        <v>14</v>
      </c>
      <c r="H131" s="153" t="s">
        <v>14</v>
      </c>
      <c r="I131" s="153" t="s">
        <v>14</v>
      </c>
      <c r="J131" s="153" t="s">
        <v>14</v>
      </c>
      <c r="K131" s="153" t="s">
        <v>14</v>
      </c>
      <c r="L131" s="153" t="s">
        <v>14</v>
      </c>
      <c r="M131" s="153" t="s">
        <v>14</v>
      </c>
      <c r="N131" s="153" t="s">
        <v>14</v>
      </c>
      <c r="O131" s="153" t="s">
        <v>14</v>
      </c>
      <c r="P131" s="153" t="s">
        <v>14</v>
      </c>
      <c r="Q131" s="153" t="s">
        <v>14</v>
      </c>
      <c r="R131" s="153" t="s">
        <v>14</v>
      </c>
      <c r="S131" s="153" t="s">
        <v>14</v>
      </c>
      <c r="T131" s="153" t="s">
        <v>14</v>
      </c>
      <c r="U131" s="153" t="s">
        <v>14</v>
      </c>
      <c r="V131" s="153" t="s">
        <v>14</v>
      </c>
      <c r="W131" s="153" t="s">
        <v>14</v>
      </c>
      <c r="X131" s="153" t="s">
        <v>14</v>
      </c>
      <c r="Y131" s="153" t="s">
        <v>14</v>
      </c>
      <c r="Z131" s="153" t="s">
        <v>14</v>
      </c>
      <c r="AA131" s="153" t="s">
        <v>14</v>
      </c>
      <c r="AB131" s="153" t="s">
        <v>14</v>
      </c>
    </row>
    <row r="133" spans="1:28" x14ac:dyDescent="0.2">
      <c r="A133" s="139" t="s">
        <v>51</v>
      </c>
    </row>
    <row r="134" spans="1:28" x14ac:dyDescent="0.2">
      <c r="A134" s="139" t="s">
        <v>14</v>
      </c>
      <c r="B134" s="139" t="s">
        <v>50</v>
      </c>
    </row>
    <row r="140" spans="1:28" x14ac:dyDescent="0.2">
      <c r="AA140" s="100"/>
    </row>
  </sheetData>
  <phoneticPr fontId="14" type="noConversion"/>
  <pageMargins left="0.75" right="0.75" top="1" bottom="1" header="0.5" footer="0.5"/>
  <pageSetup paperSize="9" firstPageNumber="0"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99CCFF"/>
  </sheetPr>
  <dimension ref="A1:Z35"/>
  <sheetViews>
    <sheetView zoomScale="90" zoomScaleNormal="90" workbookViewId="0">
      <selection activeCell="X33" sqref="X33"/>
    </sheetView>
  </sheetViews>
  <sheetFormatPr defaultColWidth="9.140625" defaultRowHeight="12.75" x14ac:dyDescent="0.2"/>
  <cols>
    <col min="1" max="1" width="15" style="140" customWidth="1"/>
    <col min="2" max="2" width="38.140625" style="140" customWidth="1"/>
    <col min="3" max="21" width="12" style="140" bestFit="1" customWidth="1"/>
    <col min="22" max="25" width="11" style="140" bestFit="1" customWidth="1"/>
    <col min="26" max="26" width="11" style="140" customWidth="1"/>
    <col min="27" max="16384" width="9.140625" style="140"/>
  </cols>
  <sheetData>
    <row r="1" spans="1:26" x14ac:dyDescent="0.2">
      <c r="A1" s="139" t="s">
        <v>157</v>
      </c>
      <c r="G1" s="141" t="s">
        <v>782</v>
      </c>
      <c r="H1" s="42"/>
    </row>
    <row r="2" spans="1:26" x14ac:dyDescent="0.2">
      <c r="G2" s="142" t="s">
        <v>14</v>
      </c>
      <c r="H2" s="42" t="s">
        <v>725</v>
      </c>
    </row>
    <row r="3" spans="1:26" x14ac:dyDescent="0.2">
      <c r="A3" s="139" t="s">
        <v>98</v>
      </c>
      <c r="B3" s="2">
        <v>45478</v>
      </c>
    </row>
    <row r="4" spans="1:26" x14ac:dyDescent="0.2">
      <c r="A4" s="139" t="s">
        <v>97</v>
      </c>
      <c r="B4" s="2">
        <v>45481</v>
      </c>
    </row>
    <row r="5" spans="1:26" x14ac:dyDescent="0.2">
      <c r="A5" s="139" t="s">
        <v>96</v>
      </c>
      <c r="B5" s="139" t="s">
        <v>95</v>
      </c>
    </row>
    <row r="7" spans="1:26" x14ac:dyDescent="0.2">
      <c r="A7" s="139" t="s">
        <v>93</v>
      </c>
      <c r="B7" s="143" t="s">
        <v>705</v>
      </c>
      <c r="C7" s="140" t="s">
        <v>711</v>
      </c>
    </row>
    <row r="8" spans="1:26" x14ac:dyDescent="0.2">
      <c r="A8" s="139" t="s">
        <v>156</v>
      </c>
      <c r="B8" s="139" t="s">
        <v>704</v>
      </c>
      <c r="C8" s="140" t="s">
        <v>703</v>
      </c>
    </row>
    <row r="10" spans="1:26" x14ac:dyDescent="0.2">
      <c r="A10" s="144" t="s">
        <v>94</v>
      </c>
      <c r="B10" s="144" t="s">
        <v>148</v>
      </c>
      <c r="C10" s="144" t="s">
        <v>88</v>
      </c>
      <c r="D10" s="144" t="s">
        <v>87</v>
      </c>
      <c r="E10" s="144" t="s">
        <v>86</v>
      </c>
      <c r="F10" s="144" t="s">
        <v>85</v>
      </c>
      <c r="G10" s="144" t="s">
        <v>84</v>
      </c>
      <c r="H10" s="144" t="s">
        <v>83</v>
      </c>
      <c r="I10" s="144" t="s">
        <v>82</v>
      </c>
      <c r="J10" s="144" t="s">
        <v>81</v>
      </c>
      <c r="K10" s="144" t="s">
        <v>80</v>
      </c>
      <c r="L10" s="144" t="s">
        <v>79</v>
      </c>
      <c r="M10" s="144" t="s">
        <v>78</v>
      </c>
      <c r="N10" s="144" t="s">
        <v>77</v>
      </c>
      <c r="O10" s="144" t="s">
        <v>76</v>
      </c>
      <c r="P10" s="144" t="s">
        <v>75</v>
      </c>
      <c r="Q10" s="144" t="s">
        <v>74</v>
      </c>
      <c r="R10" s="144" t="s">
        <v>73</v>
      </c>
      <c r="S10" s="144" t="s">
        <v>72</v>
      </c>
      <c r="T10" s="144" t="s">
        <v>71</v>
      </c>
      <c r="U10" s="144" t="s">
        <v>70</v>
      </c>
      <c r="V10" s="144" t="s">
        <v>702</v>
      </c>
      <c r="W10" s="144" t="s">
        <v>731</v>
      </c>
      <c r="X10" s="145" t="s">
        <v>739</v>
      </c>
      <c r="Y10" s="144" t="s">
        <v>750</v>
      </c>
      <c r="Z10" s="144" t="s">
        <v>754</v>
      </c>
    </row>
    <row r="11" spans="1:26" x14ac:dyDescent="0.2">
      <c r="A11" s="144" t="s">
        <v>727</v>
      </c>
      <c r="B11" s="144" t="s">
        <v>154</v>
      </c>
      <c r="C11" s="152">
        <f>SUMIFS(nama_10_gdp!$E:$E,nama_10_gdp!$A:$A,C10,nama_10_gdp!$B:$B,Data_gdp!$B$7,nama_10_gdp!$C:$C,Data_gdp!$A$11,nama_10_gdp!$D:$D,Data_gdp!$B$8)</f>
        <v>83.471000000000004</v>
      </c>
      <c r="D11" s="152">
        <f>SUMIFS(nama_10_gdp!$E:$E,nama_10_gdp!$A:$A,D10,nama_10_gdp!$B:$B,Data_gdp!$B$7,nama_10_gdp!$C:$C,Data_gdp!$A$11,nama_10_gdp!$D:$D,Data_gdp!$B$8)</f>
        <v>85.248999999999995</v>
      </c>
      <c r="E11" s="152">
        <f>SUMIFS(nama_10_gdp!$E:$E,nama_10_gdp!$A:$A,E10,nama_10_gdp!$B:$B,Data_gdp!$B$7,nama_10_gdp!$C:$C,Data_gdp!$A$11,nama_10_gdp!$D:$D,Data_gdp!$B$8)</f>
        <v>86.15</v>
      </c>
      <c r="F11" s="152">
        <f>SUMIFS(nama_10_gdp!$E:$E,nama_10_gdp!$A:$A,F10,nama_10_gdp!$B:$B,Data_gdp!$B$7,nama_10_gdp!$C:$C,Data_gdp!$A$11,nama_10_gdp!$D:$D,Data_gdp!$B$8)</f>
        <v>86.879000000000005</v>
      </c>
      <c r="G11" s="152">
        <f>SUMIFS(nama_10_gdp!$E:$E,nama_10_gdp!$A:$A,G10,nama_10_gdp!$B:$B,Data_gdp!$B$7,nama_10_gdp!$C:$C,Data_gdp!$A$11,nama_10_gdp!$D:$D,Data_gdp!$B$8)</f>
        <v>89.07</v>
      </c>
      <c r="H11" s="152">
        <f>SUMIFS(nama_10_gdp!$E:$E,nama_10_gdp!$A:$A,H10,nama_10_gdp!$B:$B,Data_gdp!$B$7,nama_10_gdp!$C:$C,Data_gdp!$A$11,nama_10_gdp!$D:$D,Data_gdp!$B$8)</f>
        <v>90.74</v>
      </c>
      <c r="I11" s="152">
        <f>SUMIFS(nama_10_gdp!$E:$E,nama_10_gdp!$A:$A,I10,nama_10_gdp!$B:$B,Data_gdp!$B$7,nama_10_gdp!$C:$C,Data_gdp!$A$11,nama_10_gdp!$D:$D,Data_gdp!$B$8)</f>
        <v>93.882000000000005</v>
      </c>
      <c r="J11" s="152">
        <f>SUMIFS(nama_10_gdp!$E:$E,nama_10_gdp!$A:$A,J10,nama_10_gdp!$B:$B,Data_gdp!$B$7,nama_10_gdp!$C:$C,Data_gdp!$A$11,nama_10_gdp!$D:$D,Data_gdp!$B$8)</f>
        <v>96.816000000000003</v>
      </c>
      <c r="K11" s="152">
        <f>SUMIFS(nama_10_gdp!$E:$E,nama_10_gdp!$A:$A,K10,nama_10_gdp!$B:$B,Data_gdp!$B$7,nama_10_gdp!$C:$C,Data_gdp!$A$11,nama_10_gdp!$D:$D,Data_gdp!$B$8)</f>
        <v>97.42</v>
      </c>
      <c r="L11" s="152">
        <f>SUMIFS(nama_10_gdp!$E:$E,nama_10_gdp!$A:$A,L10,nama_10_gdp!$B:$B,Data_gdp!$B$7,nama_10_gdp!$C:$C,Data_gdp!$A$11,nama_10_gdp!$D:$D,Data_gdp!$B$8)</f>
        <v>93.231999999999999</v>
      </c>
      <c r="M11" s="152">
        <f>SUMIFS(nama_10_gdp!$E:$E,nama_10_gdp!$A:$A,M10,nama_10_gdp!$B:$B,Data_gdp!$B$7,nama_10_gdp!$C:$C,Data_gdp!$A$11,nama_10_gdp!$D:$D,Data_gdp!$B$8)</f>
        <v>95.254999999999995</v>
      </c>
      <c r="N11" s="152">
        <f>SUMIFS(nama_10_gdp!$E:$E,nama_10_gdp!$A:$A,N10,nama_10_gdp!$B:$B,Data_gdp!$B$7,nama_10_gdp!$C:$C,Data_gdp!$A$11,nama_10_gdp!$D:$D,Data_gdp!$B$8)</f>
        <v>97.04</v>
      </c>
      <c r="O11" s="152">
        <f>SUMIFS(nama_10_gdp!$E:$E,nama_10_gdp!$A:$A,O10,nama_10_gdp!$B:$B,Data_gdp!$B$7,nama_10_gdp!$C:$C,Data_gdp!$A$11,nama_10_gdp!$D:$D,Data_gdp!$B$8)</f>
        <v>96.338999999999999</v>
      </c>
      <c r="P11" s="152">
        <f>SUMIFS(nama_10_gdp!$E:$E,nama_10_gdp!$A:$A,P10,nama_10_gdp!$B:$B,Data_gdp!$B$7,nama_10_gdp!$C:$C,Data_gdp!$A$11,nama_10_gdp!$D:$D,Data_gdp!$B$8)</f>
        <v>96.25</v>
      </c>
      <c r="Q11" s="152">
        <f>SUMIFS(nama_10_gdp!$E:$E,nama_10_gdp!$A:$A,Q10,nama_10_gdp!$B:$B,Data_gdp!$B$7,nama_10_gdp!$C:$C,Data_gdp!$A$11,nama_10_gdp!$D:$D,Data_gdp!$B$8)</f>
        <v>97.769000000000005</v>
      </c>
      <c r="R11" s="152">
        <f>SUMIFS(nama_10_gdp!$E:$E,nama_10_gdp!$A:$A,R10,nama_10_gdp!$B:$B,Data_gdp!$B$7,nama_10_gdp!$C:$C,Data_gdp!$A$11,nama_10_gdp!$D:$D,Data_gdp!$B$8)</f>
        <v>100</v>
      </c>
      <c r="S11" s="152">
        <f>SUMIFS(nama_10_gdp!$E:$E,nama_10_gdp!$A:$A,S10,nama_10_gdp!$B:$B,Data_gdp!$B$7,nama_10_gdp!$C:$C,Data_gdp!$A$11,nama_10_gdp!$D:$D,Data_gdp!$B$8)</f>
        <v>101.983</v>
      </c>
      <c r="T11" s="152">
        <f>SUMIFS(nama_10_gdp!$E:$E,nama_10_gdp!$A:$A,T10,nama_10_gdp!$B:$B,Data_gdp!$B$7,nama_10_gdp!$C:$C,Data_gdp!$A$11,nama_10_gdp!$D:$D,Data_gdp!$B$8)</f>
        <v>104.852</v>
      </c>
      <c r="U11" s="152">
        <f>SUMIFS(nama_10_gdp!$E:$E,nama_10_gdp!$A:$A,U10,nama_10_gdp!$B:$B,Data_gdp!$B$7,nama_10_gdp!$C:$C,Data_gdp!$A$11,nama_10_gdp!$D:$D,Data_gdp!$B$8)</f>
        <v>107.017</v>
      </c>
      <c r="V11" s="152">
        <f>SUMIFS(nama_10_gdp!$E:$E,nama_10_gdp!$A:$A,V10,nama_10_gdp!$B:$B,Data_gdp!$B$7,nama_10_gdp!$C:$C,Data_gdp!$A$11,nama_10_gdp!$D:$D,Data_gdp!$B$8)</f>
        <v>108.971</v>
      </c>
      <c r="W11" s="165">
        <f>SUMIFS(nama_10_gdp!$E:$E,nama_10_gdp!$A:$A,W10,nama_10_gdp!$B:$B,Data_gdp!$B$7,nama_10_gdp!$C:$C,Data_gdp!$A$11,nama_10_gdp!$D:$D,Data_gdp!$B$8)</f>
        <v>102.84</v>
      </c>
      <c r="X11" s="166">
        <f>SUMIFS(nama_10_gdp!$E:$E,nama_10_gdp!$A:$A,X10,nama_10_gdp!$B:$B,Data_gdp!$B$7,nama_10_gdp!$C:$C,Data_gdp!$A$11,nama_10_gdp!$D:$D,Data_gdp!$B$8)</f>
        <v>108.98099999999999</v>
      </c>
      <c r="Y11" s="166">
        <f>SUMIFS(nama_10_gdp!$E:$E,nama_10_gdp!$A:$A,Y10,nama_10_gdp!$B:$B,Data_gdp!$B$7,nama_10_gdp!$C:$C,Data_gdp!$A$11,nama_10_gdp!$D:$D,Data_gdp!$B$8)</f>
        <v>112.70099999999999</v>
      </c>
      <c r="Z11" s="166">
        <f>SUMIFS(nama_10_gdp!$E:$E,nama_10_gdp!$A:$A,Z10,nama_10_gdp!$B:$B,Data_gdp!$B$7,nama_10_gdp!$C:$C,Data_gdp!$A$11,nama_10_gdp!$D:$D,Data_gdp!$B$8)</f>
        <v>113.235</v>
      </c>
    </row>
    <row r="12" spans="1:26" x14ac:dyDescent="0.2">
      <c r="A12" s="144" t="s">
        <v>155</v>
      </c>
      <c r="B12" s="144" t="s">
        <v>153</v>
      </c>
      <c r="C12" s="152">
        <f>SUMIFS(nama_10_gdp!$E:$E,nama_10_gdp!$A:$A,C10,nama_10_gdp!$B:$B,Data_gdp!$B$7,nama_10_gdp!$C:$C,Data_gdp!$A$12,nama_10_gdp!$D:$D,Data_gdp!$B$8)</f>
        <v>87.629000000000005</v>
      </c>
      <c r="D12" s="152">
        <f>SUMIFS(nama_10_gdp!$E:$E,nama_10_gdp!$A:$A,D10,nama_10_gdp!$B:$B,Data_gdp!$B$7,nama_10_gdp!$C:$C,Data_gdp!$A$12,nama_10_gdp!$D:$D,Data_gdp!$B$8)</f>
        <v>89.495999999999995</v>
      </c>
      <c r="E12" s="152">
        <f>SUMIFS(nama_10_gdp!$E:$E,nama_10_gdp!$A:$A,E10,nama_10_gdp!$B:$B,Data_gdp!$B$7,nama_10_gdp!$C:$C,Data_gdp!$A$12,nama_10_gdp!$D:$D,Data_gdp!$B$8)</f>
        <v>90.441000000000003</v>
      </c>
      <c r="F12" s="152">
        <f>SUMIFS(nama_10_gdp!$E:$E,nama_10_gdp!$A:$A,F10,nama_10_gdp!$B:$B,Data_gdp!$B$7,nama_10_gdp!$C:$C,Data_gdp!$A$12,nama_10_gdp!$D:$D,Data_gdp!$B$8)</f>
        <v>91.206999999999994</v>
      </c>
      <c r="G12" s="152">
        <f>SUMIFS(nama_10_gdp!$E:$E,nama_10_gdp!$A:$A,G10,nama_10_gdp!$B:$B,Data_gdp!$B$7,nama_10_gdp!$C:$C,Data_gdp!$A$12,nama_10_gdp!$D:$D,Data_gdp!$B$8)</f>
        <v>93.507000000000005</v>
      </c>
      <c r="H12" s="152">
        <f>SUMIFS(nama_10_gdp!$E:$E,nama_10_gdp!$A:$A,H10,nama_10_gdp!$B:$B,Data_gdp!$B$7,nama_10_gdp!$C:$C,Data_gdp!$A$12,nama_10_gdp!$D:$D,Data_gdp!$B$8)</f>
        <v>95.26</v>
      </c>
      <c r="I12" s="152">
        <f>SUMIFS(nama_10_gdp!$E:$E,nama_10_gdp!$A:$A,I10,nama_10_gdp!$B:$B,Data_gdp!$B$7,nama_10_gdp!$C:$C,Data_gdp!$A$12,nama_10_gdp!$D:$D,Data_gdp!$B$8)</f>
        <v>98.558000000000007</v>
      </c>
      <c r="J12" s="152">
        <f>SUMIFS(nama_10_gdp!$E:$E,nama_10_gdp!$A:$A,J10,nama_10_gdp!$B:$B,Data_gdp!$B$7,nama_10_gdp!$C:$C,Data_gdp!$A$12,nama_10_gdp!$D:$D,Data_gdp!$B$8)</f>
        <v>101.639</v>
      </c>
      <c r="K12" s="152">
        <f>SUMIFS(nama_10_gdp!$E:$E,nama_10_gdp!$A:$A,K10,nama_10_gdp!$B:$B,Data_gdp!$B$7,nama_10_gdp!$C:$C,Data_gdp!$A$12,nama_10_gdp!$D:$D,Data_gdp!$B$8)</f>
        <v>102.273</v>
      </c>
      <c r="L12" s="152">
        <f>SUMIFS(nama_10_gdp!$E:$E,nama_10_gdp!$A:$A,L10,nama_10_gdp!$B:$B,Data_gdp!$B$7,nama_10_gdp!$C:$C,Data_gdp!$A$12,nama_10_gdp!$D:$D,Data_gdp!$B$8)</f>
        <v>97.876999999999995</v>
      </c>
      <c r="M12" s="152">
        <f>SUMIFS(nama_10_gdp!$E:$E,nama_10_gdp!$A:$A,M10,nama_10_gdp!$B:$B,Data_gdp!$B$7,nama_10_gdp!$C:$C,Data_gdp!$A$12,nama_10_gdp!$D:$D,Data_gdp!$B$8)</f>
        <v>100</v>
      </c>
      <c r="N12" s="152">
        <f>SUMIFS(nama_10_gdp!$E:$E,nama_10_gdp!$A:$A,N10,nama_10_gdp!$B:$B,Data_gdp!$B$7,nama_10_gdp!$C:$C,Data_gdp!$A$12,nama_10_gdp!$D:$D,Data_gdp!$B$8)</f>
        <v>101.874</v>
      </c>
      <c r="O12" s="152">
        <f>SUMIFS(nama_10_gdp!$E:$E,nama_10_gdp!$A:$A,O10,nama_10_gdp!$B:$B,Data_gdp!$B$7,nama_10_gdp!$C:$C,Data_gdp!$A$12,nama_10_gdp!$D:$D,Data_gdp!$B$8)</f>
        <v>101.13800000000001</v>
      </c>
      <c r="P12" s="152">
        <f>SUMIFS(nama_10_gdp!$E:$E,nama_10_gdp!$A:$A,P10,nama_10_gdp!$B:$B,Data_gdp!$B$7,nama_10_gdp!$C:$C,Data_gdp!$A$12,nama_10_gdp!$D:$D,Data_gdp!$B$8)</f>
        <v>101.045</v>
      </c>
      <c r="Q12" s="152">
        <f>SUMIFS(nama_10_gdp!$E:$E,nama_10_gdp!$A:$A,Q10,nama_10_gdp!$B:$B,Data_gdp!$B$7,nama_10_gdp!$C:$C,Data_gdp!$A$12,nama_10_gdp!$D:$D,Data_gdp!$B$8)</f>
        <v>102.639</v>
      </c>
      <c r="R12" s="152">
        <f>SUMIFS(nama_10_gdp!$E:$E,nama_10_gdp!$A:$A,R10,nama_10_gdp!$B:$B,Data_gdp!$B$7,nama_10_gdp!$C:$C,Data_gdp!$A$12,nama_10_gdp!$D:$D,Data_gdp!$B$8)</f>
        <v>104.98099999999999</v>
      </c>
      <c r="S12" s="152">
        <f>SUMIFS(nama_10_gdp!$E:$E,nama_10_gdp!$A:$A,S10,nama_10_gdp!$B:$B,Data_gdp!$B$7,nama_10_gdp!$C:$C,Data_gdp!$A$12,nama_10_gdp!$D:$D,Data_gdp!$B$8)</f>
        <v>107.063</v>
      </c>
      <c r="T12" s="152">
        <f>SUMIFS(nama_10_gdp!$E:$E,nama_10_gdp!$A:$A,T10,nama_10_gdp!$B:$B,Data_gdp!$B$7,nama_10_gdp!$C:$C,Data_gdp!$A$12,nama_10_gdp!$D:$D,Data_gdp!$B$8)</f>
        <v>110.075</v>
      </c>
      <c r="U12" s="152">
        <f>SUMIFS(nama_10_gdp!$E:$E,nama_10_gdp!$A:$A,U10,nama_10_gdp!$B:$B,Data_gdp!$B$7,nama_10_gdp!$C:$C,Data_gdp!$A$12,nama_10_gdp!$D:$D,Data_gdp!$B$8)</f>
        <v>112.348</v>
      </c>
      <c r="V12" s="152">
        <f>SUMIFS(nama_10_gdp!$E:$E,nama_10_gdp!$A:$A,V10,nama_10_gdp!$B:$B,Data_gdp!$B$7,nama_10_gdp!$C:$C,Data_gdp!$A$12,nama_10_gdp!$D:$D,Data_gdp!$B$8)</f>
        <v>114.399</v>
      </c>
      <c r="W12" s="165">
        <f>SUMIFS(nama_10_gdp!$E:$E,nama_10_gdp!$A:$A,W10,nama_10_gdp!$B:$B,Data_gdp!$B$7,nama_10_gdp!$C:$C,Data_gdp!$A$12,nama_10_gdp!$D:$D,Data_gdp!$B$8)</f>
        <v>107.96299999999999</v>
      </c>
      <c r="X12" s="166">
        <f>SUMIFS(nama_10_gdp!$E:$E,nama_10_gdp!$A:$A,X10,nama_10_gdp!$B:$B,Data_gdp!$B$7,nama_10_gdp!$C:$C,Data_gdp!$A$12,nama_10_gdp!$D:$D,Data_gdp!$B$8)</f>
        <v>114.41</v>
      </c>
      <c r="Y12" s="166">
        <f>SUMIFS(nama_10_gdp!$E:$E,nama_10_gdp!$A:$A,Y10,nama_10_gdp!$B:$B,Data_gdp!$B$7,nama_10_gdp!$C:$C,Data_gdp!$A$12,nama_10_gdp!$D:$D,Data_gdp!$B$8)</f>
        <v>118.315</v>
      </c>
      <c r="Z12" s="166">
        <f>SUMIFS(nama_10_gdp!$E:$E,nama_10_gdp!$A:$A,Z10,nama_10_gdp!$B:$B,Data_gdp!$B$7,nama_10_gdp!$C:$C,Data_gdp!$A$12,nama_10_gdp!$D:$D,Data_gdp!$B$8)</f>
        <v>118.876</v>
      </c>
    </row>
    <row r="13" spans="1:26" x14ac:dyDescent="0.2">
      <c r="A13" s="144" t="s">
        <v>151</v>
      </c>
      <c r="B13" s="144" t="s">
        <v>152</v>
      </c>
      <c r="C13" s="146">
        <f>SUMIFS(nama_10_gdp!$E:$E,nama_10_gdp!$A:$A,C10,nama_10_gdp!$B:$B,Data_gdp!$B$7,nama_10_gdp!$C:$C,Data_gdp!$A$13,nama_10_gdp!$D:$D,Data_gdp!$B$8)</f>
        <v>9620149.5999999996</v>
      </c>
      <c r="D13" s="146">
        <f>SUMIFS(nama_10_gdp!$E:$E,nama_10_gdp!$A:$A,D10,nama_10_gdp!$B:$B,Data_gdp!$B$7,nama_10_gdp!$C:$C,Data_gdp!$A$13,nama_10_gdp!$D:$D,Data_gdp!$B$8)</f>
        <v>9825079.6999999993</v>
      </c>
      <c r="E13" s="146">
        <f>SUMIFS(nama_10_gdp!$E:$E,nama_10_gdp!$A:$A,E10,nama_10_gdp!$B:$B,Data_gdp!$B$7,nama_10_gdp!$C:$C,Data_gdp!$A$13,nama_10_gdp!$D:$D,Data_gdp!$B$8)</f>
        <v>9928889.4000000004</v>
      </c>
      <c r="F13" s="146">
        <f>SUMIFS(nama_10_gdp!$E:$E,nama_10_gdp!$A:$A,F10,nama_10_gdp!$B:$B,Data_gdp!$B$7,nama_10_gdp!$C:$C,Data_gdp!$A$13,nama_10_gdp!$D:$D,Data_gdp!$B$8)</f>
        <v>10012932.6</v>
      </c>
      <c r="G13" s="146">
        <f>SUMIFS(nama_10_gdp!$E:$E,nama_10_gdp!$A:$A,G10,nama_10_gdp!$B:$B,Data_gdp!$B$7,nama_10_gdp!$C:$C,Data_gdp!$A$13,nama_10_gdp!$D:$D,Data_gdp!$B$8)</f>
        <v>10265472.800000001</v>
      </c>
      <c r="H13" s="146">
        <f>SUMIFS(nama_10_gdp!$E:$E,nama_10_gdp!$A:$A,H10,nama_10_gdp!$B:$B,Data_gdp!$B$7,nama_10_gdp!$C:$C,Data_gdp!$A$13,nama_10_gdp!$D:$D,Data_gdp!$B$8)</f>
        <v>10457964.6</v>
      </c>
      <c r="I13" s="146">
        <f>SUMIFS(nama_10_gdp!$E:$E,nama_10_gdp!$A:$A,I10,nama_10_gdp!$B:$B,Data_gdp!$B$7,nama_10_gdp!$C:$C,Data_gdp!$A$13,nama_10_gdp!$D:$D,Data_gdp!$B$8)</f>
        <v>10820023.5</v>
      </c>
      <c r="J13" s="146">
        <f>SUMIFS(nama_10_gdp!$E:$E,nama_10_gdp!$A:$A,J10,nama_10_gdp!$B:$B,Data_gdp!$B$7,nama_10_gdp!$C:$C,Data_gdp!$A$13,nama_10_gdp!$D:$D,Data_gdp!$B$8)</f>
        <v>11158205</v>
      </c>
      <c r="K13" s="146">
        <f>SUMIFS(nama_10_gdp!$E:$E,nama_10_gdp!$A:$A,K10,nama_10_gdp!$B:$B,Data_gdp!$B$7,nama_10_gdp!$C:$C,Data_gdp!$A$13,nama_10_gdp!$D:$D,Data_gdp!$B$8)</f>
        <v>11227828.1</v>
      </c>
      <c r="L13" s="146">
        <f>SUMIFS(nama_10_gdp!$E:$E,nama_10_gdp!$A:$A,L10,nama_10_gdp!$B:$B,Data_gdp!$B$7,nama_10_gdp!$C:$C,Data_gdp!$A$13,nama_10_gdp!$D:$D,Data_gdp!$B$8)</f>
        <v>10745169.800000001</v>
      </c>
      <c r="M13" s="146">
        <f>SUMIFS(nama_10_gdp!$E:$E,nama_10_gdp!$A:$A,M10,nama_10_gdp!$B:$B,Data_gdp!$B$7,nama_10_gdp!$C:$C,Data_gdp!$A$13,nama_10_gdp!$D:$D,Data_gdp!$B$8)</f>
        <v>10978289.800000001</v>
      </c>
      <c r="N13" s="146">
        <f>SUMIFS(nama_10_gdp!$E:$E,nama_10_gdp!$A:$A,N10,nama_10_gdp!$B:$B,Data_gdp!$B$7,nama_10_gdp!$C:$C,Data_gdp!$A$13,nama_10_gdp!$D:$D,Data_gdp!$B$8)</f>
        <v>11183975.6</v>
      </c>
      <c r="O13" s="146">
        <f>SUMIFS(nama_10_gdp!$E:$E,nama_10_gdp!$A:$A,O10,nama_10_gdp!$B:$B,Data_gdp!$B$7,nama_10_gdp!$C:$C,Data_gdp!$A$13,nama_10_gdp!$D:$D,Data_gdp!$B$8)</f>
        <v>11103209.300000001</v>
      </c>
      <c r="P13" s="146">
        <f>SUMIFS(nama_10_gdp!$E:$E,nama_10_gdp!$A:$A,P10,nama_10_gdp!$B:$B,Data_gdp!$B$7,nama_10_gdp!$C:$C,Data_gdp!$A$13,nama_10_gdp!$D:$D,Data_gdp!$B$8)</f>
        <v>11092977</v>
      </c>
      <c r="Q13" s="146">
        <f>SUMIFS(nama_10_gdp!$E:$E,nama_10_gdp!$A:$A,Q10,nama_10_gdp!$B:$B,Data_gdp!$B$7,nama_10_gdp!$C:$C,Data_gdp!$A$13,nama_10_gdp!$D:$D,Data_gdp!$B$8)</f>
        <v>11267994.6</v>
      </c>
      <c r="R13" s="146">
        <f>SUMIFS(nama_10_gdp!$E:$E,nama_10_gdp!$A:$A,R10,nama_10_gdp!$B:$B,Data_gdp!$B$7,nama_10_gdp!$C:$C,Data_gdp!$A$13,nama_10_gdp!$D:$D,Data_gdp!$B$8)</f>
        <v>11525170.800000001</v>
      </c>
      <c r="S13" s="146">
        <f>SUMIFS(nama_10_gdp!$E:$E,nama_10_gdp!$A:$A,S10,nama_10_gdp!$B:$B,Data_gdp!$B$7,nama_10_gdp!$C:$C,Data_gdp!$A$13,nama_10_gdp!$D:$D,Data_gdp!$B$8)</f>
        <v>11753665.300000001</v>
      </c>
      <c r="T13" s="146">
        <f>SUMIFS(nama_10_gdp!$E:$E,nama_10_gdp!$A:$A,T10,nama_10_gdp!$B:$B,Data_gdp!$B$7,nama_10_gdp!$C:$C,Data_gdp!$A$13,nama_10_gdp!$D:$D,Data_gdp!$B$8)</f>
        <v>12084353.1</v>
      </c>
      <c r="U13" s="146">
        <f>SUMIFS(nama_10_gdp!$E:$E,nama_10_gdp!$A:$A,U10,nama_10_gdp!$B:$B,Data_gdp!$B$7,nama_10_gdp!$C:$C,Data_gdp!$A$13,nama_10_gdp!$D:$D,Data_gdp!$B$8)</f>
        <v>12333837.5</v>
      </c>
      <c r="V13" s="146">
        <f>SUMIFS(nama_10_gdp!$E:$E,nama_10_gdp!$A:$A,V10,nama_10_gdp!$B:$B,Data_gdp!$B$7,nama_10_gdp!$C:$C,Data_gdp!$A$13,nama_10_gdp!$D:$D,Data_gdp!$B$8)</f>
        <v>12559066.6</v>
      </c>
      <c r="W13" s="147">
        <f>SUMIFS(nama_10_gdp!$E:$E,nama_10_gdp!$A:$A,W10,nama_10_gdp!$B:$B,Data_gdp!$B$7,nama_10_gdp!$C:$C,Data_gdp!$A$13,nama_10_gdp!$D:$D,Data_gdp!$B$8)</f>
        <v>11852476</v>
      </c>
      <c r="X13" s="167">
        <f>SUMIFS(nama_10_gdp!$E:$E,nama_10_gdp!$A:$A,X10,nama_10_gdp!$B:$B,Data_gdp!$B$7,nama_10_gdp!$C:$C,Data_gdp!$A$13,nama_10_gdp!$D:$D,Data_gdp!$B$8)</f>
        <v>12560233.9</v>
      </c>
      <c r="Y13" s="167">
        <f>SUMIFS(nama_10_gdp!$E:$E,nama_10_gdp!$A:$A,Y10,nama_10_gdp!$B:$B,Data_gdp!$B$7,nama_10_gdp!$C:$C,Data_gdp!$A$13,nama_10_gdp!$D:$D,Data_gdp!$B$8)</f>
        <v>12988954.199999999</v>
      </c>
      <c r="Z13" s="167">
        <f>SUMIFS(nama_10_gdp!$E:$E,nama_10_gdp!$A:$A,Z10,nama_10_gdp!$B:$B,Data_gdp!$B$7,nama_10_gdp!$C:$C,Data_gdp!$A$13,nama_10_gdp!$D:$D,Data_gdp!$B$8)</f>
        <v>13050517.199999999</v>
      </c>
    </row>
    <row r="14" spans="1:26" x14ac:dyDescent="0.2">
      <c r="A14" s="144" t="s">
        <v>728</v>
      </c>
      <c r="B14" s="144" t="s">
        <v>150</v>
      </c>
      <c r="C14" s="146">
        <f>SUMIFS(nama_10_gdp!$E:$E,nama_10_gdp!$A:$A,C10,nama_10_gdp!$B:$B,Data_gdp!$B$7,nama_10_gdp!$C:$C,Data_gdp!$A$14,nama_10_gdp!$D:$D,Data_gdp!$B$8)</f>
        <v>10194145.6</v>
      </c>
      <c r="D14" s="146">
        <f>SUMIFS(nama_10_gdp!$E:$E,nama_10_gdp!$A:$A,D10,nama_10_gdp!$B:$B,Data_gdp!$B$7,nama_10_gdp!$C:$C,Data_gdp!$A$14,nama_10_gdp!$D:$D,Data_gdp!$B$8)</f>
        <v>10411303</v>
      </c>
      <c r="E14" s="146">
        <f>SUMIFS(nama_10_gdp!$E:$E,nama_10_gdp!$A:$A,E10,nama_10_gdp!$B:$B,Data_gdp!$B$7,nama_10_gdp!$C:$C,Data_gdp!$A$14,nama_10_gdp!$D:$D,Data_gdp!$B$8)</f>
        <v>10521306.6</v>
      </c>
      <c r="F14" s="146">
        <f>SUMIFS(nama_10_gdp!$E:$E,nama_10_gdp!$A:$A,F10,nama_10_gdp!$B:$B,Data_gdp!$B$7,nama_10_gdp!$C:$C,Data_gdp!$A$14,nama_10_gdp!$D:$D,Data_gdp!$B$8)</f>
        <v>10610364.300000001</v>
      </c>
      <c r="G14" s="146">
        <f>SUMIFS(nama_10_gdp!$E:$E,nama_10_gdp!$A:$A,G10,nama_10_gdp!$B:$B,Data_gdp!$B$7,nama_10_gdp!$C:$C,Data_gdp!$A$14,nama_10_gdp!$D:$D,Data_gdp!$B$8)</f>
        <v>10877972.6</v>
      </c>
      <c r="H14" s="146">
        <f>SUMIFS(nama_10_gdp!$E:$E,nama_10_gdp!$A:$A,H10,nama_10_gdp!$B:$B,Data_gdp!$B$7,nama_10_gdp!$C:$C,Data_gdp!$A$14,nama_10_gdp!$D:$D,Data_gdp!$B$8)</f>
        <v>11081949.6</v>
      </c>
      <c r="I14" s="146">
        <f>SUMIFS(nama_10_gdp!$E:$E,nama_10_gdp!$A:$A,I10,nama_10_gdp!$B:$B,Data_gdp!$B$7,nama_10_gdp!$C:$C,Data_gdp!$A$14,nama_10_gdp!$D:$D,Data_gdp!$B$8)</f>
        <v>11465611.199999999</v>
      </c>
      <c r="J14" s="146">
        <f>SUMIFS(nama_10_gdp!$E:$E,nama_10_gdp!$A:$A,J10,nama_10_gdp!$B:$B,Data_gdp!$B$7,nama_10_gdp!$C:$C,Data_gdp!$A$14,nama_10_gdp!$D:$D,Data_gdp!$B$8)</f>
        <v>11823970.6</v>
      </c>
      <c r="K14" s="146">
        <f>SUMIFS(nama_10_gdp!$E:$E,nama_10_gdp!$A:$A,K10,nama_10_gdp!$B:$B,Data_gdp!$B$7,nama_10_gdp!$C:$C,Data_gdp!$A$14,nama_10_gdp!$D:$D,Data_gdp!$B$8)</f>
        <v>11897747.800000001</v>
      </c>
      <c r="L14" s="146">
        <f>SUMIFS(nama_10_gdp!$E:$E,nama_10_gdp!$A:$A,L10,nama_10_gdp!$B:$B,Data_gdp!$B$7,nama_10_gdp!$C:$C,Data_gdp!$A$14,nama_10_gdp!$D:$D,Data_gdp!$B$8)</f>
        <v>11386291.300000001</v>
      </c>
      <c r="M14" s="146">
        <f>SUMIFS(nama_10_gdp!$E:$E,nama_10_gdp!$A:$A,M10,nama_10_gdp!$B:$B,Data_gdp!$B$7,nama_10_gdp!$C:$C,Data_gdp!$A$14,nama_10_gdp!$D:$D,Data_gdp!$B$8)</f>
        <v>11633320.6</v>
      </c>
      <c r="N14" s="146">
        <f>SUMIFS(nama_10_gdp!$E:$E,nama_10_gdp!$A:$A,N10,nama_10_gdp!$B:$B,Data_gdp!$B$7,nama_10_gdp!$C:$C,Data_gdp!$A$14,nama_10_gdp!$D:$D,Data_gdp!$B$8)</f>
        <v>11851278.9</v>
      </c>
      <c r="O14" s="146">
        <f>SUMIFS(nama_10_gdp!$E:$E,nama_10_gdp!$A:$A,O10,nama_10_gdp!$B:$B,Data_gdp!$B$7,nama_10_gdp!$C:$C,Data_gdp!$A$14,nama_10_gdp!$D:$D,Data_gdp!$B$8)</f>
        <v>11765693.5</v>
      </c>
      <c r="P14" s="146">
        <f>SUMIFS(nama_10_gdp!$E:$E,nama_10_gdp!$A:$A,P10,nama_10_gdp!$B:$B,Data_gdp!$B$7,nama_10_gdp!$C:$C,Data_gdp!$A$14,nama_10_gdp!$D:$D,Data_gdp!$B$8)</f>
        <v>11754850.699999999</v>
      </c>
      <c r="Q14" s="146">
        <f>SUMIFS(nama_10_gdp!$E:$E,nama_10_gdp!$A:$A,Q10,nama_10_gdp!$B:$B,Data_gdp!$B$7,nama_10_gdp!$C:$C,Data_gdp!$A$14,nama_10_gdp!$D:$D,Data_gdp!$B$8)</f>
        <v>11940311</v>
      </c>
      <c r="R14" s="146">
        <f>SUMIFS(nama_10_gdp!$E:$E,nama_10_gdp!$A:$A,R10,nama_10_gdp!$B:$B,Data_gdp!$B$7,nama_10_gdp!$C:$C,Data_gdp!$A$14,nama_10_gdp!$D:$D,Data_gdp!$B$8)</f>
        <v>12212831.800000001</v>
      </c>
      <c r="S14" s="146">
        <f>SUMIFS(nama_10_gdp!$E:$E,nama_10_gdp!$A:$A,S10,nama_10_gdp!$B:$B,Data_gdp!$B$7,nama_10_gdp!$C:$C,Data_gdp!$A$14,nama_10_gdp!$D:$D,Data_gdp!$B$8)</f>
        <v>12454959.699999999</v>
      </c>
      <c r="T14" s="146">
        <f>SUMIFS(nama_10_gdp!$E:$E,nama_10_gdp!$A:$A,T10,nama_10_gdp!$B:$B,Data_gdp!$B$7,nama_10_gdp!$C:$C,Data_gdp!$A$14,nama_10_gdp!$D:$D,Data_gdp!$B$8)</f>
        <v>12805378.199999999</v>
      </c>
      <c r="U14" s="146">
        <f>SUMIFS(nama_10_gdp!$E:$E,nama_10_gdp!$A:$A,U10,nama_10_gdp!$B:$B,Data_gdp!$B$7,nama_10_gdp!$C:$C,Data_gdp!$A$14,nama_10_gdp!$D:$D,Data_gdp!$B$8)</f>
        <v>13069748.5</v>
      </c>
      <c r="V14" s="146">
        <f>SUMIFS(nama_10_gdp!$E:$E,nama_10_gdp!$A:$A,V10,nama_10_gdp!$B:$B,Data_gdp!$B$7,nama_10_gdp!$C:$C,Data_gdp!$A$14,nama_10_gdp!$D:$D,Data_gdp!$B$8)</f>
        <v>13308416</v>
      </c>
      <c r="W14" s="147">
        <f>SUMIFS(nama_10_gdp!$E:$E,nama_10_gdp!$A:$A,W10,nama_10_gdp!$B:$B,Data_gdp!$B$7,nama_10_gdp!$C:$C,Data_gdp!$A$14,nama_10_gdp!$D:$D,Data_gdp!$B$8)</f>
        <v>12559666</v>
      </c>
      <c r="X14" s="167">
        <f>SUMIFS(nama_10_gdp!$E:$E,nama_10_gdp!$A:$A,X10,nama_10_gdp!$B:$B,Data_gdp!$B$7,nama_10_gdp!$C:$C,Data_gdp!$A$14,nama_10_gdp!$D:$D,Data_gdp!$B$8)</f>
        <v>13309653</v>
      </c>
      <c r="Y14" s="167">
        <f>SUMIFS(nama_10_gdp!$E:$E,nama_10_gdp!$A:$A,Y10,nama_10_gdp!$B:$B,Data_gdp!$B$7,nama_10_gdp!$C:$C,Data_gdp!$A$14,nama_10_gdp!$D:$D,Data_gdp!$B$8)</f>
        <v>13763953.300000001</v>
      </c>
      <c r="Z14" s="167">
        <f>SUMIFS(nama_10_gdp!$E:$E,nama_10_gdp!$A:$A,Z10,nama_10_gdp!$B:$B,Data_gdp!$B$7,nama_10_gdp!$C:$C,Data_gdp!$A$14,nama_10_gdp!$D:$D,Data_gdp!$B$8)</f>
        <v>13829189.6</v>
      </c>
    </row>
    <row r="16" spans="1:26" x14ac:dyDescent="0.2">
      <c r="A16" s="139" t="s">
        <v>51</v>
      </c>
    </row>
    <row r="17" spans="1:26" x14ac:dyDescent="0.2">
      <c r="A17" s="139" t="s">
        <v>14</v>
      </c>
      <c r="B17" s="139" t="s">
        <v>50</v>
      </c>
    </row>
    <row r="21" spans="1:26" x14ac:dyDescent="0.2">
      <c r="A21" s="168" t="s">
        <v>158</v>
      </c>
      <c r="B21" s="168" t="s">
        <v>159</v>
      </c>
      <c r="C21" s="169">
        <f t="shared" ref="C21:Y21" si="0">C13/$C13*100</f>
        <v>100</v>
      </c>
      <c r="D21" s="169">
        <f t="shared" si="0"/>
        <v>102.13021739287713</v>
      </c>
      <c r="E21" s="169">
        <f t="shared" si="0"/>
        <v>103.20930352268118</v>
      </c>
      <c r="F21" s="169">
        <f t="shared" si="0"/>
        <v>104.08291987475953</v>
      </c>
      <c r="G21" s="169">
        <f t="shared" si="0"/>
        <v>106.70803705588945</v>
      </c>
      <c r="H21" s="169">
        <f t="shared" si="0"/>
        <v>108.70896020161682</v>
      </c>
      <c r="I21" s="169">
        <f t="shared" si="0"/>
        <v>112.47250770403821</v>
      </c>
      <c r="J21" s="169">
        <f t="shared" si="0"/>
        <v>115.98785324502647</v>
      </c>
      <c r="K21" s="169">
        <f t="shared" si="0"/>
        <v>116.71157483871144</v>
      </c>
      <c r="L21" s="169">
        <f t="shared" si="0"/>
        <v>111.69441481450559</v>
      </c>
      <c r="M21" s="169">
        <f t="shared" si="0"/>
        <v>114.11766195403032</v>
      </c>
      <c r="N21" s="169">
        <f t="shared" si="0"/>
        <v>116.25573473410435</v>
      </c>
      <c r="O21" s="169">
        <f t="shared" si="0"/>
        <v>115.41618126187976</v>
      </c>
      <c r="P21" s="169">
        <f t="shared" si="0"/>
        <v>115.30981805106234</v>
      </c>
      <c r="Q21" s="169">
        <f t="shared" si="0"/>
        <v>117.12909953084305</v>
      </c>
      <c r="R21" s="169">
        <f t="shared" si="0"/>
        <v>119.80240723075659</v>
      </c>
      <c r="S21" s="169">
        <f t="shared" si="0"/>
        <v>122.17757299740953</v>
      </c>
      <c r="T21" s="169">
        <f t="shared" si="0"/>
        <v>125.61502266035447</v>
      </c>
      <c r="U21" s="169">
        <f t="shared" si="0"/>
        <v>128.20837526268824</v>
      </c>
      <c r="V21" s="169">
        <f t="shared" si="0"/>
        <v>130.54959769024799</v>
      </c>
      <c r="W21" s="170">
        <f t="shared" si="0"/>
        <v>123.20469527833538</v>
      </c>
      <c r="X21" s="171">
        <f t="shared" si="0"/>
        <v>130.56173159718847</v>
      </c>
      <c r="Y21" s="171">
        <f t="shared" si="0"/>
        <v>135.01821426976562</v>
      </c>
      <c r="Z21" s="171">
        <f t="shared" ref="Z21" si="1">Z13/$C13*100</f>
        <v>135.65815234307789</v>
      </c>
    </row>
    <row r="22" spans="1:26" x14ac:dyDescent="0.2">
      <c r="A22" s="168" t="s">
        <v>158</v>
      </c>
      <c r="B22" s="168" t="s">
        <v>159</v>
      </c>
      <c r="C22" s="169">
        <f t="shared" ref="C22:Y22" si="2">C14/$C14*100</f>
        <v>100</v>
      </c>
      <c r="D22" s="169">
        <f t="shared" si="2"/>
        <v>102.13021677854005</v>
      </c>
      <c r="E22" s="169">
        <f t="shared" si="2"/>
        <v>103.20930279826493</v>
      </c>
      <c r="F22" s="169">
        <f t="shared" si="2"/>
        <v>104.08291892554489</v>
      </c>
      <c r="G22" s="169">
        <f t="shared" si="2"/>
        <v>106.70803642435713</v>
      </c>
      <c r="H22" s="169">
        <f t="shared" si="2"/>
        <v>108.70895938547316</v>
      </c>
      <c r="I22" s="169">
        <f t="shared" si="2"/>
        <v>112.47250774993836</v>
      </c>
      <c r="J22" s="169">
        <f t="shared" si="2"/>
        <v>115.98785287116166</v>
      </c>
      <c r="K22" s="169">
        <f t="shared" si="2"/>
        <v>116.71157414114235</v>
      </c>
      <c r="L22" s="169">
        <f t="shared" si="2"/>
        <v>111.69441507682608</v>
      </c>
      <c r="M22" s="169">
        <f t="shared" si="2"/>
        <v>114.11766180777327</v>
      </c>
      <c r="N22" s="169">
        <f t="shared" si="2"/>
        <v>116.25573505640337</v>
      </c>
      <c r="O22" s="169">
        <f t="shared" si="2"/>
        <v>115.41618063607018</v>
      </c>
      <c r="P22" s="169">
        <f t="shared" si="2"/>
        <v>115.3098176270898</v>
      </c>
      <c r="Q22" s="169">
        <f t="shared" si="2"/>
        <v>117.12910005915553</v>
      </c>
      <c r="R22" s="169">
        <f t="shared" si="2"/>
        <v>119.80240698151302</v>
      </c>
      <c r="S22" s="169">
        <f t="shared" si="2"/>
        <v>122.17757317494072</v>
      </c>
      <c r="T22" s="169">
        <f t="shared" si="2"/>
        <v>125.61502162574567</v>
      </c>
      <c r="U22" s="169">
        <f t="shared" si="2"/>
        <v>128.20837579561353</v>
      </c>
      <c r="V22" s="169">
        <f t="shared" si="2"/>
        <v>130.54959701576166</v>
      </c>
      <c r="W22" s="170">
        <f t="shared" si="2"/>
        <v>123.20469505556208</v>
      </c>
      <c r="X22" s="171">
        <f t="shared" si="2"/>
        <v>130.56173143142081</v>
      </c>
      <c r="Y22" s="171">
        <f t="shared" si="2"/>
        <v>135.018213787333</v>
      </c>
      <c r="Z22" s="171">
        <f t="shared" ref="Z22" si="3">Z14/$C14*100</f>
        <v>135.6581526557753</v>
      </c>
    </row>
    <row r="28" spans="1:26" x14ac:dyDescent="0.2">
      <c r="C28" s="172"/>
      <c r="D28" s="172"/>
      <c r="E28" s="172"/>
      <c r="F28" s="172"/>
      <c r="G28" s="172"/>
      <c r="H28" s="172"/>
      <c r="I28" s="172"/>
      <c r="J28" s="172"/>
      <c r="K28" s="172"/>
      <c r="L28" s="172"/>
      <c r="M28" s="172"/>
      <c r="N28" s="172"/>
      <c r="O28" s="172"/>
      <c r="P28" s="172"/>
      <c r="Q28" s="172"/>
      <c r="R28" s="172"/>
      <c r="S28" s="172"/>
      <c r="T28" s="172"/>
      <c r="U28" s="172"/>
      <c r="V28" s="172"/>
      <c r="W28" s="172"/>
    </row>
    <row r="29" spans="1:26" x14ac:dyDescent="0.2">
      <c r="C29" s="172"/>
      <c r="D29" s="172"/>
      <c r="E29" s="172"/>
      <c r="F29" s="172"/>
      <c r="G29" s="172"/>
      <c r="H29" s="172"/>
      <c r="I29" s="172"/>
      <c r="J29" s="172"/>
      <c r="K29" s="172"/>
      <c r="L29" s="172"/>
      <c r="M29" s="172"/>
      <c r="N29" s="172"/>
      <c r="O29" s="172"/>
      <c r="P29" s="172"/>
      <c r="Q29" s="172"/>
      <c r="R29" s="172"/>
      <c r="S29" s="172"/>
      <c r="T29" s="172"/>
      <c r="U29" s="172"/>
      <c r="V29" s="172"/>
      <c r="W29" s="172"/>
    </row>
    <row r="30" spans="1:26" x14ac:dyDescent="0.2">
      <c r="C30" s="173"/>
      <c r="D30" s="173"/>
      <c r="E30" s="173"/>
      <c r="F30" s="173"/>
      <c r="G30" s="173"/>
      <c r="H30" s="173"/>
      <c r="I30" s="173"/>
      <c r="J30" s="173"/>
      <c r="K30" s="173"/>
      <c r="L30" s="173"/>
      <c r="M30" s="173"/>
      <c r="N30" s="173"/>
      <c r="O30" s="173"/>
      <c r="P30" s="173"/>
      <c r="Q30" s="173"/>
      <c r="R30" s="173"/>
      <c r="S30" s="173"/>
      <c r="T30" s="173"/>
      <c r="U30" s="173"/>
      <c r="V30" s="173"/>
      <c r="W30" s="173"/>
    </row>
    <row r="31" spans="1:26" x14ac:dyDescent="0.2">
      <c r="C31" s="173"/>
      <c r="D31" s="173"/>
      <c r="E31" s="173"/>
      <c r="F31" s="173"/>
      <c r="G31" s="173"/>
      <c r="H31" s="173"/>
      <c r="I31" s="173"/>
      <c r="J31" s="173"/>
      <c r="K31" s="173"/>
      <c r="L31" s="173"/>
      <c r="M31" s="173"/>
      <c r="N31" s="173"/>
      <c r="O31" s="173"/>
      <c r="P31" s="173"/>
      <c r="Q31" s="173"/>
      <c r="R31" s="173"/>
      <c r="S31" s="173"/>
      <c r="T31" s="173"/>
      <c r="U31" s="173"/>
      <c r="V31" s="173"/>
      <c r="W31" s="173"/>
    </row>
    <row r="32" spans="1:26" x14ac:dyDescent="0.2">
      <c r="C32" s="173"/>
      <c r="D32" s="173"/>
      <c r="E32" s="173"/>
      <c r="F32" s="173"/>
      <c r="G32" s="173"/>
      <c r="H32" s="173"/>
      <c r="I32" s="173"/>
      <c r="J32" s="173"/>
      <c r="K32" s="173"/>
      <c r="L32" s="173"/>
      <c r="M32" s="173"/>
      <c r="N32" s="173"/>
      <c r="O32" s="173"/>
      <c r="P32" s="173"/>
      <c r="Q32" s="173"/>
      <c r="R32" s="173"/>
      <c r="S32" s="173"/>
      <c r="T32" s="173"/>
      <c r="U32" s="173"/>
      <c r="V32" s="173"/>
      <c r="W32" s="173"/>
    </row>
    <row r="33" spans="3:23" x14ac:dyDescent="0.2">
      <c r="C33" s="173"/>
      <c r="D33" s="173"/>
      <c r="E33" s="173"/>
      <c r="F33" s="173"/>
      <c r="G33" s="173"/>
      <c r="H33" s="173"/>
      <c r="I33" s="173"/>
      <c r="J33" s="173"/>
      <c r="K33" s="173"/>
      <c r="L33" s="173"/>
      <c r="M33" s="173"/>
      <c r="N33" s="173"/>
      <c r="O33" s="173"/>
      <c r="P33" s="173"/>
      <c r="Q33" s="173"/>
      <c r="R33" s="173"/>
      <c r="S33" s="173"/>
      <c r="T33" s="173"/>
      <c r="U33" s="173"/>
      <c r="V33" s="173"/>
      <c r="W33" s="173"/>
    </row>
    <row r="34" spans="3:23" x14ac:dyDescent="0.2">
      <c r="C34" s="174"/>
      <c r="D34" s="174"/>
      <c r="E34" s="174"/>
      <c r="F34" s="174"/>
      <c r="G34" s="174"/>
      <c r="H34" s="174"/>
      <c r="I34" s="174"/>
      <c r="J34" s="174"/>
      <c r="K34" s="174"/>
      <c r="L34" s="174"/>
      <c r="M34" s="174"/>
      <c r="N34" s="174"/>
      <c r="O34" s="174"/>
      <c r="P34" s="174"/>
      <c r="Q34" s="174"/>
      <c r="R34" s="174"/>
      <c r="S34" s="174"/>
      <c r="T34" s="174"/>
      <c r="U34" s="174"/>
    </row>
    <row r="35" spans="3:23" x14ac:dyDescent="0.2">
      <c r="C35" s="174"/>
      <c r="D35" s="174"/>
      <c r="E35" s="174"/>
      <c r="F35" s="174"/>
      <c r="G35" s="174"/>
      <c r="H35" s="174"/>
      <c r="I35" s="174"/>
      <c r="J35" s="174"/>
      <c r="K35" s="174"/>
      <c r="L35" s="174"/>
      <c r="M35" s="174"/>
      <c r="N35" s="174"/>
      <c r="O35" s="174"/>
      <c r="P35" s="174"/>
      <c r="Q35" s="174"/>
      <c r="R35" s="174"/>
      <c r="S35" s="174"/>
      <c r="T35" s="174"/>
      <c r="U35" s="174"/>
    </row>
  </sheetData>
  <phoneticPr fontId="14" type="noConversion"/>
  <pageMargins left="0.75" right="0.75" top="1" bottom="1" header="0.5" footer="0.5"/>
  <pageSetup paperSize="9"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9CCFF"/>
  </sheetPr>
  <dimension ref="A1:Z26"/>
  <sheetViews>
    <sheetView zoomScale="80" zoomScaleNormal="80" workbookViewId="0">
      <selection activeCell="C9" sqref="C9:Z9"/>
    </sheetView>
  </sheetViews>
  <sheetFormatPr defaultColWidth="9.140625" defaultRowHeight="12.75" x14ac:dyDescent="0.2"/>
  <cols>
    <col min="1" max="1" width="16.7109375" style="176" customWidth="1"/>
    <col min="2" max="2" width="47.42578125" style="176" customWidth="1"/>
    <col min="3" max="20" width="9.5703125" style="176" bestFit="1" customWidth="1"/>
    <col min="21" max="16384" width="9.140625" style="176"/>
  </cols>
  <sheetData>
    <row r="1" spans="1:26" x14ac:dyDescent="0.2">
      <c r="A1" s="175" t="s">
        <v>149</v>
      </c>
      <c r="G1" s="141" t="s">
        <v>782</v>
      </c>
      <c r="H1" s="42"/>
    </row>
    <row r="2" spans="1:26" x14ac:dyDescent="0.2">
      <c r="G2" s="142" t="s">
        <v>14</v>
      </c>
      <c r="H2" s="42" t="s">
        <v>725</v>
      </c>
    </row>
    <row r="3" spans="1:26" x14ac:dyDescent="0.2">
      <c r="A3" s="175" t="s">
        <v>98</v>
      </c>
      <c r="B3" s="2">
        <v>45469</v>
      </c>
    </row>
    <row r="4" spans="1:26" x14ac:dyDescent="0.2">
      <c r="A4" s="175" t="s">
        <v>97</v>
      </c>
      <c r="B4" s="2">
        <v>45481</v>
      </c>
    </row>
    <row r="5" spans="1:26" x14ac:dyDescent="0.2">
      <c r="A5" s="175" t="s">
        <v>96</v>
      </c>
      <c r="B5" s="175" t="s">
        <v>95</v>
      </c>
    </row>
    <row r="7" spans="1:26" x14ac:dyDescent="0.2">
      <c r="A7" s="175" t="s">
        <v>93</v>
      </c>
      <c r="B7" s="143" t="s">
        <v>705</v>
      </c>
      <c r="C7" s="176" t="s">
        <v>711</v>
      </c>
    </row>
    <row r="9" spans="1:26" x14ac:dyDescent="0.2">
      <c r="A9" s="177" t="s">
        <v>94</v>
      </c>
      <c r="B9" s="177" t="s">
        <v>148</v>
      </c>
      <c r="C9" s="214" t="s">
        <v>88</v>
      </c>
      <c r="D9" s="214" t="s">
        <v>87</v>
      </c>
      <c r="E9" s="214" t="s">
        <v>86</v>
      </c>
      <c r="F9" s="214" t="s">
        <v>85</v>
      </c>
      <c r="G9" s="214" t="s">
        <v>84</v>
      </c>
      <c r="H9" s="214" t="s">
        <v>83</v>
      </c>
      <c r="I9" s="214" t="s">
        <v>82</v>
      </c>
      <c r="J9" s="214" t="s">
        <v>81</v>
      </c>
      <c r="K9" s="214" t="s">
        <v>80</v>
      </c>
      <c r="L9" s="214" t="s">
        <v>79</v>
      </c>
      <c r="M9" s="214" t="s">
        <v>78</v>
      </c>
      <c r="N9" s="214" t="s">
        <v>77</v>
      </c>
      <c r="O9" s="214" t="s">
        <v>76</v>
      </c>
      <c r="P9" s="214" t="s">
        <v>75</v>
      </c>
      <c r="Q9" s="214" t="s">
        <v>74</v>
      </c>
      <c r="R9" s="214" t="s">
        <v>73</v>
      </c>
      <c r="S9" s="214" t="s">
        <v>72</v>
      </c>
      <c r="T9" s="214" t="s">
        <v>71</v>
      </c>
      <c r="U9" s="214" t="s">
        <v>70</v>
      </c>
      <c r="V9" s="215" t="s">
        <v>702</v>
      </c>
      <c r="W9" s="215" t="s">
        <v>731</v>
      </c>
      <c r="X9" s="215" t="s">
        <v>739</v>
      </c>
      <c r="Y9" s="215" t="s">
        <v>750</v>
      </c>
      <c r="Z9" s="215" t="s">
        <v>754</v>
      </c>
    </row>
    <row r="10" spans="1:26" x14ac:dyDescent="0.2">
      <c r="A10" s="177" t="s">
        <v>147</v>
      </c>
      <c r="B10" s="177" t="s">
        <v>146</v>
      </c>
      <c r="C10" s="178">
        <f>SUMIFS(env_ac_rp!$D:$D,env_ac_rp!$A:$A,C9,env_ac_rp!$B:$B,Data_rp!$B$7,env_ac_rp!$C:$C,Data_rp!$A$10)</f>
        <v>1.1924999999999999</v>
      </c>
      <c r="D10" s="178">
        <f>SUMIFS(env_ac_rp!$D:$D,env_ac_rp!$A:$A,D9,env_ac_rp!$B:$B,Data_rp!$B$7,env_ac_rp!$C:$C,Data_rp!$A$10)</f>
        <v>1.2442</v>
      </c>
      <c r="E10" s="178">
        <f>SUMIFS(env_ac_rp!$D:$D,env_ac_rp!$A:$A,E9,env_ac_rp!$B:$B,Data_rp!$B$7,env_ac_rp!$C:$C,Data_rp!$A$10)</f>
        <v>1.2749999999999999</v>
      </c>
      <c r="F10" s="178">
        <f>SUMIFS(env_ac_rp!$D:$D,env_ac_rp!$A:$A,F9,env_ac_rp!$B:$B,Data_rp!$B$7,env_ac_rp!$C:$C,Data_rp!$A$10)</f>
        <v>1.2969999999999999</v>
      </c>
      <c r="G10" s="178">
        <f>SUMIFS(env_ac_rp!$D:$D,env_ac_rp!$A:$A,G9,env_ac_rp!$B:$B,Data_rp!$B$7,env_ac_rp!$C:$C,Data_rp!$A$10)</f>
        <v>1.2986</v>
      </c>
      <c r="H10" s="178">
        <f>SUMIFS(env_ac_rp!$D:$D,env_ac_rp!$A:$A,H9,env_ac_rp!$B:$B,Data_rp!$B$7,env_ac_rp!$C:$C,Data_rp!$A$10)</f>
        <v>1.34</v>
      </c>
      <c r="I10" s="178">
        <f>SUMIFS(env_ac_rp!$D:$D,env_ac_rp!$A:$A,I9,env_ac_rp!$B:$B,Data_rp!$B$7,env_ac_rp!$C:$C,Data_rp!$A$10)</f>
        <v>1.3846000000000001</v>
      </c>
      <c r="J10" s="178">
        <f>SUMIFS(env_ac_rp!$D:$D,env_ac_rp!$A:$A,J9,env_ac_rp!$B:$B,Data_rp!$B$7,env_ac_rp!$C:$C,Data_rp!$A$10)</f>
        <v>1.4179999999999999</v>
      </c>
      <c r="K10" s="178">
        <f>SUMIFS(env_ac_rp!$D:$D,env_ac_rp!$A:$A,K9,env_ac_rp!$B:$B,Data_rp!$B$7,env_ac_rp!$C:$C,Data_rp!$A$10)</f>
        <v>1.4910000000000001</v>
      </c>
      <c r="L10" s="178">
        <f>SUMIFS(env_ac_rp!$D:$D,env_ac_rp!$A:$A,L9,env_ac_rp!$B:$B,Data_rp!$B$7,env_ac_rp!$C:$C,Data_rp!$A$10)</f>
        <v>1.6202000000000001</v>
      </c>
      <c r="M10" s="178">
        <f>SUMIFS(env_ac_rp!$D:$D,env_ac_rp!$A:$A,M9,env_ac_rp!$B:$B,Data_rp!$B$7,env_ac_rp!$C:$C,Data_rp!$A$10)</f>
        <v>1.7162999999999999</v>
      </c>
      <c r="N10" s="178">
        <f>SUMIFS(env_ac_rp!$D:$D,env_ac_rp!$A:$A,N9,env_ac_rp!$B:$B,Data_rp!$B$7,env_ac_rp!$C:$C,Data_rp!$A$10)</f>
        <v>1.6853</v>
      </c>
      <c r="O10" s="178">
        <f>SUMIFS(env_ac_rp!$D:$D,env_ac_rp!$A:$A,O9,env_ac_rp!$B:$B,Data_rp!$B$7,env_ac_rp!$C:$C,Data_rp!$A$10)</f>
        <v>1.8379000000000001</v>
      </c>
      <c r="P10" s="178">
        <f>SUMIFS(env_ac_rp!$D:$D,env_ac_rp!$A:$A,P9,env_ac_rp!$B:$B,Data_rp!$B$7,env_ac_rp!$C:$C,Data_rp!$A$10)</f>
        <v>1.9026000000000001</v>
      </c>
      <c r="Q10" s="178">
        <f>SUMIFS(env_ac_rp!$D:$D,env_ac_rp!$A:$A,Q9,env_ac_rp!$B:$B,Data_rp!$B$7,env_ac_rp!$C:$C,Data_rp!$A$10)</f>
        <v>1.9260999999999999</v>
      </c>
      <c r="R10" s="178">
        <f>SUMIFS(env_ac_rp!$D:$D,env_ac_rp!$A:$A,R9,env_ac_rp!$B:$B,Data_rp!$B$7,env_ac_rp!$C:$C,Data_rp!$A$10)</f>
        <v>1.9897</v>
      </c>
      <c r="S10" s="178">
        <f>SUMIFS(env_ac_rp!$D:$D,env_ac_rp!$A:$A,S9,env_ac_rp!$B:$B,Data_rp!$B$7,env_ac_rp!$C:$C,Data_rp!$A$10)</f>
        <v>2.0497999999999998</v>
      </c>
      <c r="T10" s="178">
        <f>SUMIFS(env_ac_rp!$D:$D,env_ac_rp!$A:$A,T9,env_ac_rp!$B:$B,Data_rp!$B$7,env_ac_rp!$C:$C,Data_rp!$A$10)</f>
        <v>2.0819000000000001</v>
      </c>
      <c r="U10" s="178">
        <f>SUMIFS(env_ac_rp!$D:$D,env_ac_rp!$A:$A,U9,env_ac_rp!$B:$B,Data_rp!$B$7,env_ac_rp!$C:$C,Data_rp!$A$10)</f>
        <v>2.1126</v>
      </c>
      <c r="V10" s="178">
        <f>SUMIFS(env_ac_rp!$D:$D,env_ac_rp!$A:$A,V9,env_ac_rp!$B:$B,Data_rp!$B$7,env_ac_rp!$C:$C,Data_rp!$A$10)</f>
        <v>2.1778</v>
      </c>
      <c r="W10" s="179">
        <f>SUMIFS(env_ac_rp!$D:$D,env_ac_rp!$A:$A,W9,env_ac_rp!$B:$B,Data_rp!$B$7,env_ac_rp!$C:$C,Data_rp!$A$10)</f>
        <v>2.1852999999999998</v>
      </c>
      <c r="X10" s="180">
        <f>SUMIFS(env_ac_rp!$D:$D,env_ac_rp!$A:$A,X9,env_ac_rp!$B:$B,Data_rp!$B$7,env_ac_rp!$C:$C,Data_rp!$A$10)</f>
        <v>2.2772999999999999</v>
      </c>
      <c r="Y10" s="180">
        <f>SUMIFS(env_ac_rp!$D:$D,env_ac_rp!$A:$A,Y9,env_ac_rp!$B:$B,Data_rp!$B$7,env_ac_rp!$C:$C,Data_rp!$A$10)</f>
        <v>2.4996999999999998</v>
      </c>
      <c r="Z10" s="180">
        <f>SUMIFS(env_ac_rp!$D:$D,env_ac_rp!$A:$A,Z9,env_ac_rp!$B:$B,Data_rp!$B$7,env_ac_rp!$C:$C,Data_rp!$A$10)</f>
        <v>2.7271999999999998</v>
      </c>
    </row>
    <row r="11" spans="1:26" x14ac:dyDescent="0.2">
      <c r="A11" s="177" t="s">
        <v>729</v>
      </c>
      <c r="B11" s="177" t="s">
        <v>145</v>
      </c>
      <c r="C11" s="178">
        <f>SUMIFS(env_ac_rp!$D:$D,env_ac_rp!$A:$A,C9,env_ac_rp!$B:$B,Data_rp!$B$7,env_ac_rp!$C:$C,Data_rp!$A$11)</f>
        <v>1.5448</v>
      </c>
      <c r="D11" s="178">
        <f>SUMIFS(env_ac_rp!$D:$D,env_ac_rp!$A:$A,D9,env_ac_rp!$B:$B,Data_rp!$B$7,env_ac_rp!$C:$C,Data_rp!$A$11)</f>
        <v>1.5717000000000001</v>
      </c>
      <c r="E11" s="178">
        <f>SUMIFS(env_ac_rp!$D:$D,env_ac_rp!$A:$A,E9,env_ac_rp!$B:$B,Data_rp!$B$7,env_ac_rp!$C:$C,Data_rp!$A$11)</f>
        <v>1.571</v>
      </c>
      <c r="F11" s="178">
        <f>SUMIFS(env_ac_rp!$D:$D,env_ac_rp!$A:$A,F9,env_ac_rp!$B:$B,Data_rp!$B$7,env_ac_rp!$C:$C,Data_rp!$A$11)</f>
        <v>1.5697000000000001</v>
      </c>
      <c r="G11" s="178">
        <f>SUMIFS(env_ac_rp!$D:$D,env_ac_rp!$A:$A,G9,env_ac_rp!$B:$B,Data_rp!$B$7,env_ac_rp!$C:$C,Data_rp!$A$11)</f>
        <v>1.5408999999999999</v>
      </c>
      <c r="H11" s="178">
        <f>SUMIFS(env_ac_rp!$D:$D,env_ac_rp!$A:$A,H9,env_ac_rp!$B:$B,Data_rp!$B$7,env_ac_rp!$C:$C,Data_rp!$A$11)</f>
        <v>1.5532999999999999</v>
      </c>
      <c r="I11" s="178">
        <f>SUMIFS(env_ac_rp!$D:$D,env_ac_rp!$A:$A,I9,env_ac_rp!$B:$B,Data_rp!$B$7,env_ac_rp!$C:$C,Data_rp!$A$11)</f>
        <v>1.5699000000000001</v>
      </c>
      <c r="J11" s="178">
        <f>SUMIFS(env_ac_rp!$D:$D,env_ac_rp!$A:$A,J9,env_ac_rp!$B:$B,Data_rp!$B$7,env_ac_rp!$C:$C,Data_rp!$A$11)</f>
        <v>1.5613999999999999</v>
      </c>
      <c r="K11" s="178">
        <f>SUMIFS(env_ac_rp!$D:$D,env_ac_rp!$A:$A,K9,env_ac_rp!$B:$B,Data_rp!$B$7,env_ac_rp!$C:$C,Data_rp!$A$11)</f>
        <v>1.6005</v>
      </c>
      <c r="L11" s="178">
        <f>SUMIFS(env_ac_rp!$D:$D,env_ac_rp!$A:$A,L9,env_ac_rp!$B:$B,Data_rp!$B$7,env_ac_rp!$C:$C,Data_rp!$A$11)</f>
        <v>1.7426999999999999</v>
      </c>
      <c r="M11" s="178">
        <f>SUMIFS(env_ac_rp!$D:$D,env_ac_rp!$A:$A,M9,env_ac_rp!$B:$B,Data_rp!$B$7,env_ac_rp!$C:$C,Data_rp!$A$11)</f>
        <v>1.8187</v>
      </c>
      <c r="N11" s="178">
        <f>SUMIFS(env_ac_rp!$D:$D,env_ac_rp!$A:$A,N9,env_ac_rp!$B:$B,Data_rp!$B$7,env_ac_rp!$C:$C,Data_rp!$A$11)</f>
        <v>1.7634000000000001</v>
      </c>
      <c r="O11" s="178">
        <f>SUMIFS(env_ac_rp!$D:$D,env_ac_rp!$A:$A,O9,env_ac_rp!$B:$B,Data_rp!$B$7,env_ac_rp!$C:$C,Data_rp!$A$11)</f>
        <v>1.8977999999999999</v>
      </c>
      <c r="P11" s="178">
        <f>SUMIFS(env_ac_rp!$D:$D,env_ac_rp!$A:$A,P9,env_ac_rp!$B:$B,Data_rp!$B$7,env_ac_rp!$C:$C,Data_rp!$A$11)</f>
        <v>1.9423999999999999</v>
      </c>
      <c r="Q11" s="178">
        <f>SUMIFS(env_ac_rp!$D:$D,env_ac_rp!$A:$A,Q9,env_ac_rp!$B:$B,Data_rp!$B$7,env_ac_rp!$C:$C,Data_rp!$A$11)</f>
        <v>1.9523999999999999</v>
      </c>
      <c r="R11" s="178">
        <f>SUMIFS(env_ac_rp!$D:$D,env_ac_rp!$A:$A,R9,env_ac_rp!$B:$B,Data_rp!$B$7,env_ac_rp!$C:$C,Data_rp!$A$11)</f>
        <v>1.9897</v>
      </c>
      <c r="S11" s="178">
        <f>SUMIFS(env_ac_rp!$D:$D,env_ac_rp!$A:$A,S9,env_ac_rp!$B:$B,Data_rp!$B$7,env_ac_rp!$C:$C,Data_rp!$A$11)</f>
        <v>2.0347</v>
      </c>
      <c r="T11" s="178">
        <f>SUMIFS(env_ac_rp!$D:$D,env_ac_rp!$A:$A,T9,env_ac_rp!$B:$B,Data_rp!$B$7,env_ac_rp!$C:$C,Data_rp!$A$11)</f>
        <v>2.0394999999999999</v>
      </c>
      <c r="U11" s="178">
        <f>SUMIFS(env_ac_rp!$D:$D,env_ac_rp!$A:$A,U9,env_ac_rp!$B:$B,Data_rp!$B$7,env_ac_rp!$C:$C,Data_rp!$A$11)</f>
        <v>2.0405000000000002</v>
      </c>
      <c r="V11" s="178">
        <f>SUMIFS(env_ac_rp!$D:$D,env_ac_rp!$A:$A,V9,env_ac_rp!$B:$B,Data_rp!$B$7,env_ac_rp!$C:$C,Data_rp!$A$11)</f>
        <v>2.0674999999999999</v>
      </c>
      <c r="W11" s="179">
        <f>SUMIFS(env_ac_rp!$D:$D,env_ac_rp!$A:$A,W9,env_ac_rp!$B:$B,Data_rp!$B$7,env_ac_rp!$C:$C,Data_rp!$A$11)</f>
        <v>2.0377000000000001</v>
      </c>
      <c r="X11" s="180">
        <f>SUMIFS(env_ac_rp!$D:$D,env_ac_rp!$A:$A,X9,env_ac_rp!$B:$B,Data_rp!$B$7,env_ac_rp!$C:$C,Data_rp!$A$11)</f>
        <v>2.0707</v>
      </c>
      <c r="Y11" s="180">
        <f>SUMIFS(env_ac_rp!$D:$D,env_ac_rp!$A:$A,Y9,env_ac_rp!$B:$B,Data_rp!$B$7,env_ac_rp!$C:$C,Data_rp!$A$11)</f>
        <v>2.1623999999999999</v>
      </c>
      <c r="Z11" s="180">
        <f>SUMIFS(env_ac_rp!$D:$D,env_ac_rp!$A:$A,Z9,env_ac_rp!$B:$B,Data_rp!$B$7,env_ac_rp!$C:$C,Data_rp!$A$11)</f>
        <v>2.2231999999999998</v>
      </c>
    </row>
    <row r="12" spans="1:26" x14ac:dyDescent="0.2">
      <c r="A12" s="177" t="s">
        <v>144</v>
      </c>
      <c r="B12" s="177" t="s">
        <v>143</v>
      </c>
      <c r="C12" s="178">
        <f>SUMIFS(env_ac_rp!$D:$D,env_ac_rp!$A:$A,C9,env_ac_rp!$B:$B,Data_rp!$B$7,env_ac_rp!$C:$C,Data_rp!$A$12)</f>
        <v>1.1924999999999999</v>
      </c>
      <c r="D12" s="178">
        <f>SUMIFS(env_ac_rp!$D:$D,env_ac_rp!$A:$A,D9,env_ac_rp!$B:$B,Data_rp!$B$7,env_ac_rp!$C:$C,Data_rp!$A$12)</f>
        <v>1.2442</v>
      </c>
      <c r="E12" s="178">
        <f>SUMIFS(env_ac_rp!$D:$D,env_ac_rp!$A:$A,E9,env_ac_rp!$B:$B,Data_rp!$B$7,env_ac_rp!$C:$C,Data_rp!$A$12)</f>
        <v>1.2749999999999999</v>
      </c>
      <c r="F12" s="178">
        <f>SUMIFS(env_ac_rp!$D:$D,env_ac_rp!$A:$A,F9,env_ac_rp!$B:$B,Data_rp!$B$7,env_ac_rp!$C:$C,Data_rp!$A$12)</f>
        <v>1.2969999999999999</v>
      </c>
      <c r="G12" s="178">
        <f>SUMIFS(env_ac_rp!$D:$D,env_ac_rp!$A:$A,G9,env_ac_rp!$B:$B,Data_rp!$B$7,env_ac_rp!$C:$C,Data_rp!$A$12)</f>
        <v>1.2986</v>
      </c>
      <c r="H12" s="178">
        <f>SUMIFS(env_ac_rp!$D:$D,env_ac_rp!$A:$A,H9,env_ac_rp!$B:$B,Data_rp!$B$7,env_ac_rp!$C:$C,Data_rp!$A$12)</f>
        <v>1.34</v>
      </c>
      <c r="I12" s="178">
        <f>SUMIFS(env_ac_rp!$D:$D,env_ac_rp!$A:$A,I9,env_ac_rp!$B:$B,Data_rp!$B$7,env_ac_rp!$C:$C,Data_rp!$A$12)</f>
        <v>1.3846000000000001</v>
      </c>
      <c r="J12" s="178">
        <f>SUMIFS(env_ac_rp!$D:$D,env_ac_rp!$A:$A,J9,env_ac_rp!$B:$B,Data_rp!$B$7,env_ac_rp!$C:$C,Data_rp!$A$12)</f>
        <v>1.4179999999999999</v>
      </c>
      <c r="K12" s="178">
        <f>SUMIFS(env_ac_rp!$D:$D,env_ac_rp!$A:$A,K9,env_ac_rp!$B:$B,Data_rp!$B$7,env_ac_rp!$C:$C,Data_rp!$A$12)</f>
        <v>1.4910000000000001</v>
      </c>
      <c r="L12" s="178">
        <f>SUMIFS(env_ac_rp!$D:$D,env_ac_rp!$A:$A,L9,env_ac_rp!$B:$B,Data_rp!$B$7,env_ac_rp!$C:$C,Data_rp!$A$12)</f>
        <v>1.6202000000000001</v>
      </c>
      <c r="M12" s="178">
        <f>SUMIFS(env_ac_rp!$D:$D,env_ac_rp!$A:$A,M9,env_ac_rp!$B:$B,Data_rp!$B$7,env_ac_rp!$C:$C,Data_rp!$A$12)</f>
        <v>1.7162999999999999</v>
      </c>
      <c r="N12" s="178">
        <f>SUMIFS(env_ac_rp!$D:$D,env_ac_rp!$A:$A,N9,env_ac_rp!$B:$B,Data_rp!$B$7,env_ac_rp!$C:$C,Data_rp!$A$12)</f>
        <v>1.6853</v>
      </c>
      <c r="O12" s="178">
        <f>SUMIFS(env_ac_rp!$D:$D,env_ac_rp!$A:$A,O9,env_ac_rp!$B:$B,Data_rp!$B$7,env_ac_rp!$C:$C,Data_rp!$A$12)</f>
        <v>1.8379000000000001</v>
      </c>
      <c r="P12" s="178">
        <f>SUMIFS(env_ac_rp!$D:$D,env_ac_rp!$A:$A,P9,env_ac_rp!$B:$B,Data_rp!$B$7,env_ac_rp!$C:$C,Data_rp!$A$12)</f>
        <v>1.9026000000000001</v>
      </c>
      <c r="Q12" s="178">
        <f>SUMIFS(env_ac_rp!$D:$D,env_ac_rp!$A:$A,Q9,env_ac_rp!$B:$B,Data_rp!$B$7,env_ac_rp!$C:$C,Data_rp!$A$12)</f>
        <v>1.9260999999999999</v>
      </c>
      <c r="R12" s="178">
        <f>SUMIFS(env_ac_rp!$D:$D,env_ac_rp!$A:$A,R9,env_ac_rp!$B:$B,Data_rp!$B$7,env_ac_rp!$C:$C,Data_rp!$A$12)</f>
        <v>1.9897</v>
      </c>
      <c r="S12" s="178">
        <f>SUMIFS(env_ac_rp!$D:$D,env_ac_rp!$A:$A,S9,env_ac_rp!$B:$B,Data_rp!$B$7,env_ac_rp!$C:$C,Data_rp!$A$12)</f>
        <v>2.0497999999999998</v>
      </c>
      <c r="T12" s="178">
        <f>SUMIFS(env_ac_rp!$D:$D,env_ac_rp!$A:$A,T9,env_ac_rp!$B:$B,Data_rp!$B$7,env_ac_rp!$C:$C,Data_rp!$A$12)</f>
        <v>2.0819000000000001</v>
      </c>
      <c r="U12" s="178">
        <f>SUMIFS(env_ac_rp!$D:$D,env_ac_rp!$A:$A,U9,env_ac_rp!$B:$B,Data_rp!$B$7,env_ac_rp!$C:$C,Data_rp!$A$12)</f>
        <v>2.1126</v>
      </c>
      <c r="V12" s="178">
        <f>SUMIFS(env_ac_rp!$D:$D,env_ac_rp!$A:$A,V9,env_ac_rp!$B:$B,Data_rp!$B$7,env_ac_rp!$C:$C,Data_rp!$A$12)</f>
        <v>2.1778</v>
      </c>
      <c r="W12" s="179">
        <f>SUMIFS(env_ac_rp!$D:$D,env_ac_rp!$A:$A,W9,env_ac_rp!$B:$B,Data_rp!$B$7,env_ac_rp!$C:$C,Data_rp!$A$12)</f>
        <v>2.1852999999999998</v>
      </c>
      <c r="X12" s="180">
        <f>SUMIFS(env_ac_rp!$D:$D,env_ac_rp!$A:$A,X9,env_ac_rp!$B:$B,Data_rp!$B$7,env_ac_rp!$C:$C,Data_rp!$A$12)</f>
        <v>2.2772999999999999</v>
      </c>
      <c r="Y12" s="180">
        <f>SUMIFS(env_ac_rp!$D:$D,env_ac_rp!$A:$A,Y9,env_ac_rp!$B:$B,Data_rp!$B$7,env_ac_rp!$C:$C,Data_rp!$A$12)</f>
        <v>2.4996999999999998</v>
      </c>
      <c r="Z12" s="180">
        <f>SUMIFS(env_ac_rp!$D:$D,env_ac_rp!$A:$A,Z9,env_ac_rp!$B:$B,Data_rp!$B$7,env_ac_rp!$C:$C,Data_rp!$A$12)</f>
        <v>2.7271999999999998</v>
      </c>
    </row>
    <row r="13" spans="1:26" x14ac:dyDescent="0.2">
      <c r="A13" s="177" t="s">
        <v>142</v>
      </c>
      <c r="B13" s="177" t="s">
        <v>141</v>
      </c>
      <c r="C13" s="178">
        <f>SUMIFS(env_ac_rp!$D:$D,env_ac_rp!$A:$A,C9,env_ac_rp!$B:$B,Data_rp!$B$7,env_ac_rp!$C:$C,Data_rp!$A$13)</f>
        <v>100</v>
      </c>
      <c r="D13" s="178">
        <f>SUMIFS(env_ac_rp!$D:$D,env_ac_rp!$A:$A,D9,env_ac_rp!$B:$B,Data_rp!$B$7,env_ac_rp!$C:$C,Data_rp!$A$13)</f>
        <v>101.742</v>
      </c>
      <c r="E13" s="178">
        <f>SUMIFS(env_ac_rp!$D:$D,env_ac_rp!$A:$A,E9,env_ac_rp!$B:$B,Data_rp!$B$7,env_ac_rp!$C:$C,Data_rp!$A$13)</f>
        <v>101.693</v>
      </c>
      <c r="F13" s="178">
        <f>SUMIFS(env_ac_rp!$D:$D,env_ac_rp!$A:$A,F9,env_ac_rp!$B:$B,Data_rp!$B$7,env_ac_rp!$C:$C,Data_rp!$A$13)</f>
        <v>101.61199999999999</v>
      </c>
      <c r="G13" s="178">
        <f>SUMIFS(env_ac_rp!$D:$D,env_ac_rp!$A:$A,G9,env_ac_rp!$B:$B,Data_rp!$B$7,env_ac_rp!$C:$C,Data_rp!$A$13)</f>
        <v>99.747</v>
      </c>
      <c r="H13" s="178">
        <f>SUMIFS(env_ac_rp!$D:$D,env_ac_rp!$A:$A,H9,env_ac_rp!$B:$B,Data_rp!$B$7,env_ac_rp!$C:$C,Data_rp!$A$13)</f>
        <v>100.551</v>
      </c>
      <c r="I13" s="178">
        <f>SUMIFS(env_ac_rp!$D:$D,env_ac_rp!$A:$A,I9,env_ac_rp!$B:$B,Data_rp!$B$7,env_ac_rp!$C:$C,Data_rp!$A$13)</f>
        <v>101.624</v>
      </c>
      <c r="J13" s="178">
        <f>SUMIFS(env_ac_rp!$D:$D,env_ac_rp!$A:$A,J9,env_ac_rp!$B:$B,Data_rp!$B$7,env_ac_rp!$C:$C,Data_rp!$A$13)</f>
        <v>101.071</v>
      </c>
      <c r="K13" s="178">
        <f>SUMIFS(env_ac_rp!$D:$D,env_ac_rp!$A:$A,K9,env_ac_rp!$B:$B,Data_rp!$B$7,env_ac_rp!$C:$C,Data_rp!$A$13)</f>
        <v>103.605</v>
      </c>
      <c r="L13" s="178">
        <f>SUMIFS(env_ac_rp!$D:$D,env_ac_rp!$A:$A,L9,env_ac_rp!$B:$B,Data_rp!$B$7,env_ac_rp!$C:$C,Data_rp!$A$13)</f>
        <v>112.81</v>
      </c>
      <c r="M13" s="178">
        <f>SUMIFS(env_ac_rp!$D:$D,env_ac_rp!$A:$A,M9,env_ac_rp!$B:$B,Data_rp!$B$7,env_ac_rp!$C:$C,Data_rp!$A$13)</f>
        <v>117.73</v>
      </c>
      <c r="N13" s="178">
        <f>SUMIFS(env_ac_rp!$D:$D,env_ac_rp!$A:$A,N9,env_ac_rp!$B:$B,Data_rp!$B$7,env_ac_rp!$C:$C,Data_rp!$A$13)</f>
        <v>114.152</v>
      </c>
      <c r="O13" s="178">
        <f>SUMIFS(env_ac_rp!$D:$D,env_ac_rp!$A:$A,O9,env_ac_rp!$B:$B,Data_rp!$B$7,env_ac_rp!$C:$C,Data_rp!$A$13)</f>
        <v>122.851</v>
      </c>
      <c r="P13" s="178">
        <f>SUMIFS(env_ac_rp!$D:$D,env_ac_rp!$A:$A,P9,env_ac_rp!$B:$B,Data_rp!$B$7,env_ac_rp!$C:$C,Data_rp!$A$13)</f>
        <v>125.73699999999999</v>
      </c>
      <c r="Q13" s="178">
        <f>SUMIFS(env_ac_rp!$D:$D,env_ac_rp!$A:$A,Q9,env_ac_rp!$B:$B,Data_rp!$B$7,env_ac_rp!$C:$C,Data_rp!$A$13)</f>
        <v>126.384</v>
      </c>
      <c r="R13" s="178">
        <f>SUMIFS(env_ac_rp!$D:$D,env_ac_rp!$A:$A,R9,env_ac_rp!$B:$B,Data_rp!$B$7,env_ac_rp!$C:$C,Data_rp!$A$13)</f>
        <v>128.80199999999999</v>
      </c>
      <c r="S13" s="178">
        <f>SUMIFS(env_ac_rp!$D:$D,env_ac_rp!$A:$A,S9,env_ac_rp!$B:$B,Data_rp!$B$7,env_ac_rp!$C:$C,Data_rp!$A$13)</f>
        <v>131.71199999999999</v>
      </c>
      <c r="T13" s="178">
        <f>SUMIFS(env_ac_rp!$D:$D,env_ac_rp!$A:$A,T9,env_ac_rp!$B:$B,Data_rp!$B$7,env_ac_rp!$C:$C,Data_rp!$A$13)</f>
        <v>132.02600000000001</v>
      </c>
      <c r="U13" s="178">
        <f>SUMIFS(env_ac_rp!$D:$D,env_ac_rp!$A:$A,U9,env_ac_rp!$B:$B,Data_rp!$B$7,env_ac_rp!$C:$C,Data_rp!$A$13)</f>
        <v>132.09100000000001</v>
      </c>
      <c r="V13" s="178">
        <f>SUMIFS(env_ac_rp!$D:$D,env_ac_rp!$A:$A,V9,env_ac_rp!$B:$B,Data_rp!$B$7,env_ac_rp!$C:$C,Data_rp!$A$13)</f>
        <v>133.83799999999999</v>
      </c>
      <c r="W13" s="179">
        <f>SUMIFS(env_ac_rp!$D:$D,env_ac_rp!$A:$A,W9,env_ac_rp!$B:$B,Data_rp!$B$7,env_ac_rp!$C:$C,Data_rp!$A$13)</f>
        <v>131.90600000000001</v>
      </c>
      <c r="X13" s="180">
        <f>SUMIFS(env_ac_rp!$D:$D,env_ac_rp!$A:$A,X9,env_ac_rp!$B:$B,Data_rp!$B$7,env_ac_rp!$C:$C,Data_rp!$A$13)</f>
        <v>134.04</v>
      </c>
      <c r="Y13" s="180">
        <f>SUMIFS(env_ac_rp!$D:$D,env_ac_rp!$A:$A,Y9,env_ac_rp!$B:$B,Data_rp!$B$7,env_ac_rp!$C:$C,Data_rp!$A$13)</f>
        <v>139.97800000000001</v>
      </c>
      <c r="Z13" s="180">
        <f>SUMIFS(env_ac_rp!$D:$D,env_ac_rp!$A:$A,Z9,env_ac_rp!$B:$B,Data_rp!$B$7,env_ac_rp!$C:$C,Data_rp!$A$13)</f>
        <v>143.91399999999999</v>
      </c>
    </row>
    <row r="15" spans="1:26" x14ac:dyDescent="0.2">
      <c r="A15" s="175" t="s">
        <v>51</v>
      </c>
    </row>
    <row r="16" spans="1:26" x14ac:dyDescent="0.2">
      <c r="A16" s="175" t="s">
        <v>14</v>
      </c>
      <c r="B16" s="175" t="s">
        <v>50</v>
      </c>
    </row>
    <row r="17" spans="3:21" x14ac:dyDescent="0.2">
      <c r="C17" s="181"/>
      <c r="D17" s="181"/>
      <c r="E17" s="181"/>
      <c r="F17" s="181"/>
      <c r="G17" s="181"/>
      <c r="H17" s="181"/>
      <c r="I17" s="181"/>
      <c r="J17" s="181"/>
      <c r="K17" s="181"/>
      <c r="L17" s="181"/>
      <c r="M17" s="181"/>
      <c r="N17" s="181"/>
      <c r="O17" s="181"/>
      <c r="P17" s="181"/>
      <c r="Q17" s="181"/>
      <c r="R17" s="181"/>
      <c r="S17" s="181"/>
      <c r="T17" s="181"/>
      <c r="U17" s="181"/>
    </row>
    <row r="18" spans="3:21" x14ac:dyDescent="0.2">
      <c r="C18" s="181"/>
      <c r="D18" s="181"/>
      <c r="E18" s="181"/>
      <c r="F18" s="181"/>
      <c r="G18" s="181"/>
      <c r="H18" s="181"/>
      <c r="I18" s="181"/>
      <c r="J18" s="181"/>
      <c r="K18" s="181"/>
      <c r="L18" s="181"/>
      <c r="M18" s="181"/>
      <c r="N18" s="181"/>
      <c r="O18" s="181"/>
      <c r="P18" s="181"/>
      <c r="Q18" s="181"/>
      <c r="R18" s="181"/>
      <c r="S18" s="181"/>
      <c r="T18" s="181"/>
      <c r="U18" s="181"/>
    </row>
    <row r="19" spans="3:21" x14ac:dyDescent="0.2">
      <c r="C19" s="181"/>
      <c r="D19" s="181"/>
      <c r="E19" s="181"/>
      <c r="F19" s="181"/>
      <c r="G19" s="181"/>
      <c r="H19" s="181"/>
      <c r="I19" s="181"/>
      <c r="J19" s="181"/>
      <c r="K19" s="181"/>
      <c r="L19" s="181"/>
      <c r="M19" s="181"/>
      <c r="N19" s="181"/>
      <c r="O19" s="181"/>
      <c r="P19" s="181"/>
      <c r="Q19" s="181"/>
      <c r="R19" s="181"/>
      <c r="S19" s="181"/>
      <c r="T19" s="181"/>
      <c r="U19" s="181"/>
    </row>
    <row r="20" spans="3:21" x14ac:dyDescent="0.2">
      <c r="C20" s="181"/>
      <c r="D20" s="181"/>
      <c r="E20" s="181"/>
      <c r="F20" s="181"/>
      <c r="G20" s="181"/>
      <c r="H20" s="181"/>
      <c r="I20" s="181"/>
      <c r="J20" s="181"/>
      <c r="K20" s="181"/>
      <c r="L20" s="181"/>
      <c r="M20" s="181"/>
      <c r="N20" s="181"/>
      <c r="O20" s="181"/>
      <c r="P20" s="181"/>
      <c r="Q20" s="181"/>
      <c r="R20" s="181"/>
      <c r="S20" s="181"/>
      <c r="T20" s="181"/>
      <c r="U20" s="181"/>
    </row>
    <row r="23" spans="3:21" x14ac:dyDescent="0.2">
      <c r="C23" s="182"/>
      <c r="D23" s="182"/>
      <c r="E23" s="182"/>
      <c r="F23" s="182"/>
      <c r="G23" s="182"/>
      <c r="H23" s="182"/>
      <c r="I23" s="182"/>
      <c r="J23" s="182"/>
      <c r="K23" s="182"/>
      <c r="L23" s="182"/>
      <c r="M23" s="182"/>
      <c r="N23" s="182"/>
      <c r="O23" s="182"/>
      <c r="P23" s="182"/>
      <c r="Q23" s="182"/>
      <c r="R23" s="182"/>
      <c r="S23" s="182"/>
      <c r="T23" s="182"/>
      <c r="U23" s="182"/>
    </row>
    <row r="24" spans="3:21" x14ac:dyDescent="0.2">
      <c r="C24" s="182"/>
      <c r="D24" s="182"/>
      <c r="E24" s="182"/>
      <c r="F24" s="182"/>
      <c r="G24" s="182"/>
      <c r="H24" s="182"/>
      <c r="I24" s="182"/>
      <c r="J24" s="182"/>
      <c r="K24" s="182"/>
      <c r="L24" s="182"/>
      <c r="M24" s="182"/>
      <c r="N24" s="182"/>
      <c r="O24" s="182"/>
      <c r="P24" s="182"/>
      <c r="Q24" s="182"/>
      <c r="R24" s="182"/>
      <c r="S24" s="182"/>
      <c r="T24" s="182"/>
      <c r="U24" s="182"/>
    </row>
    <row r="25" spans="3:21" x14ac:dyDescent="0.2">
      <c r="C25" s="182"/>
      <c r="D25" s="182"/>
      <c r="E25" s="182"/>
      <c r="F25" s="182"/>
      <c r="G25" s="182"/>
      <c r="H25" s="182"/>
      <c r="I25" s="182"/>
      <c r="J25" s="182"/>
      <c r="K25" s="182"/>
      <c r="L25" s="182"/>
      <c r="M25" s="182"/>
      <c r="N25" s="182"/>
      <c r="O25" s="182"/>
      <c r="P25" s="182"/>
      <c r="Q25" s="182"/>
      <c r="R25" s="182"/>
      <c r="S25" s="182"/>
      <c r="T25" s="182"/>
      <c r="U25" s="182"/>
    </row>
    <row r="26" spans="3:21" x14ac:dyDescent="0.2">
      <c r="C26" s="182"/>
      <c r="D26" s="182"/>
      <c r="E26" s="182"/>
      <c r="F26" s="182"/>
      <c r="G26" s="182"/>
      <c r="H26" s="182"/>
      <c r="I26" s="182"/>
      <c r="J26" s="182"/>
      <c r="K26" s="182"/>
      <c r="L26" s="182"/>
      <c r="M26" s="182"/>
      <c r="N26" s="182"/>
      <c r="O26" s="182"/>
      <c r="P26" s="182"/>
      <c r="Q26" s="182"/>
      <c r="R26" s="182"/>
      <c r="S26" s="182"/>
      <c r="T26" s="182"/>
      <c r="U26" s="182"/>
    </row>
  </sheetData>
  <phoneticPr fontId="14" type="noConversion"/>
  <pageMargins left="0.75" right="0.75" top="1" bottom="1" header="0.5" footer="0.5"/>
  <pageSetup paperSize="9" firstPageNumber="0" fitToWidth="0" fitToHeight="0" pageOrder="overThenDown"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99CCFF"/>
  </sheetPr>
  <dimension ref="A1:Y237"/>
  <sheetViews>
    <sheetView topLeftCell="A61" zoomScaleNormal="100" workbookViewId="0">
      <selection activeCell="J92" sqref="J92"/>
    </sheetView>
  </sheetViews>
  <sheetFormatPr defaultColWidth="9.140625" defaultRowHeight="12.75" x14ac:dyDescent="0.2"/>
  <cols>
    <col min="1" max="1" width="14.5703125" style="176" customWidth="1"/>
    <col min="2" max="2" width="41.5703125" style="176" customWidth="1"/>
    <col min="3" max="16384" width="9.140625" style="176"/>
  </cols>
  <sheetData>
    <row r="1" spans="1:11" x14ac:dyDescent="0.2">
      <c r="A1" s="143" t="s">
        <v>99</v>
      </c>
      <c r="B1" s="183"/>
      <c r="C1" s="183"/>
      <c r="D1" s="183"/>
      <c r="G1" s="141" t="s">
        <v>782</v>
      </c>
      <c r="H1" s="42"/>
    </row>
    <row r="2" spans="1:11" x14ac:dyDescent="0.2">
      <c r="A2" s="183"/>
      <c r="B2" s="183"/>
      <c r="C2" s="183"/>
      <c r="D2" s="183"/>
      <c r="G2" s="142" t="s">
        <v>14</v>
      </c>
      <c r="H2" s="42" t="s">
        <v>725</v>
      </c>
    </row>
    <row r="3" spans="1:11" x14ac:dyDescent="0.2">
      <c r="A3" s="143" t="s">
        <v>98</v>
      </c>
      <c r="B3" s="2">
        <v>45469</v>
      </c>
      <c r="C3" s="183"/>
      <c r="D3" s="183"/>
    </row>
    <row r="4" spans="1:11" x14ac:dyDescent="0.2">
      <c r="A4" s="143" t="s">
        <v>97</v>
      </c>
      <c r="B4" s="2">
        <v>45481</v>
      </c>
      <c r="C4" s="183"/>
      <c r="D4" s="183"/>
    </row>
    <row r="5" spans="1:11" x14ac:dyDescent="0.2">
      <c r="A5" s="143" t="s">
        <v>96</v>
      </c>
      <c r="B5" s="143" t="s">
        <v>95</v>
      </c>
      <c r="C5" s="183"/>
      <c r="D5" s="183"/>
    </row>
    <row r="6" spans="1:11" x14ac:dyDescent="0.2">
      <c r="A6" s="143"/>
      <c r="B6" s="143"/>
      <c r="C6" s="183"/>
      <c r="D6" s="183"/>
    </row>
    <row r="7" spans="1:11" x14ac:dyDescent="0.2">
      <c r="A7" s="175" t="s">
        <v>94</v>
      </c>
      <c r="B7" s="184" t="s">
        <v>708</v>
      </c>
      <c r="C7" s="176" t="s">
        <v>712</v>
      </c>
    </row>
    <row r="8" spans="1:11" x14ac:dyDescent="0.2">
      <c r="A8" s="175" t="s">
        <v>140</v>
      </c>
      <c r="B8" s="184">
        <v>2023</v>
      </c>
    </row>
    <row r="9" spans="1:11" x14ac:dyDescent="0.2">
      <c r="A9" s="175" t="s">
        <v>90</v>
      </c>
      <c r="B9" s="184" t="s">
        <v>56</v>
      </c>
      <c r="C9" s="176" t="s">
        <v>12</v>
      </c>
    </row>
    <row r="11" spans="1:11" x14ac:dyDescent="0.2">
      <c r="A11" s="177" t="s">
        <v>139</v>
      </c>
      <c r="B11" s="177" t="s">
        <v>92</v>
      </c>
      <c r="C11" s="177" t="s">
        <v>69</v>
      </c>
      <c r="D11" s="177" t="s">
        <v>68</v>
      </c>
      <c r="E11" s="177" t="s">
        <v>67</v>
      </c>
      <c r="F11" s="177" t="s">
        <v>65</v>
      </c>
      <c r="G11" s="177" t="s">
        <v>64</v>
      </c>
      <c r="H11" s="177" t="s">
        <v>62</v>
      </c>
      <c r="I11" s="177" t="s">
        <v>55</v>
      </c>
      <c r="J11" s="177" t="s">
        <v>783</v>
      </c>
    </row>
    <row r="12" spans="1:11" x14ac:dyDescent="0.2">
      <c r="A12" s="177" t="s">
        <v>93</v>
      </c>
      <c r="B12" s="177" t="s">
        <v>138</v>
      </c>
      <c r="C12" s="177" t="s">
        <v>0</v>
      </c>
      <c r="D12" s="177" t="s">
        <v>1</v>
      </c>
      <c r="E12" s="177" t="s">
        <v>66</v>
      </c>
      <c r="F12" s="177" t="s">
        <v>6</v>
      </c>
      <c r="G12" s="177" t="s">
        <v>63</v>
      </c>
      <c r="H12" s="177" t="s">
        <v>61</v>
      </c>
      <c r="I12" s="177" t="s">
        <v>54</v>
      </c>
      <c r="J12" s="177"/>
    </row>
    <row r="13" spans="1:11" x14ac:dyDescent="0.2">
      <c r="A13" s="177" t="s">
        <v>705</v>
      </c>
      <c r="B13" s="185" t="s">
        <v>711</v>
      </c>
      <c r="C13" s="152">
        <f>SUMIFS(env_ac_mfa_dmc!$F:$F,env_ac_mfa_dmc!$A:$A,Data_mfa_dmc!$B$8,env_ac_mfa_dmc!$B:$B,Data_mfa_dmc!$A13,env_ac_mfa_dmc!$C:$C,Data_mfa_dmc!C$11,env_ac_mfa_dmc!$D:$D,Data_mfa_dmc!$B$7,env_ac_mfa_dmc!$E:$E,Data_mfa_dmc!$B$9)</f>
        <v>13.862</v>
      </c>
      <c r="D13" s="152">
        <f>SUMIFS(env_ac_mfa_dmc!$F:$F,env_ac_mfa_dmc!$A:$A,Data_mfa_dmc!$B$8,env_ac_mfa_dmc!$B:$B,Data_mfa_dmc!$A13,env_ac_mfa_dmc!$C:$C,Data_mfa_dmc!D$11,env_ac_mfa_dmc!$D:$D,Data_mfa_dmc!$B$7,env_ac_mfa_dmc!$E:$E,Data_mfa_dmc!$B$9)</f>
        <v>3.173</v>
      </c>
      <c r="E13" s="152">
        <f>SUMIFS(env_ac_mfa_dmc!$F:$F,env_ac_mfa_dmc!$A:$A,Data_mfa_dmc!$B$8,env_ac_mfa_dmc!$B:$B,Data_mfa_dmc!$A13,env_ac_mfa_dmc!$C:$C,Data_mfa_dmc!E$11,env_ac_mfa_dmc!$D:$D,Data_mfa_dmc!$B$7,env_ac_mfa_dmc!$E:$E,Data_mfa_dmc!$B$9)</f>
        <v>0.71499999999999997</v>
      </c>
      <c r="F13" s="152">
        <f>SUMIFS(env_ac_mfa_dmc!$F:$F,env_ac_mfa_dmc!$A:$A,Data_mfa_dmc!$B$8,env_ac_mfa_dmc!$B:$B,Data_mfa_dmc!$A13,env_ac_mfa_dmc!$C:$C,Data_mfa_dmc!F$11,env_ac_mfa_dmc!$D:$D,Data_mfa_dmc!$B$7,env_ac_mfa_dmc!$E:$E,Data_mfa_dmc!$B$9)</f>
        <v>7.5350000000000001</v>
      </c>
      <c r="G13" s="152">
        <f>SUMIFS(env_ac_mfa_dmc!$F:$F,env_ac_mfa_dmc!$A:$A,Data_mfa_dmc!$B$8,env_ac_mfa_dmc!$B:$B,Data_mfa_dmc!$A13,env_ac_mfa_dmc!$C:$C,Data_mfa_dmc!G$11,env_ac_mfa_dmc!$D:$D,Data_mfa_dmc!$B$7,env_ac_mfa_dmc!$E:$E,Data_mfa_dmc!$B$9)</f>
        <v>2.375</v>
      </c>
      <c r="H13" s="152">
        <f>SUMIFS(env_ac_mfa_dmc!$F:$F,env_ac_mfa_dmc!$A:$A,Data_mfa_dmc!$B$8,env_ac_mfa_dmc!$B:$B,Data_mfa_dmc!$A13,env_ac_mfa_dmc!$C:$C,Data_mfa_dmc!H$11,env_ac_mfa_dmc!$D:$D,Data_mfa_dmc!$B$7,env_ac_mfa_dmc!$E:$E,Data_mfa_dmc!$B$9)</f>
        <v>5.7000000000000002E-2</v>
      </c>
      <c r="I13" s="152">
        <f>SUMIFS(env_ac_mfa_dmc!$F:$F,env_ac_mfa_dmc!$A:$A,Data_mfa_dmc!$B$8,env_ac_mfa_dmc!$B:$B,Data_mfa_dmc!$A13,env_ac_mfa_dmc!$C:$C,Data_mfa_dmc!I$11,env_ac_mfa_dmc!$D:$D,Data_mfa_dmc!$B$7,env_ac_mfa_dmc!$E:$E,Data_mfa_dmc!$B$9)</f>
        <v>7.0000000000000001E-3</v>
      </c>
      <c r="J13" s="152">
        <f>H13+I13</f>
        <v>6.4000000000000001E-2</v>
      </c>
    </row>
    <row r="14" spans="1:11" x14ac:dyDescent="0.2">
      <c r="A14" s="177" t="s">
        <v>137</v>
      </c>
      <c r="B14" s="177" t="s">
        <v>39</v>
      </c>
      <c r="C14" s="152">
        <f>SUMIFS(env_ac_mfa_dmc!$F:$F,env_ac_mfa_dmc!$A:$A,Data_mfa_dmc!$B$8,env_ac_mfa_dmc!$B:$B,Data_mfa_dmc!$A14,env_ac_mfa_dmc!$C:$C,Data_mfa_dmc!C$11,env_ac_mfa_dmc!$D:$D,Data_mfa_dmc!$B$7,env_ac_mfa_dmc!$E:$E,Data_mfa_dmc!$B$9)</f>
        <v>14.13</v>
      </c>
      <c r="D14" s="152">
        <f>SUMIFS(env_ac_mfa_dmc!$F:$F,env_ac_mfa_dmc!$A:$A,Data_mfa_dmc!$B$8,env_ac_mfa_dmc!$B:$B,Data_mfa_dmc!$A14,env_ac_mfa_dmc!$C:$C,Data_mfa_dmc!D$11,env_ac_mfa_dmc!$D:$D,Data_mfa_dmc!$B$7,env_ac_mfa_dmc!$E:$E,Data_mfa_dmc!$B$9)</f>
        <v>4.7060000000000004</v>
      </c>
      <c r="E14" s="152">
        <f>SUMIFS(env_ac_mfa_dmc!$F:$F,env_ac_mfa_dmc!$A:$A,Data_mfa_dmc!$B$8,env_ac_mfa_dmc!$B:$B,Data_mfa_dmc!$A14,env_ac_mfa_dmc!$C:$C,Data_mfa_dmc!E$11,env_ac_mfa_dmc!$D:$D,Data_mfa_dmc!$B$7,env_ac_mfa_dmc!$E:$E,Data_mfa_dmc!$B$9)</f>
        <v>0.90700000000000003</v>
      </c>
      <c r="F14" s="152">
        <f>SUMIFS(env_ac_mfa_dmc!$F:$F,env_ac_mfa_dmc!$A:$A,Data_mfa_dmc!$B$8,env_ac_mfa_dmc!$B:$B,Data_mfa_dmc!$A14,env_ac_mfa_dmc!$C:$C,Data_mfa_dmc!F$11,env_ac_mfa_dmc!$D:$D,Data_mfa_dmc!$B$7,env_ac_mfa_dmc!$E:$E,Data_mfa_dmc!$B$9)</f>
        <v>4.8460000000000001</v>
      </c>
      <c r="G14" s="152">
        <f>SUMIFS(env_ac_mfa_dmc!$F:$F,env_ac_mfa_dmc!$A:$A,Data_mfa_dmc!$B$8,env_ac_mfa_dmc!$B:$B,Data_mfa_dmc!$A14,env_ac_mfa_dmc!$C:$C,Data_mfa_dmc!G$11,env_ac_mfa_dmc!$D:$D,Data_mfa_dmc!$B$7,env_ac_mfa_dmc!$E:$E,Data_mfa_dmc!$B$9)</f>
        <v>3.944</v>
      </c>
      <c r="H14" s="152">
        <f>SUMIFS(env_ac_mfa_dmc!$F:$F,env_ac_mfa_dmc!$A:$A,Data_mfa_dmc!$B$8,env_ac_mfa_dmc!$B:$B,Data_mfa_dmc!$A14,env_ac_mfa_dmc!$C:$C,Data_mfa_dmc!H$11,env_ac_mfa_dmc!$D:$D,Data_mfa_dmc!$B$7,env_ac_mfa_dmc!$E:$E,Data_mfa_dmc!$B$9)</f>
        <v>-0.27300000000000002</v>
      </c>
      <c r="I14" s="152">
        <f>SUMIFS(env_ac_mfa_dmc!$F:$F,env_ac_mfa_dmc!$A:$A,Data_mfa_dmc!$B$8,env_ac_mfa_dmc!$B:$B,Data_mfa_dmc!$A14,env_ac_mfa_dmc!$C:$C,Data_mfa_dmc!I$11,env_ac_mfa_dmc!$D:$D,Data_mfa_dmc!$B$7,env_ac_mfa_dmc!$E:$E,Data_mfa_dmc!$B$9)</f>
        <v>-2E-3</v>
      </c>
      <c r="J14" s="152">
        <f t="shared" ref="J14:J77" si="0">H14+I14</f>
        <v>-0.27500000000000002</v>
      </c>
      <c r="K14" s="186"/>
    </row>
    <row r="15" spans="1:11" x14ac:dyDescent="0.2">
      <c r="A15" s="177" t="s">
        <v>136</v>
      </c>
      <c r="B15" s="177" t="s">
        <v>29</v>
      </c>
      <c r="C15" s="152">
        <f>SUMIFS(env_ac_mfa_dmc!$F:$F,env_ac_mfa_dmc!$A:$A,Data_mfa_dmc!$B$8,env_ac_mfa_dmc!$B:$B,Data_mfa_dmc!$A15,env_ac_mfa_dmc!$C:$C,Data_mfa_dmc!C$11,env_ac_mfa_dmc!$D:$D,Data_mfa_dmc!$B$7,env_ac_mfa_dmc!$E:$E,Data_mfa_dmc!$B$9)</f>
        <v>22.625</v>
      </c>
      <c r="D15" s="152">
        <f>SUMIFS(env_ac_mfa_dmc!$F:$F,env_ac_mfa_dmc!$A:$A,Data_mfa_dmc!$B$8,env_ac_mfa_dmc!$B:$B,Data_mfa_dmc!$A15,env_ac_mfa_dmc!$C:$C,Data_mfa_dmc!D$11,env_ac_mfa_dmc!$D:$D,Data_mfa_dmc!$B$7,env_ac_mfa_dmc!$E:$E,Data_mfa_dmc!$B$9)</f>
        <v>3.1059999999999999</v>
      </c>
      <c r="E15" s="152">
        <f>SUMIFS(env_ac_mfa_dmc!$F:$F,env_ac_mfa_dmc!$A:$A,Data_mfa_dmc!$B$8,env_ac_mfa_dmc!$B:$B,Data_mfa_dmc!$A15,env_ac_mfa_dmc!$C:$C,Data_mfa_dmc!E$11,env_ac_mfa_dmc!$D:$D,Data_mfa_dmc!$B$7,env_ac_mfa_dmc!$E:$E,Data_mfa_dmc!$B$9)</f>
        <v>6.59</v>
      </c>
      <c r="F15" s="152">
        <f>SUMIFS(env_ac_mfa_dmc!$F:$F,env_ac_mfa_dmc!$A:$A,Data_mfa_dmc!$B$8,env_ac_mfa_dmc!$B:$B,Data_mfa_dmc!$A15,env_ac_mfa_dmc!$C:$C,Data_mfa_dmc!F$11,env_ac_mfa_dmc!$D:$D,Data_mfa_dmc!$B$7,env_ac_mfa_dmc!$E:$E,Data_mfa_dmc!$B$9)</f>
        <v>8.9770000000000003</v>
      </c>
      <c r="G15" s="152">
        <f>SUMIFS(env_ac_mfa_dmc!$F:$F,env_ac_mfa_dmc!$A:$A,Data_mfa_dmc!$B$8,env_ac_mfa_dmc!$B:$B,Data_mfa_dmc!$A15,env_ac_mfa_dmc!$C:$C,Data_mfa_dmc!G$11,env_ac_mfa_dmc!$D:$D,Data_mfa_dmc!$B$7,env_ac_mfa_dmc!$E:$E,Data_mfa_dmc!$B$9)</f>
        <v>4.1429999999999998</v>
      </c>
      <c r="H15" s="152">
        <f>SUMIFS(env_ac_mfa_dmc!$F:$F,env_ac_mfa_dmc!$A:$A,Data_mfa_dmc!$B$8,env_ac_mfa_dmc!$B:$B,Data_mfa_dmc!$A15,env_ac_mfa_dmc!$C:$C,Data_mfa_dmc!H$11,env_ac_mfa_dmc!$D:$D,Data_mfa_dmc!$B$7,env_ac_mfa_dmc!$E:$E,Data_mfa_dmc!$B$9)</f>
        <v>-0.20300000000000001</v>
      </c>
      <c r="I15" s="152">
        <f>SUMIFS(env_ac_mfa_dmc!$F:$F,env_ac_mfa_dmc!$A:$A,Data_mfa_dmc!$B$8,env_ac_mfa_dmc!$B:$B,Data_mfa_dmc!$A15,env_ac_mfa_dmc!$C:$C,Data_mfa_dmc!I$11,env_ac_mfa_dmc!$D:$D,Data_mfa_dmc!$B$7,env_ac_mfa_dmc!$E:$E,Data_mfa_dmc!$B$9)</f>
        <v>1.0999999999999999E-2</v>
      </c>
      <c r="J15" s="152">
        <f t="shared" si="0"/>
        <v>-0.192</v>
      </c>
      <c r="K15" s="186"/>
    </row>
    <row r="16" spans="1:11" x14ac:dyDescent="0.2">
      <c r="A16" s="177" t="s">
        <v>135</v>
      </c>
      <c r="B16" s="185" t="s">
        <v>666</v>
      </c>
      <c r="C16" s="152">
        <f>SUMIFS(env_ac_mfa_dmc!$F:$F,env_ac_mfa_dmc!$A:$A,Data_mfa_dmc!$B$8,env_ac_mfa_dmc!$B:$B,Data_mfa_dmc!$A16,env_ac_mfa_dmc!$C:$C,Data_mfa_dmc!C$11,env_ac_mfa_dmc!$D:$D,Data_mfa_dmc!$B$7,env_ac_mfa_dmc!$E:$E,Data_mfa_dmc!$B$9)</f>
        <v>15.041</v>
      </c>
      <c r="D16" s="152">
        <f>SUMIFS(env_ac_mfa_dmc!$F:$F,env_ac_mfa_dmc!$A:$A,Data_mfa_dmc!$B$8,env_ac_mfa_dmc!$B:$B,Data_mfa_dmc!$A16,env_ac_mfa_dmc!$C:$C,Data_mfa_dmc!D$11,env_ac_mfa_dmc!$D:$D,Data_mfa_dmc!$B$7,env_ac_mfa_dmc!$E:$E,Data_mfa_dmc!$B$9)</f>
        <v>2.63</v>
      </c>
      <c r="E16" s="152">
        <f>SUMIFS(env_ac_mfa_dmc!$F:$F,env_ac_mfa_dmc!$A:$A,Data_mfa_dmc!$B$8,env_ac_mfa_dmc!$B:$B,Data_mfa_dmc!$A16,env_ac_mfa_dmc!$C:$C,Data_mfa_dmc!E$11,env_ac_mfa_dmc!$D:$D,Data_mfa_dmc!$B$7,env_ac_mfa_dmc!$E:$E,Data_mfa_dmc!$B$9)</f>
        <v>0.22800000000000001</v>
      </c>
      <c r="F16" s="152">
        <f>SUMIFS(env_ac_mfa_dmc!$F:$F,env_ac_mfa_dmc!$A:$A,Data_mfa_dmc!$B$8,env_ac_mfa_dmc!$B:$B,Data_mfa_dmc!$A16,env_ac_mfa_dmc!$C:$C,Data_mfa_dmc!F$11,env_ac_mfa_dmc!$D:$D,Data_mfa_dmc!$B$7,env_ac_mfa_dmc!$E:$E,Data_mfa_dmc!$B$9)</f>
        <v>7.7750000000000004</v>
      </c>
      <c r="G16" s="152">
        <f>SUMIFS(env_ac_mfa_dmc!$F:$F,env_ac_mfa_dmc!$A:$A,Data_mfa_dmc!$B$8,env_ac_mfa_dmc!$B:$B,Data_mfa_dmc!$A16,env_ac_mfa_dmc!$C:$C,Data_mfa_dmc!G$11,env_ac_mfa_dmc!$D:$D,Data_mfa_dmc!$B$7,env_ac_mfa_dmc!$E:$E,Data_mfa_dmc!$B$9)</f>
        <v>4.4109999999999996</v>
      </c>
      <c r="H16" s="152">
        <f>SUMIFS(env_ac_mfa_dmc!$F:$F,env_ac_mfa_dmc!$A:$A,Data_mfa_dmc!$B$8,env_ac_mfa_dmc!$B:$B,Data_mfa_dmc!$A16,env_ac_mfa_dmc!$C:$C,Data_mfa_dmc!H$11,env_ac_mfa_dmc!$D:$D,Data_mfa_dmc!$B$7,env_ac_mfa_dmc!$E:$E,Data_mfa_dmc!$B$9)</f>
        <v>-3.0000000000000001E-3</v>
      </c>
      <c r="I16" s="152">
        <f>SUMIFS(env_ac_mfa_dmc!$F:$F,env_ac_mfa_dmc!$A:$A,Data_mfa_dmc!$B$8,env_ac_mfa_dmc!$B:$B,Data_mfa_dmc!$A16,env_ac_mfa_dmc!$C:$C,Data_mfa_dmc!I$11,env_ac_mfa_dmc!$D:$D,Data_mfa_dmc!$B$7,env_ac_mfa_dmc!$E:$E,Data_mfa_dmc!$B$9)</f>
        <v>1E-3</v>
      </c>
      <c r="J16" s="152">
        <f t="shared" si="0"/>
        <v>-2E-3</v>
      </c>
      <c r="K16" s="186"/>
    </row>
    <row r="17" spans="1:25" x14ac:dyDescent="0.2">
      <c r="A17" s="177" t="s">
        <v>134</v>
      </c>
      <c r="B17" s="177" t="s">
        <v>24</v>
      </c>
      <c r="C17" s="152">
        <f>SUMIFS(env_ac_mfa_dmc!$F:$F,env_ac_mfa_dmc!$A:$A,Data_mfa_dmc!$B$8,env_ac_mfa_dmc!$B:$B,Data_mfa_dmc!$A17,env_ac_mfa_dmc!$C:$C,Data_mfa_dmc!C$11,env_ac_mfa_dmc!$D:$D,Data_mfa_dmc!$B$7,env_ac_mfa_dmc!$E:$E,Data_mfa_dmc!$B$9)</f>
        <v>23.516999999999999</v>
      </c>
      <c r="D17" s="152">
        <f>SUMIFS(env_ac_mfa_dmc!$F:$F,env_ac_mfa_dmc!$A:$A,Data_mfa_dmc!$B$8,env_ac_mfa_dmc!$B:$B,Data_mfa_dmc!$A17,env_ac_mfa_dmc!$C:$C,Data_mfa_dmc!D$11,env_ac_mfa_dmc!$D:$D,Data_mfa_dmc!$B$7,env_ac_mfa_dmc!$E:$E,Data_mfa_dmc!$B$9)</f>
        <v>6.3940000000000001</v>
      </c>
      <c r="E17" s="152">
        <f>SUMIFS(env_ac_mfa_dmc!$F:$F,env_ac_mfa_dmc!$A:$A,Data_mfa_dmc!$B$8,env_ac_mfa_dmc!$B:$B,Data_mfa_dmc!$A17,env_ac_mfa_dmc!$C:$C,Data_mfa_dmc!E$11,env_ac_mfa_dmc!$D:$D,Data_mfa_dmc!$B$7,env_ac_mfa_dmc!$E:$E,Data_mfa_dmc!$B$9)</f>
        <v>0.223</v>
      </c>
      <c r="F17" s="152">
        <f>SUMIFS(env_ac_mfa_dmc!$F:$F,env_ac_mfa_dmc!$A:$A,Data_mfa_dmc!$B$8,env_ac_mfa_dmc!$B:$B,Data_mfa_dmc!$A17,env_ac_mfa_dmc!$C:$C,Data_mfa_dmc!F$11,env_ac_mfa_dmc!$D:$D,Data_mfa_dmc!$B$7,env_ac_mfa_dmc!$E:$E,Data_mfa_dmc!$B$9)</f>
        <v>12.855</v>
      </c>
      <c r="G17" s="152">
        <f>SUMIFS(env_ac_mfa_dmc!$F:$F,env_ac_mfa_dmc!$A:$A,Data_mfa_dmc!$B$8,env_ac_mfa_dmc!$B:$B,Data_mfa_dmc!$A17,env_ac_mfa_dmc!$C:$C,Data_mfa_dmc!G$11,env_ac_mfa_dmc!$D:$D,Data_mfa_dmc!$B$7,env_ac_mfa_dmc!$E:$E,Data_mfa_dmc!$B$9)</f>
        <v>4.3099999999999996</v>
      </c>
      <c r="H17" s="152">
        <f>SUMIFS(env_ac_mfa_dmc!$F:$F,env_ac_mfa_dmc!$A:$A,Data_mfa_dmc!$B$8,env_ac_mfa_dmc!$B:$B,Data_mfa_dmc!$A17,env_ac_mfa_dmc!$C:$C,Data_mfa_dmc!H$11,env_ac_mfa_dmc!$D:$D,Data_mfa_dmc!$B$7,env_ac_mfa_dmc!$E:$E,Data_mfa_dmc!$B$9)</f>
        <v>-0.13900000000000001</v>
      </c>
      <c r="I17" s="152">
        <f>SUMIFS(env_ac_mfa_dmc!$F:$F,env_ac_mfa_dmc!$A:$A,Data_mfa_dmc!$B$8,env_ac_mfa_dmc!$B:$B,Data_mfa_dmc!$A17,env_ac_mfa_dmc!$C:$C,Data_mfa_dmc!I$11,env_ac_mfa_dmc!$D:$D,Data_mfa_dmc!$B$7,env_ac_mfa_dmc!$E:$E,Data_mfa_dmc!$B$9)</f>
        <v>-0.127</v>
      </c>
      <c r="J17" s="152">
        <f t="shared" si="0"/>
        <v>-0.26600000000000001</v>
      </c>
      <c r="K17" s="186"/>
    </row>
    <row r="18" spans="1:25" x14ac:dyDescent="0.2">
      <c r="A18" s="177" t="s">
        <v>60</v>
      </c>
      <c r="B18" s="177" t="s">
        <v>34</v>
      </c>
      <c r="C18" s="152">
        <f>SUMIFS(env_ac_mfa_dmc!$F:$F,env_ac_mfa_dmc!$A:$A,Data_mfa_dmc!$B$8,env_ac_mfa_dmc!$B:$B,Data_mfa_dmc!$A18,env_ac_mfa_dmc!$C:$C,Data_mfa_dmc!C$11,env_ac_mfa_dmc!$D:$D,Data_mfa_dmc!$B$7,env_ac_mfa_dmc!$E:$E,Data_mfa_dmc!$B$9)</f>
        <v>12.737</v>
      </c>
      <c r="D18" s="152">
        <f>SUMIFS(env_ac_mfa_dmc!$F:$F,env_ac_mfa_dmc!$A:$A,Data_mfa_dmc!$B$8,env_ac_mfa_dmc!$B:$B,Data_mfa_dmc!$A18,env_ac_mfa_dmc!$C:$C,Data_mfa_dmc!D$11,env_ac_mfa_dmc!$D:$D,Data_mfa_dmc!$B$7,env_ac_mfa_dmc!$E:$E,Data_mfa_dmc!$B$9)</f>
        <v>2.7269999999999999</v>
      </c>
      <c r="E18" s="152">
        <f>SUMIFS(env_ac_mfa_dmc!$F:$F,env_ac_mfa_dmc!$A:$A,Data_mfa_dmc!$B$8,env_ac_mfa_dmc!$B:$B,Data_mfa_dmc!$A18,env_ac_mfa_dmc!$C:$C,Data_mfa_dmc!E$11,env_ac_mfa_dmc!$D:$D,Data_mfa_dmc!$B$7,env_ac_mfa_dmc!$E:$E,Data_mfa_dmc!$B$9)</f>
        <v>0.38400000000000001</v>
      </c>
      <c r="F18" s="152">
        <f>SUMIFS(env_ac_mfa_dmc!$F:$F,env_ac_mfa_dmc!$A:$A,Data_mfa_dmc!$B$8,env_ac_mfa_dmc!$B:$B,Data_mfa_dmc!$A18,env_ac_mfa_dmc!$C:$C,Data_mfa_dmc!F$11,env_ac_mfa_dmc!$D:$D,Data_mfa_dmc!$B$7,env_ac_mfa_dmc!$E:$E,Data_mfa_dmc!$B$9)</f>
        <v>6.41</v>
      </c>
      <c r="G18" s="152">
        <f>SUMIFS(env_ac_mfa_dmc!$F:$F,env_ac_mfa_dmc!$A:$A,Data_mfa_dmc!$B$8,env_ac_mfa_dmc!$B:$B,Data_mfa_dmc!$A18,env_ac_mfa_dmc!$C:$C,Data_mfa_dmc!G$11,env_ac_mfa_dmc!$D:$D,Data_mfa_dmc!$B$7,env_ac_mfa_dmc!$E:$E,Data_mfa_dmc!$B$9)</f>
        <v>3.2530000000000001</v>
      </c>
      <c r="H18" s="152">
        <f>SUMIFS(env_ac_mfa_dmc!$F:$F,env_ac_mfa_dmc!$A:$A,Data_mfa_dmc!$B$8,env_ac_mfa_dmc!$B:$B,Data_mfa_dmc!$A18,env_ac_mfa_dmc!$C:$C,Data_mfa_dmc!H$11,env_ac_mfa_dmc!$D:$D,Data_mfa_dmc!$B$7,env_ac_mfa_dmc!$E:$E,Data_mfa_dmc!$B$9)</f>
        <v>-6.5000000000000002E-2</v>
      </c>
      <c r="I18" s="152">
        <f>SUMIFS(env_ac_mfa_dmc!$F:$F,env_ac_mfa_dmc!$A:$A,Data_mfa_dmc!$B$8,env_ac_mfa_dmc!$B:$B,Data_mfa_dmc!$A18,env_ac_mfa_dmc!$C:$C,Data_mfa_dmc!I$11,env_ac_mfa_dmc!$D:$D,Data_mfa_dmc!$B$7,env_ac_mfa_dmc!$E:$E,Data_mfa_dmc!$B$9)</f>
        <v>2.9000000000000001E-2</v>
      </c>
      <c r="J18" s="152">
        <f t="shared" si="0"/>
        <v>-3.6000000000000004E-2</v>
      </c>
      <c r="K18" s="186"/>
      <c r="M18" s="186"/>
      <c r="N18" s="186"/>
    </row>
    <row r="19" spans="1:25" x14ac:dyDescent="0.2">
      <c r="A19" s="177" t="s">
        <v>133</v>
      </c>
      <c r="B19" s="177" t="s">
        <v>22</v>
      </c>
      <c r="C19" s="152">
        <f>SUMIFS(env_ac_mfa_dmc!$F:$F,env_ac_mfa_dmc!$A:$A,Data_mfa_dmc!$B$8,env_ac_mfa_dmc!$B:$B,Data_mfa_dmc!$A19,env_ac_mfa_dmc!$C:$C,Data_mfa_dmc!C$11,env_ac_mfa_dmc!$D:$D,Data_mfa_dmc!$B$7,env_ac_mfa_dmc!$E:$E,Data_mfa_dmc!$B$9)</f>
        <v>28.643000000000001</v>
      </c>
      <c r="D19" s="152">
        <f>SUMIFS(env_ac_mfa_dmc!$F:$F,env_ac_mfa_dmc!$A:$A,Data_mfa_dmc!$B$8,env_ac_mfa_dmc!$B:$B,Data_mfa_dmc!$A19,env_ac_mfa_dmc!$C:$C,Data_mfa_dmc!D$11,env_ac_mfa_dmc!$D:$D,Data_mfa_dmc!$B$7,env_ac_mfa_dmc!$E:$E,Data_mfa_dmc!$B$9)</f>
        <v>4.5650000000000004</v>
      </c>
      <c r="E19" s="152">
        <f>SUMIFS(env_ac_mfa_dmc!$F:$F,env_ac_mfa_dmc!$A:$A,Data_mfa_dmc!$B$8,env_ac_mfa_dmc!$B:$B,Data_mfa_dmc!$A19,env_ac_mfa_dmc!$C:$C,Data_mfa_dmc!E$11,env_ac_mfa_dmc!$D:$D,Data_mfa_dmc!$B$7,env_ac_mfa_dmc!$E:$E,Data_mfa_dmc!$B$9)</f>
        <v>0.14899999999999999</v>
      </c>
      <c r="F19" s="152">
        <f>SUMIFS(env_ac_mfa_dmc!$F:$F,env_ac_mfa_dmc!$A:$A,Data_mfa_dmc!$B$8,env_ac_mfa_dmc!$B:$B,Data_mfa_dmc!$A19,env_ac_mfa_dmc!$C:$C,Data_mfa_dmc!F$11,env_ac_mfa_dmc!$D:$D,Data_mfa_dmc!$B$7,env_ac_mfa_dmc!$E:$E,Data_mfa_dmc!$B$9)</f>
        <v>14.377000000000001</v>
      </c>
      <c r="G19" s="152">
        <f>SUMIFS(env_ac_mfa_dmc!$F:$F,env_ac_mfa_dmc!$A:$A,Data_mfa_dmc!$B$8,env_ac_mfa_dmc!$B:$B,Data_mfa_dmc!$A19,env_ac_mfa_dmc!$C:$C,Data_mfa_dmc!G$11,env_ac_mfa_dmc!$D:$D,Data_mfa_dmc!$B$7,env_ac_mfa_dmc!$E:$E,Data_mfa_dmc!$B$9)</f>
        <v>9.6039999999999992</v>
      </c>
      <c r="H19" s="152">
        <f>SUMIFS(env_ac_mfa_dmc!$F:$F,env_ac_mfa_dmc!$A:$A,Data_mfa_dmc!$B$8,env_ac_mfa_dmc!$B:$B,Data_mfa_dmc!$A19,env_ac_mfa_dmc!$C:$C,Data_mfa_dmc!H$11,env_ac_mfa_dmc!$D:$D,Data_mfa_dmc!$B$7,env_ac_mfa_dmc!$E:$E,Data_mfa_dmc!$B$9)</f>
        <v>-0.05</v>
      </c>
      <c r="I19" s="152">
        <f>SUMIFS(env_ac_mfa_dmc!$F:$F,env_ac_mfa_dmc!$A:$A,Data_mfa_dmc!$B$8,env_ac_mfa_dmc!$B:$B,Data_mfa_dmc!$A19,env_ac_mfa_dmc!$C:$C,Data_mfa_dmc!I$11,env_ac_mfa_dmc!$D:$D,Data_mfa_dmc!$B$7,env_ac_mfa_dmc!$E:$E,Data_mfa_dmc!$B$9)</f>
        <v>-2E-3</v>
      </c>
      <c r="J19" s="152">
        <f t="shared" si="0"/>
        <v>-5.2000000000000005E-2</v>
      </c>
      <c r="K19" s="186"/>
    </row>
    <row r="20" spans="1:25" x14ac:dyDescent="0.2">
      <c r="A20" s="177" t="s">
        <v>132</v>
      </c>
      <c r="B20" s="177" t="s">
        <v>26</v>
      </c>
      <c r="C20" s="152">
        <f>SUMIFS(env_ac_mfa_dmc!$F:$F,env_ac_mfa_dmc!$A:$A,Data_mfa_dmc!$B$8,env_ac_mfa_dmc!$B:$B,Data_mfa_dmc!$A20,env_ac_mfa_dmc!$C:$C,Data_mfa_dmc!C$11,env_ac_mfa_dmc!$D:$D,Data_mfa_dmc!$B$7,env_ac_mfa_dmc!$E:$E,Data_mfa_dmc!$B$9)</f>
        <v>20.690999999999999</v>
      </c>
      <c r="D20" s="152">
        <f>SUMIFS(env_ac_mfa_dmc!$F:$F,env_ac_mfa_dmc!$A:$A,Data_mfa_dmc!$B$8,env_ac_mfa_dmc!$B:$B,Data_mfa_dmc!$A20,env_ac_mfa_dmc!$C:$C,Data_mfa_dmc!D$11,env_ac_mfa_dmc!$D:$D,Data_mfa_dmc!$B$7,env_ac_mfa_dmc!$E:$E,Data_mfa_dmc!$B$9)</f>
        <v>6.9009999999999998</v>
      </c>
      <c r="E20" s="152">
        <f>SUMIFS(env_ac_mfa_dmc!$F:$F,env_ac_mfa_dmc!$A:$A,Data_mfa_dmc!$B$8,env_ac_mfa_dmc!$B:$B,Data_mfa_dmc!$A20,env_ac_mfa_dmc!$C:$C,Data_mfa_dmc!E$11,env_ac_mfa_dmc!$D:$D,Data_mfa_dmc!$B$7,env_ac_mfa_dmc!$E:$E,Data_mfa_dmc!$B$9)</f>
        <v>1.1240000000000001</v>
      </c>
      <c r="F20" s="152">
        <f>SUMIFS(env_ac_mfa_dmc!$F:$F,env_ac_mfa_dmc!$A:$A,Data_mfa_dmc!$B$8,env_ac_mfa_dmc!$B:$B,Data_mfa_dmc!$A20,env_ac_mfa_dmc!$C:$C,Data_mfa_dmc!F$11,env_ac_mfa_dmc!$D:$D,Data_mfa_dmc!$B$7,env_ac_mfa_dmc!$E:$E,Data_mfa_dmc!$B$9)</f>
        <v>9.7539999999999996</v>
      </c>
      <c r="G20" s="152">
        <f>SUMIFS(env_ac_mfa_dmc!$F:$F,env_ac_mfa_dmc!$A:$A,Data_mfa_dmc!$B$8,env_ac_mfa_dmc!$B:$B,Data_mfa_dmc!$A20,env_ac_mfa_dmc!$C:$C,Data_mfa_dmc!G$11,env_ac_mfa_dmc!$D:$D,Data_mfa_dmc!$B$7,env_ac_mfa_dmc!$E:$E,Data_mfa_dmc!$B$9)</f>
        <v>2.597</v>
      </c>
      <c r="H20" s="152">
        <f>SUMIFS(env_ac_mfa_dmc!$F:$F,env_ac_mfa_dmc!$A:$A,Data_mfa_dmc!$B$8,env_ac_mfa_dmc!$B:$B,Data_mfa_dmc!$A20,env_ac_mfa_dmc!$C:$C,Data_mfa_dmc!H$11,env_ac_mfa_dmc!$D:$D,Data_mfa_dmc!$B$7,env_ac_mfa_dmc!$E:$E,Data_mfa_dmc!$B$9)</f>
        <v>0.315</v>
      </c>
      <c r="I20" s="152">
        <f>SUMIFS(env_ac_mfa_dmc!$F:$F,env_ac_mfa_dmc!$A:$A,Data_mfa_dmc!$B$8,env_ac_mfa_dmc!$B:$B,Data_mfa_dmc!$A20,env_ac_mfa_dmc!$C:$C,Data_mfa_dmc!I$11,env_ac_mfa_dmc!$D:$D,Data_mfa_dmc!$B$7,env_ac_mfa_dmc!$E:$E,Data_mfa_dmc!$B$9)</f>
        <v>0</v>
      </c>
      <c r="J20" s="152">
        <f t="shared" si="0"/>
        <v>0.315</v>
      </c>
      <c r="K20" s="186"/>
      <c r="L20" s="186"/>
      <c r="M20" s="187"/>
    </row>
    <row r="21" spans="1:25" x14ac:dyDescent="0.2">
      <c r="A21" s="177" t="s">
        <v>131</v>
      </c>
      <c r="B21" s="177" t="s">
        <v>41</v>
      </c>
      <c r="C21" s="152">
        <f>SUMIFS(env_ac_mfa_dmc!$F:$F,env_ac_mfa_dmc!$A:$A,Data_mfa_dmc!$B$8,env_ac_mfa_dmc!$B:$B,Data_mfa_dmc!$A21,env_ac_mfa_dmc!$C:$C,Data_mfa_dmc!C$11,env_ac_mfa_dmc!$D:$D,Data_mfa_dmc!$B$7,env_ac_mfa_dmc!$E:$E,Data_mfa_dmc!$B$9)</f>
        <v>10.916</v>
      </c>
      <c r="D21" s="152">
        <f>SUMIFS(env_ac_mfa_dmc!$F:$F,env_ac_mfa_dmc!$A:$A,Data_mfa_dmc!$B$8,env_ac_mfa_dmc!$B:$B,Data_mfa_dmc!$A21,env_ac_mfa_dmc!$C:$C,Data_mfa_dmc!D$11,env_ac_mfa_dmc!$D:$D,Data_mfa_dmc!$B$7,env_ac_mfa_dmc!$E:$E,Data_mfa_dmc!$B$9)</f>
        <v>2.3959999999999999</v>
      </c>
      <c r="E21" s="152">
        <f>SUMIFS(env_ac_mfa_dmc!$F:$F,env_ac_mfa_dmc!$A:$A,Data_mfa_dmc!$B$8,env_ac_mfa_dmc!$B:$B,Data_mfa_dmc!$A21,env_ac_mfa_dmc!$C:$C,Data_mfa_dmc!E$11,env_ac_mfa_dmc!$D:$D,Data_mfa_dmc!$B$7,env_ac_mfa_dmc!$E:$E,Data_mfa_dmc!$B$9)</f>
        <v>0.438</v>
      </c>
      <c r="F21" s="152">
        <f>SUMIFS(env_ac_mfa_dmc!$F:$F,env_ac_mfa_dmc!$A:$A,Data_mfa_dmc!$B$8,env_ac_mfa_dmc!$B:$B,Data_mfa_dmc!$A21,env_ac_mfa_dmc!$C:$C,Data_mfa_dmc!F$11,env_ac_mfa_dmc!$D:$D,Data_mfa_dmc!$B$7,env_ac_mfa_dmc!$E:$E,Data_mfa_dmc!$B$9)</f>
        <v>5.3630000000000004</v>
      </c>
      <c r="G21" s="152">
        <f>SUMIFS(env_ac_mfa_dmc!$F:$F,env_ac_mfa_dmc!$A:$A,Data_mfa_dmc!$B$8,env_ac_mfa_dmc!$B:$B,Data_mfa_dmc!$A21,env_ac_mfa_dmc!$C:$C,Data_mfa_dmc!G$11,env_ac_mfa_dmc!$D:$D,Data_mfa_dmc!$B$7,env_ac_mfa_dmc!$E:$E,Data_mfa_dmc!$B$9)</f>
        <v>2.7290000000000001</v>
      </c>
      <c r="H21" s="152">
        <f>SUMIFS(env_ac_mfa_dmc!$F:$F,env_ac_mfa_dmc!$A:$A,Data_mfa_dmc!$B$8,env_ac_mfa_dmc!$B:$B,Data_mfa_dmc!$A21,env_ac_mfa_dmc!$C:$C,Data_mfa_dmc!H$11,env_ac_mfa_dmc!$D:$D,Data_mfa_dmc!$B$7,env_ac_mfa_dmc!$E:$E,Data_mfa_dmc!$B$9)</f>
        <v>-8.9999999999999993E-3</v>
      </c>
      <c r="I21" s="152">
        <f>SUMIFS(env_ac_mfa_dmc!$F:$F,env_ac_mfa_dmc!$A:$A,Data_mfa_dmc!$B$8,env_ac_mfa_dmc!$B:$B,Data_mfa_dmc!$A21,env_ac_mfa_dmc!$C:$C,Data_mfa_dmc!I$11,env_ac_mfa_dmc!$D:$D,Data_mfa_dmc!$B$7,env_ac_mfa_dmc!$E:$E,Data_mfa_dmc!$B$9)</f>
        <v>0</v>
      </c>
      <c r="J21" s="152">
        <f t="shared" si="0"/>
        <v>-8.9999999999999993E-3</v>
      </c>
      <c r="K21" s="186"/>
    </row>
    <row r="22" spans="1:25" x14ac:dyDescent="0.2">
      <c r="A22" s="177" t="s">
        <v>130</v>
      </c>
      <c r="B22" s="177" t="s">
        <v>45</v>
      </c>
      <c r="C22" s="152">
        <f>SUMIFS(env_ac_mfa_dmc!$F:$F,env_ac_mfa_dmc!$A:$A,Data_mfa_dmc!$B$8,env_ac_mfa_dmc!$B:$B,Data_mfa_dmc!$A22,env_ac_mfa_dmc!$C:$C,Data_mfa_dmc!C$11,env_ac_mfa_dmc!$D:$D,Data_mfa_dmc!$B$7,env_ac_mfa_dmc!$E:$E,Data_mfa_dmc!$B$9)</f>
        <v>8.1280000000000001</v>
      </c>
      <c r="D22" s="152">
        <f>SUMIFS(env_ac_mfa_dmc!$F:$F,env_ac_mfa_dmc!$A:$A,Data_mfa_dmc!$B$8,env_ac_mfa_dmc!$B:$B,Data_mfa_dmc!$A22,env_ac_mfa_dmc!$C:$C,Data_mfa_dmc!D$11,env_ac_mfa_dmc!$D:$D,Data_mfa_dmc!$B$7,env_ac_mfa_dmc!$E:$E,Data_mfa_dmc!$B$9)</f>
        <v>2.3580000000000001</v>
      </c>
      <c r="E22" s="152">
        <f>SUMIFS(env_ac_mfa_dmc!$F:$F,env_ac_mfa_dmc!$A:$A,Data_mfa_dmc!$B$8,env_ac_mfa_dmc!$B:$B,Data_mfa_dmc!$A22,env_ac_mfa_dmc!$C:$C,Data_mfa_dmc!E$11,env_ac_mfa_dmc!$D:$D,Data_mfa_dmc!$B$7,env_ac_mfa_dmc!$E:$E,Data_mfa_dmc!$B$9)</f>
        <v>0.66300000000000003</v>
      </c>
      <c r="F22" s="152">
        <f>SUMIFS(env_ac_mfa_dmc!$F:$F,env_ac_mfa_dmc!$A:$A,Data_mfa_dmc!$B$8,env_ac_mfa_dmc!$B:$B,Data_mfa_dmc!$A22,env_ac_mfa_dmc!$C:$C,Data_mfa_dmc!F$11,env_ac_mfa_dmc!$D:$D,Data_mfa_dmc!$B$7,env_ac_mfa_dmc!$E:$E,Data_mfa_dmc!$B$9)</f>
        <v>3.8660000000000001</v>
      </c>
      <c r="G22" s="152">
        <f>SUMIFS(env_ac_mfa_dmc!$F:$F,env_ac_mfa_dmc!$A:$A,Data_mfa_dmc!$B$8,env_ac_mfa_dmc!$B:$B,Data_mfa_dmc!$A22,env_ac_mfa_dmc!$C:$C,Data_mfa_dmc!G$11,env_ac_mfa_dmc!$D:$D,Data_mfa_dmc!$B$7,env_ac_mfa_dmc!$E:$E,Data_mfa_dmc!$B$9)</f>
        <v>1.3149999999999999</v>
      </c>
      <c r="H22" s="152">
        <f>SUMIFS(env_ac_mfa_dmc!$F:$F,env_ac_mfa_dmc!$A:$A,Data_mfa_dmc!$B$8,env_ac_mfa_dmc!$B:$B,Data_mfa_dmc!$A22,env_ac_mfa_dmc!$C:$C,Data_mfa_dmc!H$11,env_ac_mfa_dmc!$D:$D,Data_mfa_dmc!$B$7,env_ac_mfa_dmc!$E:$E,Data_mfa_dmc!$B$9)</f>
        <v>-7.4999999999999997E-2</v>
      </c>
      <c r="I22" s="152">
        <f>SUMIFS(env_ac_mfa_dmc!$F:$F,env_ac_mfa_dmc!$A:$A,Data_mfa_dmc!$B$8,env_ac_mfa_dmc!$B:$B,Data_mfa_dmc!$A22,env_ac_mfa_dmc!$C:$C,Data_mfa_dmc!I$11,env_ac_mfa_dmc!$D:$D,Data_mfa_dmc!$B$7,env_ac_mfa_dmc!$E:$E,Data_mfa_dmc!$B$9)</f>
        <v>0</v>
      </c>
      <c r="J22" s="152">
        <f t="shared" si="0"/>
        <v>-7.4999999999999997E-2</v>
      </c>
      <c r="K22" s="186"/>
    </row>
    <row r="23" spans="1:25" x14ac:dyDescent="0.2">
      <c r="A23" s="177" t="s">
        <v>129</v>
      </c>
      <c r="B23" s="177" t="s">
        <v>42</v>
      </c>
      <c r="C23" s="152">
        <f>SUMIFS(env_ac_mfa_dmc!$F:$F,env_ac_mfa_dmc!$A:$A,Data_mfa_dmc!$B$8,env_ac_mfa_dmc!$B:$B,Data_mfa_dmc!$A23,env_ac_mfa_dmc!$C:$C,Data_mfa_dmc!C$11,env_ac_mfa_dmc!$D:$D,Data_mfa_dmc!$B$7,env_ac_mfa_dmc!$E:$E,Data_mfa_dmc!$B$9)</f>
        <v>11.164</v>
      </c>
      <c r="D23" s="152">
        <f>SUMIFS(env_ac_mfa_dmc!$F:$F,env_ac_mfa_dmc!$A:$A,Data_mfa_dmc!$B$8,env_ac_mfa_dmc!$B:$B,Data_mfa_dmc!$A23,env_ac_mfa_dmc!$C:$C,Data_mfa_dmc!D$11,env_ac_mfa_dmc!$D:$D,Data_mfa_dmc!$B$7,env_ac_mfa_dmc!$E:$E,Data_mfa_dmc!$B$9)</f>
        <v>3.1669999999999998</v>
      </c>
      <c r="E23" s="152">
        <f>SUMIFS(env_ac_mfa_dmc!$F:$F,env_ac_mfa_dmc!$A:$A,Data_mfa_dmc!$B$8,env_ac_mfa_dmc!$B:$B,Data_mfa_dmc!$A23,env_ac_mfa_dmc!$C:$C,Data_mfa_dmc!E$11,env_ac_mfa_dmc!$D:$D,Data_mfa_dmc!$B$7,env_ac_mfa_dmc!$E:$E,Data_mfa_dmc!$B$9)</f>
        <v>0.19500000000000001</v>
      </c>
      <c r="F23" s="152">
        <f>SUMIFS(env_ac_mfa_dmc!$F:$F,env_ac_mfa_dmc!$A:$A,Data_mfa_dmc!$B$8,env_ac_mfa_dmc!$B:$B,Data_mfa_dmc!$A23,env_ac_mfa_dmc!$C:$C,Data_mfa_dmc!F$11,env_ac_mfa_dmc!$D:$D,Data_mfa_dmc!$B$7,env_ac_mfa_dmc!$E:$E,Data_mfa_dmc!$B$9)</f>
        <v>6.0229999999999997</v>
      </c>
      <c r="G23" s="152">
        <f>SUMIFS(env_ac_mfa_dmc!$F:$F,env_ac_mfa_dmc!$A:$A,Data_mfa_dmc!$B$8,env_ac_mfa_dmc!$B:$B,Data_mfa_dmc!$A23,env_ac_mfa_dmc!$C:$C,Data_mfa_dmc!G$11,env_ac_mfa_dmc!$D:$D,Data_mfa_dmc!$B$7,env_ac_mfa_dmc!$E:$E,Data_mfa_dmc!$B$9)</f>
        <v>1.671</v>
      </c>
      <c r="H23" s="152">
        <f>SUMIFS(env_ac_mfa_dmc!$F:$F,env_ac_mfa_dmc!$A:$A,Data_mfa_dmc!$B$8,env_ac_mfa_dmc!$B:$B,Data_mfa_dmc!$A23,env_ac_mfa_dmc!$C:$C,Data_mfa_dmc!H$11,env_ac_mfa_dmc!$D:$D,Data_mfa_dmc!$B$7,env_ac_mfa_dmc!$E:$E,Data_mfa_dmc!$B$9)</f>
        <v>0.109</v>
      </c>
      <c r="I23" s="152">
        <f>SUMIFS(env_ac_mfa_dmc!$F:$F,env_ac_mfa_dmc!$A:$A,Data_mfa_dmc!$B$8,env_ac_mfa_dmc!$B:$B,Data_mfa_dmc!$A23,env_ac_mfa_dmc!$C:$C,Data_mfa_dmc!I$11,env_ac_mfa_dmc!$D:$D,Data_mfa_dmc!$B$7,env_ac_mfa_dmc!$E:$E,Data_mfa_dmc!$B$9)</f>
        <v>0</v>
      </c>
      <c r="J23" s="152">
        <f t="shared" si="0"/>
        <v>0.109</v>
      </c>
      <c r="K23" s="186"/>
    </row>
    <row r="24" spans="1:25" x14ac:dyDescent="0.2">
      <c r="A24" s="177" t="s">
        <v>128</v>
      </c>
      <c r="B24" s="177" t="s">
        <v>43</v>
      </c>
      <c r="C24" s="152">
        <f>SUMIFS(env_ac_mfa_dmc!$F:$F,env_ac_mfa_dmc!$A:$A,Data_mfa_dmc!$B$8,env_ac_mfa_dmc!$B:$B,Data_mfa_dmc!$A24,env_ac_mfa_dmc!$C:$C,Data_mfa_dmc!C$11,env_ac_mfa_dmc!$D:$D,Data_mfa_dmc!$B$7,env_ac_mfa_dmc!$E:$E,Data_mfa_dmc!$B$9)</f>
        <v>12.477</v>
      </c>
      <c r="D24" s="152">
        <f>SUMIFS(env_ac_mfa_dmc!$F:$F,env_ac_mfa_dmc!$A:$A,Data_mfa_dmc!$B$8,env_ac_mfa_dmc!$B:$B,Data_mfa_dmc!$A24,env_ac_mfa_dmc!$C:$C,Data_mfa_dmc!D$11,env_ac_mfa_dmc!$D:$D,Data_mfa_dmc!$B$7,env_ac_mfa_dmc!$E:$E,Data_mfa_dmc!$B$9)</f>
        <v>3.2679999999999998</v>
      </c>
      <c r="E24" s="152">
        <f>SUMIFS(env_ac_mfa_dmc!$F:$F,env_ac_mfa_dmc!$A:$A,Data_mfa_dmc!$B$8,env_ac_mfa_dmc!$B:$B,Data_mfa_dmc!$A24,env_ac_mfa_dmc!$C:$C,Data_mfa_dmc!E$11,env_ac_mfa_dmc!$D:$D,Data_mfa_dmc!$B$7,env_ac_mfa_dmc!$E:$E,Data_mfa_dmc!$B$9)</f>
        <v>0.27300000000000002</v>
      </c>
      <c r="F24" s="152">
        <f>SUMIFS(env_ac_mfa_dmc!$F:$F,env_ac_mfa_dmc!$A:$A,Data_mfa_dmc!$B$8,env_ac_mfa_dmc!$B:$B,Data_mfa_dmc!$A24,env_ac_mfa_dmc!$C:$C,Data_mfa_dmc!F$11,env_ac_mfa_dmc!$D:$D,Data_mfa_dmc!$B$7,env_ac_mfa_dmc!$E:$E,Data_mfa_dmc!$B$9)</f>
        <v>7.0369999999999999</v>
      </c>
      <c r="G24" s="152">
        <f>SUMIFS(env_ac_mfa_dmc!$F:$F,env_ac_mfa_dmc!$A:$A,Data_mfa_dmc!$B$8,env_ac_mfa_dmc!$B:$B,Data_mfa_dmc!$A24,env_ac_mfa_dmc!$C:$C,Data_mfa_dmc!G$11,env_ac_mfa_dmc!$D:$D,Data_mfa_dmc!$B$7,env_ac_mfa_dmc!$E:$E,Data_mfa_dmc!$B$9)</f>
        <v>1.6759999999999999</v>
      </c>
      <c r="H24" s="152">
        <f>SUMIFS(env_ac_mfa_dmc!$F:$F,env_ac_mfa_dmc!$A:$A,Data_mfa_dmc!$B$8,env_ac_mfa_dmc!$B:$B,Data_mfa_dmc!$A24,env_ac_mfa_dmc!$C:$C,Data_mfa_dmc!H$11,env_ac_mfa_dmc!$D:$D,Data_mfa_dmc!$B$7,env_ac_mfa_dmc!$E:$E,Data_mfa_dmc!$B$9)</f>
        <v>0.221</v>
      </c>
      <c r="I24" s="152">
        <f>SUMIFS(env_ac_mfa_dmc!$F:$F,env_ac_mfa_dmc!$A:$A,Data_mfa_dmc!$B$8,env_ac_mfa_dmc!$B:$B,Data_mfa_dmc!$A24,env_ac_mfa_dmc!$C:$C,Data_mfa_dmc!I$11,env_ac_mfa_dmc!$D:$D,Data_mfa_dmc!$B$7,env_ac_mfa_dmc!$E:$E,Data_mfa_dmc!$B$9)</f>
        <v>4.0000000000000001E-3</v>
      </c>
      <c r="J24" s="152">
        <f t="shared" si="0"/>
        <v>0.22500000000000001</v>
      </c>
      <c r="K24" s="186"/>
    </row>
    <row r="25" spans="1:25" x14ac:dyDescent="0.2">
      <c r="A25" s="177" t="s">
        <v>127</v>
      </c>
      <c r="B25" s="177" t="s">
        <v>47</v>
      </c>
      <c r="C25" s="152">
        <f>SUMIFS(env_ac_mfa_dmc!$F:$F,env_ac_mfa_dmc!$A:$A,Data_mfa_dmc!$B$8,env_ac_mfa_dmc!$B:$B,Data_mfa_dmc!$A25,env_ac_mfa_dmc!$C:$C,Data_mfa_dmc!C$11,env_ac_mfa_dmc!$D:$D,Data_mfa_dmc!$B$7,env_ac_mfa_dmc!$E:$E,Data_mfa_dmc!$B$9)</f>
        <v>8.4480000000000004</v>
      </c>
      <c r="D25" s="152">
        <f>SUMIFS(env_ac_mfa_dmc!$F:$F,env_ac_mfa_dmc!$A:$A,Data_mfa_dmc!$B$8,env_ac_mfa_dmc!$B:$B,Data_mfa_dmc!$A25,env_ac_mfa_dmc!$C:$C,Data_mfa_dmc!D$11,env_ac_mfa_dmc!$D:$D,Data_mfa_dmc!$B$7,env_ac_mfa_dmc!$E:$E,Data_mfa_dmc!$B$9)</f>
        <v>2.1469999999999998</v>
      </c>
      <c r="E25" s="152">
        <f>SUMIFS(env_ac_mfa_dmc!$F:$F,env_ac_mfa_dmc!$A:$A,Data_mfa_dmc!$B$8,env_ac_mfa_dmc!$B:$B,Data_mfa_dmc!$A25,env_ac_mfa_dmc!$C:$C,Data_mfa_dmc!E$11,env_ac_mfa_dmc!$D:$D,Data_mfa_dmc!$B$7,env_ac_mfa_dmc!$E:$E,Data_mfa_dmc!$B$9)</f>
        <v>0.25600000000000001</v>
      </c>
      <c r="F25" s="152">
        <f>SUMIFS(env_ac_mfa_dmc!$F:$F,env_ac_mfa_dmc!$A:$A,Data_mfa_dmc!$B$8,env_ac_mfa_dmc!$B:$B,Data_mfa_dmc!$A25,env_ac_mfa_dmc!$C:$C,Data_mfa_dmc!F$11,env_ac_mfa_dmc!$D:$D,Data_mfa_dmc!$B$7,env_ac_mfa_dmc!$E:$E,Data_mfa_dmc!$B$9)</f>
        <v>4.0720000000000001</v>
      </c>
      <c r="G25" s="152">
        <f>SUMIFS(env_ac_mfa_dmc!$F:$F,env_ac_mfa_dmc!$A:$A,Data_mfa_dmc!$B$8,env_ac_mfa_dmc!$B:$B,Data_mfa_dmc!$A25,env_ac_mfa_dmc!$C:$C,Data_mfa_dmc!G$11,env_ac_mfa_dmc!$D:$D,Data_mfa_dmc!$B$7,env_ac_mfa_dmc!$E:$E,Data_mfa_dmc!$B$9)</f>
        <v>2.0369999999999999</v>
      </c>
      <c r="H25" s="152">
        <f>SUMIFS(env_ac_mfa_dmc!$F:$F,env_ac_mfa_dmc!$A:$A,Data_mfa_dmc!$B$8,env_ac_mfa_dmc!$B:$B,Data_mfa_dmc!$A25,env_ac_mfa_dmc!$C:$C,Data_mfa_dmc!H$11,env_ac_mfa_dmc!$D:$D,Data_mfa_dmc!$B$7,env_ac_mfa_dmc!$E:$E,Data_mfa_dmc!$B$9)</f>
        <v>-6.3E-2</v>
      </c>
      <c r="I25" s="152">
        <f>SUMIFS(env_ac_mfa_dmc!$F:$F,env_ac_mfa_dmc!$A:$A,Data_mfa_dmc!$B$8,env_ac_mfa_dmc!$B:$B,Data_mfa_dmc!$A25,env_ac_mfa_dmc!$C:$C,Data_mfa_dmc!I$11,env_ac_mfa_dmc!$D:$D,Data_mfa_dmc!$B$7,env_ac_mfa_dmc!$E:$E,Data_mfa_dmc!$B$9)</f>
        <v>-1E-3</v>
      </c>
      <c r="J25" s="152">
        <f t="shared" si="0"/>
        <v>-6.4000000000000001E-2</v>
      </c>
      <c r="K25" s="186"/>
    </row>
    <row r="26" spans="1:25" x14ac:dyDescent="0.2">
      <c r="A26" s="177" t="s">
        <v>126</v>
      </c>
      <c r="B26" s="177" t="s">
        <v>31</v>
      </c>
      <c r="C26" s="152">
        <f>SUMIFS(env_ac_mfa_dmc!$F:$F,env_ac_mfa_dmc!$A:$A,Data_mfa_dmc!$B$8,env_ac_mfa_dmc!$B:$B,Data_mfa_dmc!$A26,env_ac_mfa_dmc!$C:$C,Data_mfa_dmc!C$11,env_ac_mfa_dmc!$D:$D,Data_mfa_dmc!$B$7,env_ac_mfa_dmc!$E:$E,Data_mfa_dmc!$B$9)</f>
        <v>20.556000000000001</v>
      </c>
      <c r="D26" s="152">
        <f>SUMIFS(env_ac_mfa_dmc!$F:$F,env_ac_mfa_dmc!$A:$A,Data_mfa_dmc!$B$8,env_ac_mfa_dmc!$B:$B,Data_mfa_dmc!$A26,env_ac_mfa_dmc!$C:$C,Data_mfa_dmc!D$11,env_ac_mfa_dmc!$D:$D,Data_mfa_dmc!$B$7,env_ac_mfa_dmc!$E:$E,Data_mfa_dmc!$B$9)</f>
        <v>2.0510000000000002</v>
      </c>
      <c r="E26" s="152">
        <f>SUMIFS(env_ac_mfa_dmc!$F:$F,env_ac_mfa_dmc!$A:$A,Data_mfa_dmc!$B$8,env_ac_mfa_dmc!$B:$B,Data_mfa_dmc!$A26,env_ac_mfa_dmc!$C:$C,Data_mfa_dmc!E$11,env_ac_mfa_dmc!$D:$D,Data_mfa_dmc!$B$7,env_ac_mfa_dmc!$E:$E,Data_mfa_dmc!$B$9)</f>
        <v>0.63100000000000001</v>
      </c>
      <c r="F26" s="152">
        <f>SUMIFS(env_ac_mfa_dmc!$F:$F,env_ac_mfa_dmc!$A:$A,Data_mfa_dmc!$B$8,env_ac_mfa_dmc!$B:$B,Data_mfa_dmc!$A26,env_ac_mfa_dmc!$C:$C,Data_mfa_dmc!F$11,env_ac_mfa_dmc!$D:$D,Data_mfa_dmc!$B$7,env_ac_mfa_dmc!$E:$E,Data_mfa_dmc!$B$9)</f>
        <v>15.098000000000001</v>
      </c>
      <c r="G26" s="152">
        <f>SUMIFS(env_ac_mfa_dmc!$F:$F,env_ac_mfa_dmc!$A:$A,Data_mfa_dmc!$B$8,env_ac_mfa_dmc!$B:$B,Data_mfa_dmc!$A26,env_ac_mfa_dmc!$C:$C,Data_mfa_dmc!G$11,env_ac_mfa_dmc!$D:$D,Data_mfa_dmc!$B$7,env_ac_mfa_dmc!$E:$E,Data_mfa_dmc!$B$9)</f>
        <v>2.2469999999999999</v>
      </c>
      <c r="H26" s="152">
        <f>SUMIFS(env_ac_mfa_dmc!$F:$F,env_ac_mfa_dmc!$A:$A,Data_mfa_dmc!$B$8,env_ac_mfa_dmc!$B:$B,Data_mfa_dmc!$A26,env_ac_mfa_dmc!$C:$C,Data_mfa_dmc!H$11,env_ac_mfa_dmc!$D:$D,Data_mfa_dmc!$B$7,env_ac_mfa_dmc!$E:$E,Data_mfa_dmc!$B$9)</f>
        <v>0.35499999999999998</v>
      </c>
      <c r="I26" s="152">
        <f>SUMIFS(env_ac_mfa_dmc!$F:$F,env_ac_mfa_dmc!$A:$A,Data_mfa_dmc!$B$8,env_ac_mfa_dmc!$B:$B,Data_mfa_dmc!$A26,env_ac_mfa_dmc!$C:$C,Data_mfa_dmc!I$11,env_ac_mfa_dmc!$D:$D,Data_mfa_dmc!$B$7,env_ac_mfa_dmc!$E:$E,Data_mfa_dmc!$B$9)</f>
        <v>0.17199999999999999</v>
      </c>
      <c r="J26" s="152">
        <f t="shared" si="0"/>
        <v>0.52699999999999991</v>
      </c>
      <c r="K26" s="186"/>
    </row>
    <row r="27" spans="1:25" x14ac:dyDescent="0.2">
      <c r="A27" s="177" t="s">
        <v>125</v>
      </c>
      <c r="B27" s="177" t="s">
        <v>28</v>
      </c>
      <c r="C27" s="152">
        <f>SUMIFS(env_ac_mfa_dmc!$F:$F,env_ac_mfa_dmc!$A:$A,Data_mfa_dmc!$B$8,env_ac_mfa_dmc!$B:$B,Data_mfa_dmc!$A27,env_ac_mfa_dmc!$C:$C,Data_mfa_dmc!C$11,env_ac_mfa_dmc!$D:$D,Data_mfa_dmc!$B$7,env_ac_mfa_dmc!$E:$E,Data_mfa_dmc!$B$9)</f>
        <v>17.024000000000001</v>
      </c>
      <c r="D27" s="152">
        <f>SUMIFS(env_ac_mfa_dmc!$F:$F,env_ac_mfa_dmc!$A:$A,Data_mfa_dmc!$B$8,env_ac_mfa_dmc!$B:$B,Data_mfa_dmc!$A27,env_ac_mfa_dmc!$C:$C,Data_mfa_dmc!D$11,env_ac_mfa_dmc!$D:$D,Data_mfa_dmc!$B$7,env_ac_mfa_dmc!$E:$E,Data_mfa_dmc!$B$9)</f>
        <v>3.1219999999999999</v>
      </c>
      <c r="E27" s="152">
        <f>SUMIFS(env_ac_mfa_dmc!$F:$F,env_ac_mfa_dmc!$A:$A,Data_mfa_dmc!$B$8,env_ac_mfa_dmc!$B:$B,Data_mfa_dmc!$A27,env_ac_mfa_dmc!$C:$C,Data_mfa_dmc!E$11,env_ac_mfa_dmc!$D:$D,Data_mfa_dmc!$B$7,env_ac_mfa_dmc!$E:$E,Data_mfa_dmc!$B$9)</f>
        <v>0.08</v>
      </c>
      <c r="F27" s="152">
        <f>SUMIFS(env_ac_mfa_dmc!$F:$F,env_ac_mfa_dmc!$A:$A,Data_mfa_dmc!$B$8,env_ac_mfa_dmc!$B:$B,Data_mfa_dmc!$A27,env_ac_mfa_dmc!$C:$C,Data_mfa_dmc!F$11,env_ac_mfa_dmc!$D:$D,Data_mfa_dmc!$B$7,env_ac_mfa_dmc!$E:$E,Data_mfa_dmc!$B$9)</f>
        <v>12.808999999999999</v>
      </c>
      <c r="G27" s="152">
        <f>SUMIFS(env_ac_mfa_dmc!$F:$F,env_ac_mfa_dmc!$A:$A,Data_mfa_dmc!$B$8,env_ac_mfa_dmc!$B:$B,Data_mfa_dmc!$A27,env_ac_mfa_dmc!$C:$C,Data_mfa_dmc!G$11,env_ac_mfa_dmc!$D:$D,Data_mfa_dmc!$B$7,env_ac_mfa_dmc!$E:$E,Data_mfa_dmc!$B$9)</f>
        <v>0.879</v>
      </c>
      <c r="H27" s="152">
        <f>SUMIFS(env_ac_mfa_dmc!$F:$F,env_ac_mfa_dmc!$A:$A,Data_mfa_dmc!$B$8,env_ac_mfa_dmc!$B:$B,Data_mfa_dmc!$A27,env_ac_mfa_dmc!$C:$C,Data_mfa_dmc!H$11,env_ac_mfa_dmc!$D:$D,Data_mfa_dmc!$B$7,env_ac_mfa_dmc!$E:$E,Data_mfa_dmc!$B$9)</f>
        <v>2.1000000000000001E-2</v>
      </c>
      <c r="I27" s="152">
        <f>SUMIFS(env_ac_mfa_dmc!$F:$F,env_ac_mfa_dmc!$A:$A,Data_mfa_dmc!$B$8,env_ac_mfa_dmc!$B:$B,Data_mfa_dmc!$A27,env_ac_mfa_dmc!$C:$C,Data_mfa_dmc!I$11,env_ac_mfa_dmc!$D:$D,Data_mfa_dmc!$B$7,env_ac_mfa_dmc!$E:$E,Data_mfa_dmc!$B$9)</f>
        <v>0.113</v>
      </c>
      <c r="J27" s="152">
        <f t="shared" si="0"/>
        <v>0.13400000000000001</v>
      </c>
      <c r="K27" s="186"/>
      <c r="L27" s="188"/>
      <c r="M27" s="188"/>
      <c r="N27" s="188"/>
      <c r="O27" s="188"/>
      <c r="P27" s="188"/>
      <c r="Q27" s="188"/>
      <c r="S27" s="188"/>
      <c r="T27" s="188"/>
      <c r="U27" s="188"/>
      <c r="V27" s="188"/>
      <c r="W27" s="188"/>
      <c r="X27" s="188"/>
      <c r="Y27" s="188"/>
    </row>
    <row r="28" spans="1:25" x14ac:dyDescent="0.2">
      <c r="A28" s="177" t="s">
        <v>124</v>
      </c>
      <c r="B28" s="177" t="s">
        <v>32</v>
      </c>
      <c r="C28" s="152">
        <f>SUMIFS(env_ac_mfa_dmc!$F:$F,env_ac_mfa_dmc!$A:$A,Data_mfa_dmc!$B$8,env_ac_mfa_dmc!$B:$B,Data_mfa_dmc!$A28,env_ac_mfa_dmc!$C:$C,Data_mfa_dmc!C$11,env_ac_mfa_dmc!$D:$D,Data_mfa_dmc!$B$7,env_ac_mfa_dmc!$E:$E,Data_mfa_dmc!$B$9)</f>
        <v>20.756</v>
      </c>
      <c r="D28" s="152">
        <f>SUMIFS(env_ac_mfa_dmc!$F:$F,env_ac_mfa_dmc!$A:$A,Data_mfa_dmc!$B$8,env_ac_mfa_dmc!$B:$B,Data_mfa_dmc!$A28,env_ac_mfa_dmc!$C:$C,Data_mfa_dmc!D$11,env_ac_mfa_dmc!$D:$D,Data_mfa_dmc!$B$7,env_ac_mfa_dmc!$E:$E,Data_mfa_dmc!$B$9)</f>
        <v>5.67</v>
      </c>
      <c r="E28" s="152">
        <f>SUMIFS(env_ac_mfa_dmc!$F:$F,env_ac_mfa_dmc!$A:$A,Data_mfa_dmc!$B$8,env_ac_mfa_dmc!$B:$B,Data_mfa_dmc!$A28,env_ac_mfa_dmc!$C:$C,Data_mfa_dmc!E$11,env_ac_mfa_dmc!$D:$D,Data_mfa_dmc!$B$7,env_ac_mfa_dmc!$E:$E,Data_mfa_dmc!$B$9)</f>
        <v>0.20899999999999999</v>
      </c>
      <c r="F28" s="152">
        <f>SUMIFS(env_ac_mfa_dmc!$F:$F,env_ac_mfa_dmc!$A:$A,Data_mfa_dmc!$B$8,env_ac_mfa_dmc!$B:$B,Data_mfa_dmc!$A28,env_ac_mfa_dmc!$C:$C,Data_mfa_dmc!F$11,env_ac_mfa_dmc!$D:$D,Data_mfa_dmc!$B$7,env_ac_mfa_dmc!$E:$E,Data_mfa_dmc!$B$9)</f>
        <v>13.215999999999999</v>
      </c>
      <c r="G28" s="152">
        <f>SUMIFS(env_ac_mfa_dmc!$F:$F,env_ac_mfa_dmc!$A:$A,Data_mfa_dmc!$B$8,env_ac_mfa_dmc!$B:$B,Data_mfa_dmc!$A28,env_ac_mfa_dmc!$C:$C,Data_mfa_dmc!G$11,env_ac_mfa_dmc!$D:$D,Data_mfa_dmc!$B$7,env_ac_mfa_dmc!$E:$E,Data_mfa_dmc!$B$9)</f>
        <v>1.98</v>
      </c>
      <c r="H28" s="152">
        <f>SUMIFS(env_ac_mfa_dmc!$F:$F,env_ac_mfa_dmc!$A:$A,Data_mfa_dmc!$B$8,env_ac_mfa_dmc!$B:$B,Data_mfa_dmc!$A28,env_ac_mfa_dmc!$C:$C,Data_mfa_dmc!H$11,env_ac_mfa_dmc!$D:$D,Data_mfa_dmc!$B$7,env_ac_mfa_dmc!$E:$E,Data_mfa_dmc!$B$9)</f>
        <v>-0.32100000000000001</v>
      </c>
      <c r="I28" s="152">
        <f>SUMIFS(env_ac_mfa_dmc!$F:$F,env_ac_mfa_dmc!$A:$A,Data_mfa_dmc!$B$8,env_ac_mfa_dmc!$B:$B,Data_mfa_dmc!$A28,env_ac_mfa_dmc!$C:$C,Data_mfa_dmc!I$11,env_ac_mfa_dmc!$D:$D,Data_mfa_dmc!$B$7,env_ac_mfa_dmc!$E:$E,Data_mfa_dmc!$B$9)</f>
        <v>3.0000000000000001E-3</v>
      </c>
      <c r="J28" s="152">
        <f t="shared" si="0"/>
        <v>-0.318</v>
      </c>
      <c r="K28" s="186"/>
      <c r="L28" s="188"/>
      <c r="M28" s="188"/>
      <c r="N28" s="188"/>
      <c r="O28" s="188"/>
      <c r="P28" s="188"/>
      <c r="Q28" s="188"/>
      <c r="S28" s="188"/>
      <c r="T28" s="188"/>
      <c r="U28" s="188"/>
      <c r="V28" s="188"/>
      <c r="W28" s="188"/>
      <c r="X28" s="188"/>
      <c r="Y28" s="188"/>
    </row>
    <row r="29" spans="1:25" x14ac:dyDescent="0.2">
      <c r="A29" s="177" t="s">
        <v>123</v>
      </c>
      <c r="B29" s="177" t="s">
        <v>21</v>
      </c>
      <c r="C29" s="152">
        <f>SUMIFS(env_ac_mfa_dmc!$F:$F,env_ac_mfa_dmc!$A:$A,Data_mfa_dmc!$B$8,env_ac_mfa_dmc!$B:$B,Data_mfa_dmc!$A29,env_ac_mfa_dmc!$C:$C,Data_mfa_dmc!C$11,env_ac_mfa_dmc!$D:$D,Data_mfa_dmc!$B$7,env_ac_mfa_dmc!$E:$E,Data_mfa_dmc!$B$9)</f>
        <v>21.315999999999999</v>
      </c>
      <c r="D29" s="152">
        <f>SUMIFS(env_ac_mfa_dmc!$F:$F,env_ac_mfa_dmc!$A:$A,Data_mfa_dmc!$B$8,env_ac_mfa_dmc!$B:$B,Data_mfa_dmc!$A29,env_ac_mfa_dmc!$C:$C,Data_mfa_dmc!D$11,env_ac_mfa_dmc!$D:$D,Data_mfa_dmc!$B$7,env_ac_mfa_dmc!$E:$E,Data_mfa_dmc!$B$9)</f>
        <v>4.8</v>
      </c>
      <c r="E29" s="152">
        <f>SUMIFS(env_ac_mfa_dmc!$F:$F,env_ac_mfa_dmc!$A:$A,Data_mfa_dmc!$B$8,env_ac_mfa_dmc!$B:$B,Data_mfa_dmc!$A29,env_ac_mfa_dmc!$C:$C,Data_mfa_dmc!E$11,env_ac_mfa_dmc!$D:$D,Data_mfa_dmc!$B$7,env_ac_mfa_dmc!$E:$E,Data_mfa_dmc!$B$9)</f>
        <v>1.423</v>
      </c>
      <c r="F29" s="152">
        <f>SUMIFS(env_ac_mfa_dmc!$F:$F,env_ac_mfa_dmc!$A:$A,Data_mfa_dmc!$B$8,env_ac_mfa_dmc!$B:$B,Data_mfa_dmc!$A29,env_ac_mfa_dmc!$C:$C,Data_mfa_dmc!F$11,env_ac_mfa_dmc!$D:$D,Data_mfa_dmc!$B$7,env_ac_mfa_dmc!$E:$E,Data_mfa_dmc!$B$9)</f>
        <v>10.784000000000001</v>
      </c>
      <c r="G29" s="152">
        <f>SUMIFS(env_ac_mfa_dmc!$F:$F,env_ac_mfa_dmc!$A:$A,Data_mfa_dmc!$B$8,env_ac_mfa_dmc!$B:$B,Data_mfa_dmc!$A29,env_ac_mfa_dmc!$C:$C,Data_mfa_dmc!G$11,env_ac_mfa_dmc!$D:$D,Data_mfa_dmc!$B$7,env_ac_mfa_dmc!$E:$E,Data_mfa_dmc!$B$9)</f>
        <v>3.855</v>
      </c>
      <c r="H29" s="152">
        <f>SUMIFS(env_ac_mfa_dmc!$F:$F,env_ac_mfa_dmc!$A:$A,Data_mfa_dmc!$B$8,env_ac_mfa_dmc!$B:$B,Data_mfa_dmc!$A29,env_ac_mfa_dmc!$C:$C,Data_mfa_dmc!H$11,env_ac_mfa_dmc!$D:$D,Data_mfa_dmc!$B$7,env_ac_mfa_dmc!$E:$E,Data_mfa_dmc!$B$9)</f>
        <v>0.42899999999999999</v>
      </c>
      <c r="I29" s="152">
        <f>SUMIFS(env_ac_mfa_dmc!$F:$F,env_ac_mfa_dmc!$A:$A,Data_mfa_dmc!$B$8,env_ac_mfa_dmc!$B:$B,Data_mfa_dmc!$A29,env_ac_mfa_dmc!$C:$C,Data_mfa_dmc!I$11,env_ac_mfa_dmc!$D:$D,Data_mfa_dmc!$B$7,env_ac_mfa_dmc!$E:$E,Data_mfa_dmc!$B$9)</f>
        <v>2.5999999999999999E-2</v>
      </c>
      <c r="J29" s="152">
        <f t="shared" si="0"/>
        <v>0.45500000000000002</v>
      </c>
      <c r="K29" s="186"/>
      <c r="L29" s="188"/>
      <c r="M29" s="188"/>
      <c r="N29" s="188"/>
      <c r="O29" s="188"/>
      <c r="P29" s="188"/>
      <c r="Q29" s="188"/>
      <c r="S29" s="188"/>
      <c r="T29" s="188"/>
      <c r="U29" s="188"/>
      <c r="V29" s="188"/>
      <c r="W29" s="188"/>
      <c r="X29" s="188"/>
      <c r="Y29" s="188"/>
    </row>
    <row r="30" spans="1:25" x14ac:dyDescent="0.2">
      <c r="A30" s="177" t="s">
        <v>122</v>
      </c>
      <c r="B30" s="177" t="s">
        <v>40</v>
      </c>
      <c r="C30" s="152">
        <f>SUMIFS(env_ac_mfa_dmc!$F:$F,env_ac_mfa_dmc!$A:$A,Data_mfa_dmc!$B$8,env_ac_mfa_dmc!$B:$B,Data_mfa_dmc!$A30,env_ac_mfa_dmc!$C:$C,Data_mfa_dmc!C$11,env_ac_mfa_dmc!$D:$D,Data_mfa_dmc!$B$7,env_ac_mfa_dmc!$E:$E,Data_mfa_dmc!$B$9)</f>
        <v>15.329000000000001</v>
      </c>
      <c r="D30" s="152">
        <f>SUMIFS(env_ac_mfa_dmc!$F:$F,env_ac_mfa_dmc!$A:$A,Data_mfa_dmc!$B$8,env_ac_mfa_dmc!$B:$B,Data_mfa_dmc!$A30,env_ac_mfa_dmc!$C:$C,Data_mfa_dmc!D$11,env_ac_mfa_dmc!$D:$D,Data_mfa_dmc!$B$7,env_ac_mfa_dmc!$E:$E,Data_mfa_dmc!$B$9)</f>
        <v>3.97</v>
      </c>
      <c r="E30" s="152">
        <f>SUMIFS(env_ac_mfa_dmc!$F:$F,env_ac_mfa_dmc!$A:$A,Data_mfa_dmc!$B$8,env_ac_mfa_dmc!$B:$B,Data_mfa_dmc!$A30,env_ac_mfa_dmc!$C:$C,Data_mfa_dmc!E$11,env_ac_mfa_dmc!$D:$D,Data_mfa_dmc!$B$7,env_ac_mfa_dmc!$E:$E,Data_mfa_dmc!$B$9)</f>
        <v>0.10299999999999999</v>
      </c>
      <c r="F30" s="152">
        <f>SUMIFS(env_ac_mfa_dmc!$F:$F,env_ac_mfa_dmc!$A:$A,Data_mfa_dmc!$B$8,env_ac_mfa_dmc!$B:$B,Data_mfa_dmc!$A30,env_ac_mfa_dmc!$C:$C,Data_mfa_dmc!F$11,env_ac_mfa_dmc!$D:$D,Data_mfa_dmc!$B$7,env_ac_mfa_dmc!$E:$E,Data_mfa_dmc!$B$9)</f>
        <v>9.5670000000000002</v>
      </c>
      <c r="G30" s="152">
        <f>SUMIFS(env_ac_mfa_dmc!$F:$F,env_ac_mfa_dmc!$A:$A,Data_mfa_dmc!$B$8,env_ac_mfa_dmc!$B:$B,Data_mfa_dmc!$A30,env_ac_mfa_dmc!$C:$C,Data_mfa_dmc!G$11,env_ac_mfa_dmc!$D:$D,Data_mfa_dmc!$B$7,env_ac_mfa_dmc!$E:$E,Data_mfa_dmc!$B$9)</f>
        <v>1.73</v>
      </c>
      <c r="H30" s="152">
        <f>SUMIFS(env_ac_mfa_dmc!$F:$F,env_ac_mfa_dmc!$A:$A,Data_mfa_dmc!$B$8,env_ac_mfa_dmc!$B:$B,Data_mfa_dmc!$A30,env_ac_mfa_dmc!$C:$C,Data_mfa_dmc!H$11,env_ac_mfa_dmc!$D:$D,Data_mfa_dmc!$B$7,env_ac_mfa_dmc!$E:$E,Data_mfa_dmc!$B$9)</f>
        <v>-4.2000000000000003E-2</v>
      </c>
      <c r="I30" s="152">
        <f>SUMIFS(env_ac_mfa_dmc!$F:$F,env_ac_mfa_dmc!$A:$A,Data_mfa_dmc!$B$8,env_ac_mfa_dmc!$B:$B,Data_mfa_dmc!$A30,env_ac_mfa_dmc!$C:$C,Data_mfa_dmc!I$11,env_ac_mfa_dmc!$D:$D,Data_mfa_dmc!$B$7,env_ac_mfa_dmc!$E:$E,Data_mfa_dmc!$B$9)</f>
        <v>0</v>
      </c>
      <c r="J30" s="152">
        <f t="shared" si="0"/>
        <v>-4.2000000000000003E-2</v>
      </c>
      <c r="K30" s="186"/>
      <c r="L30" s="188"/>
      <c r="M30" s="188"/>
      <c r="N30" s="188"/>
      <c r="O30" s="188"/>
      <c r="P30" s="188"/>
      <c r="Q30" s="188"/>
      <c r="S30" s="188"/>
      <c r="T30" s="188"/>
      <c r="U30" s="188"/>
      <c r="V30" s="188"/>
      <c r="W30" s="188"/>
      <c r="X30" s="188"/>
      <c r="Y30" s="188"/>
    </row>
    <row r="31" spans="1:25" x14ac:dyDescent="0.2">
      <c r="A31" s="177" t="s">
        <v>121</v>
      </c>
      <c r="B31" s="177" t="s">
        <v>36</v>
      </c>
      <c r="C31" s="152">
        <f>SUMIFS(env_ac_mfa_dmc!$F:$F,env_ac_mfa_dmc!$A:$A,Data_mfa_dmc!$B$8,env_ac_mfa_dmc!$B:$B,Data_mfa_dmc!$A31,env_ac_mfa_dmc!$C:$C,Data_mfa_dmc!C$11,env_ac_mfa_dmc!$D:$D,Data_mfa_dmc!$B$7,env_ac_mfa_dmc!$E:$E,Data_mfa_dmc!$B$9)</f>
        <v>10.176</v>
      </c>
      <c r="D31" s="152">
        <f>SUMIFS(env_ac_mfa_dmc!$F:$F,env_ac_mfa_dmc!$A:$A,Data_mfa_dmc!$B$8,env_ac_mfa_dmc!$B:$B,Data_mfa_dmc!$A31,env_ac_mfa_dmc!$C:$C,Data_mfa_dmc!D$11,env_ac_mfa_dmc!$D:$D,Data_mfa_dmc!$B$7,env_ac_mfa_dmc!$E:$E,Data_mfa_dmc!$B$9)</f>
        <v>1.141</v>
      </c>
      <c r="E31" s="152">
        <f>SUMIFS(env_ac_mfa_dmc!$F:$F,env_ac_mfa_dmc!$A:$A,Data_mfa_dmc!$B$8,env_ac_mfa_dmc!$B:$B,Data_mfa_dmc!$A31,env_ac_mfa_dmc!$C:$C,Data_mfa_dmc!E$11,env_ac_mfa_dmc!$D:$D,Data_mfa_dmc!$B$7,env_ac_mfa_dmc!$E:$E,Data_mfa_dmc!$B$9)</f>
        <v>0.29199999999999998</v>
      </c>
      <c r="F31" s="152">
        <f>SUMIFS(env_ac_mfa_dmc!$F:$F,env_ac_mfa_dmc!$A:$A,Data_mfa_dmc!$B$8,env_ac_mfa_dmc!$B:$B,Data_mfa_dmc!$A31,env_ac_mfa_dmc!$C:$C,Data_mfa_dmc!F$11,env_ac_mfa_dmc!$D:$D,Data_mfa_dmc!$B$7,env_ac_mfa_dmc!$E:$E,Data_mfa_dmc!$B$9)</f>
        <v>5.1360000000000001</v>
      </c>
      <c r="G31" s="152">
        <f>SUMIFS(env_ac_mfa_dmc!$F:$F,env_ac_mfa_dmc!$A:$A,Data_mfa_dmc!$B$8,env_ac_mfa_dmc!$B:$B,Data_mfa_dmc!$A31,env_ac_mfa_dmc!$C:$C,Data_mfa_dmc!G$11,env_ac_mfa_dmc!$D:$D,Data_mfa_dmc!$B$7,env_ac_mfa_dmc!$E:$E,Data_mfa_dmc!$B$9)</f>
        <v>3.4470000000000001</v>
      </c>
      <c r="H31" s="152">
        <f>SUMIFS(env_ac_mfa_dmc!$F:$F,env_ac_mfa_dmc!$A:$A,Data_mfa_dmc!$B$8,env_ac_mfa_dmc!$B:$B,Data_mfa_dmc!$A31,env_ac_mfa_dmc!$C:$C,Data_mfa_dmc!H$11,env_ac_mfa_dmc!$D:$D,Data_mfa_dmc!$B$7,env_ac_mfa_dmc!$E:$E,Data_mfa_dmc!$B$9)</f>
        <v>0.188</v>
      </c>
      <c r="I31" s="152">
        <f>SUMIFS(env_ac_mfa_dmc!$F:$F,env_ac_mfa_dmc!$A:$A,Data_mfa_dmc!$B$8,env_ac_mfa_dmc!$B:$B,Data_mfa_dmc!$A31,env_ac_mfa_dmc!$C:$C,Data_mfa_dmc!I$11,env_ac_mfa_dmc!$D:$D,Data_mfa_dmc!$B$7,env_ac_mfa_dmc!$E:$E,Data_mfa_dmc!$B$9)</f>
        <v>-2.7E-2</v>
      </c>
      <c r="J31" s="152">
        <f t="shared" si="0"/>
        <v>0.161</v>
      </c>
      <c r="K31" s="186"/>
      <c r="L31" s="188"/>
      <c r="M31" s="188"/>
      <c r="N31" s="188"/>
      <c r="O31" s="188"/>
      <c r="P31" s="188"/>
      <c r="Q31" s="188"/>
      <c r="S31" s="188"/>
      <c r="T31" s="188"/>
      <c r="U31" s="188"/>
      <c r="V31" s="188"/>
      <c r="W31" s="188"/>
      <c r="X31" s="188"/>
      <c r="Y31" s="188"/>
    </row>
    <row r="32" spans="1:25" x14ac:dyDescent="0.2">
      <c r="A32" s="177" t="s">
        <v>120</v>
      </c>
      <c r="B32" s="177" t="s">
        <v>44</v>
      </c>
      <c r="C32" s="152">
        <f>SUMIFS(env_ac_mfa_dmc!$F:$F,env_ac_mfa_dmc!$A:$A,Data_mfa_dmc!$B$8,env_ac_mfa_dmc!$B:$B,Data_mfa_dmc!$A32,env_ac_mfa_dmc!$C:$C,Data_mfa_dmc!C$11,env_ac_mfa_dmc!$D:$D,Data_mfa_dmc!$B$7,env_ac_mfa_dmc!$E:$E,Data_mfa_dmc!$B$9)</f>
        <v>8.4949999999999992</v>
      </c>
      <c r="D32" s="152">
        <f>SUMIFS(env_ac_mfa_dmc!$F:$F,env_ac_mfa_dmc!$A:$A,Data_mfa_dmc!$B$8,env_ac_mfa_dmc!$B:$B,Data_mfa_dmc!$A32,env_ac_mfa_dmc!$C:$C,Data_mfa_dmc!D$11,env_ac_mfa_dmc!$D:$D,Data_mfa_dmc!$B$7,env_ac_mfa_dmc!$E:$E,Data_mfa_dmc!$B$9)</f>
        <v>3.008</v>
      </c>
      <c r="E32" s="152">
        <f>SUMIFS(env_ac_mfa_dmc!$F:$F,env_ac_mfa_dmc!$A:$A,Data_mfa_dmc!$B$8,env_ac_mfa_dmc!$B:$B,Data_mfa_dmc!$A32,env_ac_mfa_dmc!$C:$C,Data_mfa_dmc!E$11,env_ac_mfa_dmc!$D:$D,Data_mfa_dmc!$B$7,env_ac_mfa_dmc!$E:$E,Data_mfa_dmc!$B$9)</f>
        <v>0.39200000000000002</v>
      </c>
      <c r="F32" s="152">
        <f>SUMIFS(env_ac_mfa_dmc!$F:$F,env_ac_mfa_dmc!$A:$A,Data_mfa_dmc!$B$8,env_ac_mfa_dmc!$B:$B,Data_mfa_dmc!$A32,env_ac_mfa_dmc!$C:$C,Data_mfa_dmc!F$11,env_ac_mfa_dmc!$D:$D,Data_mfa_dmc!$B$7,env_ac_mfa_dmc!$E:$E,Data_mfa_dmc!$B$9)</f>
        <v>1.6060000000000001</v>
      </c>
      <c r="G32" s="152">
        <f>SUMIFS(env_ac_mfa_dmc!$F:$F,env_ac_mfa_dmc!$A:$A,Data_mfa_dmc!$B$8,env_ac_mfa_dmc!$B:$B,Data_mfa_dmc!$A32,env_ac_mfa_dmc!$C:$C,Data_mfa_dmc!G$11,env_ac_mfa_dmc!$D:$D,Data_mfa_dmc!$B$7,env_ac_mfa_dmc!$E:$E,Data_mfa_dmc!$B$9)</f>
        <v>3.4860000000000002</v>
      </c>
      <c r="H32" s="152">
        <f>SUMIFS(env_ac_mfa_dmc!$F:$F,env_ac_mfa_dmc!$A:$A,Data_mfa_dmc!$B$8,env_ac_mfa_dmc!$B:$B,Data_mfa_dmc!$A32,env_ac_mfa_dmc!$C:$C,Data_mfa_dmc!H$11,env_ac_mfa_dmc!$D:$D,Data_mfa_dmc!$B$7,env_ac_mfa_dmc!$E:$E,Data_mfa_dmc!$B$9)</f>
        <v>-5.3999999999999999E-2</v>
      </c>
      <c r="I32" s="152">
        <f>SUMIFS(env_ac_mfa_dmc!$F:$F,env_ac_mfa_dmc!$A:$A,Data_mfa_dmc!$B$8,env_ac_mfa_dmc!$B:$B,Data_mfa_dmc!$A32,env_ac_mfa_dmc!$C:$C,Data_mfa_dmc!I$11,env_ac_mfa_dmc!$D:$D,Data_mfa_dmc!$B$7,env_ac_mfa_dmc!$E:$E,Data_mfa_dmc!$B$9)</f>
        <v>5.7000000000000002E-2</v>
      </c>
      <c r="J32" s="152">
        <f t="shared" si="0"/>
        <v>3.0000000000000027E-3</v>
      </c>
      <c r="K32" s="186"/>
      <c r="L32" s="188"/>
      <c r="M32" s="188"/>
      <c r="N32" s="188"/>
      <c r="O32" s="188"/>
      <c r="P32" s="188"/>
      <c r="Q32" s="188"/>
      <c r="S32" s="188"/>
      <c r="T32" s="188"/>
      <c r="U32" s="188"/>
      <c r="V32" s="188"/>
      <c r="W32" s="188"/>
      <c r="X32" s="188"/>
      <c r="Y32" s="188"/>
    </row>
    <row r="33" spans="1:25" x14ac:dyDescent="0.2">
      <c r="A33" s="177" t="s">
        <v>119</v>
      </c>
      <c r="B33" s="177" t="s">
        <v>27</v>
      </c>
      <c r="C33" s="152">
        <f>SUMIFS(env_ac_mfa_dmc!$F:$F,env_ac_mfa_dmc!$A:$A,Data_mfa_dmc!$B$8,env_ac_mfa_dmc!$B:$B,Data_mfa_dmc!$A33,env_ac_mfa_dmc!$C:$C,Data_mfa_dmc!C$11,env_ac_mfa_dmc!$D:$D,Data_mfa_dmc!$B$7,env_ac_mfa_dmc!$E:$E,Data_mfa_dmc!$B$9)</f>
        <v>16.309000000000001</v>
      </c>
      <c r="D33" s="152">
        <f>SUMIFS(env_ac_mfa_dmc!$F:$F,env_ac_mfa_dmc!$A:$A,Data_mfa_dmc!$B$8,env_ac_mfa_dmc!$B:$B,Data_mfa_dmc!$A33,env_ac_mfa_dmc!$C:$C,Data_mfa_dmc!D$11,env_ac_mfa_dmc!$D:$D,Data_mfa_dmc!$B$7,env_ac_mfa_dmc!$E:$E,Data_mfa_dmc!$B$9)</f>
        <v>4.0709999999999997</v>
      </c>
      <c r="E33" s="152">
        <f>SUMIFS(env_ac_mfa_dmc!$F:$F,env_ac_mfa_dmc!$A:$A,Data_mfa_dmc!$B$8,env_ac_mfa_dmc!$B:$B,Data_mfa_dmc!$A33,env_ac_mfa_dmc!$C:$C,Data_mfa_dmc!E$11,env_ac_mfa_dmc!$D:$D,Data_mfa_dmc!$B$7,env_ac_mfa_dmc!$E:$E,Data_mfa_dmc!$B$9)</f>
        <v>0.84499999999999997</v>
      </c>
      <c r="F33" s="152">
        <f>SUMIFS(env_ac_mfa_dmc!$F:$F,env_ac_mfa_dmc!$A:$A,Data_mfa_dmc!$B$8,env_ac_mfa_dmc!$B:$B,Data_mfa_dmc!$A33,env_ac_mfa_dmc!$C:$C,Data_mfa_dmc!F$11,env_ac_mfa_dmc!$D:$D,Data_mfa_dmc!$B$7,env_ac_mfa_dmc!$E:$E,Data_mfa_dmc!$B$9)</f>
        <v>8.9350000000000005</v>
      </c>
      <c r="G33" s="152">
        <f>SUMIFS(env_ac_mfa_dmc!$F:$F,env_ac_mfa_dmc!$A:$A,Data_mfa_dmc!$B$8,env_ac_mfa_dmc!$B:$B,Data_mfa_dmc!$A33,env_ac_mfa_dmc!$C:$C,Data_mfa_dmc!G$11,env_ac_mfa_dmc!$D:$D,Data_mfa_dmc!$B$7,env_ac_mfa_dmc!$E:$E,Data_mfa_dmc!$B$9)</f>
        <v>2.2770000000000001</v>
      </c>
      <c r="H33" s="152">
        <f>SUMIFS(env_ac_mfa_dmc!$F:$F,env_ac_mfa_dmc!$A:$A,Data_mfa_dmc!$B$8,env_ac_mfa_dmc!$B:$B,Data_mfa_dmc!$A33,env_ac_mfa_dmc!$C:$C,Data_mfa_dmc!H$11,env_ac_mfa_dmc!$D:$D,Data_mfa_dmc!$B$7,env_ac_mfa_dmc!$E:$E,Data_mfa_dmc!$B$9)</f>
        <v>0.19600000000000001</v>
      </c>
      <c r="I33" s="152">
        <f>SUMIFS(env_ac_mfa_dmc!$F:$F,env_ac_mfa_dmc!$A:$A,Data_mfa_dmc!$B$8,env_ac_mfa_dmc!$B:$B,Data_mfa_dmc!$A33,env_ac_mfa_dmc!$C:$C,Data_mfa_dmc!I$11,env_ac_mfa_dmc!$D:$D,Data_mfa_dmc!$B$7,env_ac_mfa_dmc!$E:$E,Data_mfa_dmc!$B$9)</f>
        <v>-1.6E-2</v>
      </c>
      <c r="J33" s="152">
        <f t="shared" si="0"/>
        <v>0.18</v>
      </c>
      <c r="K33" s="186"/>
      <c r="L33" s="188"/>
      <c r="M33" s="188"/>
      <c r="N33" s="188"/>
      <c r="O33" s="188"/>
      <c r="P33" s="188"/>
      <c r="Q33" s="188"/>
      <c r="S33" s="188"/>
      <c r="T33" s="188"/>
      <c r="U33" s="188"/>
      <c r="V33" s="188"/>
      <c r="W33" s="188"/>
      <c r="X33" s="188"/>
      <c r="Y33" s="188"/>
    </row>
    <row r="34" spans="1:25" x14ac:dyDescent="0.2">
      <c r="A34" s="177" t="s">
        <v>118</v>
      </c>
      <c r="B34" s="177" t="s">
        <v>30</v>
      </c>
      <c r="C34" s="152">
        <f>SUMIFS(env_ac_mfa_dmc!$F:$F,env_ac_mfa_dmc!$A:$A,Data_mfa_dmc!$B$8,env_ac_mfa_dmc!$B:$B,Data_mfa_dmc!$A34,env_ac_mfa_dmc!$C:$C,Data_mfa_dmc!C$11,env_ac_mfa_dmc!$D:$D,Data_mfa_dmc!$B$7,env_ac_mfa_dmc!$E:$E,Data_mfa_dmc!$B$9)</f>
        <v>17.995000000000001</v>
      </c>
      <c r="D34" s="152">
        <f>SUMIFS(env_ac_mfa_dmc!$F:$F,env_ac_mfa_dmc!$A:$A,Data_mfa_dmc!$B$8,env_ac_mfa_dmc!$B:$B,Data_mfa_dmc!$A34,env_ac_mfa_dmc!$C:$C,Data_mfa_dmc!D$11,env_ac_mfa_dmc!$D:$D,Data_mfa_dmc!$B$7,env_ac_mfa_dmc!$E:$E,Data_mfa_dmc!$B$9)</f>
        <v>4.18</v>
      </c>
      <c r="E34" s="152">
        <f>SUMIFS(env_ac_mfa_dmc!$F:$F,env_ac_mfa_dmc!$A:$A,Data_mfa_dmc!$B$8,env_ac_mfa_dmc!$B:$B,Data_mfa_dmc!$A34,env_ac_mfa_dmc!$C:$C,Data_mfa_dmc!E$11,env_ac_mfa_dmc!$D:$D,Data_mfa_dmc!$B$7,env_ac_mfa_dmc!$E:$E,Data_mfa_dmc!$B$9)</f>
        <v>0.98099999999999998</v>
      </c>
      <c r="F34" s="152">
        <f>SUMIFS(env_ac_mfa_dmc!$F:$F,env_ac_mfa_dmc!$A:$A,Data_mfa_dmc!$B$8,env_ac_mfa_dmc!$B:$B,Data_mfa_dmc!$A34,env_ac_mfa_dmc!$C:$C,Data_mfa_dmc!F$11,env_ac_mfa_dmc!$D:$D,Data_mfa_dmc!$B$7,env_ac_mfa_dmc!$E:$E,Data_mfa_dmc!$B$9)</f>
        <v>9.2650000000000006</v>
      </c>
      <c r="G34" s="152">
        <f>SUMIFS(env_ac_mfa_dmc!$F:$F,env_ac_mfa_dmc!$A:$A,Data_mfa_dmc!$B$8,env_ac_mfa_dmc!$B:$B,Data_mfa_dmc!$A34,env_ac_mfa_dmc!$C:$C,Data_mfa_dmc!G$11,env_ac_mfa_dmc!$D:$D,Data_mfa_dmc!$B$7,env_ac_mfa_dmc!$E:$E,Data_mfa_dmc!$B$9)</f>
        <v>3.706</v>
      </c>
      <c r="H34" s="152">
        <f>SUMIFS(env_ac_mfa_dmc!$F:$F,env_ac_mfa_dmc!$A:$A,Data_mfa_dmc!$B$8,env_ac_mfa_dmc!$B:$B,Data_mfa_dmc!$A34,env_ac_mfa_dmc!$C:$C,Data_mfa_dmc!H$11,env_ac_mfa_dmc!$D:$D,Data_mfa_dmc!$B$7,env_ac_mfa_dmc!$E:$E,Data_mfa_dmc!$B$9)</f>
        <v>-0.13500000000000001</v>
      </c>
      <c r="I34" s="152">
        <f>SUMIFS(env_ac_mfa_dmc!$F:$F,env_ac_mfa_dmc!$A:$A,Data_mfa_dmc!$B$8,env_ac_mfa_dmc!$B:$B,Data_mfa_dmc!$A34,env_ac_mfa_dmc!$C:$C,Data_mfa_dmc!I$11,env_ac_mfa_dmc!$D:$D,Data_mfa_dmc!$B$7,env_ac_mfa_dmc!$E:$E,Data_mfa_dmc!$B$9)</f>
        <v>-1E-3</v>
      </c>
      <c r="J34" s="152">
        <f t="shared" si="0"/>
        <v>-0.13600000000000001</v>
      </c>
      <c r="K34" s="186"/>
      <c r="L34" s="188"/>
      <c r="M34" s="188"/>
      <c r="N34" s="188"/>
      <c r="O34" s="188"/>
      <c r="P34" s="188"/>
      <c r="Q34" s="188"/>
      <c r="S34" s="188"/>
      <c r="T34" s="188"/>
      <c r="U34" s="188"/>
      <c r="V34" s="188"/>
      <c r="W34" s="188"/>
      <c r="X34" s="188"/>
      <c r="Y34" s="188"/>
    </row>
    <row r="35" spans="1:25" x14ac:dyDescent="0.2">
      <c r="A35" s="177" t="s">
        <v>117</v>
      </c>
      <c r="B35" s="177" t="s">
        <v>35</v>
      </c>
      <c r="C35" s="152">
        <f>SUMIFS(env_ac_mfa_dmc!$F:$F,env_ac_mfa_dmc!$A:$A,Data_mfa_dmc!$B$8,env_ac_mfa_dmc!$B:$B,Data_mfa_dmc!$A35,env_ac_mfa_dmc!$C:$C,Data_mfa_dmc!C$11,env_ac_mfa_dmc!$D:$D,Data_mfa_dmc!$B$7,env_ac_mfa_dmc!$E:$E,Data_mfa_dmc!$B$9)</f>
        <v>15.971</v>
      </c>
      <c r="D35" s="152">
        <f>SUMIFS(env_ac_mfa_dmc!$F:$F,env_ac_mfa_dmc!$A:$A,Data_mfa_dmc!$B$8,env_ac_mfa_dmc!$B:$B,Data_mfa_dmc!$A35,env_ac_mfa_dmc!$C:$C,Data_mfa_dmc!D$11,env_ac_mfa_dmc!$D:$D,Data_mfa_dmc!$B$7,env_ac_mfa_dmc!$E:$E,Data_mfa_dmc!$B$9)</f>
        <v>3.6629999999999998</v>
      </c>
      <c r="E35" s="152">
        <f>SUMIFS(env_ac_mfa_dmc!$F:$F,env_ac_mfa_dmc!$A:$A,Data_mfa_dmc!$B$8,env_ac_mfa_dmc!$B:$B,Data_mfa_dmc!$A35,env_ac_mfa_dmc!$C:$C,Data_mfa_dmc!E$11,env_ac_mfa_dmc!$D:$D,Data_mfa_dmc!$B$7,env_ac_mfa_dmc!$E:$E,Data_mfa_dmc!$B$9)</f>
        <v>0.999</v>
      </c>
      <c r="F35" s="152">
        <f>SUMIFS(env_ac_mfa_dmc!$F:$F,env_ac_mfa_dmc!$A:$A,Data_mfa_dmc!$B$8,env_ac_mfa_dmc!$B:$B,Data_mfa_dmc!$A35,env_ac_mfa_dmc!$C:$C,Data_mfa_dmc!F$11,env_ac_mfa_dmc!$D:$D,Data_mfa_dmc!$B$7,env_ac_mfa_dmc!$E:$E,Data_mfa_dmc!$B$9)</f>
        <v>10.089</v>
      </c>
      <c r="G35" s="152">
        <f>SUMIFS(env_ac_mfa_dmc!$F:$F,env_ac_mfa_dmc!$A:$A,Data_mfa_dmc!$B$8,env_ac_mfa_dmc!$B:$B,Data_mfa_dmc!$A35,env_ac_mfa_dmc!$C:$C,Data_mfa_dmc!G$11,env_ac_mfa_dmc!$D:$D,Data_mfa_dmc!$B$7,env_ac_mfa_dmc!$E:$E,Data_mfa_dmc!$B$9)</f>
        <v>1.1339999999999999</v>
      </c>
      <c r="H35" s="152">
        <f>SUMIFS(env_ac_mfa_dmc!$F:$F,env_ac_mfa_dmc!$A:$A,Data_mfa_dmc!$B$8,env_ac_mfa_dmc!$B:$B,Data_mfa_dmc!$A35,env_ac_mfa_dmc!$C:$C,Data_mfa_dmc!H$11,env_ac_mfa_dmc!$D:$D,Data_mfa_dmc!$B$7,env_ac_mfa_dmc!$E:$E,Data_mfa_dmc!$B$9)</f>
        <v>0.14199999999999999</v>
      </c>
      <c r="I35" s="152">
        <f>SUMIFS(env_ac_mfa_dmc!$F:$F,env_ac_mfa_dmc!$A:$A,Data_mfa_dmc!$B$8,env_ac_mfa_dmc!$B:$B,Data_mfa_dmc!$A35,env_ac_mfa_dmc!$C:$C,Data_mfa_dmc!I$11,env_ac_mfa_dmc!$D:$D,Data_mfa_dmc!$B$7,env_ac_mfa_dmc!$E:$E,Data_mfa_dmc!$B$9)</f>
        <v>-5.7000000000000002E-2</v>
      </c>
      <c r="J35" s="152">
        <f t="shared" si="0"/>
        <v>8.4999999999999992E-2</v>
      </c>
      <c r="K35" s="186"/>
      <c r="L35" s="188"/>
      <c r="M35" s="188"/>
      <c r="N35" s="188"/>
      <c r="O35" s="188"/>
      <c r="P35" s="188"/>
      <c r="Q35" s="188"/>
      <c r="S35" s="188"/>
      <c r="T35" s="188"/>
      <c r="U35" s="188"/>
      <c r="V35" s="188"/>
      <c r="W35" s="188"/>
      <c r="X35" s="188"/>
      <c r="Y35" s="188"/>
    </row>
    <row r="36" spans="1:25" x14ac:dyDescent="0.2">
      <c r="A36" s="177" t="s">
        <v>116</v>
      </c>
      <c r="B36" s="177" t="s">
        <v>23</v>
      </c>
      <c r="C36" s="152">
        <f>SUMIFS(env_ac_mfa_dmc!$F:$F,env_ac_mfa_dmc!$A:$A,Data_mfa_dmc!$B$8,env_ac_mfa_dmc!$B:$B,Data_mfa_dmc!$A36,env_ac_mfa_dmc!$C:$C,Data_mfa_dmc!C$11,env_ac_mfa_dmc!$D:$D,Data_mfa_dmc!$B$7,env_ac_mfa_dmc!$E:$E,Data_mfa_dmc!$B$9)</f>
        <v>32.250999999999998</v>
      </c>
      <c r="D36" s="152">
        <f>SUMIFS(env_ac_mfa_dmc!$F:$F,env_ac_mfa_dmc!$A:$A,Data_mfa_dmc!$B$8,env_ac_mfa_dmc!$B:$B,Data_mfa_dmc!$A36,env_ac_mfa_dmc!$C:$C,Data_mfa_dmc!D$11,env_ac_mfa_dmc!$D:$D,Data_mfa_dmc!$B$7,env_ac_mfa_dmc!$E:$E,Data_mfa_dmc!$B$9)</f>
        <v>2.9319999999999999</v>
      </c>
      <c r="E36" s="152">
        <f>SUMIFS(env_ac_mfa_dmc!$F:$F,env_ac_mfa_dmc!$A:$A,Data_mfa_dmc!$B$8,env_ac_mfa_dmc!$B:$B,Data_mfa_dmc!$A36,env_ac_mfa_dmc!$C:$C,Data_mfa_dmc!E$11,env_ac_mfa_dmc!$D:$D,Data_mfa_dmc!$B$7,env_ac_mfa_dmc!$E:$E,Data_mfa_dmc!$B$9)</f>
        <v>0.33500000000000002</v>
      </c>
      <c r="F36" s="152">
        <f>SUMIFS(env_ac_mfa_dmc!$F:$F,env_ac_mfa_dmc!$A:$A,Data_mfa_dmc!$B$8,env_ac_mfa_dmc!$B:$B,Data_mfa_dmc!$A36,env_ac_mfa_dmc!$C:$C,Data_mfa_dmc!F$11,env_ac_mfa_dmc!$D:$D,Data_mfa_dmc!$B$7,env_ac_mfa_dmc!$E:$E,Data_mfa_dmc!$B$9)</f>
        <v>27.071000000000002</v>
      </c>
      <c r="G36" s="152">
        <f>SUMIFS(env_ac_mfa_dmc!$F:$F,env_ac_mfa_dmc!$A:$A,Data_mfa_dmc!$B$8,env_ac_mfa_dmc!$B:$B,Data_mfa_dmc!$A36,env_ac_mfa_dmc!$C:$C,Data_mfa_dmc!G$11,env_ac_mfa_dmc!$D:$D,Data_mfa_dmc!$B$7,env_ac_mfa_dmc!$E:$E,Data_mfa_dmc!$B$9)</f>
        <v>1.821</v>
      </c>
      <c r="H36" s="152">
        <f>SUMIFS(env_ac_mfa_dmc!$F:$F,env_ac_mfa_dmc!$A:$A,Data_mfa_dmc!$B$8,env_ac_mfa_dmc!$B:$B,Data_mfa_dmc!$A36,env_ac_mfa_dmc!$C:$C,Data_mfa_dmc!H$11,env_ac_mfa_dmc!$D:$D,Data_mfa_dmc!$B$7,env_ac_mfa_dmc!$E:$E,Data_mfa_dmc!$B$9)</f>
        <v>9.1999999999999998E-2</v>
      </c>
      <c r="I36" s="152">
        <f>SUMIFS(env_ac_mfa_dmc!$F:$F,env_ac_mfa_dmc!$A:$A,Data_mfa_dmc!$B$8,env_ac_mfa_dmc!$B:$B,Data_mfa_dmc!$A36,env_ac_mfa_dmc!$C:$C,Data_mfa_dmc!I$11,env_ac_mfa_dmc!$D:$D,Data_mfa_dmc!$B$7,env_ac_mfa_dmc!$E:$E,Data_mfa_dmc!$B$9)</f>
        <v>0</v>
      </c>
      <c r="J36" s="152">
        <f t="shared" si="0"/>
        <v>9.1999999999999998E-2</v>
      </c>
      <c r="K36" s="186"/>
      <c r="L36" s="188"/>
      <c r="M36" s="188"/>
      <c r="N36" s="188"/>
      <c r="O36" s="188"/>
      <c r="P36" s="188"/>
      <c r="Q36" s="188"/>
      <c r="S36" s="188"/>
      <c r="T36" s="188"/>
      <c r="U36" s="188"/>
      <c r="V36" s="188"/>
      <c r="W36" s="188"/>
      <c r="X36" s="188"/>
      <c r="Y36" s="188"/>
    </row>
    <row r="37" spans="1:25" x14ac:dyDescent="0.2">
      <c r="A37" s="177" t="s">
        <v>115</v>
      </c>
      <c r="B37" s="177" t="s">
        <v>38</v>
      </c>
      <c r="C37" s="152">
        <f>SUMIFS(env_ac_mfa_dmc!$F:$F,env_ac_mfa_dmc!$A:$A,Data_mfa_dmc!$B$8,env_ac_mfa_dmc!$B:$B,Data_mfa_dmc!$A37,env_ac_mfa_dmc!$C:$C,Data_mfa_dmc!C$11,env_ac_mfa_dmc!$D:$D,Data_mfa_dmc!$B$7,env_ac_mfa_dmc!$E:$E,Data_mfa_dmc!$B$9)</f>
        <v>16.768000000000001</v>
      </c>
      <c r="D37" s="152">
        <f>SUMIFS(env_ac_mfa_dmc!$F:$F,env_ac_mfa_dmc!$A:$A,Data_mfa_dmc!$B$8,env_ac_mfa_dmc!$B:$B,Data_mfa_dmc!$A37,env_ac_mfa_dmc!$C:$C,Data_mfa_dmc!D$11,env_ac_mfa_dmc!$D:$D,Data_mfa_dmc!$B$7,env_ac_mfa_dmc!$E:$E,Data_mfa_dmc!$B$9)</f>
        <v>2.673</v>
      </c>
      <c r="E37" s="152">
        <f>SUMIFS(env_ac_mfa_dmc!$F:$F,env_ac_mfa_dmc!$A:$A,Data_mfa_dmc!$B$8,env_ac_mfa_dmc!$B:$B,Data_mfa_dmc!$A37,env_ac_mfa_dmc!$C:$C,Data_mfa_dmc!E$11,env_ac_mfa_dmc!$D:$D,Data_mfa_dmc!$B$7,env_ac_mfa_dmc!$E:$E,Data_mfa_dmc!$B$9)</f>
        <v>0.28199999999999997</v>
      </c>
      <c r="F37" s="152">
        <f>SUMIFS(env_ac_mfa_dmc!$F:$F,env_ac_mfa_dmc!$A:$A,Data_mfa_dmc!$B$8,env_ac_mfa_dmc!$B:$B,Data_mfa_dmc!$A37,env_ac_mfa_dmc!$C:$C,Data_mfa_dmc!F$11,env_ac_mfa_dmc!$D:$D,Data_mfa_dmc!$B$7,env_ac_mfa_dmc!$E:$E,Data_mfa_dmc!$B$9)</f>
        <v>11.093999999999999</v>
      </c>
      <c r="G37" s="152">
        <f>SUMIFS(env_ac_mfa_dmc!$F:$F,env_ac_mfa_dmc!$A:$A,Data_mfa_dmc!$B$8,env_ac_mfa_dmc!$B:$B,Data_mfa_dmc!$A37,env_ac_mfa_dmc!$C:$C,Data_mfa_dmc!G$11,env_ac_mfa_dmc!$D:$D,Data_mfa_dmc!$B$7,env_ac_mfa_dmc!$E:$E,Data_mfa_dmc!$B$9)</f>
        <v>2.855</v>
      </c>
      <c r="H37" s="152">
        <f>SUMIFS(env_ac_mfa_dmc!$F:$F,env_ac_mfa_dmc!$A:$A,Data_mfa_dmc!$B$8,env_ac_mfa_dmc!$B:$B,Data_mfa_dmc!$A37,env_ac_mfa_dmc!$C:$C,Data_mfa_dmc!H$11,env_ac_mfa_dmc!$D:$D,Data_mfa_dmc!$B$7,env_ac_mfa_dmc!$E:$E,Data_mfa_dmc!$B$9)</f>
        <v>-5.7000000000000002E-2</v>
      </c>
      <c r="I37" s="152">
        <f>SUMIFS(env_ac_mfa_dmc!$F:$F,env_ac_mfa_dmc!$A:$A,Data_mfa_dmc!$B$8,env_ac_mfa_dmc!$B:$B,Data_mfa_dmc!$A37,env_ac_mfa_dmc!$C:$C,Data_mfa_dmc!I$11,env_ac_mfa_dmc!$D:$D,Data_mfa_dmc!$B$7,env_ac_mfa_dmc!$E:$E,Data_mfa_dmc!$B$9)</f>
        <v>-7.8E-2</v>
      </c>
      <c r="J37" s="152">
        <f t="shared" si="0"/>
        <v>-0.13500000000000001</v>
      </c>
      <c r="K37" s="186"/>
      <c r="L37" s="188"/>
      <c r="M37" s="188"/>
      <c r="N37" s="188"/>
      <c r="O37" s="188"/>
      <c r="P37" s="188"/>
      <c r="Q37" s="188"/>
      <c r="S37" s="188"/>
      <c r="T37" s="188"/>
      <c r="U37" s="188"/>
      <c r="V37" s="188"/>
      <c r="W37" s="188"/>
      <c r="X37" s="188"/>
      <c r="Y37" s="188"/>
    </row>
    <row r="38" spans="1:25" x14ac:dyDescent="0.2">
      <c r="A38" s="177" t="s">
        <v>114</v>
      </c>
      <c r="B38" s="177" t="s">
        <v>37</v>
      </c>
      <c r="C38" s="152">
        <f>SUMIFS(env_ac_mfa_dmc!$F:$F,env_ac_mfa_dmc!$A:$A,Data_mfa_dmc!$B$8,env_ac_mfa_dmc!$B:$B,Data_mfa_dmc!$A38,env_ac_mfa_dmc!$C:$C,Data_mfa_dmc!C$11,env_ac_mfa_dmc!$D:$D,Data_mfa_dmc!$B$7,env_ac_mfa_dmc!$E:$E,Data_mfa_dmc!$B$9)</f>
        <v>11.326000000000001</v>
      </c>
      <c r="D38" s="152">
        <f>SUMIFS(env_ac_mfa_dmc!$F:$F,env_ac_mfa_dmc!$A:$A,Data_mfa_dmc!$B$8,env_ac_mfa_dmc!$B:$B,Data_mfa_dmc!$A38,env_ac_mfa_dmc!$C:$C,Data_mfa_dmc!D$11,env_ac_mfa_dmc!$D:$D,Data_mfa_dmc!$B$7,env_ac_mfa_dmc!$E:$E,Data_mfa_dmc!$B$9)</f>
        <v>2.7629999999999999</v>
      </c>
      <c r="E38" s="152">
        <f>SUMIFS(env_ac_mfa_dmc!$F:$F,env_ac_mfa_dmc!$A:$A,Data_mfa_dmc!$B$8,env_ac_mfa_dmc!$B:$B,Data_mfa_dmc!$A38,env_ac_mfa_dmc!$C:$C,Data_mfa_dmc!E$11,env_ac_mfa_dmc!$D:$D,Data_mfa_dmc!$B$7,env_ac_mfa_dmc!$E:$E,Data_mfa_dmc!$B$9)</f>
        <v>0.53700000000000003</v>
      </c>
      <c r="F38" s="152">
        <f>SUMIFS(env_ac_mfa_dmc!$F:$F,env_ac_mfa_dmc!$A:$A,Data_mfa_dmc!$B$8,env_ac_mfa_dmc!$B:$B,Data_mfa_dmc!$A38,env_ac_mfa_dmc!$C:$C,Data_mfa_dmc!F$11,env_ac_mfa_dmc!$D:$D,Data_mfa_dmc!$B$7,env_ac_mfa_dmc!$E:$E,Data_mfa_dmc!$B$9)</f>
        <v>5.9329999999999998</v>
      </c>
      <c r="G38" s="152">
        <f>SUMIFS(env_ac_mfa_dmc!$F:$F,env_ac_mfa_dmc!$A:$A,Data_mfa_dmc!$B$8,env_ac_mfa_dmc!$B:$B,Data_mfa_dmc!$A38,env_ac_mfa_dmc!$C:$C,Data_mfa_dmc!G$11,env_ac_mfa_dmc!$D:$D,Data_mfa_dmc!$B$7,env_ac_mfa_dmc!$E:$E,Data_mfa_dmc!$B$9)</f>
        <v>1.883</v>
      </c>
      <c r="H38" s="152">
        <f>SUMIFS(env_ac_mfa_dmc!$F:$F,env_ac_mfa_dmc!$A:$A,Data_mfa_dmc!$B$8,env_ac_mfa_dmc!$B:$B,Data_mfa_dmc!$A38,env_ac_mfa_dmc!$C:$C,Data_mfa_dmc!H$11,env_ac_mfa_dmc!$D:$D,Data_mfa_dmc!$B$7,env_ac_mfa_dmc!$E:$E,Data_mfa_dmc!$B$9)</f>
        <v>0.21</v>
      </c>
      <c r="I38" s="152">
        <f>SUMIFS(env_ac_mfa_dmc!$F:$F,env_ac_mfa_dmc!$A:$A,Data_mfa_dmc!$B$8,env_ac_mfa_dmc!$B:$B,Data_mfa_dmc!$A38,env_ac_mfa_dmc!$C:$C,Data_mfa_dmc!I$11,env_ac_mfa_dmc!$D:$D,Data_mfa_dmc!$B$7,env_ac_mfa_dmc!$E:$E,Data_mfa_dmc!$B$9)</f>
        <v>-1E-3</v>
      </c>
      <c r="J38" s="152">
        <f t="shared" si="0"/>
        <v>0.20899999999999999</v>
      </c>
      <c r="K38" s="186"/>
      <c r="L38" s="188"/>
      <c r="M38" s="188"/>
      <c r="N38" s="188"/>
      <c r="O38" s="188"/>
      <c r="P38" s="188"/>
      <c r="Q38" s="188"/>
      <c r="S38" s="188"/>
      <c r="T38" s="188"/>
      <c r="U38" s="188"/>
      <c r="V38" s="188"/>
      <c r="W38" s="188"/>
      <c r="X38" s="188"/>
      <c r="Y38" s="188"/>
    </row>
    <row r="39" spans="1:25" x14ac:dyDescent="0.2">
      <c r="A39" s="177" t="s">
        <v>113</v>
      </c>
      <c r="B39" s="177" t="s">
        <v>20</v>
      </c>
      <c r="C39" s="152">
        <f>SUMIFS(env_ac_mfa_dmc!$F:$F,env_ac_mfa_dmc!$A:$A,Data_mfa_dmc!$B$8,env_ac_mfa_dmc!$B:$B,Data_mfa_dmc!$A39,env_ac_mfa_dmc!$C:$C,Data_mfa_dmc!C$11,env_ac_mfa_dmc!$D:$D,Data_mfa_dmc!$B$7,env_ac_mfa_dmc!$E:$E,Data_mfa_dmc!$B$9)</f>
        <v>42.406999999999996</v>
      </c>
      <c r="D39" s="152">
        <f>SUMIFS(env_ac_mfa_dmc!$F:$F,env_ac_mfa_dmc!$A:$A,Data_mfa_dmc!$B$8,env_ac_mfa_dmc!$B:$B,Data_mfa_dmc!$A39,env_ac_mfa_dmc!$C:$C,Data_mfa_dmc!D$11,env_ac_mfa_dmc!$D:$D,Data_mfa_dmc!$B$7,env_ac_mfa_dmc!$E:$E,Data_mfa_dmc!$B$9)</f>
        <v>5.8369999999999997</v>
      </c>
      <c r="E39" s="152">
        <f>SUMIFS(env_ac_mfa_dmc!$F:$F,env_ac_mfa_dmc!$A:$A,Data_mfa_dmc!$B$8,env_ac_mfa_dmc!$B:$B,Data_mfa_dmc!$A39,env_ac_mfa_dmc!$C:$C,Data_mfa_dmc!E$11,env_ac_mfa_dmc!$D:$D,Data_mfa_dmc!$B$7,env_ac_mfa_dmc!$E:$E,Data_mfa_dmc!$B$9)</f>
        <v>6.4130000000000003</v>
      </c>
      <c r="F39" s="152">
        <f>SUMIFS(env_ac_mfa_dmc!$F:$F,env_ac_mfa_dmc!$A:$A,Data_mfa_dmc!$B$8,env_ac_mfa_dmc!$B:$B,Data_mfa_dmc!$A39,env_ac_mfa_dmc!$C:$C,Data_mfa_dmc!F$11,env_ac_mfa_dmc!$D:$D,Data_mfa_dmc!$B$7,env_ac_mfa_dmc!$E:$E,Data_mfa_dmc!$B$9)</f>
        <v>27.879000000000001</v>
      </c>
      <c r="G39" s="152">
        <f>SUMIFS(env_ac_mfa_dmc!$F:$F,env_ac_mfa_dmc!$A:$A,Data_mfa_dmc!$B$8,env_ac_mfa_dmc!$B:$B,Data_mfa_dmc!$A39,env_ac_mfa_dmc!$C:$C,Data_mfa_dmc!G$11,env_ac_mfa_dmc!$D:$D,Data_mfa_dmc!$B$7,env_ac_mfa_dmc!$E:$E,Data_mfa_dmc!$B$9)</f>
        <v>2.2599999999999998</v>
      </c>
      <c r="H39" s="152">
        <f>SUMIFS(env_ac_mfa_dmc!$F:$F,env_ac_mfa_dmc!$A:$A,Data_mfa_dmc!$B$8,env_ac_mfa_dmc!$B:$B,Data_mfa_dmc!$A39,env_ac_mfa_dmc!$C:$C,Data_mfa_dmc!H$11,env_ac_mfa_dmc!$D:$D,Data_mfa_dmc!$B$7,env_ac_mfa_dmc!$E:$E,Data_mfa_dmc!$B$9)</f>
        <v>8.0000000000000002E-3</v>
      </c>
      <c r="I39" s="152">
        <f>SUMIFS(env_ac_mfa_dmc!$F:$F,env_ac_mfa_dmc!$A:$A,Data_mfa_dmc!$B$8,env_ac_mfa_dmc!$B:$B,Data_mfa_dmc!$A39,env_ac_mfa_dmc!$C:$C,Data_mfa_dmc!I$11,env_ac_mfa_dmc!$D:$D,Data_mfa_dmc!$B$7,env_ac_mfa_dmc!$E:$E,Data_mfa_dmc!$B$9)</f>
        <v>8.9999999999999993E-3</v>
      </c>
      <c r="J39" s="152">
        <f t="shared" si="0"/>
        <v>1.7000000000000001E-2</v>
      </c>
      <c r="K39" s="186"/>
      <c r="L39" s="188"/>
      <c r="M39" s="188"/>
      <c r="N39" s="188"/>
      <c r="O39" s="188"/>
      <c r="P39" s="188"/>
      <c r="Q39" s="188"/>
      <c r="S39" s="188"/>
      <c r="T39" s="188"/>
      <c r="U39" s="188"/>
      <c r="V39" s="188"/>
      <c r="W39" s="188"/>
      <c r="X39" s="188"/>
      <c r="Y39" s="188"/>
    </row>
    <row r="40" spans="1:25" x14ac:dyDescent="0.2">
      <c r="A40" s="177" t="s">
        <v>112</v>
      </c>
      <c r="B40" s="177" t="s">
        <v>25</v>
      </c>
      <c r="C40" s="152">
        <f>SUMIFS(env_ac_mfa_dmc!$F:$F,env_ac_mfa_dmc!$A:$A,Data_mfa_dmc!$B$8,env_ac_mfa_dmc!$B:$B,Data_mfa_dmc!$A40,env_ac_mfa_dmc!$C:$C,Data_mfa_dmc!C$11,env_ac_mfa_dmc!$D:$D,Data_mfa_dmc!$B$7,env_ac_mfa_dmc!$E:$E,Data_mfa_dmc!$B$9)</f>
        <v>22.524000000000001</v>
      </c>
      <c r="D40" s="152">
        <f>SUMIFS(env_ac_mfa_dmc!$F:$F,env_ac_mfa_dmc!$A:$A,Data_mfa_dmc!$B$8,env_ac_mfa_dmc!$B:$B,Data_mfa_dmc!$A40,env_ac_mfa_dmc!$C:$C,Data_mfa_dmc!D$11,env_ac_mfa_dmc!$D:$D,Data_mfa_dmc!$B$7,env_ac_mfa_dmc!$E:$E,Data_mfa_dmc!$B$9)</f>
        <v>5.8650000000000002</v>
      </c>
      <c r="E40" s="152">
        <f>SUMIFS(env_ac_mfa_dmc!$F:$F,env_ac_mfa_dmc!$A:$A,Data_mfa_dmc!$B$8,env_ac_mfa_dmc!$B:$B,Data_mfa_dmc!$A40,env_ac_mfa_dmc!$C:$C,Data_mfa_dmc!E$11,env_ac_mfa_dmc!$D:$D,Data_mfa_dmc!$B$7,env_ac_mfa_dmc!$E:$E,Data_mfa_dmc!$B$9)</f>
        <v>5.1790000000000003</v>
      </c>
      <c r="F40" s="152">
        <f>SUMIFS(env_ac_mfa_dmc!$F:$F,env_ac_mfa_dmc!$A:$A,Data_mfa_dmc!$B$8,env_ac_mfa_dmc!$B:$B,Data_mfa_dmc!$A40,env_ac_mfa_dmc!$C:$C,Data_mfa_dmc!F$11,env_ac_mfa_dmc!$D:$D,Data_mfa_dmc!$B$7,env_ac_mfa_dmc!$E:$E,Data_mfa_dmc!$B$9)</f>
        <v>9.7469999999999999</v>
      </c>
      <c r="G40" s="152">
        <f>SUMIFS(env_ac_mfa_dmc!$F:$F,env_ac_mfa_dmc!$A:$A,Data_mfa_dmc!$B$8,env_ac_mfa_dmc!$B:$B,Data_mfa_dmc!$A40,env_ac_mfa_dmc!$C:$C,Data_mfa_dmc!G$11,env_ac_mfa_dmc!$D:$D,Data_mfa_dmc!$B$7,env_ac_mfa_dmc!$E:$E,Data_mfa_dmc!$B$9)</f>
        <v>1.341</v>
      </c>
      <c r="H40" s="152">
        <f>SUMIFS(env_ac_mfa_dmc!$F:$F,env_ac_mfa_dmc!$A:$A,Data_mfa_dmc!$B$8,env_ac_mfa_dmc!$B:$B,Data_mfa_dmc!$A40,env_ac_mfa_dmc!$C:$C,Data_mfa_dmc!H$11,env_ac_mfa_dmc!$D:$D,Data_mfa_dmc!$B$7,env_ac_mfa_dmc!$E:$E,Data_mfa_dmc!$B$9)</f>
        <v>0.22700000000000001</v>
      </c>
      <c r="I40" s="152">
        <f>SUMIFS(env_ac_mfa_dmc!$F:$F,env_ac_mfa_dmc!$A:$A,Data_mfa_dmc!$B$8,env_ac_mfa_dmc!$B:$B,Data_mfa_dmc!$A40,env_ac_mfa_dmc!$C:$C,Data_mfa_dmc!I$11,env_ac_mfa_dmc!$D:$D,Data_mfa_dmc!$B$7,env_ac_mfa_dmc!$E:$E,Data_mfa_dmc!$B$9)</f>
        <v>0.16600000000000001</v>
      </c>
      <c r="J40" s="152">
        <f t="shared" si="0"/>
        <v>0.39300000000000002</v>
      </c>
      <c r="K40" s="186"/>
      <c r="L40" s="188"/>
      <c r="M40" s="188"/>
      <c r="N40" s="188"/>
      <c r="O40" s="188"/>
      <c r="P40" s="188"/>
      <c r="Q40" s="188"/>
      <c r="S40" s="188"/>
      <c r="T40" s="188"/>
      <c r="U40" s="188"/>
      <c r="V40" s="188"/>
      <c r="W40" s="188"/>
      <c r="X40" s="188"/>
      <c r="Y40" s="188"/>
    </row>
    <row r="41" spans="1:25" x14ac:dyDescent="0.2">
      <c r="A41" s="177" t="s">
        <v>669</v>
      </c>
      <c r="B41" s="189" t="s">
        <v>372</v>
      </c>
      <c r="C41" s="152">
        <f>SUMIFS(env_ac_mfa_dmc!$F:$F,env_ac_mfa_dmc!$A:$A,Data_mfa_dmc!$B$8,env_ac_mfa_dmc!$B:$B,Data_mfa_dmc!$A41,env_ac_mfa_dmc!$C:$C,Data_mfa_dmc!C$11,env_ac_mfa_dmc!$D:$D,Data_mfa_dmc!$B$7,env_ac_mfa_dmc!$E:$E,Data_mfa_dmc!$B$9)</f>
        <v>0</v>
      </c>
      <c r="D41" s="152">
        <f>SUMIFS(env_ac_mfa_dmc!$F:$F,env_ac_mfa_dmc!$A:$A,Data_mfa_dmc!$B$8,env_ac_mfa_dmc!$B:$B,Data_mfa_dmc!$A41,env_ac_mfa_dmc!$C:$C,Data_mfa_dmc!D$11,env_ac_mfa_dmc!$D:$D,Data_mfa_dmc!$B$7,env_ac_mfa_dmc!$E:$E,Data_mfa_dmc!$B$9)</f>
        <v>0</v>
      </c>
      <c r="E41" s="152">
        <f>SUMIFS(env_ac_mfa_dmc!$F:$F,env_ac_mfa_dmc!$A:$A,Data_mfa_dmc!$B$8,env_ac_mfa_dmc!$B:$B,Data_mfa_dmc!$A41,env_ac_mfa_dmc!$C:$C,Data_mfa_dmc!E$11,env_ac_mfa_dmc!$D:$D,Data_mfa_dmc!$B$7,env_ac_mfa_dmc!$E:$E,Data_mfa_dmc!$B$9)</f>
        <v>0</v>
      </c>
      <c r="F41" s="152">
        <f>SUMIFS(env_ac_mfa_dmc!$F:$F,env_ac_mfa_dmc!$A:$A,Data_mfa_dmc!$B$8,env_ac_mfa_dmc!$B:$B,Data_mfa_dmc!$A41,env_ac_mfa_dmc!$C:$C,Data_mfa_dmc!F$11,env_ac_mfa_dmc!$D:$D,Data_mfa_dmc!$B$7,env_ac_mfa_dmc!$E:$E,Data_mfa_dmc!$B$9)</f>
        <v>0</v>
      </c>
      <c r="G41" s="152">
        <f>SUMIFS(env_ac_mfa_dmc!$F:$F,env_ac_mfa_dmc!$A:$A,Data_mfa_dmc!$B$8,env_ac_mfa_dmc!$B:$B,Data_mfa_dmc!$A41,env_ac_mfa_dmc!$C:$C,Data_mfa_dmc!G$11,env_ac_mfa_dmc!$D:$D,Data_mfa_dmc!$B$7,env_ac_mfa_dmc!$E:$E,Data_mfa_dmc!$B$9)</f>
        <v>0</v>
      </c>
      <c r="H41" s="152">
        <f>SUMIFS(env_ac_mfa_dmc!$F:$F,env_ac_mfa_dmc!$A:$A,Data_mfa_dmc!$B$8,env_ac_mfa_dmc!$B:$B,Data_mfa_dmc!$A41,env_ac_mfa_dmc!$C:$C,Data_mfa_dmc!H$11,env_ac_mfa_dmc!$D:$D,Data_mfa_dmc!$B$7,env_ac_mfa_dmc!$E:$E,Data_mfa_dmc!$B$9)</f>
        <v>1.071</v>
      </c>
      <c r="I41" s="152">
        <f>SUMIFS(env_ac_mfa_dmc!$F:$F,env_ac_mfa_dmc!$A:$A,Data_mfa_dmc!$B$8,env_ac_mfa_dmc!$B:$B,Data_mfa_dmc!$A41,env_ac_mfa_dmc!$C:$C,Data_mfa_dmc!I$11,env_ac_mfa_dmc!$D:$D,Data_mfa_dmc!$B$7,env_ac_mfa_dmc!$E:$E,Data_mfa_dmc!$B$9)</f>
        <v>-0.08</v>
      </c>
      <c r="J41" s="152">
        <f t="shared" si="0"/>
        <v>0.99099999999999999</v>
      </c>
      <c r="K41" s="190">
        <v>2022</v>
      </c>
      <c r="L41" s="188"/>
      <c r="M41" s="188"/>
      <c r="N41" s="188"/>
      <c r="O41" s="188"/>
      <c r="P41" s="188"/>
      <c r="Q41" s="188"/>
      <c r="S41" s="188"/>
      <c r="T41" s="188"/>
      <c r="U41" s="188"/>
      <c r="V41" s="188"/>
      <c r="W41" s="188"/>
      <c r="X41" s="188"/>
      <c r="Y41" s="188"/>
    </row>
    <row r="42" spans="1:25" x14ac:dyDescent="0.2">
      <c r="A42" s="177" t="s">
        <v>110</v>
      </c>
      <c r="B42" s="177" t="s">
        <v>18</v>
      </c>
      <c r="C42" s="152">
        <f>SUMIFS(env_ac_mfa_dmc!$F:$F,env_ac_mfa_dmc!$A:$A,Data_mfa_dmc!$B$8,env_ac_mfa_dmc!$B:$B,Data_mfa_dmc!$A42,env_ac_mfa_dmc!$C:$C,Data_mfa_dmc!C$11,env_ac_mfa_dmc!$D:$D,Data_mfa_dmc!$B$7,env_ac_mfa_dmc!$E:$E,Data_mfa_dmc!$B$9)</f>
        <v>0</v>
      </c>
      <c r="D42" s="152">
        <f>SUMIFS(env_ac_mfa_dmc!$F:$F,env_ac_mfa_dmc!$A:$A,Data_mfa_dmc!$B$8,env_ac_mfa_dmc!$B:$B,Data_mfa_dmc!$A42,env_ac_mfa_dmc!$C:$C,Data_mfa_dmc!D$11,env_ac_mfa_dmc!$D:$D,Data_mfa_dmc!$B$7,env_ac_mfa_dmc!$E:$E,Data_mfa_dmc!$B$9)</f>
        <v>0</v>
      </c>
      <c r="E42" s="152">
        <f>SUMIFS(env_ac_mfa_dmc!$F:$F,env_ac_mfa_dmc!$A:$A,Data_mfa_dmc!$B$8,env_ac_mfa_dmc!$B:$B,Data_mfa_dmc!$A42,env_ac_mfa_dmc!$C:$C,Data_mfa_dmc!E$11,env_ac_mfa_dmc!$D:$D,Data_mfa_dmc!$B$7,env_ac_mfa_dmc!$E:$E,Data_mfa_dmc!$B$9)</f>
        <v>0</v>
      </c>
      <c r="F42" s="152">
        <f>SUMIFS(env_ac_mfa_dmc!$F:$F,env_ac_mfa_dmc!$A:$A,Data_mfa_dmc!$B$8,env_ac_mfa_dmc!$B:$B,Data_mfa_dmc!$A42,env_ac_mfa_dmc!$C:$C,Data_mfa_dmc!F$11,env_ac_mfa_dmc!$D:$D,Data_mfa_dmc!$B$7,env_ac_mfa_dmc!$E:$E,Data_mfa_dmc!$B$9)</f>
        <v>0</v>
      </c>
      <c r="G42" s="152">
        <f>SUMIFS(env_ac_mfa_dmc!$F:$F,env_ac_mfa_dmc!$A:$A,Data_mfa_dmc!$B$8,env_ac_mfa_dmc!$B:$B,Data_mfa_dmc!$A42,env_ac_mfa_dmc!$C:$C,Data_mfa_dmc!G$11,env_ac_mfa_dmc!$D:$D,Data_mfa_dmc!$B$7,env_ac_mfa_dmc!$E:$E,Data_mfa_dmc!$B$9)</f>
        <v>0</v>
      </c>
      <c r="H42" s="152">
        <f>SUMIFS(env_ac_mfa_dmc!$F:$F,env_ac_mfa_dmc!$A:$A,Data_mfa_dmc!$B$8,env_ac_mfa_dmc!$B:$B,Data_mfa_dmc!$A42,env_ac_mfa_dmc!$C:$C,Data_mfa_dmc!H$11,env_ac_mfa_dmc!$D:$D,Data_mfa_dmc!$B$7,env_ac_mfa_dmc!$E:$E,Data_mfa_dmc!$B$9)</f>
        <v>0</v>
      </c>
      <c r="I42" s="152">
        <f>SUMIFS(env_ac_mfa_dmc!$F:$F,env_ac_mfa_dmc!$A:$A,Data_mfa_dmc!$B$8,env_ac_mfa_dmc!$B:$B,Data_mfa_dmc!$A42,env_ac_mfa_dmc!$C:$C,Data_mfa_dmc!I$11,env_ac_mfa_dmc!$D:$D,Data_mfa_dmc!$B$7,env_ac_mfa_dmc!$E:$E,Data_mfa_dmc!$B$9)</f>
        <v>0</v>
      </c>
      <c r="J42" s="152">
        <f t="shared" si="0"/>
        <v>0</v>
      </c>
      <c r="K42" s="190">
        <v>2022</v>
      </c>
    </row>
    <row r="43" spans="1:25" x14ac:dyDescent="0.2">
      <c r="A43" s="177" t="s">
        <v>109</v>
      </c>
      <c r="B43" s="177" t="s">
        <v>108</v>
      </c>
      <c r="C43" s="152">
        <f>SUMIFS(env_ac_mfa_dmc!$F:$F,env_ac_mfa_dmc!$A:$A,Data_mfa_dmc!$B$8,env_ac_mfa_dmc!$B:$B,Data_mfa_dmc!$A43,env_ac_mfa_dmc!$C:$C,Data_mfa_dmc!C$11,env_ac_mfa_dmc!$D:$D,Data_mfa_dmc!$B$7,env_ac_mfa_dmc!$E:$E,Data_mfa_dmc!$B$9)</f>
        <v>0</v>
      </c>
      <c r="D43" s="152">
        <f>SUMIFS(env_ac_mfa_dmc!$F:$F,env_ac_mfa_dmc!$A:$A,Data_mfa_dmc!$B$8,env_ac_mfa_dmc!$B:$B,Data_mfa_dmc!$A43,env_ac_mfa_dmc!$C:$C,Data_mfa_dmc!D$11,env_ac_mfa_dmc!$D:$D,Data_mfa_dmc!$B$7,env_ac_mfa_dmc!$E:$E,Data_mfa_dmc!$B$9)</f>
        <v>0</v>
      </c>
      <c r="E43" s="152">
        <f>SUMIFS(env_ac_mfa_dmc!$F:$F,env_ac_mfa_dmc!$A:$A,Data_mfa_dmc!$B$8,env_ac_mfa_dmc!$B:$B,Data_mfa_dmc!$A43,env_ac_mfa_dmc!$C:$C,Data_mfa_dmc!E$11,env_ac_mfa_dmc!$D:$D,Data_mfa_dmc!$B$7,env_ac_mfa_dmc!$E:$E,Data_mfa_dmc!$B$9)</f>
        <v>0</v>
      </c>
      <c r="F43" s="152">
        <f>SUMIFS(env_ac_mfa_dmc!$F:$F,env_ac_mfa_dmc!$A:$A,Data_mfa_dmc!$B$8,env_ac_mfa_dmc!$B:$B,Data_mfa_dmc!$A43,env_ac_mfa_dmc!$C:$C,Data_mfa_dmc!F$11,env_ac_mfa_dmc!$D:$D,Data_mfa_dmc!$B$7,env_ac_mfa_dmc!$E:$E,Data_mfa_dmc!$B$9)</f>
        <v>0</v>
      </c>
      <c r="G43" s="152">
        <f>SUMIFS(env_ac_mfa_dmc!$F:$F,env_ac_mfa_dmc!$A:$A,Data_mfa_dmc!$B$8,env_ac_mfa_dmc!$B:$B,Data_mfa_dmc!$A43,env_ac_mfa_dmc!$C:$C,Data_mfa_dmc!G$11,env_ac_mfa_dmc!$D:$D,Data_mfa_dmc!$B$7,env_ac_mfa_dmc!$E:$E,Data_mfa_dmc!$B$9)</f>
        <v>0</v>
      </c>
      <c r="H43" s="152">
        <f>SUMIFS(env_ac_mfa_dmc!$F:$F,env_ac_mfa_dmc!$A:$A,Data_mfa_dmc!$B$8,env_ac_mfa_dmc!$B:$B,Data_mfa_dmc!$A43,env_ac_mfa_dmc!$C:$C,Data_mfa_dmc!H$11,env_ac_mfa_dmc!$D:$D,Data_mfa_dmc!$B$7,env_ac_mfa_dmc!$E:$E,Data_mfa_dmc!$B$9)</f>
        <v>0</v>
      </c>
      <c r="I43" s="152">
        <f>SUMIFS(env_ac_mfa_dmc!$F:$F,env_ac_mfa_dmc!$A:$A,Data_mfa_dmc!$B$8,env_ac_mfa_dmc!$B:$B,Data_mfa_dmc!$A43,env_ac_mfa_dmc!$C:$C,Data_mfa_dmc!I$11,env_ac_mfa_dmc!$D:$D,Data_mfa_dmc!$B$7,env_ac_mfa_dmc!$E:$E,Data_mfa_dmc!$B$9)</f>
        <v>0</v>
      </c>
      <c r="J43" s="152">
        <f t="shared" si="0"/>
        <v>0</v>
      </c>
      <c r="K43" s="190">
        <v>2022</v>
      </c>
    </row>
    <row r="44" spans="1:25" x14ac:dyDescent="0.2">
      <c r="A44" s="177" t="s">
        <v>107</v>
      </c>
      <c r="B44" s="191" t="s">
        <v>667</v>
      </c>
      <c r="C44" s="152">
        <f>SUMIFS(env_ac_mfa_dmc!$F:$F,env_ac_mfa_dmc!$A:$A,Data_mfa_dmc!$B$8,env_ac_mfa_dmc!$B:$B,Data_mfa_dmc!$A44,env_ac_mfa_dmc!$C:$C,Data_mfa_dmc!C$11,env_ac_mfa_dmc!$D:$D,Data_mfa_dmc!$B$7,env_ac_mfa_dmc!$E:$E,Data_mfa_dmc!$B$9)</f>
        <v>0</v>
      </c>
      <c r="D44" s="152">
        <f>SUMIFS(env_ac_mfa_dmc!$F:$F,env_ac_mfa_dmc!$A:$A,Data_mfa_dmc!$B$8,env_ac_mfa_dmc!$B:$B,Data_mfa_dmc!$A44,env_ac_mfa_dmc!$C:$C,Data_mfa_dmc!D$11,env_ac_mfa_dmc!$D:$D,Data_mfa_dmc!$B$7,env_ac_mfa_dmc!$E:$E,Data_mfa_dmc!$B$9)</f>
        <v>0</v>
      </c>
      <c r="E44" s="152">
        <f>SUMIFS(env_ac_mfa_dmc!$F:$F,env_ac_mfa_dmc!$A:$A,Data_mfa_dmc!$B$8,env_ac_mfa_dmc!$B:$B,Data_mfa_dmc!$A44,env_ac_mfa_dmc!$C:$C,Data_mfa_dmc!E$11,env_ac_mfa_dmc!$D:$D,Data_mfa_dmc!$B$7,env_ac_mfa_dmc!$E:$E,Data_mfa_dmc!$B$9)</f>
        <v>0</v>
      </c>
      <c r="F44" s="152">
        <f>SUMIFS(env_ac_mfa_dmc!$F:$F,env_ac_mfa_dmc!$A:$A,Data_mfa_dmc!$B$8,env_ac_mfa_dmc!$B:$B,Data_mfa_dmc!$A44,env_ac_mfa_dmc!$C:$C,Data_mfa_dmc!F$11,env_ac_mfa_dmc!$D:$D,Data_mfa_dmc!$B$7,env_ac_mfa_dmc!$E:$E,Data_mfa_dmc!$B$9)</f>
        <v>0</v>
      </c>
      <c r="G44" s="152">
        <f>SUMIFS(env_ac_mfa_dmc!$F:$F,env_ac_mfa_dmc!$A:$A,Data_mfa_dmc!$B$8,env_ac_mfa_dmc!$B:$B,Data_mfa_dmc!$A44,env_ac_mfa_dmc!$C:$C,Data_mfa_dmc!G$11,env_ac_mfa_dmc!$D:$D,Data_mfa_dmc!$B$7,env_ac_mfa_dmc!$E:$E,Data_mfa_dmc!$B$9)</f>
        <v>0</v>
      </c>
      <c r="H44" s="152">
        <f>SUMIFS(env_ac_mfa_dmc!$F:$F,env_ac_mfa_dmc!$A:$A,Data_mfa_dmc!$B$8,env_ac_mfa_dmc!$B:$B,Data_mfa_dmc!$A44,env_ac_mfa_dmc!$C:$C,Data_mfa_dmc!H$11,env_ac_mfa_dmc!$D:$D,Data_mfa_dmc!$B$7,env_ac_mfa_dmc!$E:$E,Data_mfa_dmc!$B$9)</f>
        <v>0</v>
      </c>
      <c r="I44" s="152">
        <f>SUMIFS(env_ac_mfa_dmc!$F:$F,env_ac_mfa_dmc!$A:$A,Data_mfa_dmc!$B$8,env_ac_mfa_dmc!$B:$B,Data_mfa_dmc!$A44,env_ac_mfa_dmc!$C:$C,Data_mfa_dmc!I$11,env_ac_mfa_dmc!$D:$D,Data_mfa_dmc!$B$7,env_ac_mfa_dmc!$E:$E,Data_mfa_dmc!$B$9)</f>
        <v>0</v>
      </c>
      <c r="J44" s="152">
        <f t="shared" si="0"/>
        <v>0</v>
      </c>
      <c r="K44" s="190">
        <v>2022</v>
      </c>
    </row>
    <row r="45" spans="1:25" x14ac:dyDescent="0.2">
      <c r="A45" s="177" t="s">
        <v>106</v>
      </c>
      <c r="B45" s="189" t="s">
        <v>105</v>
      </c>
      <c r="C45" s="152">
        <f>SUMIFS(env_ac_mfa_dmc!$F:$F,env_ac_mfa_dmc!$A:$A,Data_mfa_dmc!$B$8,env_ac_mfa_dmc!$B:$B,Data_mfa_dmc!$A45,env_ac_mfa_dmc!$C:$C,Data_mfa_dmc!C$11,env_ac_mfa_dmc!$D:$D,Data_mfa_dmc!$B$7,env_ac_mfa_dmc!$E:$E,Data_mfa_dmc!$B$9)</f>
        <v>0</v>
      </c>
      <c r="D45" s="152">
        <f>SUMIFS(env_ac_mfa_dmc!$F:$F,env_ac_mfa_dmc!$A:$A,Data_mfa_dmc!$B$8,env_ac_mfa_dmc!$B:$B,Data_mfa_dmc!$A45,env_ac_mfa_dmc!$C:$C,Data_mfa_dmc!D$11,env_ac_mfa_dmc!$D:$D,Data_mfa_dmc!$B$7,env_ac_mfa_dmc!$E:$E,Data_mfa_dmc!$B$9)</f>
        <v>0</v>
      </c>
      <c r="E45" s="152">
        <f>SUMIFS(env_ac_mfa_dmc!$F:$F,env_ac_mfa_dmc!$A:$A,Data_mfa_dmc!$B$8,env_ac_mfa_dmc!$B:$B,Data_mfa_dmc!$A45,env_ac_mfa_dmc!$C:$C,Data_mfa_dmc!E$11,env_ac_mfa_dmc!$D:$D,Data_mfa_dmc!$B$7,env_ac_mfa_dmc!$E:$E,Data_mfa_dmc!$B$9)</f>
        <v>0</v>
      </c>
      <c r="F45" s="152">
        <f>SUMIFS(env_ac_mfa_dmc!$F:$F,env_ac_mfa_dmc!$A:$A,Data_mfa_dmc!$B$8,env_ac_mfa_dmc!$B:$B,Data_mfa_dmc!$A45,env_ac_mfa_dmc!$C:$C,Data_mfa_dmc!F$11,env_ac_mfa_dmc!$D:$D,Data_mfa_dmc!$B$7,env_ac_mfa_dmc!$E:$E,Data_mfa_dmc!$B$9)</f>
        <v>0</v>
      </c>
      <c r="G45" s="152">
        <f>SUMIFS(env_ac_mfa_dmc!$F:$F,env_ac_mfa_dmc!$A:$A,Data_mfa_dmc!$B$8,env_ac_mfa_dmc!$B:$B,Data_mfa_dmc!$A45,env_ac_mfa_dmc!$C:$C,Data_mfa_dmc!G$11,env_ac_mfa_dmc!$D:$D,Data_mfa_dmc!$B$7,env_ac_mfa_dmc!$E:$E,Data_mfa_dmc!$B$9)</f>
        <v>0</v>
      </c>
      <c r="H45" s="152">
        <f>SUMIFS(env_ac_mfa_dmc!$F:$F,env_ac_mfa_dmc!$A:$A,Data_mfa_dmc!$B$8,env_ac_mfa_dmc!$B:$B,Data_mfa_dmc!$A45,env_ac_mfa_dmc!$C:$C,Data_mfa_dmc!H$11,env_ac_mfa_dmc!$D:$D,Data_mfa_dmc!$B$7,env_ac_mfa_dmc!$E:$E,Data_mfa_dmc!$B$9)</f>
        <v>0</v>
      </c>
      <c r="I45" s="152">
        <f>SUMIFS(env_ac_mfa_dmc!$F:$F,env_ac_mfa_dmc!$A:$A,Data_mfa_dmc!$B$8,env_ac_mfa_dmc!$B:$B,Data_mfa_dmc!$A45,env_ac_mfa_dmc!$C:$C,Data_mfa_dmc!I$11,env_ac_mfa_dmc!$D:$D,Data_mfa_dmc!$B$7,env_ac_mfa_dmc!$E:$E,Data_mfa_dmc!$B$9)</f>
        <v>0</v>
      </c>
      <c r="J45" s="152">
        <f t="shared" si="0"/>
        <v>0</v>
      </c>
      <c r="K45" s="192">
        <v>2021</v>
      </c>
      <c r="N45" s="188"/>
      <c r="O45" s="188"/>
      <c r="P45" s="188"/>
      <c r="Q45" s="188"/>
      <c r="R45" s="188"/>
      <c r="S45" s="188"/>
      <c r="T45" s="188"/>
      <c r="U45" s="188"/>
      <c r="V45" s="188"/>
      <c r="W45" s="188"/>
      <c r="X45" s="188"/>
    </row>
    <row r="46" spans="1:25" x14ac:dyDescent="0.2">
      <c r="A46" s="177" t="s">
        <v>104</v>
      </c>
      <c r="B46" s="189" t="s">
        <v>19</v>
      </c>
      <c r="C46" s="152">
        <f>SUMIFS(env_ac_mfa_dmc!$F:$F,env_ac_mfa_dmc!$A:$A,Data_mfa_dmc!$B$8,env_ac_mfa_dmc!$B:$B,Data_mfa_dmc!$A46,env_ac_mfa_dmc!$C:$C,Data_mfa_dmc!C$11,env_ac_mfa_dmc!$D:$D,Data_mfa_dmc!$B$7,env_ac_mfa_dmc!$E:$E,Data_mfa_dmc!$B$9)</f>
        <v>0</v>
      </c>
      <c r="D46" s="152">
        <f>SUMIFS(env_ac_mfa_dmc!$F:$F,env_ac_mfa_dmc!$A:$A,Data_mfa_dmc!$B$8,env_ac_mfa_dmc!$B:$B,Data_mfa_dmc!$A46,env_ac_mfa_dmc!$C:$C,Data_mfa_dmc!D$11,env_ac_mfa_dmc!$D:$D,Data_mfa_dmc!$B$7,env_ac_mfa_dmc!$E:$E,Data_mfa_dmc!$B$9)</f>
        <v>0</v>
      </c>
      <c r="E46" s="152">
        <f>SUMIFS(env_ac_mfa_dmc!$F:$F,env_ac_mfa_dmc!$A:$A,Data_mfa_dmc!$B$8,env_ac_mfa_dmc!$B:$B,Data_mfa_dmc!$A46,env_ac_mfa_dmc!$C:$C,Data_mfa_dmc!E$11,env_ac_mfa_dmc!$D:$D,Data_mfa_dmc!$B$7,env_ac_mfa_dmc!$E:$E,Data_mfa_dmc!$B$9)</f>
        <v>0</v>
      </c>
      <c r="F46" s="152">
        <f>SUMIFS(env_ac_mfa_dmc!$F:$F,env_ac_mfa_dmc!$A:$A,Data_mfa_dmc!$B$8,env_ac_mfa_dmc!$B:$B,Data_mfa_dmc!$A46,env_ac_mfa_dmc!$C:$C,Data_mfa_dmc!F$11,env_ac_mfa_dmc!$D:$D,Data_mfa_dmc!$B$7,env_ac_mfa_dmc!$E:$E,Data_mfa_dmc!$B$9)</f>
        <v>0</v>
      </c>
      <c r="G46" s="152">
        <f>SUMIFS(env_ac_mfa_dmc!$F:$F,env_ac_mfa_dmc!$A:$A,Data_mfa_dmc!$B$8,env_ac_mfa_dmc!$B:$B,Data_mfa_dmc!$A46,env_ac_mfa_dmc!$C:$C,Data_mfa_dmc!G$11,env_ac_mfa_dmc!$D:$D,Data_mfa_dmc!$B$7,env_ac_mfa_dmc!$E:$E,Data_mfa_dmc!$B$9)</f>
        <v>0</v>
      </c>
      <c r="H46" s="152">
        <f>SUMIFS(env_ac_mfa_dmc!$F:$F,env_ac_mfa_dmc!$A:$A,Data_mfa_dmc!$B$8,env_ac_mfa_dmc!$B:$B,Data_mfa_dmc!$A46,env_ac_mfa_dmc!$C:$C,Data_mfa_dmc!H$11,env_ac_mfa_dmc!$D:$D,Data_mfa_dmc!$B$7,env_ac_mfa_dmc!$E:$E,Data_mfa_dmc!$B$9)</f>
        <v>0</v>
      </c>
      <c r="I46" s="152">
        <f>SUMIFS(env_ac_mfa_dmc!$F:$F,env_ac_mfa_dmc!$A:$A,Data_mfa_dmc!$B$8,env_ac_mfa_dmc!$B:$B,Data_mfa_dmc!$A46,env_ac_mfa_dmc!$C:$C,Data_mfa_dmc!I$11,env_ac_mfa_dmc!$D:$D,Data_mfa_dmc!$B$7,env_ac_mfa_dmc!$E:$E,Data_mfa_dmc!$B$9)</f>
        <v>0</v>
      </c>
      <c r="J46" s="152">
        <f t="shared" si="0"/>
        <v>0</v>
      </c>
      <c r="K46" s="192">
        <v>2021</v>
      </c>
      <c r="N46" s="188"/>
      <c r="O46" s="188"/>
      <c r="P46" s="188"/>
      <c r="Q46" s="188"/>
      <c r="R46" s="188"/>
      <c r="S46" s="188"/>
      <c r="T46" s="188"/>
      <c r="U46" s="188"/>
      <c r="V46" s="188"/>
      <c r="W46" s="188"/>
      <c r="X46" s="188"/>
    </row>
    <row r="47" spans="1:25" x14ac:dyDescent="0.2">
      <c r="A47" s="177" t="s">
        <v>103</v>
      </c>
      <c r="B47" s="189" t="s">
        <v>752</v>
      </c>
      <c r="C47" s="152">
        <f>SUMIFS(env_ac_mfa_dmc!$F:$F,env_ac_mfa_dmc!$A:$A,Data_mfa_dmc!$B$8,env_ac_mfa_dmc!$B:$B,Data_mfa_dmc!$A47,env_ac_mfa_dmc!$C:$C,Data_mfa_dmc!C$11,env_ac_mfa_dmc!$D:$D,Data_mfa_dmc!$B$7,env_ac_mfa_dmc!$E:$E,Data_mfa_dmc!$B$9)</f>
        <v>0</v>
      </c>
      <c r="D47" s="152">
        <f>SUMIFS(env_ac_mfa_dmc!$F:$F,env_ac_mfa_dmc!$A:$A,Data_mfa_dmc!$B$8,env_ac_mfa_dmc!$B:$B,Data_mfa_dmc!$A47,env_ac_mfa_dmc!$C:$C,Data_mfa_dmc!D$11,env_ac_mfa_dmc!$D:$D,Data_mfa_dmc!$B$7,env_ac_mfa_dmc!$E:$E,Data_mfa_dmc!$B$9)</f>
        <v>0</v>
      </c>
      <c r="E47" s="152">
        <f>SUMIFS(env_ac_mfa_dmc!$F:$F,env_ac_mfa_dmc!$A:$A,Data_mfa_dmc!$B$8,env_ac_mfa_dmc!$B:$B,Data_mfa_dmc!$A47,env_ac_mfa_dmc!$C:$C,Data_mfa_dmc!E$11,env_ac_mfa_dmc!$D:$D,Data_mfa_dmc!$B$7,env_ac_mfa_dmc!$E:$E,Data_mfa_dmc!$B$9)</f>
        <v>0</v>
      </c>
      <c r="F47" s="152">
        <f>SUMIFS(env_ac_mfa_dmc!$F:$F,env_ac_mfa_dmc!$A:$A,Data_mfa_dmc!$B$8,env_ac_mfa_dmc!$B:$B,Data_mfa_dmc!$A47,env_ac_mfa_dmc!$C:$C,Data_mfa_dmc!F$11,env_ac_mfa_dmc!$D:$D,Data_mfa_dmc!$B$7,env_ac_mfa_dmc!$E:$E,Data_mfa_dmc!$B$9)</f>
        <v>0</v>
      </c>
      <c r="G47" s="152">
        <f>SUMIFS(env_ac_mfa_dmc!$F:$F,env_ac_mfa_dmc!$A:$A,Data_mfa_dmc!$B$8,env_ac_mfa_dmc!$B:$B,Data_mfa_dmc!$A47,env_ac_mfa_dmc!$C:$C,Data_mfa_dmc!G$11,env_ac_mfa_dmc!$D:$D,Data_mfa_dmc!$B$7,env_ac_mfa_dmc!$E:$E,Data_mfa_dmc!$B$9)</f>
        <v>0</v>
      </c>
      <c r="H47" s="152">
        <f>SUMIFS(env_ac_mfa_dmc!$F:$F,env_ac_mfa_dmc!$A:$A,Data_mfa_dmc!$B$8,env_ac_mfa_dmc!$B:$B,Data_mfa_dmc!$A47,env_ac_mfa_dmc!$C:$C,Data_mfa_dmc!H$11,env_ac_mfa_dmc!$D:$D,Data_mfa_dmc!$B$7,env_ac_mfa_dmc!$E:$E,Data_mfa_dmc!$B$9)</f>
        <v>0</v>
      </c>
      <c r="I47" s="152">
        <f>SUMIFS(env_ac_mfa_dmc!$F:$F,env_ac_mfa_dmc!$A:$A,Data_mfa_dmc!$B$8,env_ac_mfa_dmc!$B:$B,Data_mfa_dmc!$A47,env_ac_mfa_dmc!$C:$C,Data_mfa_dmc!I$11,env_ac_mfa_dmc!$D:$D,Data_mfa_dmc!$B$7,env_ac_mfa_dmc!$E:$E,Data_mfa_dmc!$B$9)</f>
        <v>0</v>
      </c>
      <c r="J47" s="152">
        <f t="shared" si="0"/>
        <v>0</v>
      </c>
      <c r="K47" s="190">
        <v>2022</v>
      </c>
      <c r="N47" s="188"/>
      <c r="O47" s="188"/>
      <c r="P47" s="188"/>
      <c r="Q47" s="188"/>
      <c r="R47" s="188"/>
      <c r="S47" s="188"/>
      <c r="T47" s="188"/>
      <c r="U47" s="188"/>
      <c r="V47" s="188"/>
      <c r="W47" s="188"/>
      <c r="X47" s="188"/>
    </row>
    <row r="48" spans="1:25" x14ac:dyDescent="0.2">
      <c r="A48" s="177" t="s">
        <v>101</v>
      </c>
      <c r="B48" s="189" t="s">
        <v>100</v>
      </c>
      <c r="C48" s="152">
        <f>SUMIFS(env_ac_mfa_dmc!$F:$F,env_ac_mfa_dmc!$A:$A,Data_mfa_dmc!$B$8,env_ac_mfa_dmc!$B:$B,Data_mfa_dmc!$A48,env_ac_mfa_dmc!$C:$C,Data_mfa_dmc!C$11,env_ac_mfa_dmc!$D:$D,Data_mfa_dmc!$B$7,env_ac_mfa_dmc!$E:$E,Data_mfa_dmc!$B$9)</f>
        <v>0</v>
      </c>
      <c r="D48" s="152">
        <f>SUMIFS(env_ac_mfa_dmc!$F:$F,env_ac_mfa_dmc!$A:$A,Data_mfa_dmc!$B$8,env_ac_mfa_dmc!$B:$B,Data_mfa_dmc!$A48,env_ac_mfa_dmc!$C:$C,Data_mfa_dmc!D$11,env_ac_mfa_dmc!$D:$D,Data_mfa_dmc!$B$7,env_ac_mfa_dmc!$E:$E,Data_mfa_dmc!$B$9)</f>
        <v>0</v>
      </c>
      <c r="E48" s="152">
        <f>SUMIFS(env_ac_mfa_dmc!$F:$F,env_ac_mfa_dmc!$A:$A,Data_mfa_dmc!$B$8,env_ac_mfa_dmc!$B:$B,Data_mfa_dmc!$A48,env_ac_mfa_dmc!$C:$C,Data_mfa_dmc!E$11,env_ac_mfa_dmc!$D:$D,Data_mfa_dmc!$B$7,env_ac_mfa_dmc!$E:$E,Data_mfa_dmc!$B$9)</f>
        <v>0</v>
      </c>
      <c r="F48" s="152">
        <f>SUMIFS(env_ac_mfa_dmc!$F:$F,env_ac_mfa_dmc!$A:$A,Data_mfa_dmc!$B$8,env_ac_mfa_dmc!$B:$B,Data_mfa_dmc!$A48,env_ac_mfa_dmc!$C:$C,Data_mfa_dmc!F$11,env_ac_mfa_dmc!$D:$D,Data_mfa_dmc!$B$7,env_ac_mfa_dmc!$E:$E,Data_mfa_dmc!$B$9)</f>
        <v>0</v>
      </c>
      <c r="G48" s="152">
        <f>SUMIFS(env_ac_mfa_dmc!$F:$F,env_ac_mfa_dmc!$A:$A,Data_mfa_dmc!$B$8,env_ac_mfa_dmc!$B:$B,Data_mfa_dmc!$A48,env_ac_mfa_dmc!$C:$C,Data_mfa_dmc!G$11,env_ac_mfa_dmc!$D:$D,Data_mfa_dmc!$B$7,env_ac_mfa_dmc!$E:$E,Data_mfa_dmc!$B$9)</f>
        <v>0</v>
      </c>
      <c r="H48" s="152">
        <f>SUMIFS(env_ac_mfa_dmc!$F:$F,env_ac_mfa_dmc!$A:$A,Data_mfa_dmc!$B$8,env_ac_mfa_dmc!$B:$B,Data_mfa_dmc!$A48,env_ac_mfa_dmc!$C:$C,Data_mfa_dmc!H$11,env_ac_mfa_dmc!$D:$D,Data_mfa_dmc!$B$7,env_ac_mfa_dmc!$E:$E,Data_mfa_dmc!$B$9)</f>
        <v>0</v>
      </c>
      <c r="I48" s="152">
        <f>SUMIFS(env_ac_mfa_dmc!$F:$F,env_ac_mfa_dmc!$A:$A,Data_mfa_dmc!$B$8,env_ac_mfa_dmc!$B:$B,Data_mfa_dmc!$A48,env_ac_mfa_dmc!$C:$C,Data_mfa_dmc!I$11,env_ac_mfa_dmc!$D:$D,Data_mfa_dmc!$B$7,env_ac_mfa_dmc!$E:$E,Data_mfa_dmc!$B$9)</f>
        <v>0</v>
      </c>
      <c r="J48" s="152">
        <f t="shared" si="0"/>
        <v>0</v>
      </c>
      <c r="K48" s="193">
        <v>2019</v>
      </c>
      <c r="N48" s="188"/>
      <c r="O48" s="188"/>
      <c r="P48" s="188"/>
      <c r="Q48" s="188"/>
      <c r="R48" s="188"/>
      <c r="S48" s="188"/>
      <c r="T48" s="188"/>
      <c r="U48" s="188"/>
      <c r="V48" s="188"/>
      <c r="W48" s="188"/>
      <c r="X48" s="188"/>
    </row>
    <row r="49" spans="1:25" x14ac:dyDescent="0.2">
      <c r="A49" s="177" t="s">
        <v>111</v>
      </c>
      <c r="B49" s="189" t="s">
        <v>46</v>
      </c>
      <c r="C49" s="152">
        <f>SUMIFS(env_ac_mfa_dmc!$F:$F,env_ac_mfa_dmc!$A:$A,Data_mfa_dmc!$B$8,env_ac_mfa_dmc!$B:$B,Data_mfa_dmc!$A49,env_ac_mfa_dmc!$C:$C,Data_mfa_dmc!C$11,env_ac_mfa_dmc!$D:$D,Data_mfa_dmc!$B$7,env_ac_mfa_dmc!$E:$E,Data_mfa_dmc!$B$9)</f>
        <v>0</v>
      </c>
      <c r="D49" s="152">
        <f>SUMIFS(env_ac_mfa_dmc!$F:$F,env_ac_mfa_dmc!$A:$A,Data_mfa_dmc!$B$8,env_ac_mfa_dmc!$B:$B,Data_mfa_dmc!$A49,env_ac_mfa_dmc!$C:$C,Data_mfa_dmc!D$11,env_ac_mfa_dmc!$D:$D,Data_mfa_dmc!$B$7,env_ac_mfa_dmc!$E:$E,Data_mfa_dmc!$B$9)</f>
        <v>0</v>
      </c>
      <c r="E49" s="152">
        <f>SUMIFS(env_ac_mfa_dmc!$F:$F,env_ac_mfa_dmc!$A:$A,Data_mfa_dmc!$B$8,env_ac_mfa_dmc!$B:$B,Data_mfa_dmc!$A49,env_ac_mfa_dmc!$C:$C,Data_mfa_dmc!E$11,env_ac_mfa_dmc!$D:$D,Data_mfa_dmc!$B$7,env_ac_mfa_dmc!$E:$E,Data_mfa_dmc!$B$9)</f>
        <v>0</v>
      </c>
      <c r="F49" s="152">
        <f>SUMIFS(env_ac_mfa_dmc!$F:$F,env_ac_mfa_dmc!$A:$A,Data_mfa_dmc!$B$8,env_ac_mfa_dmc!$B:$B,Data_mfa_dmc!$A49,env_ac_mfa_dmc!$C:$C,Data_mfa_dmc!F$11,env_ac_mfa_dmc!$D:$D,Data_mfa_dmc!$B$7,env_ac_mfa_dmc!$E:$E,Data_mfa_dmc!$B$9)</f>
        <v>0</v>
      </c>
      <c r="G49" s="152">
        <f>SUMIFS(env_ac_mfa_dmc!$F:$F,env_ac_mfa_dmc!$A:$A,Data_mfa_dmc!$B$8,env_ac_mfa_dmc!$B:$B,Data_mfa_dmc!$A49,env_ac_mfa_dmc!$C:$C,Data_mfa_dmc!G$11,env_ac_mfa_dmc!$D:$D,Data_mfa_dmc!$B$7,env_ac_mfa_dmc!$E:$E,Data_mfa_dmc!$B$9)</f>
        <v>0</v>
      </c>
      <c r="H49" s="152">
        <f>SUMIFS(env_ac_mfa_dmc!$F:$F,env_ac_mfa_dmc!$A:$A,Data_mfa_dmc!$B$8,env_ac_mfa_dmc!$B:$B,Data_mfa_dmc!$A49,env_ac_mfa_dmc!$C:$C,Data_mfa_dmc!H$11,env_ac_mfa_dmc!$D:$D,Data_mfa_dmc!$B$7,env_ac_mfa_dmc!$E:$E,Data_mfa_dmc!$B$9)</f>
        <v>0</v>
      </c>
      <c r="I49" s="152">
        <f>SUMIFS(env_ac_mfa_dmc!$F:$F,env_ac_mfa_dmc!$A:$A,Data_mfa_dmc!$B$8,env_ac_mfa_dmc!$B:$B,Data_mfa_dmc!$A49,env_ac_mfa_dmc!$C:$C,Data_mfa_dmc!I$11,env_ac_mfa_dmc!$D:$D,Data_mfa_dmc!$B$7,env_ac_mfa_dmc!$E:$E,Data_mfa_dmc!$B$9)</f>
        <v>0</v>
      </c>
      <c r="J49" s="152">
        <f t="shared" si="0"/>
        <v>0</v>
      </c>
      <c r="N49" s="188"/>
      <c r="O49" s="188"/>
      <c r="P49" s="188"/>
      <c r="Q49" s="188"/>
      <c r="R49" s="188"/>
      <c r="S49" s="188"/>
      <c r="T49" s="188"/>
      <c r="U49" s="188"/>
      <c r="V49" s="188"/>
      <c r="W49" s="188"/>
      <c r="X49" s="188"/>
    </row>
    <row r="50" spans="1:25" x14ac:dyDescent="0.2">
      <c r="K50" s="188"/>
      <c r="L50" s="188"/>
      <c r="M50" s="188"/>
      <c r="N50" s="188"/>
      <c r="O50" s="188"/>
      <c r="P50" s="188"/>
      <c r="Q50" s="188"/>
      <c r="R50" s="188"/>
      <c r="S50" s="188"/>
      <c r="T50" s="188"/>
      <c r="U50" s="188"/>
      <c r="V50" s="188"/>
      <c r="W50" s="188"/>
      <c r="X50" s="188"/>
      <c r="Y50" s="188"/>
    </row>
    <row r="51" spans="1:25" x14ac:dyDescent="0.2">
      <c r="A51" s="175" t="s">
        <v>51</v>
      </c>
      <c r="N51" s="188"/>
      <c r="O51" s="188"/>
      <c r="P51" s="188"/>
      <c r="Q51" s="188"/>
      <c r="R51" s="188"/>
      <c r="S51" s="188"/>
      <c r="T51" s="188"/>
      <c r="U51" s="188"/>
      <c r="V51" s="188"/>
      <c r="W51" s="188"/>
      <c r="X51" s="188"/>
    </row>
    <row r="52" spans="1:25" x14ac:dyDescent="0.2">
      <c r="A52" s="175" t="s">
        <v>14</v>
      </c>
      <c r="B52" s="175" t="s">
        <v>50</v>
      </c>
      <c r="N52" s="188"/>
      <c r="O52" s="188"/>
      <c r="P52" s="188"/>
      <c r="Q52" s="188"/>
      <c r="R52" s="188"/>
      <c r="S52" s="188"/>
      <c r="T52" s="188"/>
      <c r="U52" s="188"/>
      <c r="V52" s="188"/>
      <c r="W52" s="188"/>
      <c r="X52" s="188"/>
    </row>
    <row r="54" spans="1:25" x14ac:dyDescent="0.2">
      <c r="A54" s="175" t="s">
        <v>94</v>
      </c>
      <c r="B54" s="184" t="s">
        <v>708</v>
      </c>
      <c r="C54" s="176" t="s">
        <v>712</v>
      </c>
    </row>
    <row r="55" spans="1:25" x14ac:dyDescent="0.2">
      <c r="A55" s="175" t="s">
        <v>140</v>
      </c>
      <c r="B55" s="184">
        <v>2022</v>
      </c>
    </row>
    <row r="56" spans="1:25" x14ac:dyDescent="0.2">
      <c r="A56" s="175" t="s">
        <v>90</v>
      </c>
      <c r="B56" s="184" t="s">
        <v>56</v>
      </c>
      <c r="C56" s="176" t="s">
        <v>12</v>
      </c>
    </row>
    <row r="58" spans="1:25" x14ac:dyDescent="0.2">
      <c r="A58" s="177" t="s">
        <v>139</v>
      </c>
      <c r="B58" s="177" t="s">
        <v>92</v>
      </c>
      <c r="C58" s="177" t="s">
        <v>69</v>
      </c>
      <c r="D58" s="177" t="s">
        <v>68</v>
      </c>
      <c r="E58" s="177" t="s">
        <v>67</v>
      </c>
      <c r="F58" s="177" t="s">
        <v>65</v>
      </c>
      <c r="G58" s="177" t="s">
        <v>64</v>
      </c>
      <c r="H58" s="177" t="s">
        <v>62</v>
      </c>
      <c r="I58" s="177" t="s">
        <v>55</v>
      </c>
      <c r="J58" s="177" t="s">
        <v>783</v>
      </c>
    </row>
    <row r="59" spans="1:25" x14ac:dyDescent="0.2">
      <c r="A59" s="177" t="s">
        <v>93</v>
      </c>
      <c r="B59" s="177" t="s">
        <v>138</v>
      </c>
      <c r="C59" s="177" t="s">
        <v>0</v>
      </c>
      <c r="D59" s="177" t="s">
        <v>1</v>
      </c>
      <c r="E59" s="177" t="s">
        <v>66</v>
      </c>
      <c r="F59" s="177" t="s">
        <v>6</v>
      </c>
      <c r="G59" s="177" t="s">
        <v>63</v>
      </c>
      <c r="H59" s="177" t="s">
        <v>61</v>
      </c>
      <c r="I59" s="177" t="s">
        <v>54</v>
      </c>
      <c r="J59" s="177"/>
    </row>
    <row r="60" spans="1:25" x14ac:dyDescent="0.2">
      <c r="A60" s="177" t="s">
        <v>705</v>
      </c>
      <c r="B60" s="185" t="s">
        <v>711</v>
      </c>
      <c r="C60" s="152">
        <f>SUMIFS(env_ac_mfa_dmc!$F:$F,env_ac_mfa_dmc!$A:$A,Data_mfa_dmc!$B$55,env_ac_mfa_dmc!$B:$B,Data_mfa_dmc!$A60,env_ac_mfa_dmc!$C:$C,Data_mfa_dmc!C$58,env_ac_mfa_dmc!$D:$D,Data_mfa_dmc!$B$54,env_ac_mfa_dmc!$E:$E,Data_mfa_dmc!$B$56)</f>
        <v>14.227</v>
      </c>
      <c r="D60" s="152">
        <f>SUMIFS(env_ac_mfa_dmc!$F:$F,env_ac_mfa_dmc!$A:$A,Data_mfa_dmc!$B$55,env_ac_mfa_dmc!$B:$B,Data_mfa_dmc!$A60,env_ac_mfa_dmc!$C:$C,Data_mfa_dmc!D$58,env_ac_mfa_dmc!$D:$D,Data_mfa_dmc!$B$54,env_ac_mfa_dmc!$E:$E,Data_mfa_dmc!$B$56)</f>
        <v>3.2160000000000002</v>
      </c>
      <c r="E60" s="152">
        <f>SUMIFS(env_ac_mfa_dmc!$F:$F,env_ac_mfa_dmc!$A:$A,Data_mfa_dmc!$B$55,env_ac_mfa_dmc!$B:$B,Data_mfa_dmc!$A60,env_ac_mfa_dmc!$C:$C,Data_mfa_dmc!E$58,env_ac_mfa_dmc!$D:$D,Data_mfa_dmc!$B$54,env_ac_mfa_dmc!$E:$E,Data_mfa_dmc!$B$56)</f>
        <v>0.77500000000000002</v>
      </c>
      <c r="F60" s="152">
        <f>SUMIFS(env_ac_mfa_dmc!$F:$F,env_ac_mfa_dmc!$A:$A,Data_mfa_dmc!$B$55,env_ac_mfa_dmc!$B:$B,Data_mfa_dmc!$A60,env_ac_mfa_dmc!$C:$C,Data_mfa_dmc!F$58,env_ac_mfa_dmc!$D:$D,Data_mfa_dmc!$B$54,env_ac_mfa_dmc!$E:$E,Data_mfa_dmc!$B$56)</f>
        <v>7.4009999999999998</v>
      </c>
      <c r="G60" s="152">
        <f>SUMIFS(env_ac_mfa_dmc!$F:$F,env_ac_mfa_dmc!$A:$A,Data_mfa_dmc!$B$55,env_ac_mfa_dmc!$B:$B,Data_mfa_dmc!$A60,env_ac_mfa_dmc!$C:$C,Data_mfa_dmc!G$58,env_ac_mfa_dmc!$D:$D,Data_mfa_dmc!$B$54,env_ac_mfa_dmc!$E:$E,Data_mfa_dmc!$B$56)</f>
        <v>2.762</v>
      </c>
      <c r="H60" s="152">
        <f>SUMIFS(env_ac_mfa_dmc!$F:$F,env_ac_mfa_dmc!$A:$A,Data_mfa_dmc!$B$55,env_ac_mfa_dmc!$B:$B,Data_mfa_dmc!$A60,env_ac_mfa_dmc!$C:$C,Data_mfa_dmc!H$58,env_ac_mfa_dmc!$D:$D,Data_mfa_dmc!$B$54,env_ac_mfa_dmc!$E:$E,Data_mfa_dmc!$B$56)</f>
        <v>6.6000000000000003E-2</v>
      </c>
      <c r="I60" s="152">
        <f>SUMIFS(env_ac_mfa_dmc!$F:$F,env_ac_mfa_dmc!$A:$A,Data_mfa_dmc!$B$55,env_ac_mfa_dmc!$B:$B,Data_mfa_dmc!$A60,env_ac_mfa_dmc!$C:$C,Data_mfa_dmc!I$58,env_ac_mfa_dmc!$D:$D,Data_mfa_dmc!$B$54,env_ac_mfa_dmc!$E:$E,Data_mfa_dmc!$B$56)</f>
        <v>7.0000000000000001E-3</v>
      </c>
      <c r="J60" s="152">
        <f t="shared" si="0"/>
        <v>7.3000000000000009E-2</v>
      </c>
    </row>
    <row r="61" spans="1:25" x14ac:dyDescent="0.2">
      <c r="A61" s="177" t="s">
        <v>137</v>
      </c>
      <c r="B61" s="177" t="s">
        <v>39</v>
      </c>
      <c r="C61" s="152">
        <f>SUMIFS(env_ac_mfa_dmc!$F:$F,env_ac_mfa_dmc!$A:$A,Data_mfa_dmc!$B$55,env_ac_mfa_dmc!$B:$B,Data_mfa_dmc!$A61,env_ac_mfa_dmc!$C:$C,Data_mfa_dmc!C$58,env_ac_mfa_dmc!$D:$D,Data_mfa_dmc!$B$54,env_ac_mfa_dmc!$E:$E,Data_mfa_dmc!$B$56)</f>
        <v>12.768000000000001</v>
      </c>
      <c r="D61" s="152">
        <f>SUMIFS(env_ac_mfa_dmc!$F:$F,env_ac_mfa_dmc!$A:$A,Data_mfa_dmc!$B$55,env_ac_mfa_dmc!$B:$B,Data_mfa_dmc!$A61,env_ac_mfa_dmc!$C:$C,Data_mfa_dmc!D$58,env_ac_mfa_dmc!$D:$D,Data_mfa_dmc!$B$54,env_ac_mfa_dmc!$E:$E,Data_mfa_dmc!$B$56)</f>
        <v>4.43</v>
      </c>
      <c r="E61" s="152">
        <f>SUMIFS(env_ac_mfa_dmc!$F:$F,env_ac_mfa_dmc!$A:$A,Data_mfa_dmc!$B$55,env_ac_mfa_dmc!$B:$B,Data_mfa_dmc!$A61,env_ac_mfa_dmc!$C:$C,Data_mfa_dmc!E$58,env_ac_mfa_dmc!$D:$D,Data_mfa_dmc!$B$54,env_ac_mfa_dmc!$E:$E,Data_mfa_dmc!$B$56)</f>
        <v>1.431</v>
      </c>
      <c r="F61" s="152">
        <f>SUMIFS(env_ac_mfa_dmc!$F:$F,env_ac_mfa_dmc!$A:$A,Data_mfa_dmc!$B$55,env_ac_mfa_dmc!$B:$B,Data_mfa_dmc!$A61,env_ac_mfa_dmc!$C:$C,Data_mfa_dmc!F$58,env_ac_mfa_dmc!$D:$D,Data_mfa_dmc!$B$54,env_ac_mfa_dmc!$E:$E,Data_mfa_dmc!$B$56)</f>
        <v>4.8099999999999996</v>
      </c>
      <c r="G61" s="152">
        <f>SUMIFS(env_ac_mfa_dmc!$F:$F,env_ac_mfa_dmc!$A:$A,Data_mfa_dmc!$B$55,env_ac_mfa_dmc!$B:$B,Data_mfa_dmc!$A61,env_ac_mfa_dmc!$C:$C,Data_mfa_dmc!G$58,env_ac_mfa_dmc!$D:$D,Data_mfa_dmc!$B$54,env_ac_mfa_dmc!$E:$E,Data_mfa_dmc!$B$56)</f>
        <v>2.3180000000000001</v>
      </c>
      <c r="H61" s="152">
        <f>SUMIFS(env_ac_mfa_dmc!$F:$F,env_ac_mfa_dmc!$A:$A,Data_mfa_dmc!$B$55,env_ac_mfa_dmc!$B:$B,Data_mfa_dmc!$A61,env_ac_mfa_dmc!$C:$C,Data_mfa_dmc!H$58,env_ac_mfa_dmc!$D:$D,Data_mfa_dmc!$B$54,env_ac_mfa_dmc!$E:$E,Data_mfa_dmc!$B$56)</f>
        <v>-0.22</v>
      </c>
      <c r="I61" s="152">
        <f>SUMIFS(env_ac_mfa_dmc!$F:$F,env_ac_mfa_dmc!$A:$A,Data_mfa_dmc!$B$55,env_ac_mfa_dmc!$B:$B,Data_mfa_dmc!$A61,env_ac_mfa_dmc!$C:$C,Data_mfa_dmc!I$58,env_ac_mfa_dmc!$D:$D,Data_mfa_dmc!$B$54,env_ac_mfa_dmc!$E:$E,Data_mfa_dmc!$B$56)</f>
        <v>1E-3</v>
      </c>
      <c r="J61" s="152">
        <f t="shared" si="0"/>
        <v>-0.219</v>
      </c>
      <c r="K61" s="186"/>
      <c r="L61" s="186"/>
      <c r="M61" s="186"/>
      <c r="N61" s="186"/>
      <c r="O61" s="186"/>
      <c r="P61" s="186"/>
      <c r="Q61" s="186"/>
      <c r="S61" s="188"/>
      <c r="T61" s="188"/>
      <c r="U61" s="188"/>
      <c r="V61" s="188"/>
      <c r="W61" s="188"/>
      <c r="X61" s="188"/>
      <c r="Y61" s="188"/>
    </row>
    <row r="62" spans="1:25" x14ac:dyDescent="0.2">
      <c r="A62" s="177" t="s">
        <v>136</v>
      </c>
      <c r="B62" s="177" t="s">
        <v>29</v>
      </c>
      <c r="C62" s="152">
        <f>SUMIFS(env_ac_mfa_dmc!$F:$F,env_ac_mfa_dmc!$A:$A,Data_mfa_dmc!$B$55,env_ac_mfa_dmc!$B:$B,Data_mfa_dmc!$A62,env_ac_mfa_dmc!$C:$C,Data_mfa_dmc!C$58,env_ac_mfa_dmc!$D:$D,Data_mfa_dmc!$B$54,env_ac_mfa_dmc!$E:$E,Data_mfa_dmc!$B$56)</f>
        <v>24.442</v>
      </c>
      <c r="D62" s="152">
        <f>SUMIFS(env_ac_mfa_dmc!$F:$F,env_ac_mfa_dmc!$A:$A,Data_mfa_dmc!$B$55,env_ac_mfa_dmc!$B:$B,Data_mfa_dmc!$A62,env_ac_mfa_dmc!$C:$C,Data_mfa_dmc!D$58,env_ac_mfa_dmc!$D:$D,Data_mfa_dmc!$B$54,env_ac_mfa_dmc!$E:$E,Data_mfa_dmc!$B$56)</f>
        <v>3.46</v>
      </c>
      <c r="E62" s="152">
        <f>SUMIFS(env_ac_mfa_dmc!$F:$F,env_ac_mfa_dmc!$A:$A,Data_mfa_dmc!$B$55,env_ac_mfa_dmc!$B:$B,Data_mfa_dmc!$A62,env_ac_mfa_dmc!$C:$C,Data_mfa_dmc!E$58,env_ac_mfa_dmc!$D:$D,Data_mfa_dmc!$B$54,env_ac_mfa_dmc!$E:$E,Data_mfa_dmc!$B$56)</f>
        <v>5.7590000000000003</v>
      </c>
      <c r="F62" s="152">
        <f>SUMIFS(env_ac_mfa_dmc!$F:$F,env_ac_mfa_dmc!$A:$A,Data_mfa_dmc!$B$55,env_ac_mfa_dmc!$B:$B,Data_mfa_dmc!$A62,env_ac_mfa_dmc!$C:$C,Data_mfa_dmc!F$58,env_ac_mfa_dmc!$D:$D,Data_mfa_dmc!$B$54,env_ac_mfa_dmc!$E:$E,Data_mfa_dmc!$B$56)</f>
        <v>8.8810000000000002</v>
      </c>
      <c r="G62" s="152">
        <f>SUMIFS(env_ac_mfa_dmc!$F:$F,env_ac_mfa_dmc!$A:$A,Data_mfa_dmc!$B$55,env_ac_mfa_dmc!$B:$B,Data_mfa_dmc!$A62,env_ac_mfa_dmc!$C:$C,Data_mfa_dmc!G$58,env_ac_mfa_dmc!$D:$D,Data_mfa_dmc!$B$54,env_ac_mfa_dmc!$E:$E,Data_mfa_dmc!$B$56)</f>
        <v>6.6059999999999999</v>
      </c>
      <c r="H62" s="152">
        <f>SUMIFS(env_ac_mfa_dmc!$F:$F,env_ac_mfa_dmc!$A:$A,Data_mfa_dmc!$B$55,env_ac_mfa_dmc!$B:$B,Data_mfa_dmc!$A62,env_ac_mfa_dmc!$C:$C,Data_mfa_dmc!H$58,env_ac_mfa_dmc!$D:$D,Data_mfa_dmc!$B$54,env_ac_mfa_dmc!$E:$E,Data_mfa_dmc!$B$56)</f>
        <v>-0.27800000000000002</v>
      </c>
      <c r="I62" s="152">
        <f>SUMIFS(env_ac_mfa_dmc!$F:$F,env_ac_mfa_dmc!$A:$A,Data_mfa_dmc!$B$55,env_ac_mfa_dmc!$B:$B,Data_mfa_dmc!$A62,env_ac_mfa_dmc!$C:$C,Data_mfa_dmc!I$58,env_ac_mfa_dmc!$D:$D,Data_mfa_dmc!$B$54,env_ac_mfa_dmc!$E:$E,Data_mfa_dmc!$B$56)</f>
        <v>1.2999999999999999E-2</v>
      </c>
      <c r="J62" s="152">
        <f t="shared" si="0"/>
        <v>-0.26500000000000001</v>
      </c>
      <c r="K62" s="186"/>
      <c r="L62" s="186"/>
      <c r="M62" s="186"/>
      <c r="N62" s="186"/>
      <c r="O62" s="186"/>
      <c r="P62" s="186"/>
      <c r="Q62" s="186"/>
      <c r="S62" s="188"/>
      <c r="T62" s="188"/>
      <c r="U62" s="188"/>
      <c r="V62" s="188"/>
      <c r="W62" s="188"/>
      <c r="X62" s="188"/>
      <c r="Y62" s="188"/>
    </row>
    <row r="63" spans="1:25" x14ac:dyDescent="0.2">
      <c r="A63" s="177" t="s">
        <v>135</v>
      </c>
      <c r="B63" s="185" t="s">
        <v>666</v>
      </c>
      <c r="C63" s="152">
        <f>SUMIFS(env_ac_mfa_dmc!$F:$F,env_ac_mfa_dmc!$A:$A,Data_mfa_dmc!$B$55,env_ac_mfa_dmc!$B:$B,Data_mfa_dmc!$A63,env_ac_mfa_dmc!$C:$C,Data_mfa_dmc!C$58,env_ac_mfa_dmc!$D:$D,Data_mfa_dmc!$B$54,env_ac_mfa_dmc!$E:$E,Data_mfa_dmc!$B$56)</f>
        <v>15.744</v>
      </c>
      <c r="D63" s="152">
        <f>SUMIFS(env_ac_mfa_dmc!$F:$F,env_ac_mfa_dmc!$A:$A,Data_mfa_dmc!$B$55,env_ac_mfa_dmc!$B:$B,Data_mfa_dmc!$A63,env_ac_mfa_dmc!$C:$C,Data_mfa_dmc!D$58,env_ac_mfa_dmc!$D:$D,Data_mfa_dmc!$B$54,env_ac_mfa_dmc!$E:$E,Data_mfa_dmc!$B$56)</f>
        <v>2.1859999999999999</v>
      </c>
      <c r="E63" s="152">
        <f>SUMIFS(env_ac_mfa_dmc!$F:$F,env_ac_mfa_dmc!$A:$A,Data_mfa_dmc!$B$55,env_ac_mfa_dmc!$B:$B,Data_mfa_dmc!$A63,env_ac_mfa_dmc!$C:$C,Data_mfa_dmc!E$58,env_ac_mfa_dmc!$D:$D,Data_mfa_dmc!$B$54,env_ac_mfa_dmc!$E:$E,Data_mfa_dmc!$B$56)</f>
        <v>0.36</v>
      </c>
      <c r="F63" s="152">
        <f>SUMIFS(env_ac_mfa_dmc!$F:$F,env_ac_mfa_dmc!$A:$A,Data_mfa_dmc!$B$55,env_ac_mfa_dmc!$B:$B,Data_mfa_dmc!$A63,env_ac_mfa_dmc!$C:$C,Data_mfa_dmc!F$58,env_ac_mfa_dmc!$D:$D,Data_mfa_dmc!$B$54,env_ac_mfa_dmc!$E:$E,Data_mfa_dmc!$B$56)</f>
        <v>8.1039999999999992</v>
      </c>
      <c r="G63" s="152">
        <f>SUMIFS(env_ac_mfa_dmc!$F:$F,env_ac_mfa_dmc!$A:$A,Data_mfa_dmc!$B$55,env_ac_mfa_dmc!$B:$B,Data_mfa_dmc!$A63,env_ac_mfa_dmc!$C:$C,Data_mfa_dmc!G$58,env_ac_mfa_dmc!$D:$D,Data_mfa_dmc!$B$54,env_ac_mfa_dmc!$E:$E,Data_mfa_dmc!$B$56)</f>
        <v>5.0780000000000003</v>
      </c>
      <c r="H63" s="152">
        <f>SUMIFS(env_ac_mfa_dmc!$F:$F,env_ac_mfa_dmc!$A:$A,Data_mfa_dmc!$B$55,env_ac_mfa_dmc!$B:$B,Data_mfa_dmc!$A63,env_ac_mfa_dmc!$C:$C,Data_mfa_dmc!H$58,env_ac_mfa_dmc!$D:$D,Data_mfa_dmc!$B$54,env_ac_mfa_dmc!$E:$E,Data_mfa_dmc!$B$56)</f>
        <v>1.4999999999999999E-2</v>
      </c>
      <c r="I63" s="152">
        <f>SUMIFS(env_ac_mfa_dmc!$F:$F,env_ac_mfa_dmc!$A:$A,Data_mfa_dmc!$B$55,env_ac_mfa_dmc!$B:$B,Data_mfa_dmc!$A63,env_ac_mfa_dmc!$C:$C,Data_mfa_dmc!I$58,env_ac_mfa_dmc!$D:$D,Data_mfa_dmc!$B$54,env_ac_mfa_dmc!$E:$E,Data_mfa_dmc!$B$56)</f>
        <v>0</v>
      </c>
      <c r="J63" s="152">
        <f t="shared" si="0"/>
        <v>1.4999999999999999E-2</v>
      </c>
      <c r="K63" s="186"/>
      <c r="L63" s="186"/>
      <c r="M63" s="186"/>
      <c r="N63" s="186"/>
      <c r="O63" s="186"/>
      <c r="P63" s="186"/>
      <c r="Q63" s="186"/>
      <c r="S63" s="188"/>
      <c r="T63" s="188"/>
      <c r="U63" s="188"/>
      <c r="V63" s="188"/>
      <c r="W63" s="188"/>
      <c r="X63" s="188"/>
      <c r="Y63" s="188"/>
    </row>
    <row r="64" spans="1:25" x14ac:dyDescent="0.2">
      <c r="A64" s="177" t="s">
        <v>134</v>
      </c>
      <c r="B64" s="177" t="s">
        <v>24</v>
      </c>
      <c r="C64" s="152">
        <f>SUMIFS(env_ac_mfa_dmc!$F:$F,env_ac_mfa_dmc!$A:$A,Data_mfa_dmc!$B$55,env_ac_mfa_dmc!$B:$B,Data_mfa_dmc!$A64,env_ac_mfa_dmc!$C:$C,Data_mfa_dmc!C$58,env_ac_mfa_dmc!$D:$D,Data_mfa_dmc!$B$54,env_ac_mfa_dmc!$E:$E,Data_mfa_dmc!$B$56)</f>
        <v>25.216999999999999</v>
      </c>
      <c r="D64" s="152">
        <f>SUMIFS(env_ac_mfa_dmc!$F:$F,env_ac_mfa_dmc!$A:$A,Data_mfa_dmc!$B$55,env_ac_mfa_dmc!$B:$B,Data_mfa_dmc!$A64,env_ac_mfa_dmc!$C:$C,Data_mfa_dmc!D$58,env_ac_mfa_dmc!$D:$D,Data_mfa_dmc!$B$54,env_ac_mfa_dmc!$E:$E,Data_mfa_dmc!$B$56)</f>
        <v>7.3369999999999997</v>
      </c>
      <c r="E64" s="152">
        <f>SUMIFS(env_ac_mfa_dmc!$F:$F,env_ac_mfa_dmc!$A:$A,Data_mfa_dmc!$B$55,env_ac_mfa_dmc!$B:$B,Data_mfa_dmc!$A64,env_ac_mfa_dmc!$C:$C,Data_mfa_dmc!E$58,env_ac_mfa_dmc!$D:$D,Data_mfa_dmc!$B$54,env_ac_mfa_dmc!$E:$E,Data_mfa_dmc!$B$56)</f>
        <v>0.33200000000000002</v>
      </c>
      <c r="F64" s="152">
        <f>SUMIFS(env_ac_mfa_dmc!$F:$F,env_ac_mfa_dmc!$A:$A,Data_mfa_dmc!$B$55,env_ac_mfa_dmc!$B:$B,Data_mfa_dmc!$A64,env_ac_mfa_dmc!$C:$C,Data_mfa_dmc!F$58,env_ac_mfa_dmc!$D:$D,Data_mfa_dmc!$B$54,env_ac_mfa_dmc!$E:$E,Data_mfa_dmc!$B$56)</f>
        <v>13.587999999999999</v>
      </c>
      <c r="G64" s="152">
        <f>SUMIFS(env_ac_mfa_dmc!$F:$F,env_ac_mfa_dmc!$A:$A,Data_mfa_dmc!$B$55,env_ac_mfa_dmc!$B:$B,Data_mfa_dmc!$A64,env_ac_mfa_dmc!$C:$C,Data_mfa_dmc!G$58,env_ac_mfa_dmc!$D:$D,Data_mfa_dmc!$B$54,env_ac_mfa_dmc!$E:$E,Data_mfa_dmc!$B$56)</f>
        <v>4.0759999999999996</v>
      </c>
      <c r="H64" s="152">
        <f>SUMIFS(env_ac_mfa_dmc!$F:$F,env_ac_mfa_dmc!$A:$A,Data_mfa_dmc!$B$55,env_ac_mfa_dmc!$B:$B,Data_mfa_dmc!$A64,env_ac_mfa_dmc!$C:$C,Data_mfa_dmc!H$58,env_ac_mfa_dmc!$D:$D,Data_mfa_dmc!$B$54,env_ac_mfa_dmc!$E:$E,Data_mfa_dmc!$B$56)</f>
        <v>1.0999999999999999E-2</v>
      </c>
      <c r="I64" s="152">
        <f>SUMIFS(env_ac_mfa_dmc!$F:$F,env_ac_mfa_dmc!$A:$A,Data_mfa_dmc!$B$55,env_ac_mfa_dmc!$B:$B,Data_mfa_dmc!$A64,env_ac_mfa_dmc!$C:$C,Data_mfa_dmc!I$58,env_ac_mfa_dmc!$D:$D,Data_mfa_dmc!$B$54,env_ac_mfa_dmc!$E:$E,Data_mfa_dmc!$B$56)</f>
        <v>-0.127</v>
      </c>
      <c r="J64" s="152">
        <f t="shared" si="0"/>
        <v>-0.11600000000000001</v>
      </c>
      <c r="K64" s="186"/>
      <c r="L64" s="186"/>
      <c r="M64" s="186"/>
      <c r="N64" s="186"/>
      <c r="O64" s="186"/>
      <c r="P64" s="186"/>
      <c r="Q64" s="186"/>
      <c r="S64" s="188"/>
      <c r="T64" s="188"/>
      <c r="U64" s="188"/>
      <c r="V64" s="188"/>
      <c r="W64" s="188"/>
      <c r="X64" s="188"/>
      <c r="Y64" s="188"/>
    </row>
    <row r="65" spans="1:25" x14ac:dyDescent="0.2">
      <c r="A65" s="177" t="s">
        <v>60</v>
      </c>
      <c r="B65" s="177" t="s">
        <v>34</v>
      </c>
      <c r="C65" s="152">
        <f>SUMIFS(env_ac_mfa_dmc!$F:$F,env_ac_mfa_dmc!$A:$A,Data_mfa_dmc!$B$55,env_ac_mfa_dmc!$B:$B,Data_mfa_dmc!$A65,env_ac_mfa_dmc!$C:$C,Data_mfa_dmc!C$58,env_ac_mfa_dmc!$D:$D,Data_mfa_dmc!$B$54,env_ac_mfa_dmc!$E:$E,Data_mfa_dmc!$B$56)</f>
        <v>13.644</v>
      </c>
      <c r="D65" s="152">
        <f>SUMIFS(env_ac_mfa_dmc!$F:$F,env_ac_mfa_dmc!$A:$A,Data_mfa_dmc!$B$55,env_ac_mfa_dmc!$B:$B,Data_mfa_dmc!$A65,env_ac_mfa_dmc!$C:$C,Data_mfa_dmc!D$58,env_ac_mfa_dmc!$D:$D,Data_mfa_dmc!$B$54,env_ac_mfa_dmc!$E:$E,Data_mfa_dmc!$B$56)</f>
        <v>2.7610000000000001</v>
      </c>
      <c r="E65" s="152">
        <f>SUMIFS(env_ac_mfa_dmc!$F:$F,env_ac_mfa_dmc!$A:$A,Data_mfa_dmc!$B$55,env_ac_mfa_dmc!$B:$B,Data_mfa_dmc!$A65,env_ac_mfa_dmc!$C:$C,Data_mfa_dmc!E$58,env_ac_mfa_dmc!$D:$D,Data_mfa_dmc!$B$54,env_ac_mfa_dmc!$E:$E,Data_mfa_dmc!$B$56)</f>
        <v>0.45300000000000001</v>
      </c>
      <c r="F65" s="152">
        <f>SUMIFS(env_ac_mfa_dmc!$F:$F,env_ac_mfa_dmc!$A:$A,Data_mfa_dmc!$B$55,env_ac_mfa_dmc!$B:$B,Data_mfa_dmc!$A65,env_ac_mfa_dmc!$C:$C,Data_mfa_dmc!F$58,env_ac_mfa_dmc!$D:$D,Data_mfa_dmc!$B$54,env_ac_mfa_dmc!$E:$E,Data_mfa_dmc!$B$56)</f>
        <v>6.4989999999999997</v>
      </c>
      <c r="G65" s="152">
        <f>SUMIFS(env_ac_mfa_dmc!$F:$F,env_ac_mfa_dmc!$A:$A,Data_mfa_dmc!$B$55,env_ac_mfa_dmc!$B:$B,Data_mfa_dmc!$A65,env_ac_mfa_dmc!$C:$C,Data_mfa_dmc!G$58,env_ac_mfa_dmc!$D:$D,Data_mfa_dmc!$B$54,env_ac_mfa_dmc!$E:$E,Data_mfa_dmc!$B$56)</f>
        <v>3.9540000000000002</v>
      </c>
      <c r="H65" s="152">
        <f>SUMIFS(env_ac_mfa_dmc!$F:$F,env_ac_mfa_dmc!$A:$A,Data_mfa_dmc!$B$55,env_ac_mfa_dmc!$B:$B,Data_mfa_dmc!$A65,env_ac_mfa_dmc!$C:$C,Data_mfa_dmc!H$58,env_ac_mfa_dmc!$D:$D,Data_mfa_dmc!$B$54,env_ac_mfa_dmc!$E:$E,Data_mfa_dmc!$B$56)</f>
        <v>-5.2999999999999999E-2</v>
      </c>
      <c r="I65" s="152">
        <f>SUMIFS(env_ac_mfa_dmc!$F:$F,env_ac_mfa_dmc!$A:$A,Data_mfa_dmc!$B$55,env_ac_mfa_dmc!$B:$B,Data_mfa_dmc!$A65,env_ac_mfa_dmc!$C:$C,Data_mfa_dmc!I$58,env_ac_mfa_dmc!$D:$D,Data_mfa_dmc!$B$54,env_ac_mfa_dmc!$E:$E,Data_mfa_dmc!$B$56)</f>
        <v>3.1E-2</v>
      </c>
      <c r="J65" s="152">
        <f t="shared" si="0"/>
        <v>-2.1999999999999999E-2</v>
      </c>
      <c r="K65" s="186"/>
      <c r="L65" s="186"/>
      <c r="M65" s="186"/>
      <c r="N65" s="186"/>
      <c r="O65" s="186"/>
      <c r="P65" s="186"/>
      <c r="Q65" s="186"/>
      <c r="S65" s="188"/>
      <c r="T65" s="188"/>
      <c r="U65" s="188"/>
      <c r="V65" s="188"/>
      <c r="W65" s="188"/>
      <c r="X65" s="188"/>
      <c r="Y65" s="188"/>
    </row>
    <row r="66" spans="1:25" x14ac:dyDescent="0.2">
      <c r="A66" s="177" t="s">
        <v>133</v>
      </c>
      <c r="B66" s="177" t="s">
        <v>22</v>
      </c>
      <c r="C66" s="152">
        <f>SUMIFS(env_ac_mfa_dmc!$F:$F,env_ac_mfa_dmc!$A:$A,Data_mfa_dmc!$B$55,env_ac_mfa_dmc!$B:$B,Data_mfa_dmc!$A66,env_ac_mfa_dmc!$C:$C,Data_mfa_dmc!C$58,env_ac_mfa_dmc!$D:$D,Data_mfa_dmc!$B$54,env_ac_mfa_dmc!$E:$E,Data_mfa_dmc!$B$56)</f>
        <v>27.327999999999999</v>
      </c>
      <c r="D66" s="152">
        <f>SUMIFS(env_ac_mfa_dmc!$F:$F,env_ac_mfa_dmc!$A:$A,Data_mfa_dmc!$B$55,env_ac_mfa_dmc!$B:$B,Data_mfa_dmc!$A66,env_ac_mfa_dmc!$C:$C,Data_mfa_dmc!D$58,env_ac_mfa_dmc!$D:$D,Data_mfa_dmc!$B$54,env_ac_mfa_dmc!$E:$E,Data_mfa_dmc!$B$56)</f>
        <v>5.3869999999999996</v>
      </c>
      <c r="E66" s="152">
        <f>SUMIFS(env_ac_mfa_dmc!$F:$F,env_ac_mfa_dmc!$A:$A,Data_mfa_dmc!$B$55,env_ac_mfa_dmc!$B:$B,Data_mfa_dmc!$A66,env_ac_mfa_dmc!$C:$C,Data_mfa_dmc!E$58,env_ac_mfa_dmc!$D:$D,Data_mfa_dmc!$B$54,env_ac_mfa_dmc!$E:$E,Data_mfa_dmc!$B$56)</f>
        <v>0.247</v>
      </c>
      <c r="F66" s="152">
        <f>SUMIFS(env_ac_mfa_dmc!$F:$F,env_ac_mfa_dmc!$A:$A,Data_mfa_dmc!$B$55,env_ac_mfa_dmc!$B:$B,Data_mfa_dmc!$A66,env_ac_mfa_dmc!$C:$C,Data_mfa_dmc!F$58,env_ac_mfa_dmc!$D:$D,Data_mfa_dmc!$B$54,env_ac_mfa_dmc!$E:$E,Data_mfa_dmc!$B$56)</f>
        <v>13.476000000000001</v>
      </c>
      <c r="G66" s="152">
        <f>SUMIFS(env_ac_mfa_dmc!$F:$F,env_ac_mfa_dmc!$A:$A,Data_mfa_dmc!$B$55,env_ac_mfa_dmc!$B:$B,Data_mfa_dmc!$A66,env_ac_mfa_dmc!$C:$C,Data_mfa_dmc!G$58,env_ac_mfa_dmc!$D:$D,Data_mfa_dmc!$B$54,env_ac_mfa_dmc!$E:$E,Data_mfa_dmc!$B$56)</f>
        <v>8.2889999999999997</v>
      </c>
      <c r="H66" s="152">
        <f>SUMIFS(env_ac_mfa_dmc!$F:$F,env_ac_mfa_dmc!$A:$A,Data_mfa_dmc!$B$55,env_ac_mfa_dmc!$B:$B,Data_mfa_dmc!$A66,env_ac_mfa_dmc!$C:$C,Data_mfa_dmc!H$58,env_ac_mfa_dmc!$D:$D,Data_mfa_dmc!$B$54,env_ac_mfa_dmc!$E:$E,Data_mfa_dmc!$B$56)</f>
        <v>-6.9000000000000006E-2</v>
      </c>
      <c r="I66" s="152">
        <f>SUMIFS(env_ac_mfa_dmc!$F:$F,env_ac_mfa_dmc!$A:$A,Data_mfa_dmc!$B$55,env_ac_mfa_dmc!$B:$B,Data_mfa_dmc!$A66,env_ac_mfa_dmc!$C:$C,Data_mfa_dmc!I$58,env_ac_mfa_dmc!$D:$D,Data_mfa_dmc!$B$54,env_ac_mfa_dmc!$E:$E,Data_mfa_dmc!$B$56)</f>
        <v>0</v>
      </c>
      <c r="J66" s="152">
        <f t="shared" si="0"/>
        <v>-6.9000000000000006E-2</v>
      </c>
      <c r="K66" s="186"/>
      <c r="L66" s="186"/>
      <c r="M66" s="186"/>
      <c r="N66" s="186"/>
      <c r="O66" s="186"/>
      <c r="P66" s="186"/>
      <c r="Q66" s="186"/>
      <c r="S66" s="188"/>
      <c r="T66" s="188"/>
      <c r="U66" s="188"/>
      <c r="V66" s="188"/>
      <c r="W66" s="188"/>
      <c r="X66" s="188"/>
      <c r="Y66" s="188"/>
    </row>
    <row r="67" spans="1:25" x14ac:dyDescent="0.2">
      <c r="A67" s="177" t="s">
        <v>132</v>
      </c>
      <c r="B67" s="177" t="s">
        <v>26</v>
      </c>
      <c r="C67" s="152">
        <f>SUMIFS(env_ac_mfa_dmc!$F:$F,env_ac_mfa_dmc!$A:$A,Data_mfa_dmc!$B$55,env_ac_mfa_dmc!$B:$B,Data_mfa_dmc!$A67,env_ac_mfa_dmc!$C:$C,Data_mfa_dmc!C$58,env_ac_mfa_dmc!$D:$D,Data_mfa_dmc!$B$54,env_ac_mfa_dmc!$E:$E,Data_mfa_dmc!$B$56)</f>
        <v>23.654</v>
      </c>
      <c r="D67" s="152">
        <f>SUMIFS(env_ac_mfa_dmc!$F:$F,env_ac_mfa_dmc!$A:$A,Data_mfa_dmc!$B$55,env_ac_mfa_dmc!$B:$B,Data_mfa_dmc!$A67,env_ac_mfa_dmc!$C:$C,Data_mfa_dmc!D$58,env_ac_mfa_dmc!$D:$D,Data_mfa_dmc!$B$54,env_ac_mfa_dmc!$E:$E,Data_mfa_dmc!$B$56)</f>
        <v>8.9179999999999993</v>
      </c>
      <c r="E67" s="152">
        <f>SUMIFS(env_ac_mfa_dmc!$F:$F,env_ac_mfa_dmc!$A:$A,Data_mfa_dmc!$B$55,env_ac_mfa_dmc!$B:$B,Data_mfa_dmc!$A67,env_ac_mfa_dmc!$C:$C,Data_mfa_dmc!E$58,env_ac_mfa_dmc!$D:$D,Data_mfa_dmc!$B$54,env_ac_mfa_dmc!$E:$E,Data_mfa_dmc!$B$56)</f>
        <v>1.302</v>
      </c>
      <c r="F67" s="152">
        <f>SUMIFS(env_ac_mfa_dmc!$F:$F,env_ac_mfa_dmc!$A:$A,Data_mfa_dmc!$B$55,env_ac_mfa_dmc!$B:$B,Data_mfa_dmc!$A67,env_ac_mfa_dmc!$C:$C,Data_mfa_dmc!F$58,env_ac_mfa_dmc!$D:$D,Data_mfa_dmc!$B$54,env_ac_mfa_dmc!$E:$E,Data_mfa_dmc!$B$56)</f>
        <v>10.555999999999999</v>
      </c>
      <c r="G67" s="152">
        <f>SUMIFS(env_ac_mfa_dmc!$F:$F,env_ac_mfa_dmc!$A:$A,Data_mfa_dmc!$B$55,env_ac_mfa_dmc!$B:$B,Data_mfa_dmc!$A67,env_ac_mfa_dmc!$C:$C,Data_mfa_dmc!G$58,env_ac_mfa_dmc!$D:$D,Data_mfa_dmc!$B$54,env_ac_mfa_dmc!$E:$E,Data_mfa_dmc!$B$56)</f>
        <v>2.6549999999999998</v>
      </c>
      <c r="H67" s="152">
        <f>SUMIFS(env_ac_mfa_dmc!$F:$F,env_ac_mfa_dmc!$A:$A,Data_mfa_dmc!$B$55,env_ac_mfa_dmc!$B:$B,Data_mfa_dmc!$A67,env_ac_mfa_dmc!$C:$C,Data_mfa_dmc!H$58,env_ac_mfa_dmc!$D:$D,Data_mfa_dmc!$B$54,env_ac_mfa_dmc!$E:$E,Data_mfa_dmc!$B$56)</f>
        <v>0.222</v>
      </c>
      <c r="I67" s="152">
        <f>SUMIFS(env_ac_mfa_dmc!$F:$F,env_ac_mfa_dmc!$A:$A,Data_mfa_dmc!$B$55,env_ac_mfa_dmc!$B:$B,Data_mfa_dmc!$A67,env_ac_mfa_dmc!$C:$C,Data_mfa_dmc!I$58,env_ac_mfa_dmc!$D:$D,Data_mfa_dmc!$B$54,env_ac_mfa_dmc!$E:$E,Data_mfa_dmc!$B$56)</f>
        <v>0</v>
      </c>
      <c r="J67" s="152">
        <f t="shared" si="0"/>
        <v>0.222</v>
      </c>
      <c r="K67" s="186"/>
      <c r="L67" s="186"/>
      <c r="M67" s="186"/>
      <c r="N67" s="186"/>
      <c r="O67" s="186"/>
      <c r="P67" s="186"/>
      <c r="Q67" s="186"/>
      <c r="S67" s="188"/>
      <c r="T67" s="188"/>
      <c r="U67" s="188"/>
      <c r="V67" s="188"/>
      <c r="W67" s="188"/>
      <c r="X67" s="188"/>
      <c r="Y67" s="188"/>
    </row>
    <row r="68" spans="1:25" x14ac:dyDescent="0.2">
      <c r="A68" s="177" t="s">
        <v>131</v>
      </c>
      <c r="B68" s="177" t="s">
        <v>41</v>
      </c>
      <c r="C68" s="152">
        <f>SUMIFS(env_ac_mfa_dmc!$F:$F,env_ac_mfa_dmc!$A:$A,Data_mfa_dmc!$B$55,env_ac_mfa_dmc!$B:$B,Data_mfa_dmc!$A68,env_ac_mfa_dmc!$C:$C,Data_mfa_dmc!C$58,env_ac_mfa_dmc!$D:$D,Data_mfa_dmc!$B$54,env_ac_mfa_dmc!$E:$E,Data_mfa_dmc!$B$56)</f>
        <v>10.884</v>
      </c>
      <c r="D68" s="152">
        <f>SUMIFS(env_ac_mfa_dmc!$F:$F,env_ac_mfa_dmc!$A:$A,Data_mfa_dmc!$B$55,env_ac_mfa_dmc!$B:$B,Data_mfa_dmc!$A68,env_ac_mfa_dmc!$C:$C,Data_mfa_dmc!D$58,env_ac_mfa_dmc!$D:$D,Data_mfa_dmc!$B$54,env_ac_mfa_dmc!$E:$E,Data_mfa_dmc!$B$56)</f>
        <v>2.673</v>
      </c>
      <c r="E68" s="152">
        <f>SUMIFS(env_ac_mfa_dmc!$F:$F,env_ac_mfa_dmc!$A:$A,Data_mfa_dmc!$B$55,env_ac_mfa_dmc!$B:$B,Data_mfa_dmc!$A68,env_ac_mfa_dmc!$C:$C,Data_mfa_dmc!E$58,env_ac_mfa_dmc!$D:$D,Data_mfa_dmc!$B$54,env_ac_mfa_dmc!$E:$E,Data_mfa_dmc!$B$56)</f>
        <v>0.38100000000000001</v>
      </c>
      <c r="F68" s="152">
        <f>SUMIFS(env_ac_mfa_dmc!$F:$F,env_ac_mfa_dmc!$A:$A,Data_mfa_dmc!$B$55,env_ac_mfa_dmc!$B:$B,Data_mfa_dmc!$A68,env_ac_mfa_dmc!$C:$C,Data_mfa_dmc!F$58,env_ac_mfa_dmc!$D:$D,Data_mfa_dmc!$B$54,env_ac_mfa_dmc!$E:$E,Data_mfa_dmc!$B$56)</f>
        <v>4.5910000000000002</v>
      </c>
      <c r="G68" s="152">
        <f>SUMIFS(env_ac_mfa_dmc!$F:$F,env_ac_mfa_dmc!$A:$A,Data_mfa_dmc!$B$55,env_ac_mfa_dmc!$B:$B,Data_mfa_dmc!$A68,env_ac_mfa_dmc!$C:$C,Data_mfa_dmc!G$58,env_ac_mfa_dmc!$D:$D,Data_mfa_dmc!$B$54,env_ac_mfa_dmc!$E:$E,Data_mfa_dmc!$B$56)</f>
        <v>3.2490000000000001</v>
      </c>
      <c r="H68" s="152">
        <f>SUMIFS(env_ac_mfa_dmc!$F:$F,env_ac_mfa_dmc!$A:$A,Data_mfa_dmc!$B$55,env_ac_mfa_dmc!$B:$B,Data_mfa_dmc!$A68,env_ac_mfa_dmc!$C:$C,Data_mfa_dmc!H$58,env_ac_mfa_dmc!$D:$D,Data_mfa_dmc!$B$54,env_ac_mfa_dmc!$E:$E,Data_mfa_dmc!$B$56)</f>
        <v>-5.0000000000000001E-3</v>
      </c>
      <c r="I68" s="152">
        <f>SUMIFS(env_ac_mfa_dmc!$F:$F,env_ac_mfa_dmc!$A:$A,Data_mfa_dmc!$B$55,env_ac_mfa_dmc!$B:$B,Data_mfa_dmc!$A68,env_ac_mfa_dmc!$C:$C,Data_mfa_dmc!I$58,env_ac_mfa_dmc!$D:$D,Data_mfa_dmc!$B$54,env_ac_mfa_dmc!$E:$E,Data_mfa_dmc!$B$56)</f>
        <v>-4.0000000000000001E-3</v>
      </c>
      <c r="J68" s="152">
        <f t="shared" si="0"/>
        <v>-9.0000000000000011E-3</v>
      </c>
      <c r="K68" s="186"/>
      <c r="L68" s="186"/>
      <c r="M68" s="186"/>
      <c r="N68" s="186"/>
      <c r="O68" s="186"/>
      <c r="P68" s="186"/>
      <c r="Q68" s="186"/>
      <c r="S68" s="188"/>
      <c r="T68" s="188"/>
      <c r="U68" s="188"/>
      <c r="V68" s="188"/>
      <c r="W68" s="188"/>
      <c r="X68" s="188"/>
      <c r="Y68" s="188"/>
    </row>
    <row r="69" spans="1:25" x14ac:dyDescent="0.2">
      <c r="A69" s="177" t="s">
        <v>130</v>
      </c>
      <c r="B69" s="177" t="s">
        <v>45</v>
      </c>
      <c r="C69" s="152">
        <f>SUMIFS(env_ac_mfa_dmc!$F:$F,env_ac_mfa_dmc!$A:$A,Data_mfa_dmc!$B$55,env_ac_mfa_dmc!$B:$B,Data_mfa_dmc!$A69,env_ac_mfa_dmc!$C:$C,Data_mfa_dmc!C$58,env_ac_mfa_dmc!$D:$D,Data_mfa_dmc!$B$54,env_ac_mfa_dmc!$E:$E,Data_mfa_dmc!$B$56)</f>
        <v>8.7780000000000005</v>
      </c>
      <c r="D69" s="152">
        <f>SUMIFS(env_ac_mfa_dmc!$F:$F,env_ac_mfa_dmc!$A:$A,Data_mfa_dmc!$B$55,env_ac_mfa_dmc!$B:$B,Data_mfa_dmc!$A69,env_ac_mfa_dmc!$C:$C,Data_mfa_dmc!D$58,env_ac_mfa_dmc!$D:$D,Data_mfa_dmc!$B$54,env_ac_mfa_dmc!$E:$E,Data_mfa_dmc!$B$56)</f>
        <v>2.5630000000000002</v>
      </c>
      <c r="E69" s="152">
        <f>SUMIFS(env_ac_mfa_dmc!$F:$F,env_ac_mfa_dmc!$A:$A,Data_mfa_dmc!$B$55,env_ac_mfa_dmc!$B:$B,Data_mfa_dmc!$A69,env_ac_mfa_dmc!$C:$C,Data_mfa_dmc!E$58,env_ac_mfa_dmc!$D:$D,Data_mfa_dmc!$B$54,env_ac_mfa_dmc!$E:$E,Data_mfa_dmc!$B$56)</f>
        <v>0.68300000000000005</v>
      </c>
      <c r="F69" s="152">
        <f>SUMIFS(env_ac_mfa_dmc!$F:$F,env_ac_mfa_dmc!$A:$A,Data_mfa_dmc!$B$55,env_ac_mfa_dmc!$B:$B,Data_mfa_dmc!$A69,env_ac_mfa_dmc!$C:$C,Data_mfa_dmc!F$58,env_ac_mfa_dmc!$D:$D,Data_mfa_dmc!$B$54,env_ac_mfa_dmc!$E:$E,Data_mfa_dmc!$B$56)</f>
        <v>3.94</v>
      </c>
      <c r="G69" s="152">
        <f>SUMIFS(env_ac_mfa_dmc!$F:$F,env_ac_mfa_dmc!$A:$A,Data_mfa_dmc!$B$55,env_ac_mfa_dmc!$B:$B,Data_mfa_dmc!$A69,env_ac_mfa_dmc!$C:$C,Data_mfa_dmc!G$58,env_ac_mfa_dmc!$D:$D,Data_mfa_dmc!$B$54,env_ac_mfa_dmc!$E:$E,Data_mfa_dmc!$B$56)</f>
        <v>1.7350000000000001</v>
      </c>
      <c r="H69" s="152">
        <f>SUMIFS(env_ac_mfa_dmc!$F:$F,env_ac_mfa_dmc!$A:$A,Data_mfa_dmc!$B$55,env_ac_mfa_dmc!$B:$B,Data_mfa_dmc!$A69,env_ac_mfa_dmc!$C:$C,Data_mfa_dmc!H$58,env_ac_mfa_dmc!$D:$D,Data_mfa_dmc!$B$54,env_ac_mfa_dmc!$E:$E,Data_mfa_dmc!$B$56)</f>
        <v>-0.14299999999999999</v>
      </c>
      <c r="I69" s="152">
        <f>SUMIFS(env_ac_mfa_dmc!$F:$F,env_ac_mfa_dmc!$A:$A,Data_mfa_dmc!$B$55,env_ac_mfa_dmc!$B:$B,Data_mfa_dmc!$A69,env_ac_mfa_dmc!$C:$C,Data_mfa_dmc!I$58,env_ac_mfa_dmc!$D:$D,Data_mfa_dmc!$B$54,env_ac_mfa_dmc!$E:$E,Data_mfa_dmc!$B$56)</f>
        <v>0</v>
      </c>
      <c r="J69" s="152">
        <f t="shared" si="0"/>
        <v>-0.14299999999999999</v>
      </c>
      <c r="K69" s="186"/>
      <c r="L69" s="186"/>
      <c r="M69" s="186"/>
      <c r="N69" s="186"/>
      <c r="O69" s="186"/>
      <c r="P69" s="186"/>
      <c r="Q69" s="186"/>
      <c r="S69" s="188"/>
      <c r="T69" s="188"/>
      <c r="U69" s="188"/>
      <c r="V69" s="188"/>
      <c r="W69" s="188"/>
      <c r="X69" s="188"/>
      <c r="Y69" s="188"/>
    </row>
    <row r="70" spans="1:25" x14ac:dyDescent="0.2">
      <c r="A70" s="177" t="s">
        <v>129</v>
      </c>
      <c r="B70" s="177" t="s">
        <v>42</v>
      </c>
      <c r="C70" s="152">
        <f>SUMIFS(env_ac_mfa_dmc!$F:$F,env_ac_mfa_dmc!$A:$A,Data_mfa_dmc!$B$55,env_ac_mfa_dmc!$B:$B,Data_mfa_dmc!$A70,env_ac_mfa_dmc!$C:$C,Data_mfa_dmc!C$58,env_ac_mfa_dmc!$D:$D,Data_mfa_dmc!$B$54,env_ac_mfa_dmc!$E:$E,Data_mfa_dmc!$B$56)</f>
        <v>11.164</v>
      </c>
      <c r="D70" s="152">
        <f>SUMIFS(env_ac_mfa_dmc!$F:$F,env_ac_mfa_dmc!$A:$A,Data_mfa_dmc!$B$55,env_ac_mfa_dmc!$B:$B,Data_mfa_dmc!$A70,env_ac_mfa_dmc!$C:$C,Data_mfa_dmc!D$58,env_ac_mfa_dmc!$D:$D,Data_mfa_dmc!$B$54,env_ac_mfa_dmc!$E:$E,Data_mfa_dmc!$B$56)</f>
        <v>2.8519999999999999</v>
      </c>
      <c r="E70" s="152">
        <f>SUMIFS(env_ac_mfa_dmc!$F:$F,env_ac_mfa_dmc!$A:$A,Data_mfa_dmc!$B$55,env_ac_mfa_dmc!$B:$B,Data_mfa_dmc!$A70,env_ac_mfa_dmc!$C:$C,Data_mfa_dmc!E$58,env_ac_mfa_dmc!$D:$D,Data_mfa_dmc!$B$54,env_ac_mfa_dmc!$E:$E,Data_mfa_dmc!$B$56)</f>
        <v>0.25700000000000001</v>
      </c>
      <c r="F70" s="152">
        <f>SUMIFS(env_ac_mfa_dmc!$F:$F,env_ac_mfa_dmc!$A:$A,Data_mfa_dmc!$B$55,env_ac_mfa_dmc!$B:$B,Data_mfa_dmc!$A70,env_ac_mfa_dmc!$C:$C,Data_mfa_dmc!F$58,env_ac_mfa_dmc!$D:$D,Data_mfa_dmc!$B$54,env_ac_mfa_dmc!$E:$E,Data_mfa_dmc!$B$56)</f>
        <v>6.1</v>
      </c>
      <c r="G70" s="152">
        <f>SUMIFS(env_ac_mfa_dmc!$F:$F,env_ac_mfa_dmc!$A:$A,Data_mfa_dmc!$B$55,env_ac_mfa_dmc!$B:$B,Data_mfa_dmc!$A70,env_ac_mfa_dmc!$C:$C,Data_mfa_dmc!G$58,env_ac_mfa_dmc!$D:$D,Data_mfa_dmc!$B$54,env_ac_mfa_dmc!$E:$E,Data_mfa_dmc!$B$56)</f>
        <v>1.827</v>
      </c>
      <c r="H70" s="152">
        <f>SUMIFS(env_ac_mfa_dmc!$F:$F,env_ac_mfa_dmc!$A:$A,Data_mfa_dmc!$B$55,env_ac_mfa_dmc!$B:$B,Data_mfa_dmc!$A70,env_ac_mfa_dmc!$C:$C,Data_mfa_dmc!H$58,env_ac_mfa_dmc!$D:$D,Data_mfa_dmc!$B$54,env_ac_mfa_dmc!$E:$E,Data_mfa_dmc!$B$56)</f>
        <v>0.127</v>
      </c>
      <c r="I70" s="152">
        <f>SUMIFS(env_ac_mfa_dmc!$F:$F,env_ac_mfa_dmc!$A:$A,Data_mfa_dmc!$B$55,env_ac_mfa_dmc!$B:$B,Data_mfa_dmc!$A70,env_ac_mfa_dmc!$C:$C,Data_mfa_dmc!I$58,env_ac_mfa_dmc!$D:$D,Data_mfa_dmc!$B$54,env_ac_mfa_dmc!$E:$E,Data_mfa_dmc!$B$56)</f>
        <v>1E-3</v>
      </c>
      <c r="J70" s="152">
        <f t="shared" si="0"/>
        <v>0.128</v>
      </c>
      <c r="K70" s="186"/>
      <c r="L70" s="186"/>
      <c r="M70" s="186"/>
      <c r="N70" s="186"/>
      <c r="O70" s="186"/>
      <c r="P70" s="186"/>
      <c r="Q70" s="186"/>
      <c r="S70" s="188"/>
      <c r="T70" s="188"/>
      <c r="U70" s="188"/>
      <c r="V70" s="188"/>
      <c r="W70" s="188"/>
      <c r="X70" s="188"/>
      <c r="Y70" s="188"/>
    </row>
    <row r="71" spans="1:25" x14ac:dyDescent="0.2">
      <c r="A71" s="177" t="s">
        <v>128</v>
      </c>
      <c r="B71" s="177" t="s">
        <v>43</v>
      </c>
      <c r="C71" s="152">
        <f>SUMIFS(env_ac_mfa_dmc!$F:$F,env_ac_mfa_dmc!$A:$A,Data_mfa_dmc!$B$55,env_ac_mfa_dmc!$B:$B,Data_mfa_dmc!$A71,env_ac_mfa_dmc!$C:$C,Data_mfa_dmc!C$58,env_ac_mfa_dmc!$D:$D,Data_mfa_dmc!$B$54,env_ac_mfa_dmc!$E:$E,Data_mfa_dmc!$B$56)</f>
        <v>11.981</v>
      </c>
      <c r="D71" s="152">
        <f>SUMIFS(env_ac_mfa_dmc!$F:$F,env_ac_mfa_dmc!$A:$A,Data_mfa_dmc!$B$55,env_ac_mfa_dmc!$B:$B,Data_mfa_dmc!$A71,env_ac_mfa_dmc!$C:$C,Data_mfa_dmc!D$58,env_ac_mfa_dmc!$D:$D,Data_mfa_dmc!$B$54,env_ac_mfa_dmc!$E:$E,Data_mfa_dmc!$B$56)</f>
        <v>2.988</v>
      </c>
      <c r="E71" s="152">
        <f>SUMIFS(env_ac_mfa_dmc!$F:$F,env_ac_mfa_dmc!$A:$A,Data_mfa_dmc!$B$55,env_ac_mfa_dmc!$B:$B,Data_mfa_dmc!$A71,env_ac_mfa_dmc!$C:$C,Data_mfa_dmc!E$58,env_ac_mfa_dmc!$D:$D,Data_mfa_dmc!$B$54,env_ac_mfa_dmc!$E:$E,Data_mfa_dmc!$B$56)</f>
        <v>0.246</v>
      </c>
      <c r="F71" s="152">
        <f>SUMIFS(env_ac_mfa_dmc!$F:$F,env_ac_mfa_dmc!$A:$A,Data_mfa_dmc!$B$55,env_ac_mfa_dmc!$B:$B,Data_mfa_dmc!$A71,env_ac_mfa_dmc!$C:$C,Data_mfa_dmc!F$58,env_ac_mfa_dmc!$D:$D,Data_mfa_dmc!$B$54,env_ac_mfa_dmc!$E:$E,Data_mfa_dmc!$B$56)</f>
        <v>6.8280000000000003</v>
      </c>
      <c r="G71" s="152">
        <f>SUMIFS(env_ac_mfa_dmc!$F:$F,env_ac_mfa_dmc!$A:$A,Data_mfa_dmc!$B$55,env_ac_mfa_dmc!$B:$B,Data_mfa_dmc!$A71,env_ac_mfa_dmc!$C:$C,Data_mfa_dmc!G$58,env_ac_mfa_dmc!$D:$D,Data_mfa_dmc!$B$54,env_ac_mfa_dmc!$E:$E,Data_mfa_dmc!$B$56)</f>
        <v>1.7030000000000001</v>
      </c>
      <c r="H71" s="152">
        <f>SUMIFS(env_ac_mfa_dmc!$F:$F,env_ac_mfa_dmc!$A:$A,Data_mfa_dmc!$B$55,env_ac_mfa_dmc!$B:$B,Data_mfa_dmc!$A71,env_ac_mfa_dmc!$C:$C,Data_mfa_dmc!H$58,env_ac_mfa_dmc!$D:$D,Data_mfa_dmc!$B$54,env_ac_mfa_dmc!$E:$E,Data_mfa_dmc!$B$56)</f>
        <v>0.21</v>
      </c>
      <c r="I71" s="152">
        <f>SUMIFS(env_ac_mfa_dmc!$F:$F,env_ac_mfa_dmc!$A:$A,Data_mfa_dmc!$B$55,env_ac_mfa_dmc!$B:$B,Data_mfa_dmc!$A71,env_ac_mfa_dmc!$C:$C,Data_mfa_dmc!I$58,env_ac_mfa_dmc!$D:$D,Data_mfa_dmc!$B$54,env_ac_mfa_dmc!$E:$E,Data_mfa_dmc!$B$56)</f>
        <v>5.0000000000000001E-3</v>
      </c>
      <c r="J71" s="152">
        <f t="shared" si="0"/>
        <v>0.215</v>
      </c>
      <c r="K71" s="186"/>
      <c r="L71" s="186"/>
      <c r="M71" s="186"/>
      <c r="N71" s="186"/>
      <c r="O71" s="186"/>
      <c r="P71" s="186"/>
      <c r="Q71" s="186"/>
      <c r="S71" s="188"/>
      <c r="T71" s="188"/>
      <c r="U71" s="188"/>
      <c r="V71" s="188"/>
      <c r="W71" s="188"/>
      <c r="X71" s="188"/>
      <c r="Y71" s="188"/>
    </row>
    <row r="72" spans="1:25" x14ac:dyDescent="0.2">
      <c r="A72" s="177" t="s">
        <v>127</v>
      </c>
      <c r="B72" s="177" t="s">
        <v>47</v>
      </c>
      <c r="C72" s="152">
        <f>SUMIFS(env_ac_mfa_dmc!$F:$F,env_ac_mfa_dmc!$A:$A,Data_mfa_dmc!$B$55,env_ac_mfa_dmc!$B:$B,Data_mfa_dmc!$A72,env_ac_mfa_dmc!$C:$C,Data_mfa_dmc!C$58,env_ac_mfa_dmc!$D:$D,Data_mfa_dmc!$B$54,env_ac_mfa_dmc!$E:$E,Data_mfa_dmc!$B$56)</f>
        <v>8.6809999999999992</v>
      </c>
      <c r="D72" s="152">
        <f>SUMIFS(env_ac_mfa_dmc!$F:$F,env_ac_mfa_dmc!$A:$A,Data_mfa_dmc!$B$55,env_ac_mfa_dmc!$B:$B,Data_mfa_dmc!$A72,env_ac_mfa_dmc!$C:$C,Data_mfa_dmc!D$58,env_ac_mfa_dmc!$D:$D,Data_mfa_dmc!$B$54,env_ac_mfa_dmc!$E:$E,Data_mfa_dmc!$B$56)</f>
        <v>2.1930000000000001</v>
      </c>
      <c r="E72" s="152">
        <f>SUMIFS(env_ac_mfa_dmc!$F:$F,env_ac_mfa_dmc!$A:$A,Data_mfa_dmc!$B$55,env_ac_mfa_dmc!$B:$B,Data_mfa_dmc!$A72,env_ac_mfa_dmc!$C:$C,Data_mfa_dmc!E$58,env_ac_mfa_dmc!$D:$D,Data_mfa_dmc!$B$54,env_ac_mfa_dmc!$E:$E,Data_mfa_dmc!$B$56)</f>
        <v>0.27100000000000002</v>
      </c>
      <c r="F72" s="152">
        <f>SUMIFS(env_ac_mfa_dmc!$F:$F,env_ac_mfa_dmc!$A:$A,Data_mfa_dmc!$B$55,env_ac_mfa_dmc!$B:$B,Data_mfa_dmc!$A72,env_ac_mfa_dmc!$C:$C,Data_mfa_dmc!F$58,env_ac_mfa_dmc!$D:$D,Data_mfa_dmc!$B$54,env_ac_mfa_dmc!$E:$E,Data_mfa_dmc!$B$56)</f>
        <v>4.0570000000000004</v>
      </c>
      <c r="G72" s="152">
        <f>SUMIFS(env_ac_mfa_dmc!$F:$F,env_ac_mfa_dmc!$A:$A,Data_mfa_dmc!$B$55,env_ac_mfa_dmc!$B:$B,Data_mfa_dmc!$A72,env_ac_mfa_dmc!$C:$C,Data_mfa_dmc!G$58,env_ac_mfa_dmc!$D:$D,Data_mfa_dmc!$B$54,env_ac_mfa_dmc!$E:$E,Data_mfa_dmc!$B$56)</f>
        <v>2.2240000000000002</v>
      </c>
      <c r="H72" s="152">
        <f>SUMIFS(env_ac_mfa_dmc!$F:$F,env_ac_mfa_dmc!$A:$A,Data_mfa_dmc!$B$55,env_ac_mfa_dmc!$B:$B,Data_mfa_dmc!$A72,env_ac_mfa_dmc!$C:$C,Data_mfa_dmc!H$58,env_ac_mfa_dmc!$D:$D,Data_mfa_dmc!$B$54,env_ac_mfa_dmc!$E:$E,Data_mfa_dmc!$B$56)</f>
        <v>-6.2E-2</v>
      </c>
      <c r="I72" s="152">
        <f>SUMIFS(env_ac_mfa_dmc!$F:$F,env_ac_mfa_dmc!$A:$A,Data_mfa_dmc!$B$55,env_ac_mfa_dmc!$B:$B,Data_mfa_dmc!$A72,env_ac_mfa_dmc!$C:$C,Data_mfa_dmc!I$58,env_ac_mfa_dmc!$D:$D,Data_mfa_dmc!$B$54,env_ac_mfa_dmc!$E:$E,Data_mfa_dmc!$B$56)</f>
        <v>-1E-3</v>
      </c>
      <c r="J72" s="152">
        <f t="shared" si="0"/>
        <v>-6.3E-2</v>
      </c>
      <c r="K72" s="186"/>
      <c r="L72" s="186"/>
      <c r="M72" s="186"/>
      <c r="N72" s="186"/>
      <c r="O72" s="186"/>
      <c r="P72" s="186"/>
      <c r="Q72" s="186"/>
      <c r="S72" s="188"/>
      <c r="T72" s="188"/>
      <c r="U72" s="188"/>
      <c r="V72" s="188"/>
      <c r="W72" s="188"/>
      <c r="X72" s="188"/>
      <c r="Y72" s="188"/>
    </row>
    <row r="73" spans="1:25" x14ac:dyDescent="0.2">
      <c r="A73" s="177" t="s">
        <v>126</v>
      </c>
      <c r="B73" s="177" t="s">
        <v>31</v>
      </c>
      <c r="C73" s="152">
        <f>SUMIFS(env_ac_mfa_dmc!$F:$F,env_ac_mfa_dmc!$A:$A,Data_mfa_dmc!$B$55,env_ac_mfa_dmc!$B:$B,Data_mfa_dmc!$A73,env_ac_mfa_dmc!$C:$C,Data_mfa_dmc!C$58,env_ac_mfa_dmc!$D:$D,Data_mfa_dmc!$B$54,env_ac_mfa_dmc!$E:$E,Data_mfa_dmc!$B$56)</f>
        <v>19.001999999999999</v>
      </c>
      <c r="D73" s="152">
        <f>SUMIFS(env_ac_mfa_dmc!$F:$F,env_ac_mfa_dmc!$A:$A,Data_mfa_dmc!$B$55,env_ac_mfa_dmc!$B:$B,Data_mfa_dmc!$A73,env_ac_mfa_dmc!$C:$C,Data_mfa_dmc!D$58,env_ac_mfa_dmc!$D:$D,Data_mfa_dmc!$B$54,env_ac_mfa_dmc!$E:$E,Data_mfa_dmc!$B$56)</f>
        <v>2.0710000000000002</v>
      </c>
      <c r="E73" s="152">
        <f>SUMIFS(env_ac_mfa_dmc!$F:$F,env_ac_mfa_dmc!$A:$A,Data_mfa_dmc!$B$55,env_ac_mfa_dmc!$B:$B,Data_mfa_dmc!$A73,env_ac_mfa_dmc!$C:$C,Data_mfa_dmc!E$58,env_ac_mfa_dmc!$D:$D,Data_mfa_dmc!$B$54,env_ac_mfa_dmc!$E:$E,Data_mfa_dmc!$B$56)</f>
        <v>0.60099999999999998</v>
      </c>
      <c r="F73" s="152">
        <f>SUMIFS(env_ac_mfa_dmc!$F:$F,env_ac_mfa_dmc!$A:$A,Data_mfa_dmc!$B$55,env_ac_mfa_dmc!$B:$B,Data_mfa_dmc!$A73,env_ac_mfa_dmc!$C:$C,Data_mfa_dmc!F$58,env_ac_mfa_dmc!$D:$D,Data_mfa_dmc!$B$54,env_ac_mfa_dmc!$E:$E,Data_mfa_dmc!$B$56)</f>
        <v>13.714</v>
      </c>
      <c r="G73" s="152">
        <f>SUMIFS(env_ac_mfa_dmc!$F:$F,env_ac_mfa_dmc!$A:$A,Data_mfa_dmc!$B$55,env_ac_mfa_dmc!$B:$B,Data_mfa_dmc!$A73,env_ac_mfa_dmc!$C:$C,Data_mfa_dmc!G$58,env_ac_mfa_dmc!$D:$D,Data_mfa_dmc!$B$54,env_ac_mfa_dmc!$E:$E,Data_mfa_dmc!$B$56)</f>
        <v>2.089</v>
      </c>
      <c r="H73" s="152">
        <f>SUMIFS(env_ac_mfa_dmc!$F:$F,env_ac_mfa_dmc!$A:$A,Data_mfa_dmc!$B$55,env_ac_mfa_dmc!$B:$B,Data_mfa_dmc!$A73,env_ac_mfa_dmc!$C:$C,Data_mfa_dmc!H$58,env_ac_mfa_dmc!$D:$D,Data_mfa_dmc!$B$54,env_ac_mfa_dmc!$E:$E,Data_mfa_dmc!$B$56)</f>
        <v>0.375</v>
      </c>
      <c r="I73" s="152">
        <f>SUMIFS(env_ac_mfa_dmc!$F:$F,env_ac_mfa_dmc!$A:$A,Data_mfa_dmc!$B$55,env_ac_mfa_dmc!$B:$B,Data_mfa_dmc!$A73,env_ac_mfa_dmc!$C:$C,Data_mfa_dmc!I$58,env_ac_mfa_dmc!$D:$D,Data_mfa_dmc!$B$54,env_ac_mfa_dmc!$E:$E,Data_mfa_dmc!$B$56)</f>
        <v>0.152</v>
      </c>
      <c r="J73" s="152">
        <f t="shared" si="0"/>
        <v>0.52700000000000002</v>
      </c>
      <c r="K73" s="186"/>
      <c r="L73" s="186"/>
      <c r="M73" s="186"/>
      <c r="N73" s="186"/>
      <c r="O73" s="186"/>
      <c r="P73" s="186"/>
      <c r="Q73" s="186"/>
      <c r="S73" s="188"/>
      <c r="T73" s="188"/>
      <c r="U73" s="188"/>
      <c r="V73" s="188"/>
      <c r="W73" s="188"/>
      <c r="X73" s="188"/>
      <c r="Y73" s="188"/>
    </row>
    <row r="74" spans="1:25" x14ac:dyDescent="0.2">
      <c r="A74" s="177" t="s">
        <v>125</v>
      </c>
      <c r="B74" s="177" t="s">
        <v>28</v>
      </c>
      <c r="C74" s="152">
        <f>SUMIFS(env_ac_mfa_dmc!$F:$F,env_ac_mfa_dmc!$A:$A,Data_mfa_dmc!$B$55,env_ac_mfa_dmc!$B:$B,Data_mfa_dmc!$A74,env_ac_mfa_dmc!$C:$C,Data_mfa_dmc!C$58,env_ac_mfa_dmc!$D:$D,Data_mfa_dmc!$B$54,env_ac_mfa_dmc!$E:$E,Data_mfa_dmc!$B$56)</f>
        <v>16.260000000000002</v>
      </c>
      <c r="D74" s="152">
        <f>SUMIFS(env_ac_mfa_dmc!$F:$F,env_ac_mfa_dmc!$A:$A,Data_mfa_dmc!$B$55,env_ac_mfa_dmc!$B:$B,Data_mfa_dmc!$A74,env_ac_mfa_dmc!$C:$C,Data_mfa_dmc!D$58,env_ac_mfa_dmc!$D:$D,Data_mfa_dmc!$B$54,env_ac_mfa_dmc!$E:$E,Data_mfa_dmc!$B$56)</f>
        <v>3.794</v>
      </c>
      <c r="E74" s="152">
        <f>SUMIFS(env_ac_mfa_dmc!$F:$F,env_ac_mfa_dmc!$A:$A,Data_mfa_dmc!$B$55,env_ac_mfa_dmc!$B:$B,Data_mfa_dmc!$A74,env_ac_mfa_dmc!$C:$C,Data_mfa_dmc!E$58,env_ac_mfa_dmc!$D:$D,Data_mfa_dmc!$B$54,env_ac_mfa_dmc!$E:$E,Data_mfa_dmc!$B$56)</f>
        <v>0.12</v>
      </c>
      <c r="F74" s="152">
        <f>SUMIFS(env_ac_mfa_dmc!$F:$F,env_ac_mfa_dmc!$A:$A,Data_mfa_dmc!$B$55,env_ac_mfa_dmc!$B:$B,Data_mfa_dmc!$A74,env_ac_mfa_dmc!$C:$C,Data_mfa_dmc!F$58,env_ac_mfa_dmc!$D:$D,Data_mfa_dmc!$B$54,env_ac_mfa_dmc!$E:$E,Data_mfa_dmc!$B$56)</f>
        <v>11.101000000000001</v>
      </c>
      <c r="G74" s="152">
        <f>SUMIFS(env_ac_mfa_dmc!$F:$F,env_ac_mfa_dmc!$A:$A,Data_mfa_dmc!$B$55,env_ac_mfa_dmc!$B:$B,Data_mfa_dmc!$A74,env_ac_mfa_dmc!$C:$C,Data_mfa_dmc!G$58,env_ac_mfa_dmc!$D:$D,Data_mfa_dmc!$B$54,env_ac_mfa_dmc!$E:$E,Data_mfa_dmc!$B$56)</f>
        <v>1.1579999999999999</v>
      </c>
      <c r="H74" s="152">
        <f>SUMIFS(env_ac_mfa_dmc!$F:$F,env_ac_mfa_dmc!$A:$A,Data_mfa_dmc!$B$55,env_ac_mfa_dmc!$B:$B,Data_mfa_dmc!$A74,env_ac_mfa_dmc!$C:$C,Data_mfa_dmc!H$58,env_ac_mfa_dmc!$D:$D,Data_mfa_dmc!$B$54,env_ac_mfa_dmc!$E:$E,Data_mfa_dmc!$B$56)</f>
        <v>2.7E-2</v>
      </c>
      <c r="I74" s="152">
        <f>SUMIFS(env_ac_mfa_dmc!$F:$F,env_ac_mfa_dmc!$A:$A,Data_mfa_dmc!$B$55,env_ac_mfa_dmc!$B:$B,Data_mfa_dmc!$A74,env_ac_mfa_dmc!$C:$C,Data_mfa_dmc!I$58,env_ac_mfa_dmc!$D:$D,Data_mfa_dmc!$B$54,env_ac_mfa_dmc!$E:$E,Data_mfa_dmc!$B$56)</f>
        <v>0.06</v>
      </c>
      <c r="J74" s="152">
        <f t="shared" si="0"/>
        <v>8.6999999999999994E-2</v>
      </c>
      <c r="K74" s="186"/>
      <c r="L74" s="186"/>
      <c r="M74" s="186"/>
      <c r="N74" s="186"/>
      <c r="O74" s="186"/>
      <c r="P74" s="186"/>
      <c r="Q74" s="186"/>
      <c r="S74" s="188"/>
      <c r="T74" s="188"/>
      <c r="U74" s="188"/>
      <c r="V74" s="188"/>
      <c r="W74" s="188"/>
      <c r="X74" s="188"/>
      <c r="Y74" s="188"/>
    </row>
    <row r="75" spans="1:25" x14ac:dyDescent="0.2">
      <c r="A75" s="177" t="s">
        <v>124</v>
      </c>
      <c r="B75" s="177" t="s">
        <v>32</v>
      </c>
      <c r="C75" s="152">
        <f>SUMIFS(env_ac_mfa_dmc!$F:$F,env_ac_mfa_dmc!$A:$A,Data_mfa_dmc!$B$55,env_ac_mfa_dmc!$B:$B,Data_mfa_dmc!$A75,env_ac_mfa_dmc!$C:$C,Data_mfa_dmc!C$58,env_ac_mfa_dmc!$D:$D,Data_mfa_dmc!$B$54,env_ac_mfa_dmc!$E:$E,Data_mfa_dmc!$B$56)</f>
        <v>20.105</v>
      </c>
      <c r="D75" s="152">
        <f>SUMIFS(env_ac_mfa_dmc!$F:$F,env_ac_mfa_dmc!$A:$A,Data_mfa_dmc!$B$55,env_ac_mfa_dmc!$B:$B,Data_mfa_dmc!$A75,env_ac_mfa_dmc!$C:$C,Data_mfa_dmc!D$58,env_ac_mfa_dmc!$D:$D,Data_mfa_dmc!$B$54,env_ac_mfa_dmc!$E:$E,Data_mfa_dmc!$B$56)</f>
        <v>6.5819999999999999</v>
      </c>
      <c r="E75" s="152">
        <f>SUMIFS(env_ac_mfa_dmc!$F:$F,env_ac_mfa_dmc!$A:$A,Data_mfa_dmc!$B$55,env_ac_mfa_dmc!$B:$B,Data_mfa_dmc!$A75,env_ac_mfa_dmc!$C:$C,Data_mfa_dmc!E$58,env_ac_mfa_dmc!$D:$D,Data_mfa_dmc!$B$54,env_ac_mfa_dmc!$E:$E,Data_mfa_dmc!$B$56)</f>
        <v>0.155</v>
      </c>
      <c r="F75" s="152">
        <f>SUMIFS(env_ac_mfa_dmc!$F:$F,env_ac_mfa_dmc!$A:$A,Data_mfa_dmc!$B$55,env_ac_mfa_dmc!$B:$B,Data_mfa_dmc!$A75,env_ac_mfa_dmc!$C:$C,Data_mfa_dmc!F$58,env_ac_mfa_dmc!$D:$D,Data_mfa_dmc!$B$54,env_ac_mfa_dmc!$E:$E,Data_mfa_dmc!$B$56)</f>
        <v>11.625999999999999</v>
      </c>
      <c r="G75" s="152">
        <f>SUMIFS(env_ac_mfa_dmc!$F:$F,env_ac_mfa_dmc!$A:$A,Data_mfa_dmc!$B$55,env_ac_mfa_dmc!$B:$B,Data_mfa_dmc!$A75,env_ac_mfa_dmc!$C:$C,Data_mfa_dmc!G$58,env_ac_mfa_dmc!$D:$D,Data_mfa_dmc!$B$54,env_ac_mfa_dmc!$E:$E,Data_mfa_dmc!$B$56)</f>
        <v>2.137</v>
      </c>
      <c r="H75" s="152">
        <f>SUMIFS(env_ac_mfa_dmc!$F:$F,env_ac_mfa_dmc!$A:$A,Data_mfa_dmc!$B$55,env_ac_mfa_dmc!$B:$B,Data_mfa_dmc!$A75,env_ac_mfa_dmc!$C:$C,Data_mfa_dmc!H$58,env_ac_mfa_dmc!$D:$D,Data_mfa_dmc!$B$54,env_ac_mfa_dmc!$E:$E,Data_mfa_dmc!$B$56)</f>
        <v>-0.39500000000000002</v>
      </c>
      <c r="I75" s="152">
        <f>SUMIFS(env_ac_mfa_dmc!$F:$F,env_ac_mfa_dmc!$A:$A,Data_mfa_dmc!$B$55,env_ac_mfa_dmc!$B:$B,Data_mfa_dmc!$A75,env_ac_mfa_dmc!$C:$C,Data_mfa_dmc!I$58,env_ac_mfa_dmc!$D:$D,Data_mfa_dmc!$B$54,env_ac_mfa_dmc!$E:$E,Data_mfa_dmc!$B$56)</f>
        <v>0</v>
      </c>
      <c r="J75" s="152">
        <f t="shared" si="0"/>
        <v>-0.39500000000000002</v>
      </c>
      <c r="K75" s="186"/>
      <c r="L75" s="186"/>
      <c r="M75" s="186"/>
      <c r="N75" s="186"/>
      <c r="O75" s="186"/>
      <c r="P75" s="186"/>
      <c r="Q75" s="186"/>
      <c r="S75" s="188"/>
      <c r="T75" s="188"/>
      <c r="U75" s="188"/>
      <c r="V75" s="188"/>
      <c r="W75" s="188"/>
      <c r="X75" s="188"/>
      <c r="Y75" s="188"/>
    </row>
    <row r="76" spans="1:25" x14ac:dyDescent="0.2">
      <c r="A76" s="177" t="s">
        <v>123</v>
      </c>
      <c r="B76" s="177" t="s">
        <v>21</v>
      </c>
      <c r="C76" s="152">
        <f>SUMIFS(env_ac_mfa_dmc!$F:$F,env_ac_mfa_dmc!$A:$A,Data_mfa_dmc!$B$55,env_ac_mfa_dmc!$B:$B,Data_mfa_dmc!$A76,env_ac_mfa_dmc!$C:$C,Data_mfa_dmc!C$58,env_ac_mfa_dmc!$D:$D,Data_mfa_dmc!$B$54,env_ac_mfa_dmc!$E:$E,Data_mfa_dmc!$B$56)</f>
        <v>22.931000000000001</v>
      </c>
      <c r="D76" s="152">
        <f>SUMIFS(env_ac_mfa_dmc!$F:$F,env_ac_mfa_dmc!$A:$A,Data_mfa_dmc!$B$55,env_ac_mfa_dmc!$B:$B,Data_mfa_dmc!$A76,env_ac_mfa_dmc!$C:$C,Data_mfa_dmc!D$58,env_ac_mfa_dmc!$D:$D,Data_mfa_dmc!$B$54,env_ac_mfa_dmc!$E:$E,Data_mfa_dmc!$B$56)</f>
        <v>4.1769999999999996</v>
      </c>
      <c r="E76" s="152">
        <f>SUMIFS(env_ac_mfa_dmc!$F:$F,env_ac_mfa_dmc!$A:$A,Data_mfa_dmc!$B$55,env_ac_mfa_dmc!$B:$B,Data_mfa_dmc!$A76,env_ac_mfa_dmc!$C:$C,Data_mfa_dmc!E$58,env_ac_mfa_dmc!$D:$D,Data_mfa_dmc!$B$54,env_ac_mfa_dmc!$E:$E,Data_mfa_dmc!$B$56)</f>
        <v>1.3340000000000001</v>
      </c>
      <c r="F76" s="152">
        <f>SUMIFS(env_ac_mfa_dmc!$F:$F,env_ac_mfa_dmc!$A:$A,Data_mfa_dmc!$B$55,env_ac_mfa_dmc!$B:$B,Data_mfa_dmc!$A76,env_ac_mfa_dmc!$C:$C,Data_mfa_dmc!F$58,env_ac_mfa_dmc!$D:$D,Data_mfa_dmc!$B$54,env_ac_mfa_dmc!$E:$E,Data_mfa_dmc!$B$56)</f>
        <v>12.667</v>
      </c>
      <c r="G76" s="152">
        <f>SUMIFS(env_ac_mfa_dmc!$F:$F,env_ac_mfa_dmc!$A:$A,Data_mfa_dmc!$B$55,env_ac_mfa_dmc!$B:$B,Data_mfa_dmc!$A76,env_ac_mfa_dmc!$C:$C,Data_mfa_dmc!G$58,env_ac_mfa_dmc!$D:$D,Data_mfa_dmc!$B$54,env_ac_mfa_dmc!$E:$E,Data_mfa_dmc!$B$56)</f>
        <v>4.1470000000000002</v>
      </c>
      <c r="H76" s="152">
        <f>SUMIFS(env_ac_mfa_dmc!$F:$F,env_ac_mfa_dmc!$A:$A,Data_mfa_dmc!$B$55,env_ac_mfa_dmc!$B:$B,Data_mfa_dmc!$A76,env_ac_mfa_dmc!$C:$C,Data_mfa_dmc!H$58,env_ac_mfa_dmc!$D:$D,Data_mfa_dmc!$B$54,env_ac_mfa_dmc!$E:$E,Data_mfa_dmc!$B$56)</f>
        <v>0.57599999999999996</v>
      </c>
      <c r="I76" s="152">
        <f>SUMIFS(env_ac_mfa_dmc!$F:$F,env_ac_mfa_dmc!$A:$A,Data_mfa_dmc!$B$55,env_ac_mfa_dmc!$B:$B,Data_mfa_dmc!$A76,env_ac_mfa_dmc!$C:$C,Data_mfa_dmc!I$58,env_ac_mfa_dmc!$D:$D,Data_mfa_dmc!$B$54,env_ac_mfa_dmc!$E:$E,Data_mfa_dmc!$B$56)</f>
        <v>2.9000000000000001E-2</v>
      </c>
      <c r="J76" s="152">
        <f t="shared" si="0"/>
        <v>0.60499999999999998</v>
      </c>
      <c r="K76" s="186"/>
      <c r="L76" s="186"/>
      <c r="M76" s="186"/>
      <c r="N76" s="186"/>
      <c r="O76" s="186"/>
      <c r="P76" s="186"/>
      <c r="Q76" s="186"/>
      <c r="S76" s="188"/>
      <c r="T76" s="188"/>
      <c r="U76" s="188"/>
      <c r="V76" s="188"/>
      <c r="W76" s="188"/>
      <c r="X76" s="188"/>
      <c r="Y76" s="188"/>
    </row>
    <row r="77" spans="1:25" x14ac:dyDescent="0.2">
      <c r="A77" s="177" t="s">
        <v>122</v>
      </c>
      <c r="B77" s="177" t="s">
        <v>40</v>
      </c>
      <c r="C77" s="152">
        <f>SUMIFS(env_ac_mfa_dmc!$F:$F,env_ac_mfa_dmc!$A:$A,Data_mfa_dmc!$B$55,env_ac_mfa_dmc!$B:$B,Data_mfa_dmc!$A77,env_ac_mfa_dmc!$C:$C,Data_mfa_dmc!C$58,env_ac_mfa_dmc!$D:$D,Data_mfa_dmc!$B$54,env_ac_mfa_dmc!$E:$E,Data_mfa_dmc!$B$56)</f>
        <v>13.489000000000001</v>
      </c>
      <c r="D77" s="152">
        <f>SUMIFS(env_ac_mfa_dmc!$F:$F,env_ac_mfa_dmc!$A:$A,Data_mfa_dmc!$B$55,env_ac_mfa_dmc!$B:$B,Data_mfa_dmc!$A77,env_ac_mfa_dmc!$C:$C,Data_mfa_dmc!D$58,env_ac_mfa_dmc!$D:$D,Data_mfa_dmc!$B$54,env_ac_mfa_dmc!$E:$E,Data_mfa_dmc!$B$56)</f>
        <v>2.843</v>
      </c>
      <c r="E77" s="152">
        <f>SUMIFS(env_ac_mfa_dmc!$F:$F,env_ac_mfa_dmc!$A:$A,Data_mfa_dmc!$B$55,env_ac_mfa_dmc!$B:$B,Data_mfa_dmc!$A77,env_ac_mfa_dmc!$C:$C,Data_mfa_dmc!E$58,env_ac_mfa_dmc!$D:$D,Data_mfa_dmc!$B$54,env_ac_mfa_dmc!$E:$E,Data_mfa_dmc!$B$56)</f>
        <v>0.17199999999999999</v>
      </c>
      <c r="F77" s="152">
        <f>SUMIFS(env_ac_mfa_dmc!$F:$F,env_ac_mfa_dmc!$A:$A,Data_mfa_dmc!$B$55,env_ac_mfa_dmc!$B:$B,Data_mfa_dmc!$A77,env_ac_mfa_dmc!$C:$C,Data_mfa_dmc!F$58,env_ac_mfa_dmc!$D:$D,Data_mfa_dmc!$B$54,env_ac_mfa_dmc!$E:$E,Data_mfa_dmc!$B$56)</f>
        <v>8.6319999999999997</v>
      </c>
      <c r="G77" s="152">
        <f>SUMIFS(env_ac_mfa_dmc!$F:$F,env_ac_mfa_dmc!$A:$A,Data_mfa_dmc!$B$55,env_ac_mfa_dmc!$B:$B,Data_mfa_dmc!$A77,env_ac_mfa_dmc!$C:$C,Data_mfa_dmc!G$58,env_ac_mfa_dmc!$D:$D,Data_mfa_dmc!$B$54,env_ac_mfa_dmc!$E:$E,Data_mfa_dmc!$B$56)</f>
        <v>1.86</v>
      </c>
      <c r="H77" s="152">
        <f>SUMIFS(env_ac_mfa_dmc!$F:$F,env_ac_mfa_dmc!$A:$A,Data_mfa_dmc!$B$55,env_ac_mfa_dmc!$B:$B,Data_mfa_dmc!$A77,env_ac_mfa_dmc!$C:$C,Data_mfa_dmc!H$58,env_ac_mfa_dmc!$D:$D,Data_mfa_dmc!$B$54,env_ac_mfa_dmc!$E:$E,Data_mfa_dmc!$B$56)</f>
        <v>-1.9E-2</v>
      </c>
      <c r="I77" s="152">
        <f>SUMIFS(env_ac_mfa_dmc!$F:$F,env_ac_mfa_dmc!$A:$A,Data_mfa_dmc!$B$55,env_ac_mfa_dmc!$B:$B,Data_mfa_dmc!$A77,env_ac_mfa_dmc!$C:$C,Data_mfa_dmc!I$58,env_ac_mfa_dmc!$D:$D,Data_mfa_dmc!$B$54,env_ac_mfa_dmc!$E:$E,Data_mfa_dmc!$B$56)</f>
        <v>0</v>
      </c>
      <c r="J77" s="152">
        <f t="shared" si="0"/>
        <v>-1.9E-2</v>
      </c>
      <c r="K77" s="186"/>
      <c r="L77" s="186"/>
      <c r="M77" s="186"/>
      <c r="N77" s="186"/>
      <c r="O77" s="186"/>
      <c r="P77" s="186"/>
      <c r="Q77" s="186"/>
      <c r="S77" s="188"/>
      <c r="T77" s="188"/>
      <c r="U77" s="188"/>
      <c r="V77" s="188"/>
      <c r="W77" s="188"/>
      <c r="X77" s="188"/>
      <c r="Y77" s="188"/>
    </row>
    <row r="78" spans="1:25" x14ac:dyDescent="0.2">
      <c r="A78" s="177" t="s">
        <v>121</v>
      </c>
      <c r="B78" s="177" t="s">
        <v>36</v>
      </c>
      <c r="C78" s="152">
        <f>SUMIFS(env_ac_mfa_dmc!$F:$F,env_ac_mfa_dmc!$A:$A,Data_mfa_dmc!$B$55,env_ac_mfa_dmc!$B:$B,Data_mfa_dmc!$A78,env_ac_mfa_dmc!$C:$C,Data_mfa_dmc!C$58,env_ac_mfa_dmc!$D:$D,Data_mfa_dmc!$B$54,env_ac_mfa_dmc!$E:$E,Data_mfa_dmc!$B$56)</f>
        <v>10.132</v>
      </c>
      <c r="D78" s="152">
        <f>SUMIFS(env_ac_mfa_dmc!$F:$F,env_ac_mfa_dmc!$A:$A,Data_mfa_dmc!$B$55,env_ac_mfa_dmc!$B:$B,Data_mfa_dmc!$A78,env_ac_mfa_dmc!$C:$C,Data_mfa_dmc!D$58,env_ac_mfa_dmc!$D:$D,Data_mfa_dmc!$B$54,env_ac_mfa_dmc!$E:$E,Data_mfa_dmc!$B$56)</f>
        <v>1.141</v>
      </c>
      <c r="E78" s="152">
        <f>SUMIFS(env_ac_mfa_dmc!$F:$F,env_ac_mfa_dmc!$A:$A,Data_mfa_dmc!$B$55,env_ac_mfa_dmc!$B:$B,Data_mfa_dmc!$A78,env_ac_mfa_dmc!$C:$C,Data_mfa_dmc!E$58,env_ac_mfa_dmc!$D:$D,Data_mfa_dmc!$B$54,env_ac_mfa_dmc!$E:$E,Data_mfa_dmc!$B$56)</f>
        <v>0.252</v>
      </c>
      <c r="F78" s="152">
        <f>SUMIFS(env_ac_mfa_dmc!$F:$F,env_ac_mfa_dmc!$A:$A,Data_mfa_dmc!$B$55,env_ac_mfa_dmc!$B:$B,Data_mfa_dmc!$A78,env_ac_mfa_dmc!$C:$C,Data_mfa_dmc!F$58,env_ac_mfa_dmc!$D:$D,Data_mfa_dmc!$B$54,env_ac_mfa_dmc!$E:$E,Data_mfa_dmc!$B$56)</f>
        <v>5.3650000000000002</v>
      </c>
      <c r="G78" s="152">
        <f>SUMIFS(env_ac_mfa_dmc!$F:$F,env_ac_mfa_dmc!$A:$A,Data_mfa_dmc!$B$55,env_ac_mfa_dmc!$B:$B,Data_mfa_dmc!$A78,env_ac_mfa_dmc!$C:$C,Data_mfa_dmc!G$58,env_ac_mfa_dmc!$D:$D,Data_mfa_dmc!$B$54,env_ac_mfa_dmc!$E:$E,Data_mfa_dmc!$B$56)</f>
        <v>3.1619999999999999</v>
      </c>
      <c r="H78" s="152">
        <f>SUMIFS(env_ac_mfa_dmc!$F:$F,env_ac_mfa_dmc!$A:$A,Data_mfa_dmc!$B$55,env_ac_mfa_dmc!$B:$B,Data_mfa_dmc!$A78,env_ac_mfa_dmc!$C:$C,Data_mfa_dmc!H$58,env_ac_mfa_dmc!$D:$D,Data_mfa_dmc!$B$54,env_ac_mfa_dmc!$E:$E,Data_mfa_dmc!$B$56)</f>
        <v>0.253</v>
      </c>
      <c r="I78" s="152">
        <f>SUMIFS(env_ac_mfa_dmc!$F:$F,env_ac_mfa_dmc!$A:$A,Data_mfa_dmc!$B$55,env_ac_mfa_dmc!$B:$B,Data_mfa_dmc!$A78,env_ac_mfa_dmc!$C:$C,Data_mfa_dmc!I$58,env_ac_mfa_dmc!$D:$D,Data_mfa_dmc!$B$54,env_ac_mfa_dmc!$E:$E,Data_mfa_dmc!$B$56)</f>
        <v>-4.2000000000000003E-2</v>
      </c>
      <c r="J78" s="152">
        <f t="shared" ref="J78:J96" si="1">H78+I78</f>
        <v>0.21099999999999999</v>
      </c>
      <c r="K78" s="186"/>
      <c r="L78" s="186"/>
      <c r="M78" s="186"/>
      <c r="N78" s="186"/>
      <c r="O78" s="186"/>
      <c r="P78" s="186"/>
      <c r="Q78" s="186"/>
      <c r="S78" s="188"/>
      <c r="T78" s="188"/>
      <c r="U78" s="188"/>
      <c r="V78" s="188"/>
      <c r="W78" s="188"/>
      <c r="X78" s="188"/>
      <c r="Y78" s="188"/>
    </row>
    <row r="79" spans="1:25" x14ac:dyDescent="0.2">
      <c r="A79" s="177" t="s">
        <v>120</v>
      </c>
      <c r="B79" s="177" t="s">
        <v>44</v>
      </c>
      <c r="C79" s="152">
        <f>SUMIFS(env_ac_mfa_dmc!$F:$F,env_ac_mfa_dmc!$A:$A,Data_mfa_dmc!$B$55,env_ac_mfa_dmc!$B:$B,Data_mfa_dmc!$A79,env_ac_mfa_dmc!$C:$C,Data_mfa_dmc!C$58,env_ac_mfa_dmc!$D:$D,Data_mfa_dmc!$B$54,env_ac_mfa_dmc!$E:$E,Data_mfa_dmc!$B$56)</f>
        <v>9.9849999999999994</v>
      </c>
      <c r="D79" s="152">
        <f>SUMIFS(env_ac_mfa_dmc!$F:$F,env_ac_mfa_dmc!$A:$A,Data_mfa_dmc!$B$55,env_ac_mfa_dmc!$B:$B,Data_mfa_dmc!$A79,env_ac_mfa_dmc!$C:$C,Data_mfa_dmc!D$58,env_ac_mfa_dmc!$D:$D,Data_mfa_dmc!$B$54,env_ac_mfa_dmc!$E:$E,Data_mfa_dmc!$B$56)</f>
        <v>3.3039999999999998</v>
      </c>
      <c r="E79" s="152">
        <f>SUMIFS(env_ac_mfa_dmc!$F:$F,env_ac_mfa_dmc!$A:$A,Data_mfa_dmc!$B$55,env_ac_mfa_dmc!$B:$B,Data_mfa_dmc!$A79,env_ac_mfa_dmc!$C:$C,Data_mfa_dmc!E$58,env_ac_mfa_dmc!$D:$D,Data_mfa_dmc!$B$54,env_ac_mfa_dmc!$E:$E,Data_mfa_dmc!$B$56)</f>
        <v>0.54800000000000004</v>
      </c>
      <c r="F79" s="152">
        <f>SUMIFS(env_ac_mfa_dmc!$F:$F,env_ac_mfa_dmc!$A:$A,Data_mfa_dmc!$B$55,env_ac_mfa_dmc!$B:$B,Data_mfa_dmc!$A79,env_ac_mfa_dmc!$C:$C,Data_mfa_dmc!F$58,env_ac_mfa_dmc!$D:$D,Data_mfa_dmc!$B$54,env_ac_mfa_dmc!$E:$E,Data_mfa_dmc!$B$56)</f>
        <v>1.8819999999999999</v>
      </c>
      <c r="G79" s="152">
        <f>SUMIFS(env_ac_mfa_dmc!$F:$F,env_ac_mfa_dmc!$A:$A,Data_mfa_dmc!$B$55,env_ac_mfa_dmc!$B:$B,Data_mfa_dmc!$A79,env_ac_mfa_dmc!$C:$C,Data_mfa_dmc!G$58,env_ac_mfa_dmc!$D:$D,Data_mfa_dmc!$B$54,env_ac_mfa_dmc!$E:$E,Data_mfa_dmc!$B$56)</f>
        <v>4.2469999999999999</v>
      </c>
      <c r="H79" s="152">
        <f>SUMIFS(env_ac_mfa_dmc!$F:$F,env_ac_mfa_dmc!$A:$A,Data_mfa_dmc!$B$55,env_ac_mfa_dmc!$B:$B,Data_mfa_dmc!$A79,env_ac_mfa_dmc!$C:$C,Data_mfa_dmc!H$58,env_ac_mfa_dmc!$D:$D,Data_mfa_dmc!$B$54,env_ac_mfa_dmc!$E:$E,Data_mfa_dmc!$B$56)</f>
        <v>-6.4000000000000001E-2</v>
      </c>
      <c r="I79" s="152">
        <f>SUMIFS(env_ac_mfa_dmc!$F:$F,env_ac_mfa_dmc!$A:$A,Data_mfa_dmc!$B$55,env_ac_mfa_dmc!$B:$B,Data_mfa_dmc!$A79,env_ac_mfa_dmc!$C:$C,Data_mfa_dmc!I$58,env_ac_mfa_dmc!$D:$D,Data_mfa_dmc!$B$54,env_ac_mfa_dmc!$E:$E,Data_mfa_dmc!$B$56)</f>
        <v>6.9000000000000006E-2</v>
      </c>
      <c r="J79" s="152">
        <f t="shared" si="1"/>
        <v>5.0000000000000044E-3</v>
      </c>
      <c r="K79" s="186"/>
      <c r="L79" s="186"/>
      <c r="M79" s="186"/>
      <c r="N79" s="186"/>
      <c r="O79" s="186"/>
      <c r="P79" s="186"/>
      <c r="Q79" s="186"/>
      <c r="S79" s="188"/>
      <c r="T79" s="188"/>
      <c r="U79" s="188"/>
      <c r="V79" s="188"/>
      <c r="W79" s="188"/>
      <c r="X79" s="188"/>
      <c r="Y79" s="188"/>
    </row>
    <row r="80" spans="1:25" x14ac:dyDescent="0.2">
      <c r="A80" s="177" t="s">
        <v>119</v>
      </c>
      <c r="B80" s="177" t="s">
        <v>27</v>
      </c>
      <c r="C80" s="152">
        <f>SUMIFS(env_ac_mfa_dmc!$F:$F,env_ac_mfa_dmc!$A:$A,Data_mfa_dmc!$B$55,env_ac_mfa_dmc!$B:$B,Data_mfa_dmc!$A80,env_ac_mfa_dmc!$C:$C,Data_mfa_dmc!C$58,env_ac_mfa_dmc!$D:$D,Data_mfa_dmc!$B$54,env_ac_mfa_dmc!$E:$E,Data_mfa_dmc!$B$56)</f>
        <v>17.073</v>
      </c>
      <c r="D80" s="152">
        <f>SUMIFS(env_ac_mfa_dmc!$F:$F,env_ac_mfa_dmc!$A:$A,Data_mfa_dmc!$B$55,env_ac_mfa_dmc!$B:$B,Data_mfa_dmc!$A80,env_ac_mfa_dmc!$C:$C,Data_mfa_dmc!D$58,env_ac_mfa_dmc!$D:$D,Data_mfa_dmc!$B$54,env_ac_mfa_dmc!$E:$E,Data_mfa_dmc!$B$56)</f>
        <v>4.2850000000000001</v>
      </c>
      <c r="E80" s="152">
        <f>SUMIFS(env_ac_mfa_dmc!$F:$F,env_ac_mfa_dmc!$A:$A,Data_mfa_dmc!$B$55,env_ac_mfa_dmc!$B:$B,Data_mfa_dmc!$A80,env_ac_mfa_dmc!$C:$C,Data_mfa_dmc!E$58,env_ac_mfa_dmc!$D:$D,Data_mfa_dmc!$B$54,env_ac_mfa_dmc!$E:$E,Data_mfa_dmc!$B$56)</f>
        <v>1.151</v>
      </c>
      <c r="F80" s="152">
        <f>SUMIFS(env_ac_mfa_dmc!$F:$F,env_ac_mfa_dmc!$A:$A,Data_mfa_dmc!$B$55,env_ac_mfa_dmc!$B:$B,Data_mfa_dmc!$A80,env_ac_mfa_dmc!$C:$C,Data_mfa_dmc!F$58,env_ac_mfa_dmc!$D:$D,Data_mfa_dmc!$B$54,env_ac_mfa_dmc!$E:$E,Data_mfa_dmc!$B$56)</f>
        <v>9.16</v>
      </c>
      <c r="G80" s="152">
        <f>SUMIFS(env_ac_mfa_dmc!$F:$F,env_ac_mfa_dmc!$A:$A,Data_mfa_dmc!$B$55,env_ac_mfa_dmc!$B:$B,Data_mfa_dmc!$A80,env_ac_mfa_dmc!$C:$C,Data_mfa_dmc!G$58,env_ac_mfa_dmc!$D:$D,Data_mfa_dmc!$B$54,env_ac_mfa_dmc!$E:$E,Data_mfa_dmc!$B$56)</f>
        <v>2.278</v>
      </c>
      <c r="H80" s="152">
        <f>SUMIFS(env_ac_mfa_dmc!$F:$F,env_ac_mfa_dmc!$A:$A,Data_mfa_dmc!$B$55,env_ac_mfa_dmc!$B:$B,Data_mfa_dmc!$A80,env_ac_mfa_dmc!$C:$C,Data_mfa_dmc!H$58,env_ac_mfa_dmc!$D:$D,Data_mfa_dmc!$B$54,env_ac_mfa_dmc!$E:$E,Data_mfa_dmc!$B$56)</f>
        <v>0.20699999999999999</v>
      </c>
      <c r="I80" s="152">
        <f>SUMIFS(env_ac_mfa_dmc!$F:$F,env_ac_mfa_dmc!$A:$A,Data_mfa_dmc!$B$55,env_ac_mfa_dmc!$B:$B,Data_mfa_dmc!$A80,env_ac_mfa_dmc!$C:$C,Data_mfa_dmc!I$58,env_ac_mfa_dmc!$D:$D,Data_mfa_dmc!$B$54,env_ac_mfa_dmc!$E:$E,Data_mfa_dmc!$B$56)</f>
        <v>-8.9999999999999993E-3</v>
      </c>
      <c r="J80" s="152">
        <f t="shared" si="1"/>
        <v>0.19799999999999998</v>
      </c>
      <c r="K80" s="186"/>
      <c r="L80" s="186"/>
      <c r="M80" s="186"/>
      <c r="N80" s="186"/>
      <c r="O80" s="186"/>
      <c r="P80" s="186"/>
      <c r="Q80" s="186"/>
      <c r="S80" s="188"/>
      <c r="T80" s="188"/>
      <c r="U80" s="188"/>
      <c r="V80" s="188"/>
      <c r="W80" s="188"/>
      <c r="X80" s="188"/>
      <c r="Y80" s="188"/>
    </row>
    <row r="81" spans="1:25" x14ac:dyDescent="0.2">
      <c r="A81" s="177" t="s">
        <v>118</v>
      </c>
      <c r="B81" s="177" t="s">
        <v>30</v>
      </c>
      <c r="C81" s="152">
        <f>SUMIFS(env_ac_mfa_dmc!$F:$F,env_ac_mfa_dmc!$A:$A,Data_mfa_dmc!$B$55,env_ac_mfa_dmc!$B:$B,Data_mfa_dmc!$A81,env_ac_mfa_dmc!$C:$C,Data_mfa_dmc!C$58,env_ac_mfa_dmc!$D:$D,Data_mfa_dmc!$B$54,env_ac_mfa_dmc!$E:$E,Data_mfa_dmc!$B$56)</f>
        <v>18.308</v>
      </c>
      <c r="D81" s="152">
        <f>SUMIFS(env_ac_mfa_dmc!$F:$F,env_ac_mfa_dmc!$A:$A,Data_mfa_dmc!$B$55,env_ac_mfa_dmc!$B:$B,Data_mfa_dmc!$A81,env_ac_mfa_dmc!$C:$C,Data_mfa_dmc!D$58,env_ac_mfa_dmc!$D:$D,Data_mfa_dmc!$B$54,env_ac_mfa_dmc!$E:$E,Data_mfa_dmc!$B$56)</f>
        <v>4.3979999999999997</v>
      </c>
      <c r="E81" s="152">
        <f>SUMIFS(env_ac_mfa_dmc!$F:$F,env_ac_mfa_dmc!$A:$A,Data_mfa_dmc!$B$55,env_ac_mfa_dmc!$B:$B,Data_mfa_dmc!$A81,env_ac_mfa_dmc!$C:$C,Data_mfa_dmc!E$58,env_ac_mfa_dmc!$D:$D,Data_mfa_dmc!$B$54,env_ac_mfa_dmc!$E:$E,Data_mfa_dmc!$B$56)</f>
        <v>1.022</v>
      </c>
      <c r="F81" s="152">
        <f>SUMIFS(env_ac_mfa_dmc!$F:$F,env_ac_mfa_dmc!$A:$A,Data_mfa_dmc!$B$55,env_ac_mfa_dmc!$B:$B,Data_mfa_dmc!$A81,env_ac_mfa_dmc!$C:$C,Data_mfa_dmc!F$58,env_ac_mfa_dmc!$D:$D,Data_mfa_dmc!$B$54,env_ac_mfa_dmc!$E:$E,Data_mfa_dmc!$B$56)</f>
        <v>8.7789999999999999</v>
      </c>
      <c r="G81" s="152">
        <f>SUMIFS(env_ac_mfa_dmc!$F:$F,env_ac_mfa_dmc!$A:$A,Data_mfa_dmc!$B$55,env_ac_mfa_dmc!$B:$B,Data_mfa_dmc!$A81,env_ac_mfa_dmc!$C:$C,Data_mfa_dmc!G$58,env_ac_mfa_dmc!$D:$D,Data_mfa_dmc!$B$54,env_ac_mfa_dmc!$E:$E,Data_mfa_dmc!$B$56)</f>
        <v>4.2569999999999997</v>
      </c>
      <c r="H81" s="152">
        <f>SUMIFS(env_ac_mfa_dmc!$F:$F,env_ac_mfa_dmc!$A:$A,Data_mfa_dmc!$B$55,env_ac_mfa_dmc!$B:$B,Data_mfa_dmc!$A81,env_ac_mfa_dmc!$C:$C,Data_mfa_dmc!H$58,env_ac_mfa_dmc!$D:$D,Data_mfa_dmc!$B$54,env_ac_mfa_dmc!$E:$E,Data_mfa_dmc!$B$56)</f>
        <v>-0.14799999999999999</v>
      </c>
      <c r="I81" s="152">
        <f>SUMIFS(env_ac_mfa_dmc!$F:$F,env_ac_mfa_dmc!$A:$A,Data_mfa_dmc!$B$55,env_ac_mfa_dmc!$B:$B,Data_mfa_dmc!$A81,env_ac_mfa_dmc!$C:$C,Data_mfa_dmc!I$58,env_ac_mfa_dmc!$D:$D,Data_mfa_dmc!$B$54,env_ac_mfa_dmc!$E:$E,Data_mfa_dmc!$B$56)</f>
        <v>0</v>
      </c>
      <c r="J81" s="152">
        <f t="shared" si="1"/>
        <v>-0.14799999999999999</v>
      </c>
      <c r="K81" s="186"/>
      <c r="L81" s="186"/>
      <c r="M81" s="186"/>
      <c r="N81" s="186"/>
      <c r="O81" s="186"/>
      <c r="P81" s="186"/>
      <c r="Q81" s="186"/>
      <c r="S81" s="188"/>
      <c r="T81" s="188"/>
      <c r="U81" s="188"/>
      <c r="V81" s="188"/>
      <c r="W81" s="188"/>
      <c r="X81" s="188"/>
      <c r="Y81" s="188"/>
    </row>
    <row r="82" spans="1:25" x14ac:dyDescent="0.2">
      <c r="A82" s="177" t="s">
        <v>117</v>
      </c>
      <c r="B82" s="177" t="s">
        <v>35</v>
      </c>
      <c r="C82" s="152">
        <f>SUMIFS(env_ac_mfa_dmc!$F:$F,env_ac_mfa_dmc!$A:$A,Data_mfa_dmc!$B$55,env_ac_mfa_dmc!$B:$B,Data_mfa_dmc!$A82,env_ac_mfa_dmc!$C:$C,Data_mfa_dmc!C$58,env_ac_mfa_dmc!$D:$D,Data_mfa_dmc!$B$54,env_ac_mfa_dmc!$E:$E,Data_mfa_dmc!$B$56)</f>
        <v>15.63</v>
      </c>
      <c r="D82" s="152">
        <f>SUMIFS(env_ac_mfa_dmc!$F:$F,env_ac_mfa_dmc!$A:$A,Data_mfa_dmc!$B$55,env_ac_mfa_dmc!$B:$B,Data_mfa_dmc!$A82,env_ac_mfa_dmc!$C:$C,Data_mfa_dmc!D$58,env_ac_mfa_dmc!$D:$D,Data_mfa_dmc!$B$54,env_ac_mfa_dmc!$E:$E,Data_mfa_dmc!$B$56)</f>
        <v>3.6110000000000002</v>
      </c>
      <c r="E82" s="152">
        <f>SUMIFS(env_ac_mfa_dmc!$F:$F,env_ac_mfa_dmc!$A:$A,Data_mfa_dmc!$B$55,env_ac_mfa_dmc!$B:$B,Data_mfa_dmc!$A82,env_ac_mfa_dmc!$C:$C,Data_mfa_dmc!E$58,env_ac_mfa_dmc!$D:$D,Data_mfa_dmc!$B$54,env_ac_mfa_dmc!$E:$E,Data_mfa_dmc!$B$56)</f>
        <v>0.999</v>
      </c>
      <c r="F82" s="152">
        <f>SUMIFS(env_ac_mfa_dmc!$F:$F,env_ac_mfa_dmc!$A:$A,Data_mfa_dmc!$B$55,env_ac_mfa_dmc!$B:$B,Data_mfa_dmc!$A82,env_ac_mfa_dmc!$C:$C,Data_mfa_dmc!F$58,env_ac_mfa_dmc!$D:$D,Data_mfa_dmc!$B$54,env_ac_mfa_dmc!$E:$E,Data_mfa_dmc!$B$56)</f>
        <v>9.4809999999999999</v>
      </c>
      <c r="G82" s="152">
        <f>SUMIFS(env_ac_mfa_dmc!$F:$F,env_ac_mfa_dmc!$A:$A,Data_mfa_dmc!$B$55,env_ac_mfa_dmc!$B:$B,Data_mfa_dmc!$A82,env_ac_mfa_dmc!$C:$C,Data_mfa_dmc!G$58,env_ac_mfa_dmc!$D:$D,Data_mfa_dmc!$B$54,env_ac_mfa_dmc!$E:$E,Data_mfa_dmc!$B$56)</f>
        <v>1.284</v>
      </c>
      <c r="H82" s="152">
        <f>SUMIFS(env_ac_mfa_dmc!$F:$F,env_ac_mfa_dmc!$A:$A,Data_mfa_dmc!$B$55,env_ac_mfa_dmc!$B:$B,Data_mfa_dmc!$A82,env_ac_mfa_dmc!$C:$C,Data_mfa_dmc!H$58,env_ac_mfa_dmc!$D:$D,Data_mfa_dmc!$B$54,env_ac_mfa_dmc!$E:$E,Data_mfa_dmc!$B$56)</f>
        <v>0.16900000000000001</v>
      </c>
      <c r="I82" s="152">
        <f>SUMIFS(env_ac_mfa_dmc!$F:$F,env_ac_mfa_dmc!$A:$A,Data_mfa_dmc!$B$55,env_ac_mfa_dmc!$B:$B,Data_mfa_dmc!$A82,env_ac_mfa_dmc!$C:$C,Data_mfa_dmc!I$58,env_ac_mfa_dmc!$D:$D,Data_mfa_dmc!$B$54,env_ac_mfa_dmc!$E:$E,Data_mfa_dmc!$B$56)</f>
        <v>8.5999999999999993E-2</v>
      </c>
      <c r="J82" s="152">
        <f t="shared" si="1"/>
        <v>0.255</v>
      </c>
      <c r="K82" s="186"/>
      <c r="L82" s="186"/>
      <c r="M82" s="186"/>
      <c r="N82" s="186"/>
      <c r="O82" s="186"/>
      <c r="P82" s="186"/>
      <c r="Q82" s="186"/>
      <c r="S82" s="188"/>
      <c r="T82" s="188"/>
      <c r="U82" s="188"/>
      <c r="V82" s="188"/>
      <c r="W82" s="188"/>
      <c r="X82" s="188"/>
      <c r="Y82" s="188"/>
    </row>
    <row r="83" spans="1:25" x14ac:dyDescent="0.2">
      <c r="A83" s="177" t="s">
        <v>116</v>
      </c>
      <c r="B83" s="177" t="s">
        <v>23</v>
      </c>
      <c r="C83" s="152">
        <f>SUMIFS(env_ac_mfa_dmc!$F:$F,env_ac_mfa_dmc!$A:$A,Data_mfa_dmc!$B$55,env_ac_mfa_dmc!$B:$B,Data_mfa_dmc!$A83,env_ac_mfa_dmc!$C:$C,Data_mfa_dmc!C$58,env_ac_mfa_dmc!$D:$D,Data_mfa_dmc!$B$54,env_ac_mfa_dmc!$E:$E,Data_mfa_dmc!$B$56)</f>
        <v>29.161999999999999</v>
      </c>
      <c r="D83" s="152">
        <f>SUMIFS(env_ac_mfa_dmc!$F:$F,env_ac_mfa_dmc!$A:$A,Data_mfa_dmc!$B$55,env_ac_mfa_dmc!$B:$B,Data_mfa_dmc!$A83,env_ac_mfa_dmc!$C:$C,Data_mfa_dmc!D$58,env_ac_mfa_dmc!$D:$D,Data_mfa_dmc!$B$54,env_ac_mfa_dmc!$E:$E,Data_mfa_dmc!$B$56)</f>
        <v>2.8959999999999999</v>
      </c>
      <c r="E83" s="152">
        <f>SUMIFS(env_ac_mfa_dmc!$F:$F,env_ac_mfa_dmc!$A:$A,Data_mfa_dmc!$B$55,env_ac_mfa_dmc!$B:$B,Data_mfa_dmc!$A83,env_ac_mfa_dmc!$C:$C,Data_mfa_dmc!E$58,env_ac_mfa_dmc!$D:$D,Data_mfa_dmc!$B$54,env_ac_mfa_dmc!$E:$E,Data_mfa_dmc!$B$56)</f>
        <v>0.35899999999999999</v>
      </c>
      <c r="F83" s="152">
        <f>SUMIFS(env_ac_mfa_dmc!$F:$F,env_ac_mfa_dmc!$A:$A,Data_mfa_dmc!$B$55,env_ac_mfa_dmc!$B:$B,Data_mfa_dmc!$A83,env_ac_mfa_dmc!$C:$C,Data_mfa_dmc!F$58,env_ac_mfa_dmc!$D:$D,Data_mfa_dmc!$B$54,env_ac_mfa_dmc!$E:$E,Data_mfa_dmc!$B$56)</f>
        <v>23.734000000000002</v>
      </c>
      <c r="G83" s="152">
        <f>SUMIFS(env_ac_mfa_dmc!$F:$F,env_ac_mfa_dmc!$A:$A,Data_mfa_dmc!$B$55,env_ac_mfa_dmc!$B:$B,Data_mfa_dmc!$A83,env_ac_mfa_dmc!$C:$C,Data_mfa_dmc!G$58,env_ac_mfa_dmc!$D:$D,Data_mfa_dmc!$B$54,env_ac_mfa_dmc!$E:$E,Data_mfa_dmc!$B$56)</f>
        <v>2.08</v>
      </c>
      <c r="H83" s="152">
        <f>SUMIFS(env_ac_mfa_dmc!$F:$F,env_ac_mfa_dmc!$A:$A,Data_mfa_dmc!$B$55,env_ac_mfa_dmc!$B:$B,Data_mfa_dmc!$A83,env_ac_mfa_dmc!$C:$C,Data_mfa_dmc!H$58,env_ac_mfa_dmc!$D:$D,Data_mfa_dmc!$B$54,env_ac_mfa_dmc!$E:$E,Data_mfa_dmc!$B$56)</f>
        <v>9.2999999999999999E-2</v>
      </c>
      <c r="I83" s="152">
        <f>SUMIFS(env_ac_mfa_dmc!$F:$F,env_ac_mfa_dmc!$A:$A,Data_mfa_dmc!$B$55,env_ac_mfa_dmc!$B:$B,Data_mfa_dmc!$A83,env_ac_mfa_dmc!$C:$C,Data_mfa_dmc!I$58,env_ac_mfa_dmc!$D:$D,Data_mfa_dmc!$B$54,env_ac_mfa_dmc!$E:$E,Data_mfa_dmc!$B$56)</f>
        <v>0</v>
      </c>
      <c r="J83" s="152">
        <f t="shared" si="1"/>
        <v>9.2999999999999999E-2</v>
      </c>
      <c r="K83" s="186"/>
      <c r="L83" s="186"/>
      <c r="M83" s="186"/>
      <c r="N83" s="186"/>
      <c r="O83" s="186"/>
      <c r="P83" s="186"/>
      <c r="Q83" s="186"/>
      <c r="S83" s="188"/>
      <c r="T83" s="188"/>
      <c r="U83" s="188"/>
      <c r="V83" s="188"/>
      <c r="W83" s="188"/>
      <c r="X83" s="188"/>
      <c r="Y83" s="188"/>
    </row>
    <row r="84" spans="1:25" x14ac:dyDescent="0.2">
      <c r="A84" s="177" t="s">
        <v>115</v>
      </c>
      <c r="B84" s="177" t="s">
        <v>38</v>
      </c>
      <c r="C84" s="152">
        <f>SUMIFS(env_ac_mfa_dmc!$F:$F,env_ac_mfa_dmc!$A:$A,Data_mfa_dmc!$B$55,env_ac_mfa_dmc!$B:$B,Data_mfa_dmc!$A84,env_ac_mfa_dmc!$C:$C,Data_mfa_dmc!C$58,env_ac_mfa_dmc!$D:$D,Data_mfa_dmc!$B$54,env_ac_mfa_dmc!$E:$E,Data_mfa_dmc!$B$56)</f>
        <v>14.664999999999999</v>
      </c>
      <c r="D84" s="152">
        <f>SUMIFS(env_ac_mfa_dmc!$F:$F,env_ac_mfa_dmc!$A:$A,Data_mfa_dmc!$B$55,env_ac_mfa_dmc!$B:$B,Data_mfa_dmc!$A84,env_ac_mfa_dmc!$C:$C,Data_mfa_dmc!D$58,env_ac_mfa_dmc!$D:$D,Data_mfa_dmc!$B$54,env_ac_mfa_dmc!$E:$E,Data_mfa_dmc!$B$56)</f>
        <v>2.2799999999999998</v>
      </c>
      <c r="E84" s="152">
        <f>SUMIFS(env_ac_mfa_dmc!$F:$F,env_ac_mfa_dmc!$A:$A,Data_mfa_dmc!$B$55,env_ac_mfa_dmc!$B:$B,Data_mfa_dmc!$A84,env_ac_mfa_dmc!$C:$C,Data_mfa_dmc!E$58,env_ac_mfa_dmc!$D:$D,Data_mfa_dmc!$B$54,env_ac_mfa_dmc!$E:$E,Data_mfa_dmc!$B$56)</f>
        <v>0.36299999999999999</v>
      </c>
      <c r="F84" s="152">
        <f>SUMIFS(env_ac_mfa_dmc!$F:$F,env_ac_mfa_dmc!$A:$A,Data_mfa_dmc!$B$55,env_ac_mfa_dmc!$B:$B,Data_mfa_dmc!$A84,env_ac_mfa_dmc!$C:$C,Data_mfa_dmc!F$58,env_ac_mfa_dmc!$D:$D,Data_mfa_dmc!$B$54,env_ac_mfa_dmc!$E:$E,Data_mfa_dmc!$B$56)</f>
        <v>9.2449999999999992</v>
      </c>
      <c r="G84" s="152">
        <f>SUMIFS(env_ac_mfa_dmc!$F:$F,env_ac_mfa_dmc!$A:$A,Data_mfa_dmc!$B$55,env_ac_mfa_dmc!$B:$B,Data_mfa_dmc!$A84,env_ac_mfa_dmc!$C:$C,Data_mfa_dmc!G$58,env_ac_mfa_dmc!$D:$D,Data_mfa_dmc!$B$54,env_ac_mfa_dmc!$E:$E,Data_mfa_dmc!$B$56)</f>
        <v>2.95</v>
      </c>
      <c r="H84" s="152">
        <f>SUMIFS(env_ac_mfa_dmc!$F:$F,env_ac_mfa_dmc!$A:$A,Data_mfa_dmc!$B$55,env_ac_mfa_dmc!$B:$B,Data_mfa_dmc!$A84,env_ac_mfa_dmc!$C:$C,Data_mfa_dmc!H$58,env_ac_mfa_dmc!$D:$D,Data_mfa_dmc!$B$54,env_ac_mfa_dmc!$E:$E,Data_mfa_dmc!$B$56)</f>
        <v>-9.7000000000000003E-2</v>
      </c>
      <c r="I84" s="152">
        <f>SUMIFS(env_ac_mfa_dmc!$F:$F,env_ac_mfa_dmc!$A:$A,Data_mfa_dmc!$B$55,env_ac_mfa_dmc!$B:$B,Data_mfa_dmc!$A84,env_ac_mfa_dmc!$C:$C,Data_mfa_dmc!I$58,env_ac_mfa_dmc!$D:$D,Data_mfa_dmc!$B$54,env_ac_mfa_dmc!$E:$E,Data_mfa_dmc!$B$56)</f>
        <v>-7.5999999999999998E-2</v>
      </c>
      <c r="J84" s="152">
        <f t="shared" si="1"/>
        <v>-0.17299999999999999</v>
      </c>
      <c r="K84" s="186"/>
      <c r="L84" s="186"/>
      <c r="M84" s="186"/>
      <c r="N84" s="186"/>
      <c r="O84" s="186"/>
      <c r="P84" s="186"/>
      <c r="Q84" s="186"/>
      <c r="S84" s="188"/>
      <c r="T84" s="188"/>
      <c r="U84" s="188"/>
      <c r="V84" s="188"/>
      <c r="W84" s="188"/>
      <c r="X84" s="188"/>
      <c r="Y84" s="188"/>
    </row>
    <row r="85" spans="1:25" x14ac:dyDescent="0.2">
      <c r="A85" s="177" t="s">
        <v>114</v>
      </c>
      <c r="B85" s="177" t="s">
        <v>37</v>
      </c>
      <c r="C85" s="152">
        <f>SUMIFS(env_ac_mfa_dmc!$F:$F,env_ac_mfa_dmc!$A:$A,Data_mfa_dmc!$B$55,env_ac_mfa_dmc!$B:$B,Data_mfa_dmc!$A85,env_ac_mfa_dmc!$C:$C,Data_mfa_dmc!C$58,env_ac_mfa_dmc!$D:$D,Data_mfa_dmc!$B$54,env_ac_mfa_dmc!$E:$E,Data_mfa_dmc!$B$56)</f>
        <v>11.31</v>
      </c>
      <c r="D85" s="152">
        <f>SUMIFS(env_ac_mfa_dmc!$F:$F,env_ac_mfa_dmc!$A:$A,Data_mfa_dmc!$B$55,env_ac_mfa_dmc!$B:$B,Data_mfa_dmc!$A85,env_ac_mfa_dmc!$C:$C,Data_mfa_dmc!D$58,env_ac_mfa_dmc!$D:$D,Data_mfa_dmc!$B$54,env_ac_mfa_dmc!$E:$E,Data_mfa_dmc!$B$56)</f>
        <v>2.698</v>
      </c>
      <c r="E85" s="152">
        <f>SUMIFS(env_ac_mfa_dmc!$F:$F,env_ac_mfa_dmc!$A:$A,Data_mfa_dmc!$B$55,env_ac_mfa_dmc!$B:$B,Data_mfa_dmc!$A85,env_ac_mfa_dmc!$C:$C,Data_mfa_dmc!E$58,env_ac_mfa_dmc!$D:$D,Data_mfa_dmc!$B$54,env_ac_mfa_dmc!$E:$E,Data_mfa_dmc!$B$56)</f>
        <v>0.51700000000000002</v>
      </c>
      <c r="F85" s="152">
        <f>SUMIFS(env_ac_mfa_dmc!$F:$F,env_ac_mfa_dmc!$A:$A,Data_mfa_dmc!$B$55,env_ac_mfa_dmc!$B:$B,Data_mfa_dmc!$A85,env_ac_mfa_dmc!$C:$C,Data_mfa_dmc!F$58,env_ac_mfa_dmc!$D:$D,Data_mfa_dmc!$B$54,env_ac_mfa_dmc!$E:$E,Data_mfa_dmc!$B$56)</f>
        <v>5.9080000000000004</v>
      </c>
      <c r="G85" s="152">
        <f>SUMIFS(env_ac_mfa_dmc!$F:$F,env_ac_mfa_dmc!$A:$A,Data_mfa_dmc!$B$55,env_ac_mfa_dmc!$B:$B,Data_mfa_dmc!$A85,env_ac_mfa_dmc!$C:$C,Data_mfa_dmc!G$58,env_ac_mfa_dmc!$D:$D,Data_mfa_dmc!$B$54,env_ac_mfa_dmc!$E:$E,Data_mfa_dmc!$B$56)</f>
        <v>1.9850000000000001</v>
      </c>
      <c r="H85" s="152">
        <f>SUMIFS(env_ac_mfa_dmc!$F:$F,env_ac_mfa_dmc!$A:$A,Data_mfa_dmc!$B$55,env_ac_mfa_dmc!$B:$B,Data_mfa_dmc!$A85,env_ac_mfa_dmc!$C:$C,Data_mfa_dmc!H$58,env_ac_mfa_dmc!$D:$D,Data_mfa_dmc!$B$54,env_ac_mfa_dmc!$E:$E,Data_mfa_dmc!$B$56)</f>
        <v>0.20300000000000001</v>
      </c>
      <c r="I85" s="152">
        <f>SUMIFS(env_ac_mfa_dmc!$F:$F,env_ac_mfa_dmc!$A:$A,Data_mfa_dmc!$B$55,env_ac_mfa_dmc!$B:$B,Data_mfa_dmc!$A85,env_ac_mfa_dmc!$C:$C,Data_mfa_dmc!I$58,env_ac_mfa_dmc!$D:$D,Data_mfa_dmc!$B$54,env_ac_mfa_dmc!$E:$E,Data_mfa_dmc!$B$56)</f>
        <v>-1E-3</v>
      </c>
      <c r="J85" s="152">
        <f t="shared" si="1"/>
        <v>0.20200000000000001</v>
      </c>
      <c r="K85" s="186"/>
      <c r="L85" s="186"/>
      <c r="M85" s="186"/>
      <c r="N85" s="186"/>
      <c r="O85" s="186"/>
      <c r="P85" s="186"/>
      <c r="Q85" s="186"/>
      <c r="S85" s="188"/>
      <c r="T85" s="188"/>
      <c r="U85" s="188"/>
      <c r="V85" s="188"/>
      <c r="W85" s="188"/>
      <c r="X85" s="188"/>
      <c r="Y85" s="188"/>
    </row>
    <row r="86" spans="1:25" x14ac:dyDescent="0.2">
      <c r="A86" s="177" t="s">
        <v>113</v>
      </c>
      <c r="B86" s="177" t="s">
        <v>20</v>
      </c>
      <c r="C86" s="152">
        <f>SUMIFS(env_ac_mfa_dmc!$F:$F,env_ac_mfa_dmc!$A:$A,Data_mfa_dmc!$B$55,env_ac_mfa_dmc!$B:$B,Data_mfa_dmc!$A86,env_ac_mfa_dmc!$C:$C,Data_mfa_dmc!C$58,env_ac_mfa_dmc!$D:$D,Data_mfa_dmc!$B$54,env_ac_mfa_dmc!$E:$E,Data_mfa_dmc!$B$56)</f>
        <v>46.29</v>
      </c>
      <c r="D86" s="152">
        <f>SUMIFS(env_ac_mfa_dmc!$F:$F,env_ac_mfa_dmc!$A:$A,Data_mfa_dmc!$B$55,env_ac_mfa_dmc!$B:$B,Data_mfa_dmc!$A86,env_ac_mfa_dmc!$C:$C,Data_mfa_dmc!D$58,env_ac_mfa_dmc!$D:$D,Data_mfa_dmc!$B$54,env_ac_mfa_dmc!$E:$E,Data_mfa_dmc!$B$56)</f>
        <v>6.3780000000000001</v>
      </c>
      <c r="E86" s="152">
        <f>SUMIFS(env_ac_mfa_dmc!$F:$F,env_ac_mfa_dmc!$A:$A,Data_mfa_dmc!$B$55,env_ac_mfa_dmc!$B:$B,Data_mfa_dmc!$A86,env_ac_mfa_dmc!$C:$C,Data_mfa_dmc!E$58,env_ac_mfa_dmc!$D:$D,Data_mfa_dmc!$B$54,env_ac_mfa_dmc!$E:$E,Data_mfa_dmc!$B$56)</f>
        <v>6.758</v>
      </c>
      <c r="F86" s="152">
        <f>SUMIFS(env_ac_mfa_dmc!$F:$F,env_ac_mfa_dmc!$A:$A,Data_mfa_dmc!$B$55,env_ac_mfa_dmc!$B:$B,Data_mfa_dmc!$A86,env_ac_mfa_dmc!$C:$C,Data_mfa_dmc!F$58,env_ac_mfa_dmc!$D:$D,Data_mfa_dmc!$B$54,env_ac_mfa_dmc!$E:$E,Data_mfa_dmc!$B$56)</f>
        <v>30.323</v>
      </c>
      <c r="G86" s="152">
        <f>SUMIFS(env_ac_mfa_dmc!$F:$F,env_ac_mfa_dmc!$A:$A,Data_mfa_dmc!$B$55,env_ac_mfa_dmc!$B:$B,Data_mfa_dmc!$A86,env_ac_mfa_dmc!$C:$C,Data_mfa_dmc!G$58,env_ac_mfa_dmc!$D:$D,Data_mfa_dmc!$B$54,env_ac_mfa_dmc!$E:$E,Data_mfa_dmc!$B$56)</f>
        <v>2.59</v>
      </c>
      <c r="H86" s="152">
        <f>SUMIFS(env_ac_mfa_dmc!$F:$F,env_ac_mfa_dmc!$A:$A,Data_mfa_dmc!$B$55,env_ac_mfa_dmc!$B:$B,Data_mfa_dmc!$A86,env_ac_mfa_dmc!$C:$C,Data_mfa_dmc!H$58,env_ac_mfa_dmc!$D:$D,Data_mfa_dmc!$B$54,env_ac_mfa_dmc!$E:$E,Data_mfa_dmc!$B$56)</f>
        <v>0.24199999999999999</v>
      </c>
      <c r="I86" s="152">
        <f>SUMIFS(env_ac_mfa_dmc!$F:$F,env_ac_mfa_dmc!$A:$A,Data_mfa_dmc!$B$55,env_ac_mfa_dmc!$B:$B,Data_mfa_dmc!$A86,env_ac_mfa_dmc!$C:$C,Data_mfa_dmc!I$58,env_ac_mfa_dmc!$D:$D,Data_mfa_dmc!$B$54,env_ac_mfa_dmc!$E:$E,Data_mfa_dmc!$B$56)</f>
        <v>0</v>
      </c>
      <c r="J86" s="152">
        <f t="shared" si="1"/>
        <v>0.24199999999999999</v>
      </c>
      <c r="K86" s="186"/>
      <c r="L86" s="186"/>
      <c r="M86" s="186"/>
      <c r="N86" s="186"/>
      <c r="O86" s="186"/>
      <c r="P86" s="186"/>
      <c r="Q86" s="186"/>
      <c r="S86" s="188"/>
      <c r="T86" s="188"/>
      <c r="U86" s="188"/>
      <c r="V86" s="188"/>
      <c r="W86" s="188"/>
      <c r="X86" s="188"/>
      <c r="Y86" s="188"/>
    </row>
    <row r="87" spans="1:25" x14ac:dyDescent="0.2">
      <c r="A87" s="177" t="s">
        <v>112</v>
      </c>
      <c r="B87" s="177" t="s">
        <v>25</v>
      </c>
      <c r="C87" s="152">
        <f>SUMIFS(env_ac_mfa_dmc!$F:$F,env_ac_mfa_dmc!$A:$A,Data_mfa_dmc!$B$55,env_ac_mfa_dmc!$B:$B,Data_mfa_dmc!$A87,env_ac_mfa_dmc!$C:$C,Data_mfa_dmc!C$58,env_ac_mfa_dmc!$D:$D,Data_mfa_dmc!$B$54,env_ac_mfa_dmc!$E:$E,Data_mfa_dmc!$B$56)</f>
        <v>24.43</v>
      </c>
      <c r="D87" s="152">
        <f>SUMIFS(env_ac_mfa_dmc!$F:$F,env_ac_mfa_dmc!$A:$A,Data_mfa_dmc!$B$55,env_ac_mfa_dmc!$B:$B,Data_mfa_dmc!$A87,env_ac_mfa_dmc!$C:$C,Data_mfa_dmc!D$58,env_ac_mfa_dmc!$D:$D,Data_mfa_dmc!$B$54,env_ac_mfa_dmc!$E:$E,Data_mfa_dmc!$B$56)</f>
        <v>5.7850000000000001</v>
      </c>
      <c r="E87" s="152">
        <f>SUMIFS(env_ac_mfa_dmc!$F:$F,env_ac_mfa_dmc!$A:$A,Data_mfa_dmc!$B$55,env_ac_mfa_dmc!$B:$B,Data_mfa_dmc!$A87,env_ac_mfa_dmc!$C:$C,Data_mfa_dmc!E$58,env_ac_mfa_dmc!$D:$D,Data_mfa_dmc!$B$54,env_ac_mfa_dmc!$E:$E,Data_mfa_dmc!$B$56)</f>
        <v>6.077</v>
      </c>
      <c r="F87" s="152">
        <f>SUMIFS(env_ac_mfa_dmc!$F:$F,env_ac_mfa_dmc!$A:$A,Data_mfa_dmc!$B$55,env_ac_mfa_dmc!$B:$B,Data_mfa_dmc!$A87,env_ac_mfa_dmc!$C:$C,Data_mfa_dmc!F$58,env_ac_mfa_dmc!$D:$D,Data_mfa_dmc!$B$54,env_ac_mfa_dmc!$E:$E,Data_mfa_dmc!$B$56)</f>
        <v>10.459</v>
      </c>
      <c r="G87" s="152">
        <f>SUMIFS(env_ac_mfa_dmc!$F:$F,env_ac_mfa_dmc!$A:$A,Data_mfa_dmc!$B$55,env_ac_mfa_dmc!$B:$B,Data_mfa_dmc!$A87,env_ac_mfa_dmc!$C:$C,Data_mfa_dmc!G$58,env_ac_mfa_dmc!$D:$D,Data_mfa_dmc!$B$54,env_ac_mfa_dmc!$E:$E,Data_mfa_dmc!$B$56)</f>
        <v>1.5389999999999999</v>
      </c>
      <c r="H87" s="152">
        <f>SUMIFS(env_ac_mfa_dmc!$F:$F,env_ac_mfa_dmc!$A:$A,Data_mfa_dmc!$B$55,env_ac_mfa_dmc!$B:$B,Data_mfa_dmc!$A87,env_ac_mfa_dmc!$C:$C,Data_mfa_dmc!H$58,env_ac_mfa_dmc!$D:$D,Data_mfa_dmc!$B$54,env_ac_mfa_dmc!$E:$E,Data_mfa_dmc!$B$56)</f>
        <v>0.42899999999999999</v>
      </c>
      <c r="I87" s="152">
        <f>SUMIFS(env_ac_mfa_dmc!$F:$F,env_ac_mfa_dmc!$A:$A,Data_mfa_dmc!$B$55,env_ac_mfa_dmc!$B:$B,Data_mfa_dmc!$A87,env_ac_mfa_dmc!$C:$C,Data_mfa_dmc!I$58,env_ac_mfa_dmc!$D:$D,Data_mfa_dmc!$B$54,env_ac_mfa_dmc!$E:$E,Data_mfa_dmc!$B$56)</f>
        <v>0.14099999999999999</v>
      </c>
      <c r="J87" s="152">
        <f t="shared" si="1"/>
        <v>0.56999999999999995</v>
      </c>
      <c r="K87" s="186"/>
      <c r="L87" s="186"/>
      <c r="M87" s="186"/>
      <c r="N87" s="186"/>
      <c r="O87" s="186"/>
      <c r="P87" s="186"/>
      <c r="Q87" s="186"/>
      <c r="S87" s="188"/>
      <c r="T87" s="188"/>
      <c r="U87" s="188"/>
      <c r="V87" s="188"/>
      <c r="W87" s="188"/>
      <c r="X87" s="188"/>
      <c r="Y87" s="188"/>
    </row>
    <row r="88" spans="1:25" x14ac:dyDescent="0.2">
      <c r="A88" s="177" t="s">
        <v>669</v>
      </c>
      <c r="B88" s="189" t="s">
        <v>372</v>
      </c>
      <c r="C88" s="152">
        <f>SUMIFS(env_ac_mfa_dmc!$F:$F,env_ac_mfa_dmc!$A:$A,Data_mfa_dmc!$B$55,env_ac_mfa_dmc!$B:$B,Data_mfa_dmc!$A88,env_ac_mfa_dmc!$C:$C,Data_mfa_dmc!C$58,env_ac_mfa_dmc!$D:$D,Data_mfa_dmc!$B$54,env_ac_mfa_dmc!$E:$E,Data_mfa_dmc!$B$56)</f>
        <v>18.754999999999999</v>
      </c>
      <c r="D88" s="152">
        <f>SUMIFS(env_ac_mfa_dmc!$F:$F,env_ac_mfa_dmc!$A:$A,Data_mfa_dmc!$B$55,env_ac_mfa_dmc!$B:$B,Data_mfa_dmc!$A88,env_ac_mfa_dmc!$C:$C,Data_mfa_dmc!D$58,env_ac_mfa_dmc!$D:$D,Data_mfa_dmc!$B$54,env_ac_mfa_dmc!$E:$E,Data_mfa_dmc!$B$56)</f>
        <v>4.9429999999999996</v>
      </c>
      <c r="E88" s="152">
        <f>SUMIFS(env_ac_mfa_dmc!$F:$F,env_ac_mfa_dmc!$A:$A,Data_mfa_dmc!$B$55,env_ac_mfa_dmc!$B:$B,Data_mfa_dmc!$A88,env_ac_mfa_dmc!$C:$C,Data_mfa_dmc!E$58,env_ac_mfa_dmc!$D:$D,Data_mfa_dmc!$B$54,env_ac_mfa_dmc!$E:$E,Data_mfa_dmc!$B$56)</f>
        <v>2.5310000000000001</v>
      </c>
      <c r="F88" s="152">
        <f>SUMIFS(env_ac_mfa_dmc!$F:$F,env_ac_mfa_dmc!$A:$A,Data_mfa_dmc!$B$55,env_ac_mfa_dmc!$B:$B,Data_mfa_dmc!$A88,env_ac_mfa_dmc!$C:$C,Data_mfa_dmc!F$58,env_ac_mfa_dmc!$D:$D,Data_mfa_dmc!$B$54,env_ac_mfa_dmc!$E:$E,Data_mfa_dmc!$B$56)</f>
        <v>6.7080000000000002</v>
      </c>
      <c r="G88" s="152">
        <f>SUMIFS(env_ac_mfa_dmc!$F:$F,env_ac_mfa_dmc!$A:$A,Data_mfa_dmc!$B$55,env_ac_mfa_dmc!$B:$B,Data_mfa_dmc!$A88,env_ac_mfa_dmc!$C:$C,Data_mfa_dmc!G$58,env_ac_mfa_dmc!$D:$D,Data_mfa_dmc!$B$54,env_ac_mfa_dmc!$E:$E,Data_mfa_dmc!$B$56)</f>
        <v>3.573</v>
      </c>
      <c r="H88" s="152">
        <f>SUMIFS(env_ac_mfa_dmc!$F:$F,env_ac_mfa_dmc!$A:$A,Data_mfa_dmc!$B$55,env_ac_mfa_dmc!$B:$B,Data_mfa_dmc!$A88,env_ac_mfa_dmc!$C:$C,Data_mfa_dmc!H$58,env_ac_mfa_dmc!$D:$D,Data_mfa_dmc!$B$54,env_ac_mfa_dmc!$E:$E,Data_mfa_dmc!$B$56)</f>
        <v>1.0389999999999999</v>
      </c>
      <c r="I88" s="152">
        <f>SUMIFS(env_ac_mfa_dmc!$F:$F,env_ac_mfa_dmc!$A:$A,Data_mfa_dmc!$B$55,env_ac_mfa_dmc!$B:$B,Data_mfa_dmc!$A88,env_ac_mfa_dmc!$C:$C,Data_mfa_dmc!I$58,env_ac_mfa_dmc!$D:$D,Data_mfa_dmc!$B$54,env_ac_mfa_dmc!$E:$E,Data_mfa_dmc!$B$56)</f>
        <v>-0.04</v>
      </c>
      <c r="J88" s="152">
        <f t="shared" si="1"/>
        <v>0.99899999999999989</v>
      </c>
      <c r="K88" s="186"/>
      <c r="L88" s="186"/>
      <c r="M88" s="186"/>
      <c r="N88" s="186"/>
      <c r="O88" s="186"/>
      <c r="P88" s="186"/>
      <c r="Q88" s="186"/>
      <c r="S88" s="188"/>
      <c r="T88" s="188"/>
      <c r="U88" s="188"/>
      <c r="V88" s="188"/>
      <c r="W88" s="188"/>
      <c r="X88" s="188"/>
      <c r="Y88" s="188"/>
    </row>
    <row r="89" spans="1:25" x14ac:dyDescent="0.2">
      <c r="A89" s="177" t="s">
        <v>110</v>
      </c>
      <c r="B89" s="177" t="s">
        <v>18</v>
      </c>
      <c r="C89" s="195">
        <v>22.39</v>
      </c>
      <c r="D89" s="195">
        <v>2.601</v>
      </c>
      <c r="E89" s="195">
        <v>0.73199999999999998</v>
      </c>
      <c r="F89" s="195">
        <v>13.234999999999999</v>
      </c>
      <c r="G89" s="195">
        <v>6.1050000000000004</v>
      </c>
      <c r="H89" s="195">
        <v>-0.11799999999999999</v>
      </c>
      <c r="I89" s="195">
        <v>-0.16600000000000001</v>
      </c>
      <c r="J89" s="152">
        <f t="shared" si="1"/>
        <v>-0.28400000000000003</v>
      </c>
      <c r="K89" s="190"/>
      <c r="L89" s="186"/>
      <c r="M89" s="186"/>
      <c r="N89" s="186"/>
      <c r="O89" s="186"/>
      <c r="P89" s="186"/>
      <c r="Q89" s="186"/>
      <c r="S89" s="188"/>
      <c r="T89" s="188"/>
      <c r="U89" s="188"/>
      <c r="V89" s="188"/>
      <c r="W89" s="188"/>
      <c r="X89" s="188"/>
      <c r="Y89" s="188"/>
    </row>
    <row r="90" spans="1:25" x14ac:dyDescent="0.2">
      <c r="A90" s="177" t="s">
        <v>109</v>
      </c>
      <c r="B90" s="177" t="s">
        <v>108</v>
      </c>
      <c r="C90" s="152">
        <f>SUMIFS(env_ac_mfa_dmc!$F:$F,env_ac_mfa_dmc!$A:$A,Data_mfa_dmc!$B$55,env_ac_mfa_dmc!$B:$B,Data_mfa_dmc!$A90,env_ac_mfa_dmc!$C:$C,Data_mfa_dmc!C$58,env_ac_mfa_dmc!$D:$D,Data_mfa_dmc!$B$54,env_ac_mfa_dmc!$E:$E,Data_mfa_dmc!$B$56)</f>
        <v>10.302</v>
      </c>
      <c r="D90" s="152">
        <f>SUMIFS(env_ac_mfa_dmc!$F:$F,env_ac_mfa_dmc!$A:$A,Data_mfa_dmc!$B$55,env_ac_mfa_dmc!$B:$B,Data_mfa_dmc!$A90,env_ac_mfa_dmc!$C:$C,Data_mfa_dmc!D$58,env_ac_mfa_dmc!$D:$D,Data_mfa_dmc!$B$54,env_ac_mfa_dmc!$E:$E,Data_mfa_dmc!$B$56)</f>
        <v>2.032</v>
      </c>
      <c r="E90" s="152">
        <f>SUMIFS(env_ac_mfa_dmc!$F:$F,env_ac_mfa_dmc!$A:$A,Data_mfa_dmc!$B$55,env_ac_mfa_dmc!$B:$B,Data_mfa_dmc!$A90,env_ac_mfa_dmc!$C:$C,Data_mfa_dmc!E$58,env_ac_mfa_dmc!$D:$D,Data_mfa_dmc!$B$54,env_ac_mfa_dmc!$E:$E,Data_mfa_dmc!$B$56)</f>
        <v>0.309</v>
      </c>
      <c r="F90" s="152">
        <f>SUMIFS(env_ac_mfa_dmc!$F:$F,env_ac_mfa_dmc!$A:$A,Data_mfa_dmc!$B$55,env_ac_mfa_dmc!$B:$B,Data_mfa_dmc!$A90,env_ac_mfa_dmc!$C:$C,Data_mfa_dmc!F$58,env_ac_mfa_dmc!$D:$D,Data_mfa_dmc!$B$54,env_ac_mfa_dmc!$E:$E,Data_mfa_dmc!$B$56)</f>
        <v>6.2249999999999996</v>
      </c>
      <c r="G90" s="152">
        <f>SUMIFS(env_ac_mfa_dmc!$F:$F,env_ac_mfa_dmc!$A:$A,Data_mfa_dmc!$B$55,env_ac_mfa_dmc!$B:$B,Data_mfa_dmc!$A90,env_ac_mfa_dmc!$C:$C,Data_mfa_dmc!G$58,env_ac_mfa_dmc!$D:$D,Data_mfa_dmc!$B$54,env_ac_mfa_dmc!$E:$E,Data_mfa_dmc!$B$56)</f>
        <v>1.4570000000000001</v>
      </c>
      <c r="H90" s="152">
        <f>SUMIFS(env_ac_mfa_dmc!$F:$F,env_ac_mfa_dmc!$A:$A,Data_mfa_dmc!$B$55,env_ac_mfa_dmc!$B:$B,Data_mfa_dmc!$A90,env_ac_mfa_dmc!$C:$C,Data_mfa_dmc!H$58,env_ac_mfa_dmc!$D:$D,Data_mfa_dmc!$B$54,env_ac_mfa_dmc!$E:$E,Data_mfa_dmc!$B$56)</f>
        <v>0.372</v>
      </c>
      <c r="I90" s="152">
        <f>SUMIFS(env_ac_mfa_dmc!$F:$F,env_ac_mfa_dmc!$A:$A,Data_mfa_dmc!$B$55,env_ac_mfa_dmc!$B:$B,Data_mfa_dmc!$A90,env_ac_mfa_dmc!$C:$C,Data_mfa_dmc!I$58,env_ac_mfa_dmc!$D:$D,Data_mfa_dmc!$B$54,env_ac_mfa_dmc!$E:$E,Data_mfa_dmc!$B$56)</f>
        <v>-9.2999999999999999E-2</v>
      </c>
      <c r="J90" s="152">
        <f t="shared" si="1"/>
        <v>0.27900000000000003</v>
      </c>
      <c r="K90" s="190"/>
      <c r="L90" s="186"/>
      <c r="M90" s="186"/>
      <c r="N90" s="186"/>
      <c r="O90" s="186"/>
      <c r="P90" s="186"/>
      <c r="Q90" s="186"/>
      <c r="S90" s="188"/>
      <c r="T90" s="188"/>
      <c r="U90" s="188"/>
      <c r="V90" s="188"/>
      <c r="W90" s="188"/>
      <c r="X90" s="188"/>
      <c r="Y90" s="188"/>
    </row>
    <row r="91" spans="1:25" x14ac:dyDescent="0.2">
      <c r="A91" s="177" t="s">
        <v>107</v>
      </c>
      <c r="B91" s="191" t="s">
        <v>667</v>
      </c>
      <c r="C91" s="195">
        <v>8.8759999999999994</v>
      </c>
      <c r="D91" s="195">
        <v>2.4510000000000001</v>
      </c>
      <c r="E91" s="195">
        <v>1.629</v>
      </c>
      <c r="F91" s="195">
        <v>1.7689999999999999</v>
      </c>
      <c r="G91" s="195">
        <v>3.0270000000000001</v>
      </c>
      <c r="H91" s="195">
        <v>0</v>
      </c>
      <c r="I91" s="195">
        <v>0</v>
      </c>
      <c r="J91" s="152">
        <f t="shared" si="1"/>
        <v>0</v>
      </c>
      <c r="K91" s="190"/>
      <c r="L91" s="186"/>
      <c r="M91" s="186"/>
      <c r="N91" s="186"/>
      <c r="O91" s="186"/>
      <c r="P91" s="186"/>
      <c r="Q91" s="186"/>
      <c r="S91" s="188"/>
      <c r="T91" s="188"/>
      <c r="U91" s="188"/>
      <c r="V91" s="188"/>
      <c r="W91" s="188"/>
      <c r="X91" s="188"/>
      <c r="Y91" s="188"/>
    </row>
    <row r="92" spans="1:25" x14ac:dyDescent="0.2">
      <c r="A92" s="177" t="s">
        <v>106</v>
      </c>
      <c r="B92" s="189" t="s">
        <v>105</v>
      </c>
      <c r="C92" s="195">
        <v>7.19</v>
      </c>
      <c r="D92" s="195">
        <v>3.0179999999999998</v>
      </c>
      <c r="E92" s="195">
        <v>0.59599999999999997</v>
      </c>
      <c r="F92" s="195">
        <v>2.9319999999999999</v>
      </c>
      <c r="G92" s="195">
        <v>0.60899999999999999</v>
      </c>
      <c r="H92" s="195">
        <v>3.5999999999999997E-2</v>
      </c>
      <c r="I92" s="195">
        <v>0</v>
      </c>
      <c r="J92" s="152">
        <f t="shared" si="1"/>
        <v>3.5999999999999997E-2</v>
      </c>
      <c r="K92" s="196"/>
      <c r="L92" s="186"/>
      <c r="M92" s="186"/>
      <c r="N92" s="186"/>
      <c r="O92" s="186"/>
      <c r="P92" s="186"/>
      <c r="Q92" s="186"/>
      <c r="S92" s="188"/>
      <c r="T92" s="188"/>
      <c r="U92" s="188"/>
      <c r="V92" s="188"/>
      <c r="W92" s="188"/>
      <c r="X92" s="188"/>
      <c r="Y92" s="188"/>
    </row>
    <row r="93" spans="1:25" x14ac:dyDescent="0.2">
      <c r="A93" s="177" t="s">
        <v>104</v>
      </c>
      <c r="B93" s="189" t="s">
        <v>19</v>
      </c>
      <c r="C93" s="195">
        <v>19.436</v>
      </c>
      <c r="D93" s="195">
        <v>4.6429999999999998</v>
      </c>
      <c r="E93" s="195">
        <v>3.5259999999999998</v>
      </c>
      <c r="F93" s="195">
        <v>4.91</v>
      </c>
      <c r="G93" s="195">
        <v>6.3659999999999997</v>
      </c>
      <c r="H93" s="195">
        <v>-8.0000000000000002E-3</v>
      </c>
      <c r="I93" s="195">
        <v>0</v>
      </c>
      <c r="J93" s="152">
        <f t="shared" si="1"/>
        <v>-8.0000000000000002E-3</v>
      </c>
      <c r="K93" s="196"/>
      <c r="L93" s="186"/>
      <c r="M93" s="186"/>
      <c r="N93" s="186"/>
      <c r="O93" s="186"/>
      <c r="P93" s="186"/>
      <c r="Q93" s="186"/>
      <c r="S93" s="188"/>
      <c r="T93" s="188"/>
      <c r="U93" s="188"/>
      <c r="V93" s="188"/>
      <c r="W93" s="188"/>
      <c r="X93" s="188"/>
      <c r="Y93" s="188"/>
    </row>
    <row r="94" spans="1:25" x14ac:dyDescent="0.2">
      <c r="A94" s="177" t="s">
        <v>103</v>
      </c>
      <c r="B94" s="189" t="s">
        <v>752</v>
      </c>
      <c r="C94" s="195">
        <v>11.515000000000001</v>
      </c>
      <c r="D94" s="195">
        <v>3.0649999999999999</v>
      </c>
      <c r="E94" s="195">
        <v>1.0860000000000001</v>
      </c>
      <c r="F94" s="195">
        <v>5.3540000000000001</v>
      </c>
      <c r="G94" s="195">
        <v>2.1429999999999998</v>
      </c>
      <c r="H94" s="195">
        <v>-0.13300000000000001</v>
      </c>
      <c r="I94" s="195">
        <v>0</v>
      </c>
      <c r="J94" s="152">
        <f t="shared" si="1"/>
        <v>-0.13300000000000001</v>
      </c>
      <c r="K94" s="196"/>
      <c r="L94" s="186"/>
      <c r="M94" s="186"/>
      <c r="N94" s="186"/>
      <c r="O94" s="186"/>
      <c r="P94" s="186"/>
      <c r="Q94" s="186"/>
      <c r="S94" s="188"/>
      <c r="T94" s="188"/>
      <c r="U94" s="188"/>
      <c r="V94" s="188"/>
      <c r="W94" s="188"/>
      <c r="X94" s="188"/>
      <c r="Y94" s="188"/>
    </row>
    <row r="95" spans="1:25" x14ac:dyDescent="0.2">
      <c r="A95" s="177" t="s">
        <v>101</v>
      </c>
      <c r="B95" s="189" t="s">
        <v>100</v>
      </c>
      <c r="C95" s="197">
        <v>11.247999999999999</v>
      </c>
      <c r="D95" s="197">
        <v>2.9449999999999998</v>
      </c>
      <c r="E95" s="197">
        <v>0.84499999999999997</v>
      </c>
      <c r="F95" s="197">
        <v>2.9409999999999998</v>
      </c>
      <c r="G95" s="197">
        <v>4.6970000000000001</v>
      </c>
      <c r="H95" s="197">
        <v>-0.19</v>
      </c>
      <c r="I95" s="197">
        <v>0.01</v>
      </c>
      <c r="J95" s="152">
        <f t="shared" si="1"/>
        <v>-0.18</v>
      </c>
      <c r="K95" s="194"/>
      <c r="L95" s="186"/>
      <c r="M95" s="186"/>
      <c r="N95" s="186"/>
      <c r="O95" s="186"/>
      <c r="P95" s="186"/>
      <c r="Q95" s="186"/>
      <c r="S95" s="188"/>
      <c r="T95" s="188"/>
      <c r="U95" s="188"/>
      <c r="V95" s="188"/>
      <c r="W95" s="188"/>
      <c r="X95" s="188"/>
      <c r="Y95" s="188"/>
    </row>
    <row r="96" spans="1:25" x14ac:dyDescent="0.2">
      <c r="A96" s="177" t="s">
        <v>111</v>
      </c>
      <c r="B96" s="189" t="s">
        <v>46</v>
      </c>
      <c r="C96" s="197">
        <v>8.48</v>
      </c>
      <c r="D96" s="197">
        <v>2.754</v>
      </c>
      <c r="E96" s="197">
        <v>0.2</v>
      </c>
      <c r="F96" s="197">
        <v>3.2429999999999999</v>
      </c>
      <c r="G96" s="197">
        <v>2.13</v>
      </c>
      <c r="H96" s="197">
        <v>0.155</v>
      </c>
      <c r="I96" s="197">
        <v>-2E-3</v>
      </c>
      <c r="J96" s="152">
        <f t="shared" si="1"/>
        <v>0.153</v>
      </c>
      <c r="K96" s="186"/>
      <c r="L96" s="186"/>
      <c r="M96" s="186"/>
      <c r="N96" s="186"/>
      <c r="O96" s="186"/>
      <c r="P96" s="186"/>
      <c r="Q96" s="186"/>
      <c r="S96" s="188"/>
      <c r="T96" s="188"/>
      <c r="U96" s="188"/>
      <c r="V96" s="188"/>
      <c r="W96" s="188"/>
      <c r="X96" s="188"/>
      <c r="Y96" s="188"/>
    </row>
    <row r="97" spans="1:25" x14ac:dyDescent="0.2">
      <c r="K97" s="186"/>
      <c r="L97" s="186"/>
      <c r="M97" s="186"/>
      <c r="N97" s="186"/>
      <c r="O97" s="186"/>
      <c r="P97" s="186"/>
      <c r="Q97" s="186"/>
      <c r="S97" s="188"/>
      <c r="T97" s="188"/>
      <c r="U97" s="188"/>
      <c r="V97" s="188"/>
      <c r="W97" s="188"/>
      <c r="X97" s="188"/>
      <c r="Y97" s="188"/>
    </row>
    <row r="98" spans="1:25" x14ac:dyDescent="0.2">
      <c r="A98" s="175" t="s">
        <v>51</v>
      </c>
    </row>
    <row r="99" spans="1:25" x14ac:dyDescent="0.2">
      <c r="A99" s="175" t="s">
        <v>14</v>
      </c>
      <c r="B99" s="175" t="s">
        <v>50</v>
      </c>
    </row>
    <row r="101" spans="1:25" x14ac:dyDescent="0.2">
      <c r="A101" s="175" t="s">
        <v>94</v>
      </c>
      <c r="B101" s="175" t="s">
        <v>708</v>
      </c>
      <c r="C101" s="176" t="s">
        <v>712</v>
      </c>
    </row>
    <row r="102" spans="1:25" x14ac:dyDescent="0.2">
      <c r="A102" s="175" t="s">
        <v>140</v>
      </c>
      <c r="B102" s="184">
        <v>2021</v>
      </c>
    </row>
    <row r="103" spans="1:25" x14ac:dyDescent="0.2">
      <c r="A103" s="175" t="s">
        <v>90</v>
      </c>
      <c r="B103" s="175" t="s">
        <v>56</v>
      </c>
      <c r="C103" s="176" t="s">
        <v>12</v>
      </c>
    </row>
    <row r="105" spans="1:25" x14ac:dyDescent="0.2">
      <c r="A105" s="177" t="s">
        <v>139</v>
      </c>
      <c r="B105" s="177" t="s">
        <v>92</v>
      </c>
      <c r="C105" s="177" t="s">
        <v>69</v>
      </c>
      <c r="D105" s="177" t="s">
        <v>68</v>
      </c>
      <c r="E105" s="177" t="s">
        <v>67</v>
      </c>
      <c r="F105" s="177" t="s">
        <v>65</v>
      </c>
      <c r="G105" s="177" t="s">
        <v>64</v>
      </c>
      <c r="H105" s="177" t="s">
        <v>62</v>
      </c>
      <c r="I105" s="177" t="s">
        <v>55</v>
      </c>
      <c r="J105" s="177" t="s">
        <v>783</v>
      </c>
    </row>
    <row r="106" spans="1:25" x14ac:dyDescent="0.2">
      <c r="A106" s="177" t="s">
        <v>93</v>
      </c>
      <c r="B106" s="177" t="s">
        <v>138</v>
      </c>
      <c r="C106" s="177" t="s">
        <v>0</v>
      </c>
      <c r="D106" s="177" t="s">
        <v>1</v>
      </c>
      <c r="E106" s="177" t="s">
        <v>66</v>
      </c>
      <c r="F106" s="177" t="s">
        <v>6</v>
      </c>
      <c r="G106" s="177" t="s">
        <v>63</v>
      </c>
      <c r="H106" s="177" t="s">
        <v>61</v>
      </c>
      <c r="I106" s="177" t="s">
        <v>54</v>
      </c>
      <c r="J106" s="177"/>
    </row>
    <row r="107" spans="1:25" x14ac:dyDescent="0.2">
      <c r="A107" s="177" t="s">
        <v>705</v>
      </c>
      <c r="B107" s="185" t="s">
        <v>668</v>
      </c>
      <c r="C107" s="152">
        <f>SUMIFS(env_ac_mfa_dmc!$F:$F,env_ac_mfa_dmc!$A:$A,Data_mfa_dmc!$B$102,env_ac_mfa_dmc!$B:$B,Data_mfa_dmc!$A107,env_ac_mfa_dmc!$C:$C,Data_mfa_dmc!C$105,env_ac_mfa_dmc!$D:$D,Data_mfa_dmc!$B$101,env_ac_mfa_dmc!$E:$E,Data_mfa_dmc!$B$103)</f>
        <v>14.404</v>
      </c>
      <c r="D107" s="152">
        <f>SUMIFS(env_ac_mfa_dmc!$F:$F,env_ac_mfa_dmc!$A:$A,Data_mfa_dmc!$B$102,env_ac_mfa_dmc!$B:$B,Data_mfa_dmc!$A107,env_ac_mfa_dmc!$C:$C,Data_mfa_dmc!D$105,env_ac_mfa_dmc!$D:$D,Data_mfa_dmc!$B$101,env_ac_mfa_dmc!$E:$E,Data_mfa_dmc!$B$103)</f>
        <v>3.4329999999999998</v>
      </c>
      <c r="E107" s="152">
        <f>SUMIFS(env_ac_mfa_dmc!$F:$F,env_ac_mfa_dmc!$A:$A,Data_mfa_dmc!$B$102,env_ac_mfa_dmc!$B:$B,Data_mfa_dmc!$A107,env_ac_mfa_dmc!$C:$C,Data_mfa_dmc!E$105,env_ac_mfa_dmc!$D:$D,Data_mfa_dmc!$B$101,env_ac_mfa_dmc!$E:$E,Data_mfa_dmc!$B$103)</f>
        <v>0.76900000000000002</v>
      </c>
      <c r="F107" s="152">
        <f>SUMIFS(env_ac_mfa_dmc!$F:$F,env_ac_mfa_dmc!$A:$A,Data_mfa_dmc!$B$102,env_ac_mfa_dmc!$B:$B,Data_mfa_dmc!$A107,env_ac_mfa_dmc!$C:$C,Data_mfa_dmc!F$105,env_ac_mfa_dmc!$D:$D,Data_mfa_dmc!$B$101,env_ac_mfa_dmc!$E:$E,Data_mfa_dmc!$B$103)</f>
        <v>7.569</v>
      </c>
      <c r="G107" s="152">
        <f>SUMIFS(env_ac_mfa_dmc!$F:$F,env_ac_mfa_dmc!$A:$A,Data_mfa_dmc!$B$102,env_ac_mfa_dmc!$B:$B,Data_mfa_dmc!$A107,env_ac_mfa_dmc!$C:$C,Data_mfa_dmc!G$105,env_ac_mfa_dmc!$D:$D,Data_mfa_dmc!$B$101,env_ac_mfa_dmc!$E:$E,Data_mfa_dmc!$B$103)</f>
        <v>2.5990000000000002</v>
      </c>
      <c r="H107" s="152">
        <f>SUMIFS(env_ac_mfa_dmc!$F:$F,env_ac_mfa_dmc!$A:$A,Data_mfa_dmc!$B$102,env_ac_mfa_dmc!$B:$B,Data_mfa_dmc!$A107,env_ac_mfa_dmc!$C:$C,Data_mfa_dmc!H$105,env_ac_mfa_dmc!$D:$D,Data_mfa_dmc!$B$101,env_ac_mfa_dmc!$E:$E,Data_mfa_dmc!$B$103)</f>
        <v>2.8000000000000001E-2</v>
      </c>
      <c r="I107" s="152">
        <f>SUMIFS(env_ac_mfa_dmc!$F:$F,env_ac_mfa_dmc!$A:$A,Data_mfa_dmc!$B$102,env_ac_mfa_dmc!$B:$B,Data_mfa_dmc!$A107,env_ac_mfa_dmc!$C:$C,Data_mfa_dmc!I$105,env_ac_mfa_dmc!$D:$D,Data_mfa_dmc!$B$101,env_ac_mfa_dmc!$E:$E,Data_mfa_dmc!$B$103)</f>
        <v>6.0000000000000001E-3</v>
      </c>
      <c r="J107" s="152">
        <f t="shared" ref="J107:J143" si="2">H107+I107</f>
        <v>3.4000000000000002E-2</v>
      </c>
    </row>
    <row r="108" spans="1:25" x14ac:dyDescent="0.2">
      <c r="A108" s="177" t="s">
        <v>137</v>
      </c>
      <c r="B108" s="177" t="s">
        <v>39</v>
      </c>
      <c r="C108" s="152">
        <f>SUMIFS(env_ac_mfa_dmc!$F:$F,env_ac_mfa_dmc!$A:$A,Data_mfa_dmc!$B$102,env_ac_mfa_dmc!$B:$B,Data_mfa_dmc!$A108,env_ac_mfa_dmc!$C:$C,Data_mfa_dmc!C$105,env_ac_mfa_dmc!$D:$D,Data_mfa_dmc!$B$101,env_ac_mfa_dmc!$E:$E,Data_mfa_dmc!$B$103)</f>
        <v>11.63</v>
      </c>
      <c r="D108" s="152">
        <f>SUMIFS(env_ac_mfa_dmc!$F:$F,env_ac_mfa_dmc!$A:$A,Data_mfa_dmc!$B$102,env_ac_mfa_dmc!$B:$B,Data_mfa_dmc!$A108,env_ac_mfa_dmc!$C:$C,Data_mfa_dmc!D$105,env_ac_mfa_dmc!$D:$D,Data_mfa_dmc!$B$101,env_ac_mfa_dmc!$E:$E,Data_mfa_dmc!$B$103)</f>
        <v>4.2439999999999998</v>
      </c>
      <c r="E108" s="152">
        <f>SUMIFS(env_ac_mfa_dmc!$F:$F,env_ac_mfa_dmc!$A:$A,Data_mfa_dmc!$B$102,env_ac_mfa_dmc!$B:$B,Data_mfa_dmc!$A108,env_ac_mfa_dmc!$C:$C,Data_mfa_dmc!E$105,env_ac_mfa_dmc!$D:$D,Data_mfa_dmc!$B$101,env_ac_mfa_dmc!$E:$E,Data_mfa_dmc!$B$103)</f>
        <v>1.0840000000000001</v>
      </c>
      <c r="F108" s="152">
        <f>SUMIFS(env_ac_mfa_dmc!$F:$F,env_ac_mfa_dmc!$A:$A,Data_mfa_dmc!$B$102,env_ac_mfa_dmc!$B:$B,Data_mfa_dmc!$A108,env_ac_mfa_dmc!$C:$C,Data_mfa_dmc!F$105,env_ac_mfa_dmc!$D:$D,Data_mfa_dmc!$B$101,env_ac_mfa_dmc!$E:$E,Data_mfa_dmc!$B$103)</f>
        <v>4.8129999999999997</v>
      </c>
      <c r="G108" s="152">
        <f>SUMIFS(env_ac_mfa_dmc!$F:$F,env_ac_mfa_dmc!$A:$A,Data_mfa_dmc!$B$102,env_ac_mfa_dmc!$B:$B,Data_mfa_dmc!$A108,env_ac_mfa_dmc!$C:$C,Data_mfa_dmc!G$105,env_ac_mfa_dmc!$D:$D,Data_mfa_dmc!$B$101,env_ac_mfa_dmc!$E:$E,Data_mfa_dmc!$B$103)</f>
        <v>1.7350000000000001</v>
      </c>
      <c r="H108" s="152">
        <f>SUMIFS(env_ac_mfa_dmc!$F:$F,env_ac_mfa_dmc!$A:$A,Data_mfa_dmc!$B$102,env_ac_mfa_dmc!$B:$B,Data_mfa_dmc!$A108,env_ac_mfa_dmc!$C:$C,Data_mfa_dmc!H$105,env_ac_mfa_dmc!$D:$D,Data_mfa_dmc!$B$101,env_ac_mfa_dmc!$E:$E,Data_mfa_dmc!$B$103)</f>
        <v>-0.249</v>
      </c>
      <c r="I108" s="152">
        <f>SUMIFS(env_ac_mfa_dmc!$F:$F,env_ac_mfa_dmc!$A:$A,Data_mfa_dmc!$B$102,env_ac_mfa_dmc!$B:$B,Data_mfa_dmc!$A108,env_ac_mfa_dmc!$C:$C,Data_mfa_dmc!I$105,env_ac_mfa_dmc!$D:$D,Data_mfa_dmc!$B$101,env_ac_mfa_dmc!$E:$E,Data_mfa_dmc!$B$103)</f>
        <v>3.0000000000000001E-3</v>
      </c>
      <c r="J108" s="152">
        <f t="shared" si="2"/>
        <v>-0.246</v>
      </c>
      <c r="K108" s="198"/>
      <c r="L108" s="198"/>
      <c r="M108" s="198"/>
      <c r="N108" s="198"/>
      <c r="O108" s="198"/>
      <c r="P108" s="198"/>
      <c r="Q108" s="198"/>
      <c r="R108" s="199"/>
      <c r="S108" s="199"/>
      <c r="T108" s="199"/>
      <c r="U108" s="199"/>
      <c r="V108" s="199"/>
      <c r="W108" s="199"/>
      <c r="X108" s="199"/>
    </row>
    <row r="109" spans="1:25" x14ac:dyDescent="0.2">
      <c r="A109" s="177" t="s">
        <v>136</v>
      </c>
      <c r="B109" s="177" t="s">
        <v>29</v>
      </c>
      <c r="C109" s="152">
        <f>SUMIFS(env_ac_mfa_dmc!$F:$F,env_ac_mfa_dmc!$A:$A,Data_mfa_dmc!$B$102,env_ac_mfa_dmc!$B:$B,Data_mfa_dmc!$A109,env_ac_mfa_dmc!$C:$C,Data_mfa_dmc!C$105,env_ac_mfa_dmc!$D:$D,Data_mfa_dmc!$B$101,env_ac_mfa_dmc!$E:$E,Data_mfa_dmc!$B$103)</f>
        <v>22.783999999999999</v>
      </c>
      <c r="D109" s="152">
        <f>SUMIFS(env_ac_mfa_dmc!$F:$F,env_ac_mfa_dmc!$A:$A,Data_mfa_dmc!$B$102,env_ac_mfa_dmc!$B:$B,Data_mfa_dmc!$A109,env_ac_mfa_dmc!$C:$C,Data_mfa_dmc!D$105,env_ac_mfa_dmc!$D:$D,Data_mfa_dmc!$B$101,env_ac_mfa_dmc!$E:$E,Data_mfa_dmc!$B$103)</f>
        <v>3.2970000000000002</v>
      </c>
      <c r="E109" s="152">
        <f>SUMIFS(env_ac_mfa_dmc!$F:$F,env_ac_mfa_dmc!$A:$A,Data_mfa_dmc!$B$102,env_ac_mfa_dmc!$B:$B,Data_mfa_dmc!$A109,env_ac_mfa_dmc!$C:$C,Data_mfa_dmc!E$105,env_ac_mfa_dmc!$D:$D,Data_mfa_dmc!$B$101,env_ac_mfa_dmc!$E:$E,Data_mfa_dmc!$B$103)</f>
        <v>4.7949999999999999</v>
      </c>
      <c r="F109" s="152">
        <f>SUMIFS(env_ac_mfa_dmc!$F:$F,env_ac_mfa_dmc!$A:$A,Data_mfa_dmc!$B$102,env_ac_mfa_dmc!$B:$B,Data_mfa_dmc!$A109,env_ac_mfa_dmc!$C:$C,Data_mfa_dmc!F$105,env_ac_mfa_dmc!$D:$D,Data_mfa_dmc!$B$101,env_ac_mfa_dmc!$E:$E,Data_mfa_dmc!$B$103)</f>
        <v>9.5679999999999996</v>
      </c>
      <c r="G109" s="152">
        <f>SUMIFS(env_ac_mfa_dmc!$F:$F,env_ac_mfa_dmc!$A:$A,Data_mfa_dmc!$B$102,env_ac_mfa_dmc!$B:$B,Data_mfa_dmc!$A109,env_ac_mfa_dmc!$C:$C,Data_mfa_dmc!G$105,env_ac_mfa_dmc!$D:$D,Data_mfa_dmc!$B$101,env_ac_mfa_dmc!$E:$E,Data_mfa_dmc!$B$103)</f>
        <v>5.3739999999999997</v>
      </c>
      <c r="H109" s="152">
        <f>SUMIFS(env_ac_mfa_dmc!$F:$F,env_ac_mfa_dmc!$A:$A,Data_mfa_dmc!$B$102,env_ac_mfa_dmc!$B:$B,Data_mfa_dmc!$A109,env_ac_mfa_dmc!$C:$C,Data_mfa_dmc!H$105,env_ac_mfa_dmc!$D:$D,Data_mfa_dmc!$B$101,env_ac_mfa_dmc!$E:$E,Data_mfa_dmc!$B$103)</f>
        <v>-0.25600000000000001</v>
      </c>
      <c r="I109" s="152">
        <f>SUMIFS(env_ac_mfa_dmc!$F:$F,env_ac_mfa_dmc!$A:$A,Data_mfa_dmc!$B$102,env_ac_mfa_dmc!$B:$B,Data_mfa_dmc!$A109,env_ac_mfa_dmc!$C:$C,Data_mfa_dmc!I$105,env_ac_mfa_dmc!$D:$D,Data_mfa_dmc!$B$101,env_ac_mfa_dmc!$E:$E,Data_mfa_dmc!$B$103)</f>
        <v>7.0000000000000001E-3</v>
      </c>
      <c r="J109" s="152">
        <f t="shared" si="2"/>
        <v>-0.249</v>
      </c>
      <c r="K109" s="198"/>
      <c r="L109" s="198"/>
      <c r="M109" s="198"/>
      <c r="N109" s="198"/>
      <c r="O109" s="198"/>
      <c r="P109" s="198"/>
      <c r="Q109" s="198"/>
      <c r="R109" s="199"/>
      <c r="S109" s="199"/>
      <c r="T109" s="199"/>
      <c r="U109" s="199"/>
      <c r="V109" s="199"/>
      <c r="W109" s="199"/>
      <c r="X109" s="199"/>
    </row>
    <row r="110" spans="1:25" x14ac:dyDescent="0.2">
      <c r="A110" s="177" t="s">
        <v>135</v>
      </c>
      <c r="B110" s="185" t="s">
        <v>666</v>
      </c>
      <c r="C110" s="152">
        <f>SUMIFS(env_ac_mfa_dmc!$F:$F,env_ac_mfa_dmc!$A:$A,Data_mfa_dmc!$B$102,env_ac_mfa_dmc!$B:$B,Data_mfa_dmc!$A110,env_ac_mfa_dmc!$C:$C,Data_mfa_dmc!C$105,env_ac_mfa_dmc!$D:$D,Data_mfa_dmc!$B$101,env_ac_mfa_dmc!$E:$E,Data_mfa_dmc!$B$103)</f>
        <v>15.868</v>
      </c>
      <c r="D110" s="152">
        <f>SUMIFS(env_ac_mfa_dmc!$F:$F,env_ac_mfa_dmc!$A:$A,Data_mfa_dmc!$B$102,env_ac_mfa_dmc!$B:$B,Data_mfa_dmc!$A110,env_ac_mfa_dmc!$C:$C,Data_mfa_dmc!D$105,env_ac_mfa_dmc!$D:$D,Data_mfa_dmc!$B$101,env_ac_mfa_dmc!$E:$E,Data_mfa_dmc!$B$103)</f>
        <v>2.3199999999999998</v>
      </c>
      <c r="E110" s="152">
        <f>SUMIFS(env_ac_mfa_dmc!$F:$F,env_ac_mfa_dmc!$A:$A,Data_mfa_dmc!$B$102,env_ac_mfa_dmc!$B:$B,Data_mfa_dmc!$A110,env_ac_mfa_dmc!$C:$C,Data_mfa_dmc!E$105,env_ac_mfa_dmc!$D:$D,Data_mfa_dmc!$B$101,env_ac_mfa_dmc!$E:$E,Data_mfa_dmc!$B$103)</f>
        <v>0.46300000000000002</v>
      </c>
      <c r="F110" s="152">
        <f>SUMIFS(env_ac_mfa_dmc!$F:$F,env_ac_mfa_dmc!$A:$A,Data_mfa_dmc!$B$102,env_ac_mfa_dmc!$B:$B,Data_mfa_dmc!$A110,env_ac_mfa_dmc!$C:$C,Data_mfa_dmc!F$105,env_ac_mfa_dmc!$D:$D,Data_mfa_dmc!$B$101,env_ac_mfa_dmc!$E:$E,Data_mfa_dmc!$B$103)</f>
        <v>8.2439999999999998</v>
      </c>
      <c r="G110" s="152">
        <f>SUMIFS(env_ac_mfa_dmc!$F:$F,env_ac_mfa_dmc!$A:$A,Data_mfa_dmc!$B$102,env_ac_mfa_dmc!$B:$B,Data_mfa_dmc!$A110,env_ac_mfa_dmc!$C:$C,Data_mfa_dmc!G$105,env_ac_mfa_dmc!$D:$D,Data_mfa_dmc!$B$101,env_ac_mfa_dmc!$E:$E,Data_mfa_dmc!$B$103)</f>
        <v>4.835</v>
      </c>
      <c r="H110" s="152">
        <f>SUMIFS(env_ac_mfa_dmc!$F:$F,env_ac_mfa_dmc!$A:$A,Data_mfa_dmc!$B$102,env_ac_mfa_dmc!$B:$B,Data_mfa_dmc!$A110,env_ac_mfa_dmc!$C:$C,Data_mfa_dmc!H$105,env_ac_mfa_dmc!$D:$D,Data_mfa_dmc!$B$101,env_ac_mfa_dmc!$E:$E,Data_mfa_dmc!$B$103)</f>
        <v>8.0000000000000002E-3</v>
      </c>
      <c r="I110" s="152">
        <f>SUMIFS(env_ac_mfa_dmc!$F:$F,env_ac_mfa_dmc!$A:$A,Data_mfa_dmc!$B$102,env_ac_mfa_dmc!$B:$B,Data_mfa_dmc!$A110,env_ac_mfa_dmc!$C:$C,Data_mfa_dmc!I$105,env_ac_mfa_dmc!$D:$D,Data_mfa_dmc!$B$101,env_ac_mfa_dmc!$E:$E,Data_mfa_dmc!$B$103)</f>
        <v>0</v>
      </c>
      <c r="J110" s="152">
        <f t="shared" si="2"/>
        <v>8.0000000000000002E-3</v>
      </c>
      <c r="K110" s="198"/>
      <c r="L110" s="198"/>
      <c r="M110" s="198"/>
      <c r="N110" s="198"/>
      <c r="O110" s="198"/>
      <c r="P110" s="198"/>
      <c r="Q110" s="198"/>
      <c r="R110" s="199"/>
      <c r="S110" s="199"/>
      <c r="T110" s="199"/>
      <c r="U110" s="199"/>
      <c r="V110" s="199"/>
      <c r="W110" s="199"/>
      <c r="X110" s="199"/>
    </row>
    <row r="111" spans="1:25" x14ac:dyDescent="0.2">
      <c r="A111" s="177" t="s">
        <v>134</v>
      </c>
      <c r="B111" s="177" t="s">
        <v>24</v>
      </c>
      <c r="C111" s="152">
        <f>SUMIFS(env_ac_mfa_dmc!$F:$F,env_ac_mfa_dmc!$A:$A,Data_mfa_dmc!$B$102,env_ac_mfa_dmc!$B:$B,Data_mfa_dmc!$A111,env_ac_mfa_dmc!$C:$C,Data_mfa_dmc!C$105,env_ac_mfa_dmc!$D:$D,Data_mfa_dmc!$B$101,env_ac_mfa_dmc!$E:$E,Data_mfa_dmc!$B$103)</f>
        <v>24.411000000000001</v>
      </c>
      <c r="D111" s="152">
        <f>SUMIFS(env_ac_mfa_dmc!$F:$F,env_ac_mfa_dmc!$A:$A,Data_mfa_dmc!$B$102,env_ac_mfa_dmc!$B:$B,Data_mfa_dmc!$A111,env_ac_mfa_dmc!$C:$C,Data_mfa_dmc!D$105,env_ac_mfa_dmc!$D:$D,Data_mfa_dmc!$B$101,env_ac_mfa_dmc!$E:$E,Data_mfa_dmc!$B$103)</f>
        <v>7.2380000000000004</v>
      </c>
      <c r="E111" s="152">
        <f>SUMIFS(env_ac_mfa_dmc!$F:$F,env_ac_mfa_dmc!$A:$A,Data_mfa_dmc!$B$102,env_ac_mfa_dmc!$B:$B,Data_mfa_dmc!$A111,env_ac_mfa_dmc!$C:$C,Data_mfa_dmc!E$105,env_ac_mfa_dmc!$D:$D,Data_mfa_dmc!$B$101,env_ac_mfa_dmc!$E:$E,Data_mfa_dmc!$B$103)</f>
        <v>0.219</v>
      </c>
      <c r="F111" s="152">
        <f>SUMIFS(env_ac_mfa_dmc!$F:$F,env_ac_mfa_dmc!$A:$A,Data_mfa_dmc!$B$102,env_ac_mfa_dmc!$B:$B,Data_mfa_dmc!$A111,env_ac_mfa_dmc!$C:$C,Data_mfa_dmc!F$105,env_ac_mfa_dmc!$D:$D,Data_mfa_dmc!$B$101,env_ac_mfa_dmc!$E:$E,Data_mfa_dmc!$B$103)</f>
        <v>13.356</v>
      </c>
      <c r="G111" s="152">
        <f>SUMIFS(env_ac_mfa_dmc!$F:$F,env_ac_mfa_dmc!$A:$A,Data_mfa_dmc!$B$102,env_ac_mfa_dmc!$B:$B,Data_mfa_dmc!$A111,env_ac_mfa_dmc!$C:$C,Data_mfa_dmc!G$105,env_ac_mfa_dmc!$D:$D,Data_mfa_dmc!$B$101,env_ac_mfa_dmc!$E:$E,Data_mfa_dmc!$B$103)</f>
        <v>3.702</v>
      </c>
      <c r="H111" s="152">
        <f>SUMIFS(env_ac_mfa_dmc!$F:$F,env_ac_mfa_dmc!$A:$A,Data_mfa_dmc!$B$102,env_ac_mfa_dmc!$B:$B,Data_mfa_dmc!$A111,env_ac_mfa_dmc!$C:$C,Data_mfa_dmc!H$105,env_ac_mfa_dmc!$D:$D,Data_mfa_dmc!$B$101,env_ac_mfa_dmc!$E:$E,Data_mfa_dmc!$B$103)</f>
        <v>2.5000000000000001E-2</v>
      </c>
      <c r="I111" s="152">
        <f>SUMIFS(env_ac_mfa_dmc!$F:$F,env_ac_mfa_dmc!$A:$A,Data_mfa_dmc!$B$102,env_ac_mfa_dmc!$B:$B,Data_mfa_dmc!$A111,env_ac_mfa_dmc!$C:$C,Data_mfa_dmc!I$105,env_ac_mfa_dmc!$D:$D,Data_mfa_dmc!$B$101,env_ac_mfa_dmc!$E:$E,Data_mfa_dmc!$B$103)</f>
        <v>-0.128</v>
      </c>
      <c r="J111" s="152">
        <f t="shared" si="2"/>
        <v>-0.10300000000000001</v>
      </c>
      <c r="K111" s="198"/>
      <c r="L111" s="198"/>
      <c r="M111" s="198"/>
      <c r="N111" s="198"/>
      <c r="O111" s="198"/>
      <c r="P111" s="198"/>
      <c r="Q111" s="198"/>
      <c r="R111" s="199"/>
      <c r="S111" s="199"/>
      <c r="T111" s="199"/>
      <c r="U111" s="199"/>
      <c r="V111" s="199"/>
      <c r="W111" s="199"/>
      <c r="X111" s="199"/>
    </row>
    <row r="112" spans="1:25" x14ac:dyDescent="0.2">
      <c r="A112" s="177" t="s">
        <v>60</v>
      </c>
      <c r="B112" s="177" t="s">
        <v>34</v>
      </c>
      <c r="C112" s="152">
        <f>SUMIFS(env_ac_mfa_dmc!$F:$F,env_ac_mfa_dmc!$A:$A,Data_mfa_dmc!$B$102,env_ac_mfa_dmc!$B:$B,Data_mfa_dmc!$A112,env_ac_mfa_dmc!$C:$C,Data_mfa_dmc!C$105,env_ac_mfa_dmc!$D:$D,Data_mfa_dmc!$B$101,env_ac_mfa_dmc!$E:$E,Data_mfa_dmc!$B$103)</f>
        <v>14.374000000000001</v>
      </c>
      <c r="D112" s="152">
        <f>SUMIFS(env_ac_mfa_dmc!$F:$F,env_ac_mfa_dmc!$A:$A,Data_mfa_dmc!$B$102,env_ac_mfa_dmc!$B:$B,Data_mfa_dmc!$A112,env_ac_mfa_dmc!$C:$C,Data_mfa_dmc!D$105,env_ac_mfa_dmc!$D:$D,Data_mfa_dmc!$B$101,env_ac_mfa_dmc!$E:$E,Data_mfa_dmc!$B$103)</f>
        <v>3.044</v>
      </c>
      <c r="E112" s="152">
        <f>SUMIFS(env_ac_mfa_dmc!$F:$F,env_ac_mfa_dmc!$A:$A,Data_mfa_dmc!$B$102,env_ac_mfa_dmc!$B:$B,Data_mfa_dmc!$A112,env_ac_mfa_dmc!$C:$C,Data_mfa_dmc!E$105,env_ac_mfa_dmc!$D:$D,Data_mfa_dmc!$B$101,env_ac_mfa_dmc!$E:$E,Data_mfa_dmc!$B$103)</f>
        <v>0.48</v>
      </c>
      <c r="F112" s="152">
        <f>SUMIFS(env_ac_mfa_dmc!$F:$F,env_ac_mfa_dmc!$A:$A,Data_mfa_dmc!$B$102,env_ac_mfa_dmc!$B:$B,Data_mfa_dmc!$A112,env_ac_mfa_dmc!$C:$C,Data_mfa_dmc!F$105,env_ac_mfa_dmc!$D:$D,Data_mfa_dmc!$B$101,env_ac_mfa_dmc!$E:$E,Data_mfa_dmc!$B$103)</f>
        <v>6.726</v>
      </c>
      <c r="G112" s="152">
        <f>SUMIFS(env_ac_mfa_dmc!$F:$F,env_ac_mfa_dmc!$A:$A,Data_mfa_dmc!$B$102,env_ac_mfa_dmc!$B:$B,Data_mfa_dmc!$A112,env_ac_mfa_dmc!$C:$C,Data_mfa_dmc!G$105,env_ac_mfa_dmc!$D:$D,Data_mfa_dmc!$B$101,env_ac_mfa_dmc!$E:$E,Data_mfa_dmc!$B$103)</f>
        <v>4.1449999999999996</v>
      </c>
      <c r="H112" s="152">
        <f>SUMIFS(env_ac_mfa_dmc!$F:$F,env_ac_mfa_dmc!$A:$A,Data_mfa_dmc!$B$102,env_ac_mfa_dmc!$B:$B,Data_mfa_dmc!$A112,env_ac_mfa_dmc!$C:$C,Data_mfa_dmc!H$105,env_ac_mfa_dmc!$D:$D,Data_mfa_dmc!$B$101,env_ac_mfa_dmc!$E:$E,Data_mfa_dmc!$B$103)</f>
        <v>-5.0999999999999997E-2</v>
      </c>
      <c r="I112" s="152">
        <f>SUMIFS(env_ac_mfa_dmc!$F:$F,env_ac_mfa_dmc!$A:$A,Data_mfa_dmc!$B$102,env_ac_mfa_dmc!$B:$B,Data_mfa_dmc!$A112,env_ac_mfa_dmc!$C:$C,Data_mfa_dmc!I$105,env_ac_mfa_dmc!$D:$D,Data_mfa_dmc!$B$101,env_ac_mfa_dmc!$E:$E,Data_mfa_dmc!$B$103)</f>
        <v>2.9000000000000001E-2</v>
      </c>
      <c r="J112" s="152">
        <f t="shared" si="2"/>
        <v>-2.1999999999999995E-2</v>
      </c>
      <c r="K112" s="198"/>
      <c r="L112" s="198"/>
      <c r="M112" s="198"/>
      <c r="N112" s="198"/>
      <c r="O112" s="198"/>
      <c r="P112" s="198"/>
      <c r="Q112" s="198"/>
      <c r="R112" s="199"/>
      <c r="S112" s="199"/>
      <c r="T112" s="199"/>
      <c r="U112" s="199"/>
      <c r="V112" s="199"/>
      <c r="W112" s="199"/>
      <c r="X112" s="199"/>
    </row>
    <row r="113" spans="1:24" x14ac:dyDescent="0.2">
      <c r="A113" s="177" t="s">
        <v>133</v>
      </c>
      <c r="B113" s="177" t="s">
        <v>22</v>
      </c>
      <c r="C113" s="152">
        <f>SUMIFS(env_ac_mfa_dmc!$F:$F,env_ac_mfa_dmc!$A:$A,Data_mfa_dmc!$B$102,env_ac_mfa_dmc!$B:$B,Data_mfa_dmc!$A113,env_ac_mfa_dmc!$C:$C,Data_mfa_dmc!C$105,env_ac_mfa_dmc!$D:$D,Data_mfa_dmc!$B$101,env_ac_mfa_dmc!$E:$E,Data_mfa_dmc!$B$103)</f>
        <v>26.207000000000001</v>
      </c>
      <c r="D113" s="152">
        <f>SUMIFS(env_ac_mfa_dmc!$F:$F,env_ac_mfa_dmc!$A:$A,Data_mfa_dmc!$B$102,env_ac_mfa_dmc!$B:$B,Data_mfa_dmc!$A113,env_ac_mfa_dmc!$C:$C,Data_mfa_dmc!D$105,env_ac_mfa_dmc!$D:$D,Data_mfa_dmc!$B$101,env_ac_mfa_dmc!$E:$E,Data_mfa_dmc!$B$103)</f>
        <v>3.827</v>
      </c>
      <c r="E113" s="152">
        <f>SUMIFS(env_ac_mfa_dmc!$F:$F,env_ac_mfa_dmc!$A:$A,Data_mfa_dmc!$B$102,env_ac_mfa_dmc!$B:$B,Data_mfa_dmc!$A113,env_ac_mfa_dmc!$C:$C,Data_mfa_dmc!E$105,env_ac_mfa_dmc!$D:$D,Data_mfa_dmc!$B$101,env_ac_mfa_dmc!$E:$E,Data_mfa_dmc!$B$103)</f>
        <v>0.15</v>
      </c>
      <c r="F113" s="152">
        <f>SUMIFS(env_ac_mfa_dmc!$F:$F,env_ac_mfa_dmc!$A:$A,Data_mfa_dmc!$B$102,env_ac_mfa_dmc!$B:$B,Data_mfa_dmc!$A113,env_ac_mfa_dmc!$C:$C,Data_mfa_dmc!F$105,env_ac_mfa_dmc!$D:$D,Data_mfa_dmc!$B$101,env_ac_mfa_dmc!$E:$E,Data_mfa_dmc!$B$103)</f>
        <v>15.849</v>
      </c>
      <c r="G113" s="152">
        <f>SUMIFS(env_ac_mfa_dmc!$F:$F,env_ac_mfa_dmc!$A:$A,Data_mfa_dmc!$B$102,env_ac_mfa_dmc!$B:$B,Data_mfa_dmc!$A113,env_ac_mfa_dmc!$C:$C,Data_mfa_dmc!G$105,env_ac_mfa_dmc!$D:$D,Data_mfa_dmc!$B$101,env_ac_mfa_dmc!$E:$E,Data_mfa_dmc!$B$103)</f>
        <v>6.4980000000000002</v>
      </c>
      <c r="H113" s="152">
        <f>SUMIFS(env_ac_mfa_dmc!$F:$F,env_ac_mfa_dmc!$A:$A,Data_mfa_dmc!$B$102,env_ac_mfa_dmc!$B:$B,Data_mfa_dmc!$A113,env_ac_mfa_dmc!$C:$C,Data_mfa_dmc!H$105,env_ac_mfa_dmc!$D:$D,Data_mfa_dmc!$B$101,env_ac_mfa_dmc!$E:$E,Data_mfa_dmc!$B$103)</f>
        <v>-0.11700000000000001</v>
      </c>
      <c r="I113" s="152">
        <f>SUMIFS(env_ac_mfa_dmc!$F:$F,env_ac_mfa_dmc!$A:$A,Data_mfa_dmc!$B$102,env_ac_mfa_dmc!$B:$B,Data_mfa_dmc!$A113,env_ac_mfa_dmc!$C:$C,Data_mfa_dmc!I$105,env_ac_mfa_dmc!$D:$D,Data_mfa_dmc!$B$101,env_ac_mfa_dmc!$E:$E,Data_mfa_dmc!$B$103)</f>
        <v>-1E-3</v>
      </c>
      <c r="J113" s="152">
        <f t="shared" si="2"/>
        <v>-0.11800000000000001</v>
      </c>
      <c r="K113" s="198"/>
      <c r="L113" s="198"/>
      <c r="M113" s="198"/>
      <c r="N113" s="198"/>
      <c r="O113" s="198"/>
      <c r="P113" s="198"/>
      <c r="Q113" s="198"/>
      <c r="R113" s="199"/>
      <c r="S113" s="199"/>
      <c r="T113" s="199"/>
      <c r="U113" s="199"/>
      <c r="V113" s="199"/>
      <c r="W113" s="199"/>
      <c r="X113" s="199"/>
    </row>
    <row r="114" spans="1:24" x14ac:dyDescent="0.2">
      <c r="A114" s="177" t="s">
        <v>132</v>
      </c>
      <c r="B114" s="177" t="s">
        <v>26</v>
      </c>
      <c r="C114" s="152">
        <f>SUMIFS(env_ac_mfa_dmc!$F:$F,env_ac_mfa_dmc!$A:$A,Data_mfa_dmc!$B$102,env_ac_mfa_dmc!$B:$B,Data_mfa_dmc!$A114,env_ac_mfa_dmc!$C:$C,Data_mfa_dmc!C$105,env_ac_mfa_dmc!$D:$D,Data_mfa_dmc!$B$101,env_ac_mfa_dmc!$E:$E,Data_mfa_dmc!$B$103)</f>
        <v>23.774999999999999</v>
      </c>
      <c r="D114" s="152">
        <f>SUMIFS(env_ac_mfa_dmc!$F:$F,env_ac_mfa_dmc!$A:$A,Data_mfa_dmc!$B$102,env_ac_mfa_dmc!$B:$B,Data_mfa_dmc!$A114,env_ac_mfa_dmc!$C:$C,Data_mfa_dmc!D$105,env_ac_mfa_dmc!$D:$D,Data_mfa_dmc!$B$101,env_ac_mfa_dmc!$E:$E,Data_mfa_dmc!$B$103)</f>
        <v>9.2119999999999997</v>
      </c>
      <c r="E114" s="152">
        <f>SUMIFS(env_ac_mfa_dmc!$F:$F,env_ac_mfa_dmc!$A:$A,Data_mfa_dmc!$B$102,env_ac_mfa_dmc!$B:$B,Data_mfa_dmc!$A114,env_ac_mfa_dmc!$C:$C,Data_mfa_dmc!E$105,env_ac_mfa_dmc!$D:$D,Data_mfa_dmc!$B$101,env_ac_mfa_dmc!$E:$E,Data_mfa_dmc!$B$103)</f>
        <v>1.4319999999999999</v>
      </c>
      <c r="F114" s="152">
        <f>SUMIFS(env_ac_mfa_dmc!$F:$F,env_ac_mfa_dmc!$A:$A,Data_mfa_dmc!$B$102,env_ac_mfa_dmc!$B:$B,Data_mfa_dmc!$A114,env_ac_mfa_dmc!$C:$C,Data_mfa_dmc!F$105,env_ac_mfa_dmc!$D:$D,Data_mfa_dmc!$B$101,env_ac_mfa_dmc!$E:$E,Data_mfa_dmc!$B$103)</f>
        <v>10.226000000000001</v>
      </c>
      <c r="G114" s="152">
        <f>SUMIFS(env_ac_mfa_dmc!$F:$F,env_ac_mfa_dmc!$A:$A,Data_mfa_dmc!$B$102,env_ac_mfa_dmc!$B:$B,Data_mfa_dmc!$A114,env_ac_mfa_dmc!$C:$C,Data_mfa_dmc!G$105,env_ac_mfa_dmc!$D:$D,Data_mfa_dmc!$B$101,env_ac_mfa_dmc!$E:$E,Data_mfa_dmc!$B$103)</f>
        <v>2.641</v>
      </c>
      <c r="H114" s="152">
        <f>SUMIFS(env_ac_mfa_dmc!$F:$F,env_ac_mfa_dmc!$A:$A,Data_mfa_dmc!$B$102,env_ac_mfa_dmc!$B:$B,Data_mfa_dmc!$A114,env_ac_mfa_dmc!$C:$C,Data_mfa_dmc!H$105,env_ac_mfa_dmc!$D:$D,Data_mfa_dmc!$B$101,env_ac_mfa_dmc!$E:$E,Data_mfa_dmc!$B$103)</f>
        <v>0.26400000000000001</v>
      </c>
      <c r="I114" s="152">
        <f>SUMIFS(env_ac_mfa_dmc!$F:$F,env_ac_mfa_dmc!$A:$A,Data_mfa_dmc!$B$102,env_ac_mfa_dmc!$B:$B,Data_mfa_dmc!$A114,env_ac_mfa_dmc!$C:$C,Data_mfa_dmc!I$105,env_ac_mfa_dmc!$D:$D,Data_mfa_dmc!$B$101,env_ac_mfa_dmc!$E:$E,Data_mfa_dmc!$B$103)</f>
        <v>0</v>
      </c>
      <c r="J114" s="152">
        <f t="shared" si="2"/>
        <v>0.26400000000000001</v>
      </c>
      <c r="K114" s="198"/>
      <c r="L114" s="198"/>
      <c r="M114" s="198"/>
      <c r="N114" s="198"/>
      <c r="O114" s="198"/>
      <c r="P114" s="198"/>
      <c r="Q114" s="198"/>
      <c r="R114" s="199"/>
      <c r="S114" s="199"/>
      <c r="T114" s="199"/>
      <c r="U114" s="199"/>
      <c r="V114" s="199"/>
      <c r="W114" s="199"/>
      <c r="X114" s="199"/>
    </row>
    <row r="115" spans="1:24" x14ac:dyDescent="0.2">
      <c r="A115" s="177" t="s">
        <v>131</v>
      </c>
      <c r="B115" s="177" t="s">
        <v>41</v>
      </c>
      <c r="C115" s="152">
        <f>SUMIFS(env_ac_mfa_dmc!$F:$F,env_ac_mfa_dmc!$A:$A,Data_mfa_dmc!$B$102,env_ac_mfa_dmc!$B:$B,Data_mfa_dmc!$A115,env_ac_mfa_dmc!$C:$C,Data_mfa_dmc!C$105,env_ac_mfa_dmc!$D:$D,Data_mfa_dmc!$B$101,env_ac_mfa_dmc!$E:$E,Data_mfa_dmc!$B$103)</f>
        <v>10.553000000000001</v>
      </c>
      <c r="D115" s="152">
        <f>SUMIFS(env_ac_mfa_dmc!$F:$F,env_ac_mfa_dmc!$A:$A,Data_mfa_dmc!$B$102,env_ac_mfa_dmc!$B:$B,Data_mfa_dmc!$A115,env_ac_mfa_dmc!$C:$C,Data_mfa_dmc!D$105,env_ac_mfa_dmc!$D:$D,Data_mfa_dmc!$B$101,env_ac_mfa_dmc!$E:$E,Data_mfa_dmc!$B$103)</f>
        <v>2.6309999999999998</v>
      </c>
      <c r="E115" s="152">
        <f>SUMIFS(env_ac_mfa_dmc!$F:$F,env_ac_mfa_dmc!$A:$A,Data_mfa_dmc!$B$102,env_ac_mfa_dmc!$B:$B,Data_mfa_dmc!$A115,env_ac_mfa_dmc!$C:$C,Data_mfa_dmc!E$105,env_ac_mfa_dmc!$D:$D,Data_mfa_dmc!$B$101,env_ac_mfa_dmc!$E:$E,Data_mfa_dmc!$B$103)</f>
        <v>0.42699999999999999</v>
      </c>
      <c r="F115" s="152">
        <f>SUMIFS(env_ac_mfa_dmc!$F:$F,env_ac_mfa_dmc!$A:$A,Data_mfa_dmc!$B$102,env_ac_mfa_dmc!$B:$B,Data_mfa_dmc!$A115,env_ac_mfa_dmc!$C:$C,Data_mfa_dmc!F$105,env_ac_mfa_dmc!$D:$D,Data_mfa_dmc!$B$101,env_ac_mfa_dmc!$E:$E,Data_mfa_dmc!$B$103)</f>
        <v>4.4169999999999998</v>
      </c>
      <c r="G115" s="152">
        <f>SUMIFS(env_ac_mfa_dmc!$F:$F,env_ac_mfa_dmc!$A:$A,Data_mfa_dmc!$B$102,env_ac_mfa_dmc!$B:$B,Data_mfa_dmc!$A115,env_ac_mfa_dmc!$C:$C,Data_mfa_dmc!G$105,env_ac_mfa_dmc!$D:$D,Data_mfa_dmc!$B$101,env_ac_mfa_dmc!$E:$E,Data_mfa_dmc!$B$103)</f>
        <v>3.09</v>
      </c>
      <c r="H115" s="152">
        <f>SUMIFS(env_ac_mfa_dmc!$F:$F,env_ac_mfa_dmc!$A:$A,Data_mfa_dmc!$B$102,env_ac_mfa_dmc!$B:$B,Data_mfa_dmc!$A115,env_ac_mfa_dmc!$C:$C,Data_mfa_dmc!H$105,env_ac_mfa_dmc!$D:$D,Data_mfa_dmc!$B$101,env_ac_mfa_dmc!$E:$E,Data_mfa_dmc!$B$103)</f>
        <v>-1.2999999999999999E-2</v>
      </c>
      <c r="I115" s="152">
        <f>SUMIFS(env_ac_mfa_dmc!$F:$F,env_ac_mfa_dmc!$A:$A,Data_mfa_dmc!$B$102,env_ac_mfa_dmc!$B:$B,Data_mfa_dmc!$A115,env_ac_mfa_dmc!$C:$C,Data_mfa_dmc!I$105,env_ac_mfa_dmc!$D:$D,Data_mfa_dmc!$B$101,env_ac_mfa_dmc!$E:$E,Data_mfa_dmc!$B$103)</f>
        <v>1E-3</v>
      </c>
      <c r="J115" s="152">
        <f t="shared" si="2"/>
        <v>-1.2E-2</v>
      </c>
      <c r="K115" s="198"/>
      <c r="L115" s="198"/>
      <c r="M115" s="198"/>
      <c r="N115" s="198"/>
      <c r="O115" s="198"/>
      <c r="P115" s="198"/>
      <c r="Q115" s="198"/>
      <c r="R115" s="199"/>
      <c r="S115" s="199"/>
      <c r="T115" s="199"/>
      <c r="U115" s="199"/>
      <c r="V115" s="199"/>
      <c r="W115" s="199"/>
      <c r="X115" s="199"/>
    </row>
    <row r="116" spans="1:24" x14ac:dyDescent="0.2">
      <c r="A116" s="177" t="s">
        <v>130</v>
      </c>
      <c r="B116" s="177" t="s">
        <v>45</v>
      </c>
      <c r="C116" s="152">
        <f>SUMIFS(env_ac_mfa_dmc!$F:$F,env_ac_mfa_dmc!$A:$A,Data_mfa_dmc!$B$102,env_ac_mfa_dmc!$B:$B,Data_mfa_dmc!$A116,env_ac_mfa_dmc!$C:$C,Data_mfa_dmc!C$105,env_ac_mfa_dmc!$D:$D,Data_mfa_dmc!$B$101,env_ac_mfa_dmc!$E:$E,Data_mfa_dmc!$B$103)</f>
        <v>9.2479999999999993</v>
      </c>
      <c r="D116" s="152">
        <f>SUMIFS(env_ac_mfa_dmc!$F:$F,env_ac_mfa_dmc!$A:$A,Data_mfa_dmc!$B$102,env_ac_mfa_dmc!$B:$B,Data_mfa_dmc!$A116,env_ac_mfa_dmc!$C:$C,Data_mfa_dmc!D$105,env_ac_mfa_dmc!$D:$D,Data_mfa_dmc!$B$101,env_ac_mfa_dmc!$E:$E,Data_mfa_dmc!$B$103)</f>
        <v>2.923</v>
      </c>
      <c r="E116" s="152">
        <f>SUMIFS(env_ac_mfa_dmc!$F:$F,env_ac_mfa_dmc!$A:$A,Data_mfa_dmc!$B$102,env_ac_mfa_dmc!$B:$B,Data_mfa_dmc!$A116,env_ac_mfa_dmc!$C:$C,Data_mfa_dmc!E$105,env_ac_mfa_dmc!$D:$D,Data_mfa_dmc!$B$101,env_ac_mfa_dmc!$E:$E,Data_mfa_dmc!$B$103)</f>
        <v>0.75</v>
      </c>
      <c r="F116" s="152">
        <f>SUMIFS(env_ac_mfa_dmc!$F:$F,env_ac_mfa_dmc!$A:$A,Data_mfa_dmc!$B$102,env_ac_mfa_dmc!$B:$B,Data_mfa_dmc!$A116,env_ac_mfa_dmc!$C:$C,Data_mfa_dmc!F$105,env_ac_mfa_dmc!$D:$D,Data_mfa_dmc!$B$101,env_ac_mfa_dmc!$E:$E,Data_mfa_dmc!$B$103)</f>
        <v>4.1399999999999997</v>
      </c>
      <c r="G116" s="152">
        <f>SUMIFS(env_ac_mfa_dmc!$F:$F,env_ac_mfa_dmc!$A:$A,Data_mfa_dmc!$B$102,env_ac_mfa_dmc!$B:$B,Data_mfa_dmc!$A116,env_ac_mfa_dmc!$C:$C,Data_mfa_dmc!G$105,env_ac_mfa_dmc!$D:$D,Data_mfa_dmc!$B$101,env_ac_mfa_dmc!$E:$E,Data_mfa_dmc!$B$103)</f>
        <v>1.6060000000000001</v>
      </c>
      <c r="H116" s="152">
        <f>SUMIFS(env_ac_mfa_dmc!$F:$F,env_ac_mfa_dmc!$A:$A,Data_mfa_dmc!$B$102,env_ac_mfa_dmc!$B:$B,Data_mfa_dmc!$A116,env_ac_mfa_dmc!$C:$C,Data_mfa_dmc!H$105,env_ac_mfa_dmc!$D:$D,Data_mfa_dmc!$B$101,env_ac_mfa_dmc!$E:$E,Data_mfa_dmc!$B$103)</f>
        <v>-0.17100000000000001</v>
      </c>
      <c r="I116" s="152">
        <f>SUMIFS(env_ac_mfa_dmc!$F:$F,env_ac_mfa_dmc!$A:$A,Data_mfa_dmc!$B$102,env_ac_mfa_dmc!$B:$B,Data_mfa_dmc!$A116,env_ac_mfa_dmc!$C:$C,Data_mfa_dmc!I$105,env_ac_mfa_dmc!$D:$D,Data_mfa_dmc!$B$101,env_ac_mfa_dmc!$E:$E,Data_mfa_dmc!$B$103)</f>
        <v>0</v>
      </c>
      <c r="J116" s="152">
        <f t="shared" si="2"/>
        <v>-0.17100000000000001</v>
      </c>
      <c r="K116" s="198"/>
      <c r="L116" s="198"/>
      <c r="M116" s="198"/>
      <c r="N116" s="198"/>
      <c r="O116" s="198"/>
      <c r="P116" s="198"/>
      <c r="Q116" s="198"/>
      <c r="R116" s="199"/>
      <c r="S116" s="199"/>
      <c r="T116" s="199"/>
      <c r="U116" s="199"/>
      <c r="V116" s="199"/>
      <c r="W116" s="199"/>
      <c r="X116" s="199"/>
    </row>
    <row r="117" spans="1:24" x14ac:dyDescent="0.2">
      <c r="A117" s="177" t="s">
        <v>129</v>
      </c>
      <c r="B117" s="177" t="s">
        <v>42</v>
      </c>
      <c r="C117" s="152">
        <f>SUMIFS(env_ac_mfa_dmc!$F:$F,env_ac_mfa_dmc!$A:$A,Data_mfa_dmc!$B$102,env_ac_mfa_dmc!$B:$B,Data_mfa_dmc!$A117,env_ac_mfa_dmc!$C:$C,Data_mfa_dmc!C$105,env_ac_mfa_dmc!$D:$D,Data_mfa_dmc!$B$101,env_ac_mfa_dmc!$E:$E,Data_mfa_dmc!$B$103)</f>
        <v>11.824999999999999</v>
      </c>
      <c r="D117" s="152">
        <f>SUMIFS(env_ac_mfa_dmc!$F:$F,env_ac_mfa_dmc!$A:$A,Data_mfa_dmc!$B$102,env_ac_mfa_dmc!$B:$B,Data_mfa_dmc!$A117,env_ac_mfa_dmc!$C:$C,Data_mfa_dmc!D$105,env_ac_mfa_dmc!$D:$D,Data_mfa_dmc!$B$101,env_ac_mfa_dmc!$E:$E,Data_mfa_dmc!$B$103)</f>
        <v>3.4569999999999999</v>
      </c>
      <c r="E117" s="152">
        <f>SUMIFS(env_ac_mfa_dmc!$F:$F,env_ac_mfa_dmc!$A:$A,Data_mfa_dmc!$B$102,env_ac_mfa_dmc!$B:$B,Data_mfa_dmc!$A117,env_ac_mfa_dmc!$C:$C,Data_mfa_dmc!E$105,env_ac_mfa_dmc!$D:$D,Data_mfa_dmc!$B$101,env_ac_mfa_dmc!$E:$E,Data_mfa_dmc!$B$103)</f>
        <v>0.26200000000000001</v>
      </c>
      <c r="F117" s="152">
        <f>SUMIFS(env_ac_mfa_dmc!$F:$F,env_ac_mfa_dmc!$A:$A,Data_mfa_dmc!$B$102,env_ac_mfa_dmc!$B:$B,Data_mfa_dmc!$A117,env_ac_mfa_dmc!$C:$C,Data_mfa_dmc!F$105,env_ac_mfa_dmc!$D:$D,Data_mfa_dmc!$B$101,env_ac_mfa_dmc!$E:$E,Data_mfa_dmc!$B$103)</f>
        <v>6.242</v>
      </c>
      <c r="G117" s="152">
        <f>SUMIFS(env_ac_mfa_dmc!$F:$F,env_ac_mfa_dmc!$A:$A,Data_mfa_dmc!$B$102,env_ac_mfa_dmc!$B:$B,Data_mfa_dmc!$A117,env_ac_mfa_dmc!$C:$C,Data_mfa_dmc!G$105,env_ac_mfa_dmc!$D:$D,Data_mfa_dmc!$B$101,env_ac_mfa_dmc!$E:$E,Data_mfa_dmc!$B$103)</f>
        <v>1.7509999999999999</v>
      </c>
      <c r="H117" s="152">
        <f>SUMIFS(env_ac_mfa_dmc!$F:$F,env_ac_mfa_dmc!$A:$A,Data_mfa_dmc!$B$102,env_ac_mfa_dmc!$B:$B,Data_mfa_dmc!$A117,env_ac_mfa_dmc!$C:$C,Data_mfa_dmc!H$105,env_ac_mfa_dmc!$D:$D,Data_mfa_dmc!$B$101,env_ac_mfa_dmc!$E:$E,Data_mfa_dmc!$B$103)</f>
        <v>0.113</v>
      </c>
      <c r="I117" s="152">
        <f>SUMIFS(env_ac_mfa_dmc!$F:$F,env_ac_mfa_dmc!$A:$A,Data_mfa_dmc!$B$102,env_ac_mfa_dmc!$B:$B,Data_mfa_dmc!$A117,env_ac_mfa_dmc!$C:$C,Data_mfa_dmc!I$105,env_ac_mfa_dmc!$D:$D,Data_mfa_dmc!$B$101,env_ac_mfa_dmc!$E:$E,Data_mfa_dmc!$B$103)</f>
        <v>1E-3</v>
      </c>
      <c r="J117" s="152">
        <f t="shared" si="2"/>
        <v>0.114</v>
      </c>
      <c r="K117" s="198"/>
      <c r="L117" s="198"/>
      <c r="M117" s="198"/>
      <c r="N117" s="198"/>
      <c r="O117" s="198"/>
      <c r="P117" s="198"/>
      <c r="Q117" s="198"/>
      <c r="R117" s="199"/>
      <c r="S117" s="199"/>
      <c r="T117" s="199"/>
      <c r="U117" s="199"/>
      <c r="V117" s="199"/>
      <c r="W117" s="199"/>
      <c r="X117" s="199"/>
    </row>
    <row r="118" spans="1:24" x14ac:dyDescent="0.2">
      <c r="A118" s="177" t="s">
        <v>128</v>
      </c>
      <c r="B118" s="177" t="s">
        <v>43</v>
      </c>
      <c r="C118" s="152">
        <f>SUMIFS(env_ac_mfa_dmc!$F:$F,env_ac_mfa_dmc!$A:$A,Data_mfa_dmc!$B$102,env_ac_mfa_dmc!$B:$B,Data_mfa_dmc!$A118,env_ac_mfa_dmc!$C:$C,Data_mfa_dmc!C$105,env_ac_mfa_dmc!$D:$D,Data_mfa_dmc!$B$101,env_ac_mfa_dmc!$E:$E,Data_mfa_dmc!$B$103)</f>
        <v>11.4</v>
      </c>
      <c r="D118" s="152">
        <f>SUMIFS(env_ac_mfa_dmc!$F:$F,env_ac_mfa_dmc!$A:$A,Data_mfa_dmc!$B$102,env_ac_mfa_dmc!$B:$B,Data_mfa_dmc!$A118,env_ac_mfa_dmc!$C:$C,Data_mfa_dmc!D$105,env_ac_mfa_dmc!$D:$D,Data_mfa_dmc!$B$101,env_ac_mfa_dmc!$E:$E,Data_mfa_dmc!$B$103)</f>
        <v>3.0609999999999999</v>
      </c>
      <c r="E118" s="152">
        <f>SUMIFS(env_ac_mfa_dmc!$F:$F,env_ac_mfa_dmc!$A:$A,Data_mfa_dmc!$B$102,env_ac_mfa_dmc!$B:$B,Data_mfa_dmc!$A118,env_ac_mfa_dmc!$C:$C,Data_mfa_dmc!E$105,env_ac_mfa_dmc!$D:$D,Data_mfa_dmc!$B$101,env_ac_mfa_dmc!$E:$E,Data_mfa_dmc!$B$103)</f>
        <v>0.224</v>
      </c>
      <c r="F118" s="152">
        <f>SUMIFS(env_ac_mfa_dmc!$F:$F,env_ac_mfa_dmc!$A:$A,Data_mfa_dmc!$B$102,env_ac_mfa_dmc!$B:$B,Data_mfa_dmc!$A118,env_ac_mfa_dmc!$C:$C,Data_mfa_dmc!F$105,env_ac_mfa_dmc!$D:$D,Data_mfa_dmc!$B$101,env_ac_mfa_dmc!$E:$E,Data_mfa_dmc!$B$103)</f>
        <v>6.4580000000000002</v>
      </c>
      <c r="G118" s="152">
        <f>SUMIFS(env_ac_mfa_dmc!$F:$F,env_ac_mfa_dmc!$A:$A,Data_mfa_dmc!$B$102,env_ac_mfa_dmc!$B:$B,Data_mfa_dmc!$A118,env_ac_mfa_dmc!$C:$C,Data_mfa_dmc!G$105,env_ac_mfa_dmc!$D:$D,Data_mfa_dmc!$B$101,env_ac_mfa_dmc!$E:$E,Data_mfa_dmc!$B$103)</f>
        <v>1.484</v>
      </c>
      <c r="H118" s="152">
        <f>SUMIFS(env_ac_mfa_dmc!$F:$F,env_ac_mfa_dmc!$A:$A,Data_mfa_dmc!$B$102,env_ac_mfa_dmc!$B:$B,Data_mfa_dmc!$A118,env_ac_mfa_dmc!$C:$C,Data_mfa_dmc!H$105,env_ac_mfa_dmc!$D:$D,Data_mfa_dmc!$B$101,env_ac_mfa_dmc!$E:$E,Data_mfa_dmc!$B$103)</f>
        <v>0.16800000000000001</v>
      </c>
      <c r="I118" s="152">
        <f>SUMIFS(env_ac_mfa_dmc!$F:$F,env_ac_mfa_dmc!$A:$A,Data_mfa_dmc!$B$102,env_ac_mfa_dmc!$B:$B,Data_mfa_dmc!$A118,env_ac_mfa_dmc!$C:$C,Data_mfa_dmc!I$105,env_ac_mfa_dmc!$D:$D,Data_mfa_dmc!$B$101,env_ac_mfa_dmc!$E:$E,Data_mfa_dmc!$B$103)</f>
        <v>5.0000000000000001E-3</v>
      </c>
      <c r="J118" s="152">
        <f t="shared" si="2"/>
        <v>0.17300000000000001</v>
      </c>
      <c r="K118" s="198"/>
      <c r="L118" s="198"/>
      <c r="M118" s="198"/>
      <c r="N118" s="198"/>
      <c r="O118" s="198"/>
      <c r="P118" s="198"/>
      <c r="Q118" s="198"/>
      <c r="R118" s="199"/>
      <c r="S118" s="199"/>
      <c r="T118" s="199"/>
      <c r="U118" s="199"/>
      <c r="V118" s="199"/>
      <c r="W118" s="199"/>
      <c r="X118" s="199"/>
    </row>
    <row r="119" spans="1:24" x14ac:dyDescent="0.2">
      <c r="A119" s="177" t="s">
        <v>127</v>
      </c>
      <c r="B119" s="177" t="s">
        <v>47</v>
      </c>
      <c r="C119" s="152">
        <f>SUMIFS(env_ac_mfa_dmc!$F:$F,env_ac_mfa_dmc!$A:$A,Data_mfa_dmc!$B$102,env_ac_mfa_dmc!$B:$B,Data_mfa_dmc!$A119,env_ac_mfa_dmc!$C:$C,Data_mfa_dmc!C$105,env_ac_mfa_dmc!$D:$D,Data_mfa_dmc!$B$101,env_ac_mfa_dmc!$E:$E,Data_mfa_dmc!$B$103)</f>
        <v>8.5470000000000006</v>
      </c>
      <c r="D119" s="152">
        <f>SUMIFS(env_ac_mfa_dmc!$F:$F,env_ac_mfa_dmc!$A:$A,Data_mfa_dmc!$B$102,env_ac_mfa_dmc!$B:$B,Data_mfa_dmc!$A119,env_ac_mfa_dmc!$C:$C,Data_mfa_dmc!D$105,env_ac_mfa_dmc!$D:$D,Data_mfa_dmc!$B$101,env_ac_mfa_dmc!$E:$E,Data_mfa_dmc!$B$103)</f>
        <v>2.2149999999999999</v>
      </c>
      <c r="E119" s="152">
        <f>SUMIFS(env_ac_mfa_dmc!$F:$F,env_ac_mfa_dmc!$A:$A,Data_mfa_dmc!$B$102,env_ac_mfa_dmc!$B:$B,Data_mfa_dmc!$A119,env_ac_mfa_dmc!$C:$C,Data_mfa_dmc!E$105,env_ac_mfa_dmc!$D:$D,Data_mfa_dmc!$B$101,env_ac_mfa_dmc!$E:$E,Data_mfa_dmc!$B$103)</f>
        <v>0.28599999999999998</v>
      </c>
      <c r="F119" s="152">
        <f>SUMIFS(env_ac_mfa_dmc!$F:$F,env_ac_mfa_dmc!$A:$A,Data_mfa_dmc!$B$102,env_ac_mfa_dmc!$B:$B,Data_mfa_dmc!$A119,env_ac_mfa_dmc!$C:$C,Data_mfa_dmc!F$105,env_ac_mfa_dmc!$D:$D,Data_mfa_dmc!$B$101,env_ac_mfa_dmc!$E:$E,Data_mfa_dmc!$B$103)</f>
        <v>4.0129999999999999</v>
      </c>
      <c r="G119" s="152">
        <f>SUMIFS(env_ac_mfa_dmc!$F:$F,env_ac_mfa_dmc!$A:$A,Data_mfa_dmc!$B$102,env_ac_mfa_dmc!$B:$B,Data_mfa_dmc!$A119,env_ac_mfa_dmc!$C:$C,Data_mfa_dmc!G$105,env_ac_mfa_dmc!$D:$D,Data_mfa_dmc!$B$101,env_ac_mfa_dmc!$E:$E,Data_mfa_dmc!$B$103)</f>
        <v>2.0950000000000002</v>
      </c>
      <c r="H119" s="152">
        <f>SUMIFS(env_ac_mfa_dmc!$F:$F,env_ac_mfa_dmc!$A:$A,Data_mfa_dmc!$B$102,env_ac_mfa_dmc!$B:$B,Data_mfa_dmc!$A119,env_ac_mfa_dmc!$C:$C,Data_mfa_dmc!H$105,env_ac_mfa_dmc!$D:$D,Data_mfa_dmc!$B$101,env_ac_mfa_dmc!$E:$E,Data_mfa_dmc!$B$103)</f>
        <v>-6.2E-2</v>
      </c>
      <c r="I119" s="152">
        <f>SUMIFS(env_ac_mfa_dmc!$F:$F,env_ac_mfa_dmc!$A:$A,Data_mfa_dmc!$B$102,env_ac_mfa_dmc!$B:$B,Data_mfa_dmc!$A119,env_ac_mfa_dmc!$C:$C,Data_mfa_dmc!I$105,env_ac_mfa_dmc!$D:$D,Data_mfa_dmc!$B$101,env_ac_mfa_dmc!$E:$E,Data_mfa_dmc!$B$103)</f>
        <v>-1E-3</v>
      </c>
      <c r="J119" s="152">
        <f t="shared" si="2"/>
        <v>-6.3E-2</v>
      </c>
      <c r="K119" s="198"/>
      <c r="L119" s="198"/>
      <c r="M119" s="198"/>
      <c r="N119" s="198"/>
      <c r="O119" s="198"/>
      <c r="P119" s="198"/>
      <c r="Q119" s="198"/>
      <c r="R119" s="199"/>
      <c r="S119" s="199"/>
      <c r="T119" s="199"/>
      <c r="U119" s="199"/>
      <c r="V119" s="199"/>
      <c r="W119" s="199"/>
      <c r="X119" s="199"/>
    </row>
    <row r="120" spans="1:24" x14ac:dyDescent="0.2">
      <c r="A120" s="177" t="s">
        <v>126</v>
      </c>
      <c r="B120" s="177" t="s">
        <v>31</v>
      </c>
      <c r="C120" s="152">
        <f>SUMIFS(env_ac_mfa_dmc!$F:$F,env_ac_mfa_dmc!$A:$A,Data_mfa_dmc!$B$102,env_ac_mfa_dmc!$B:$B,Data_mfa_dmc!$A120,env_ac_mfa_dmc!$C:$C,Data_mfa_dmc!C$105,env_ac_mfa_dmc!$D:$D,Data_mfa_dmc!$B$101,env_ac_mfa_dmc!$E:$E,Data_mfa_dmc!$B$103)</f>
        <v>19.524000000000001</v>
      </c>
      <c r="D120" s="152">
        <f>SUMIFS(env_ac_mfa_dmc!$F:$F,env_ac_mfa_dmc!$A:$A,Data_mfa_dmc!$B$102,env_ac_mfa_dmc!$B:$B,Data_mfa_dmc!$A120,env_ac_mfa_dmc!$C:$C,Data_mfa_dmc!D$105,env_ac_mfa_dmc!$D:$D,Data_mfa_dmc!$B$101,env_ac_mfa_dmc!$E:$E,Data_mfa_dmc!$B$103)</f>
        <v>1.9530000000000001</v>
      </c>
      <c r="E120" s="152">
        <f>SUMIFS(env_ac_mfa_dmc!$F:$F,env_ac_mfa_dmc!$A:$A,Data_mfa_dmc!$B$102,env_ac_mfa_dmc!$B:$B,Data_mfa_dmc!$A120,env_ac_mfa_dmc!$C:$C,Data_mfa_dmc!E$105,env_ac_mfa_dmc!$D:$D,Data_mfa_dmc!$B$101,env_ac_mfa_dmc!$E:$E,Data_mfa_dmc!$B$103)</f>
        <v>0.77900000000000003</v>
      </c>
      <c r="F120" s="152">
        <f>SUMIFS(env_ac_mfa_dmc!$F:$F,env_ac_mfa_dmc!$A:$A,Data_mfa_dmc!$B$102,env_ac_mfa_dmc!$B:$B,Data_mfa_dmc!$A120,env_ac_mfa_dmc!$C:$C,Data_mfa_dmc!F$105,env_ac_mfa_dmc!$D:$D,Data_mfa_dmc!$B$101,env_ac_mfa_dmc!$E:$E,Data_mfa_dmc!$B$103)</f>
        <v>14.103999999999999</v>
      </c>
      <c r="G120" s="152">
        <f>SUMIFS(env_ac_mfa_dmc!$F:$F,env_ac_mfa_dmc!$A:$A,Data_mfa_dmc!$B$102,env_ac_mfa_dmc!$B:$B,Data_mfa_dmc!$A120,env_ac_mfa_dmc!$C:$C,Data_mfa_dmc!G$105,env_ac_mfa_dmc!$D:$D,Data_mfa_dmc!$B$101,env_ac_mfa_dmc!$E:$E,Data_mfa_dmc!$B$103)</f>
        <v>2.2040000000000002</v>
      </c>
      <c r="H120" s="152">
        <f>SUMIFS(env_ac_mfa_dmc!$F:$F,env_ac_mfa_dmc!$A:$A,Data_mfa_dmc!$B$102,env_ac_mfa_dmc!$B:$B,Data_mfa_dmc!$A120,env_ac_mfa_dmc!$C:$C,Data_mfa_dmc!H$105,env_ac_mfa_dmc!$D:$D,Data_mfa_dmc!$B$101,env_ac_mfa_dmc!$E:$E,Data_mfa_dmc!$B$103)</f>
        <v>0.34</v>
      </c>
      <c r="I120" s="152">
        <f>SUMIFS(env_ac_mfa_dmc!$F:$F,env_ac_mfa_dmc!$A:$A,Data_mfa_dmc!$B$102,env_ac_mfa_dmc!$B:$B,Data_mfa_dmc!$A120,env_ac_mfa_dmc!$C:$C,Data_mfa_dmc!I$105,env_ac_mfa_dmc!$D:$D,Data_mfa_dmc!$B$101,env_ac_mfa_dmc!$E:$E,Data_mfa_dmc!$B$103)</f>
        <v>0.14399999999999999</v>
      </c>
      <c r="J120" s="152">
        <f t="shared" si="2"/>
        <v>0.48399999999999999</v>
      </c>
      <c r="K120" s="198"/>
      <c r="L120" s="198"/>
      <c r="M120" s="198"/>
      <c r="N120" s="198"/>
      <c r="O120" s="198"/>
      <c r="P120" s="198"/>
      <c r="Q120" s="198"/>
      <c r="R120" s="199"/>
      <c r="S120" s="199"/>
      <c r="T120" s="199"/>
      <c r="U120" s="199"/>
      <c r="V120" s="199"/>
      <c r="W120" s="199"/>
      <c r="X120" s="199"/>
    </row>
    <row r="121" spans="1:24" x14ac:dyDescent="0.2">
      <c r="A121" s="177" t="s">
        <v>125</v>
      </c>
      <c r="B121" s="177" t="s">
        <v>28</v>
      </c>
      <c r="C121" s="152">
        <f>SUMIFS(env_ac_mfa_dmc!$F:$F,env_ac_mfa_dmc!$A:$A,Data_mfa_dmc!$B$102,env_ac_mfa_dmc!$B:$B,Data_mfa_dmc!$A121,env_ac_mfa_dmc!$C:$C,Data_mfa_dmc!C$105,env_ac_mfa_dmc!$D:$D,Data_mfa_dmc!$B$101,env_ac_mfa_dmc!$E:$E,Data_mfa_dmc!$B$103)</f>
        <v>16.119</v>
      </c>
      <c r="D121" s="152">
        <f>SUMIFS(env_ac_mfa_dmc!$F:$F,env_ac_mfa_dmc!$A:$A,Data_mfa_dmc!$B$102,env_ac_mfa_dmc!$B:$B,Data_mfa_dmc!$A121,env_ac_mfa_dmc!$C:$C,Data_mfa_dmc!D$105,env_ac_mfa_dmc!$D:$D,Data_mfa_dmc!$B$101,env_ac_mfa_dmc!$E:$E,Data_mfa_dmc!$B$103)</f>
        <v>4.1559999999999997</v>
      </c>
      <c r="E121" s="152">
        <f>SUMIFS(env_ac_mfa_dmc!$F:$F,env_ac_mfa_dmc!$A:$A,Data_mfa_dmc!$B$102,env_ac_mfa_dmc!$B:$B,Data_mfa_dmc!$A121,env_ac_mfa_dmc!$C:$C,Data_mfa_dmc!E$105,env_ac_mfa_dmc!$D:$D,Data_mfa_dmc!$B$101,env_ac_mfa_dmc!$E:$E,Data_mfa_dmc!$B$103)</f>
        <v>2.1999999999999999E-2</v>
      </c>
      <c r="F121" s="152">
        <f>SUMIFS(env_ac_mfa_dmc!$F:$F,env_ac_mfa_dmc!$A:$A,Data_mfa_dmc!$B$102,env_ac_mfa_dmc!$B:$B,Data_mfa_dmc!$A121,env_ac_mfa_dmc!$C:$C,Data_mfa_dmc!F$105,env_ac_mfa_dmc!$D:$D,Data_mfa_dmc!$B$101,env_ac_mfa_dmc!$E:$E,Data_mfa_dmc!$B$103)</f>
        <v>11.090999999999999</v>
      </c>
      <c r="G121" s="152">
        <f>SUMIFS(env_ac_mfa_dmc!$F:$F,env_ac_mfa_dmc!$A:$A,Data_mfa_dmc!$B$102,env_ac_mfa_dmc!$B:$B,Data_mfa_dmc!$A121,env_ac_mfa_dmc!$C:$C,Data_mfa_dmc!G$105,env_ac_mfa_dmc!$D:$D,Data_mfa_dmc!$B$101,env_ac_mfa_dmc!$E:$E,Data_mfa_dmc!$B$103)</f>
        <v>0.75700000000000001</v>
      </c>
      <c r="H121" s="152">
        <f>SUMIFS(env_ac_mfa_dmc!$F:$F,env_ac_mfa_dmc!$A:$A,Data_mfa_dmc!$B$102,env_ac_mfa_dmc!$B:$B,Data_mfa_dmc!$A121,env_ac_mfa_dmc!$C:$C,Data_mfa_dmc!H$105,env_ac_mfa_dmc!$D:$D,Data_mfa_dmc!$B$101,env_ac_mfa_dmc!$E:$E,Data_mfa_dmc!$B$103)</f>
        <v>2.5000000000000001E-2</v>
      </c>
      <c r="I121" s="152">
        <f>SUMIFS(env_ac_mfa_dmc!$F:$F,env_ac_mfa_dmc!$A:$A,Data_mfa_dmc!$B$102,env_ac_mfa_dmc!$B:$B,Data_mfa_dmc!$A121,env_ac_mfa_dmc!$C:$C,Data_mfa_dmc!I$105,env_ac_mfa_dmc!$D:$D,Data_mfa_dmc!$B$101,env_ac_mfa_dmc!$E:$E,Data_mfa_dmc!$B$103)</f>
        <v>6.7000000000000004E-2</v>
      </c>
      <c r="J121" s="152">
        <f t="shared" si="2"/>
        <v>9.1999999999999998E-2</v>
      </c>
      <c r="K121" s="198"/>
      <c r="L121" s="198"/>
      <c r="M121" s="198"/>
      <c r="N121" s="198"/>
      <c r="O121" s="198"/>
      <c r="P121" s="198"/>
      <c r="Q121" s="198"/>
      <c r="R121" s="199"/>
      <c r="S121" s="199"/>
      <c r="T121" s="199"/>
      <c r="U121" s="199"/>
      <c r="V121" s="199"/>
      <c r="W121" s="199"/>
      <c r="X121" s="199"/>
    </row>
    <row r="122" spans="1:24" x14ac:dyDescent="0.2">
      <c r="A122" s="177" t="s">
        <v>124</v>
      </c>
      <c r="B122" s="177" t="s">
        <v>32</v>
      </c>
      <c r="C122" s="152">
        <f>SUMIFS(env_ac_mfa_dmc!$F:$F,env_ac_mfa_dmc!$A:$A,Data_mfa_dmc!$B$102,env_ac_mfa_dmc!$B:$B,Data_mfa_dmc!$A122,env_ac_mfa_dmc!$C:$C,Data_mfa_dmc!C$105,env_ac_mfa_dmc!$D:$D,Data_mfa_dmc!$B$101,env_ac_mfa_dmc!$E:$E,Data_mfa_dmc!$B$103)</f>
        <v>20.745000000000001</v>
      </c>
      <c r="D122" s="152">
        <f>SUMIFS(env_ac_mfa_dmc!$F:$F,env_ac_mfa_dmc!$A:$A,Data_mfa_dmc!$B$102,env_ac_mfa_dmc!$B:$B,Data_mfa_dmc!$A122,env_ac_mfa_dmc!$C:$C,Data_mfa_dmc!D$105,env_ac_mfa_dmc!$D:$D,Data_mfa_dmc!$B$101,env_ac_mfa_dmc!$E:$E,Data_mfa_dmc!$B$103)</f>
        <v>6.508</v>
      </c>
      <c r="E122" s="152">
        <f>SUMIFS(env_ac_mfa_dmc!$F:$F,env_ac_mfa_dmc!$A:$A,Data_mfa_dmc!$B$102,env_ac_mfa_dmc!$B:$B,Data_mfa_dmc!$A122,env_ac_mfa_dmc!$C:$C,Data_mfa_dmc!E$105,env_ac_mfa_dmc!$D:$D,Data_mfa_dmc!$B$101,env_ac_mfa_dmc!$E:$E,Data_mfa_dmc!$B$103)</f>
        <v>0.13900000000000001</v>
      </c>
      <c r="F122" s="152">
        <f>SUMIFS(env_ac_mfa_dmc!$F:$F,env_ac_mfa_dmc!$A:$A,Data_mfa_dmc!$B$102,env_ac_mfa_dmc!$B:$B,Data_mfa_dmc!$A122,env_ac_mfa_dmc!$C:$C,Data_mfa_dmc!F$105,env_ac_mfa_dmc!$D:$D,Data_mfa_dmc!$B$101,env_ac_mfa_dmc!$E:$E,Data_mfa_dmc!$B$103)</f>
        <v>12.534000000000001</v>
      </c>
      <c r="G122" s="152">
        <f>SUMIFS(env_ac_mfa_dmc!$F:$F,env_ac_mfa_dmc!$A:$A,Data_mfa_dmc!$B$102,env_ac_mfa_dmc!$B:$B,Data_mfa_dmc!$A122,env_ac_mfa_dmc!$C:$C,Data_mfa_dmc!G$105,env_ac_mfa_dmc!$D:$D,Data_mfa_dmc!$B$101,env_ac_mfa_dmc!$E:$E,Data_mfa_dmc!$B$103)</f>
        <v>1.9730000000000001</v>
      </c>
      <c r="H122" s="152">
        <f>SUMIFS(env_ac_mfa_dmc!$F:$F,env_ac_mfa_dmc!$A:$A,Data_mfa_dmc!$B$102,env_ac_mfa_dmc!$B:$B,Data_mfa_dmc!$A122,env_ac_mfa_dmc!$C:$C,Data_mfa_dmc!H$105,env_ac_mfa_dmc!$D:$D,Data_mfa_dmc!$B$101,env_ac_mfa_dmc!$E:$E,Data_mfa_dmc!$B$103)</f>
        <v>-0.40799999999999997</v>
      </c>
      <c r="I122" s="152">
        <f>SUMIFS(env_ac_mfa_dmc!$F:$F,env_ac_mfa_dmc!$A:$A,Data_mfa_dmc!$B$102,env_ac_mfa_dmc!$B:$B,Data_mfa_dmc!$A122,env_ac_mfa_dmc!$C:$C,Data_mfa_dmc!I$105,env_ac_mfa_dmc!$D:$D,Data_mfa_dmc!$B$101,env_ac_mfa_dmc!$E:$E,Data_mfa_dmc!$B$103)</f>
        <v>0</v>
      </c>
      <c r="J122" s="152">
        <f t="shared" si="2"/>
        <v>-0.40799999999999997</v>
      </c>
      <c r="K122" s="198"/>
      <c r="L122" s="198"/>
      <c r="M122" s="198"/>
      <c r="N122" s="198"/>
      <c r="O122" s="198"/>
      <c r="P122" s="198"/>
      <c r="Q122" s="198"/>
      <c r="R122" s="199"/>
      <c r="S122" s="199"/>
      <c r="T122" s="199"/>
      <c r="U122" s="199"/>
      <c r="V122" s="199"/>
      <c r="W122" s="199"/>
      <c r="X122" s="199"/>
    </row>
    <row r="123" spans="1:24" x14ac:dyDescent="0.2">
      <c r="A123" s="177" t="s">
        <v>123</v>
      </c>
      <c r="B123" s="177" t="s">
        <v>21</v>
      </c>
      <c r="C123" s="152">
        <f>SUMIFS(env_ac_mfa_dmc!$F:$F,env_ac_mfa_dmc!$A:$A,Data_mfa_dmc!$B$102,env_ac_mfa_dmc!$B:$B,Data_mfa_dmc!$A123,env_ac_mfa_dmc!$C:$C,Data_mfa_dmc!C$105,env_ac_mfa_dmc!$D:$D,Data_mfa_dmc!$B$101,env_ac_mfa_dmc!$E:$E,Data_mfa_dmc!$B$103)</f>
        <v>24.68</v>
      </c>
      <c r="D123" s="152">
        <f>SUMIFS(env_ac_mfa_dmc!$F:$F,env_ac_mfa_dmc!$A:$A,Data_mfa_dmc!$B$102,env_ac_mfa_dmc!$B:$B,Data_mfa_dmc!$A123,env_ac_mfa_dmc!$C:$C,Data_mfa_dmc!D$105,env_ac_mfa_dmc!$D:$D,Data_mfa_dmc!$B$101,env_ac_mfa_dmc!$E:$E,Data_mfa_dmc!$B$103)</f>
        <v>4.6340000000000003</v>
      </c>
      <c r="E123" s="152">
        <f>SUMIFS(env_ac_mfa_dmc!$F:$F,env_ac_mfa_dmc!$A:$A,Data_mfa_dmc!$B$102,env_ac_mfa_dmc!$B:$B,Data_mfa_dmc!$A123,env_ac_mfa_dmc!$C:$C,Data_mfa_dmc!E$105,env_ac_mfa_dmc!$D:$D,Data_mfa_dmc!$B$101,env_ac_mfa_dmc!$E:$E,Data_mfa_dmc!$B$103)</f>
        <v>1.1839999999999999</v>
      </c>
      <c r="F123" s="152">
        <f>SUMIFS(env_ac_mfa_dmc!$F:$F,env_ac_mfa_dmc!$A:$A,Data_mfa_dmc!$B$102,env_ac_mfa_dmc!$B:$B,Data_mfa_dmc!$A123,env_ac_mfa_dmc!$C:$C,Data_mfa_dmc!F$105,env_ac_mfa_dmc!$D:$D,Data_mfa_dmc!$B$101,env_ac_mfa_dmc!$E:$E,Data_mfa_dmc!$B$103)</f>
        <v>12.353999999999999</v>
      </c>
      <c r="G123" s="152">
        <f>SUMIFS(env_ac_mfa_dmc!$F:$F,env_ac_mfa_dmc!$A:$A,Data_mfa_dmc!$B$102,env_ac_mfa_dmc!$B:$B,Data_mfa_dmc!$A123,env_ac_mfa_dmc!$C:$C,Data_mfa_dmc!G$105,env_ac_mfa_dmc!$D:$D,Data_mfa_dmc!$B$101,env_ac_mfa_dmc!$E:$E,Data_mfa_dmc!$B$103)</f>
        <v>5.6529999999999996</v>
      </c>
      <c r="H123" s="152">
        <f>SUMIFS(env_ac_mfa_dmc!$F:$F,env_ac_mfa_dmc!$A:$A,Data_mfa_dmc!$B$102,env_ac_mfa_dmc!$B:$B,Data_mfa_dmc!$A123,env_ac_mfa_dmc!$C:$C,Data_mfa_dmc!H$105,env_ac_mfa_dmc!$D:$D,Data_mfa_dmc!$B$101,env_ac_mfa_dmc!$E:$E,Data_mfa_dmc!$B$103)</f>
        <v>0.82599999999999996</v>
      </c>
      <c r="I123" s="152">
        <f>SUMIFS(env_ac_mfa_dmc!$F:$F,env_ac_mfa_dmc!$A:$A,Data_mfa_dmc!$B$102,env_ac_mfa_dmc!$B:$B,Data_mfa_dmc!$A123,env_ac_mfa_dmc!$C:$C,Data_mfa_dmc!I$105,env_ac_mfa_dmc!$D:$D,Data_mfa_dmc!$B$101,env_ac_mfa_dmc!$E:$E,Data_mfa_dmc!$B$103)</f>
        <v>2.9000000000000001E-2</v>
      </c>
      <c r="J123" s="152">
        <f t="shared" si="2"/>
        <v>0.85499999999999998</v>
      </c>
      <c r="K123" s="198"/>
      <c r="L123" s="198"/>
      <c r="M123" s="198"/>
      <c r="N123" s="198"/>
      <c r="O123" s="198"/>
      <c r="P123" s="198"/>
      <c r="Q123" s="198"/>
      <c r="R123" s="199"/>
      <c r="S123" s="199"/>
      <c r="T123" s="199"/>
      <c r="U123" s="199"/>
      <c r="V123" s="199"/>
      <c r="W123" s="199"/>
      <c r="X123" s="199"/>
    </row>
    <row r="124" spans="1:24" x14ac:dyDescent="0.2">
      <c r="A124" s="177" t="s">
        <v>122</v>
      </c>
      <c r="B124" s="177" t="s">
        <v>40</v>
      </c>
      <c r="C124" s="152">
        <f>SUMIFS(env_ac_mfa_dmc!$F:$F,env_ac_mfa_dmc!$A:$A,Data_mfa_dmc!$B$102,env_ac_mfa_dmc!$B:$B,Data_mfa_dmc!$A124,env_ac_mfa_dmc!$C:$C,Data_mfa_dmc!C$105,env_ac_mfa_dmc!$D:$D,Data_mfa_dmc!$B$101,env_ac_mfa_dmc!$E:$E,Data_mfa_dmc!$B$103)</f>
        <v>14.173999999999999</v>
      </c>
      <c r="D124" s="152">
        <f>SUMIFS(env_ac_mfa_dmc!$F:$F,env_ac_mfa_dmc!$A:$A,Data_mfa_dmc!$B$102,env_ac_mfa_dmc!$B:$B,Data_mfa_dmc!$A124,env_ac_mfa_dmc!$C:$C,Data_mfa_dmc!D$105,env_ac_mfa_dmc!$D:$D,Data_mfa_dmc!$B$101,env_ac_mfa_dmc!$E:$E,Data_mfa_dmc!$B$103)</f>
        <v>3.464</v>
      </c>
      <c r="E124" s="152">
        <f>SUMIFS(env_ac_mfa_dmc!$F:$F,env_ac_mfa_dmc!$A:$A,Data_mfa_dmc!$B$102,env_ac_mfa_dmc!$B:$B,Data_mfa_dmc!$A124,env_ac_mfa_dmc!$C:$C,Data_mfa_dmc!E$105,env_ac_mfa_dmc!$D:$D,Data_mfa_dmc!$B$101,env_ac_mfa_dmc!$E:$E,Data_mfa_dmc!$B$103)</f>
        <v>0.19900000000000001</v>
      </c>
      <c r="F124" s="152">
        <f>SUMIFS(env_ac_mfa_dmc!$F:$F,env_ac_mfa_dmc!$A:$A,Data_mfa_dmc!$B$102,env_ac_mfa_dmc!$B:$B,Data_mfa_dmc!$A124,env_ac_mfa_dmc!$C:$C,Data_mfa_dmc!F$105,env_ac_mfa_dmc!$D:$D,Data_mfa_dmc!$B$101,env_ac_mfa_dmc!$E:$E,Data_mfa_dmc!$B$103)</f>
        <v>8.6839999999999993</v>
      </c>
      <c r="G124" s="152">
        <f>SUMIFS(env_ac_mfa_dmc!$F:$F,env_ac_mfa_dmc!$A:$A,Data_mfa_dmc!$B$102,env_ac_mfa_dmc!$B:$B,Data_mfa_dmc!$A124,env_ac_mfa_dmc!$C:$C,Data_mfa_dmc!G$105,env_ac_mfa_dmc!$D:$D,Data_mfa_dmc!$B$101,env_ac_mfa_dmc!$E:$E,Data_mfa_dmc!$B$103)</f>
        <v>1.849</v>
      </c>
      <c r="H124" s="152">
        <f>SUMIFS(env_ac_mfa_dmc!$F:$F,env_ac_mfa_dmc!$A:$A,Data_mfa_dmc!$B$102,env_ac_mfa_dmc!$B:$B,Data_mfa_dmc!$A124,env_ac_mfa_dmc!$C:$C,Data_mfa_dmc!H$105,env_ac_mfa_dmc!$D:$D,Data_mfa_dmc!$B$101,env_ac_mfa_dmc!$E:$E,Data_mfa_dmc!$B$103)</f>
        <v>-2.1999999999999999E-2</v>
      </c>
      <c r="I124" s="152">
        <f>SUMIFS(env_ac_mfa_dmc!$F:$F,env_ac_mfa_dmc!$A:$A,Data_mfa_dmc!$B$102,env_ac_mfa_dmc!$B:$B,Data_mfa_dmc!$A124,env_ac_mfa_dmc!$C:$C,Data_mfa_dmc!I$105,env_ac_mfa_dmc!$D:$D,Data_mfa_dmc!$B$101,env_ac_mfa_dmc!$E:$E,Data_mfa_dmc!$B$103)</f>
        <v>0</v>
      </c>
      <c r="J124" s="152">
        <f t="shared" si="2"/>
        <v>-2.1999999999999999E-2</v>
      </c>
      <c r="K124" s="198"/>
      <c r="L124" s="198"/>
      <c r="M124" s="198"/>
      <c r="N124" s="198"/>
      <c r="O124" s="198"/>
      <c r="P124" s="198"/>
      <c r="Q124" s="198"/>
      <c r="R124" s="199"/>
      <c r="S124" s="199"/>
      <c r="T124" s="199"/>
      <c r="U124" s="199"/>
      <c r="V124" s="199"/>
      <c r="W124" s="199"/>
      <c r="X124" s="199"/>
    </row>
    <row r="125" spans="1:24" x14ac:dyDescent="0.2">
      <c r="A125" s="177" t="s">
        <v>121</v>
      </c>
      <c r="B125" s="177" t="s">
        <v>36</v>
      </c>
      <c r="C125" s="152">
        <f>SUMIFS(env_ac_mfa_dmc!$F:$F,env_ac_mfa_dmc!$A:$A,Data_mfa_dmc!$B$102,env_ac_mfa_dmc!$B:$B,Data_mfa_dmc!$A125,env_ac_mfa_dmc!$C:$C,Data_mfa_dmc!C$105,env_ac_mfa_dmc!$D:$D,Data_mfa_dmc!$B$101,env_ac_mfa_dmc!$E:$E,Data_mfa_dmc!$B$103)</f>
        <v>11.234999999999999</v>
      </c>
      <c r="D125" s="152">
        <f>SUMIFS(env_ac_mfa_dmc!$F:$F,env_ac_mfa_dmc!$A:$A,Data_mfa_dmc!$B$102,env_ac_mfa_dmc!$B:$B,Data_mfa_dmc!$A125,env_ac_mfa_dmc!$C:$C,Data_mfa_dmc!D$105,env_ac_mfa_dmc!$D:$D,Data_mfa_dmc!$B$101,env_ac_mfa_dmc!$E:$E,Data_mfa_dmc!$B$103)</f>
        <v>1.1140000000000001</v>
      </c>
      <c r="E125" s="152">
        <f>SUMIFS(env_ac_mfa_dmc!$F:$F,env_ac_mfa_dmc!$A:$A,Data_mfa_dmc!$B$102,env_ac_mfa_dmc!$B:$B,Data_mfa_dmc!$A125,env_ac_mfa_dmc!$C:$C,Data_mfa_dmc!E$105,env_ac_mfa_dmc!$D:$D,Data_mfa_dmc!$B$101,env_ac_mfa_dmc!$E:$E,Data_mfa_dmc!$B$103)</f>
        <v>0.30399999999999999</v>
      </c>
      <c r="F125" s="152">
        <f>SUMIFS(env_ac_mfa_dmc!$F:$F,env_ac_mfa_dmc!$A:$A,Data_mfa_dmc!$B$102,env_ac_mfa_dmc!$B:$B,Data_mfa_dmc!$A125,env_ac_mfa_dmc!$C:$C,Data_mfa_dmc!F$105,env_ac_mfa_dmc!$D:$D,Data_mfa_dmc!$B$101,env_ac_mfa_dmc!$E:$E,Data_mfa_dmc!$B$103)</f>
        <v>6.0739999999999998</v>
      </c>
      <c r="G125" s="152">
        <f>SUMIFS(env_ac_mfa_dmc!$F:$F,env_ac_mfa_dmc!$A:$A,Data_mfa_dmc!$B$102,env_ac_mfa_dmc!$B:$B,Data_mfa_dmc!$A125,env_ac_mfa_dmc!$C:$C,Data_mfa_dmc!G$105,env_ac_mfa_dmc!$D:$D,Data_mfa_dmc!$B$101,env_ac_mfa_dmc!$E:$E,Data_mfa_dmc!$B$103)</f>
        <v>3.5169999999999999</v>
      </c>
      <c r="H125" s="152">
        <f>SUMIFS(env_ac_mfa_dmc!$F:$F,env_ac_mfa_dmc!$A:$A,Data_mfa_dmc!$B$102,env_ac_mfa_dmc!$B:$B,Data_mfa_dmc!$A125,env_ac_mfa_dmc!$C:$C,Data_mfa_dmc!H$105,env_ac_mfa_dmc!$D:$D,Data_mfa_dmc!$B$101,env_ac_mfa_dmc!$E:$E,Data_mfa_dmc!$B$103)</f>
        <v>0.25900000000000001</v>
      </c>
      <c r="I125" s="152">
        <f>SUMIFS(env_ac_mfa_dmc!$F:$F,env_ac_mfa_dmc!$A:$A,Data_mfa_dmc!$B$102,env_ac_mfa_dmc!$B:$B,Data_mfa_dmc!$A125,env_ac_mfa_dmc!$C:$C,Data_mfa_dmc!I$105,env_ac_mfa_dmc!$D:$D,Data_mfa_dmc!$B$101,env_ac_mfa_dmc!$E:$E,Data_mfa_dmc!$B$103)</f>
        <v>-3.3000000000000002E-2</v>
      </c>
      <c r="J125" s="152">
        <f t="shared" si="2"/>
        <v>0.22600000000000001</v>
      </c>
      <c r="K125" s="198"/>
      <c r="L125" s="198"/>
      <c r="M125" s="198"/>
      <c r="N125" s="198"/>
      <c r="O125" s="198"/>
      <c r="P125" s="198"/>
      <c r="Q125" s="198"/>
      <c r="R125" s="199"/>
      <c r="S125" s="199"/>
      <c r="T125" s="199"/>
      <c r="U125" s="199"/>
      <c r="V125" s="199"/>
      <c r="W125" s="199"/>
      <c r="X125" s="199"/>
    </row>
    <row r="126" spans="1:24" x14ac:dyDescent="0.2">
      <c r="A126" s="177" t="s">
        <v>120</v>
      </c>
      <c r="B126" s="177" t="s">
        <v>44</v>
      </c>
      <c r="C126" s="152">
        <f>SUMIFS(env_ac_mfa_dmc!$F:$F,env_ac_mfa_dmc!$A:$A,Data_mfa_dmc!$B$102,env_ac_mfa_dmc!$B:$B,Data_mfa_dmc!$A126,env_ac_mfa_dmc!$C:$C,Data_mfa_dmc!C$105,env_ac_mfa_dmc!$D:$D,Data_mfa_dmc!$B$101,env_ac_mfa_dmc!$E:$E,Data_mfa_dmc!$B$103)</f>
        <v>9.2460000000000004</v>
      </c>
      <c r="D126" s="152">
        <f>SUMIFS(env_ac_mfa_dmc!$F:$F,env_ac_mfa_dmc!$A:$A,Data_mfa_dmc!$B$102,env_ac_mfa_dmc!$B:$B,Data_mfa_dmc!$A126,env_ac_mfa_dmc!$C:$C,Data_mfa_dmc!D$105,env_ac_mfa_dmc!$D:$D,Data_mfa_dmc!$B$101,env_ac_mfa_dmc!$E:$E,Data_mfa_dmc!$B$103)</f>
        <v>3.1139999999999999</v>
      </c>
      <c r="E126" s="152">
        <f>SUMIFS(env_ac_mfa_dmc!$F:$F,env_ac_mfa_dmc!$A:$A,Data_mfa_dmc!$B$102,env_ac_mfa_dmc!$B:$B,Data_mfa_dmc!$A126,env_ac_mfa_dmc!$C:$C,Data_mfa_dmc!E$105,env_ac_mfa_dmc!$D:$D,Data_mfa_dmc!$B$101,env_ac_mfa_dmc!$E:$E,Data_mfa_dmc!$B$103)</f>
        <v>0.434</v>
      </c>
      <c r="F126" s="152">
        <f>SUMIFS(env_ac_mfa_dmc!$F:$F,env_ac_mfa_dmc!$A:$A,Data_mfa_dmc!$B$102,env_ac_mfa_dmc!$B:$B,Data_mfa_dmc!$A126,env_ac_mfa_dmc!$C:$C,Data_mfa_dmc!F$105,env_ac_mfa_dmc!$D:$D,Data_mfa_dmc!$B$101,env_ac_mfa_dmc!$E:$E,Data_mfa_dmc!$B$103)</f>
        <v>2.0129999999999999</v>
      </c>
      <c r="G126" s="152">
        <f>SUMIFS(env_ac_mfa_dmc!$F:$F,env_ac_mfa_dmc!$A:$A,Data_mfa_dmc!$B$102,env_ac_mfa_dmc!$B:$B,Data_mfa_dmc!$A126,env_ac_mfa_dmc!$C:$C,Data_mfa_dmc!G$105,env_ac_mfa_dmc!$D:$D,Data_mfa_dmc!$B$101,env_ac_mfa_dmc!$E:$E,Data_mfa_dmc!$B$103)</f>
        <v>3.5510000000000002</v>
      </c>
      <c r="H126" s="152">
        <f>SUMIFS(env_ac_mfa_dmc!$F:$F,env_ac_mfa_dmc!$A:$A,Data_mfa_dmc!$B$102,env_ac_mfa_dmc!$B:$B,Data_mfa_dmc!$A126,env_ac_mfa_dmc!$C:$C,Data_mfa_dmc!H$105,env_ac_mfa_dmc!$D:$D,Data_mfa_dmc!$B$101,env_ac_mfa_dmc!$E:$E,Data_mfa_dmc!$B$103)</f>
        <v>4.3999999999999997E-2</v>
      </c>
      <c r="I126" s="152">
        <f>SUMIFS(env_ac_mfa_dmc!$F:$F,env_ac_mfa_dmc!$A:$A,Data_mfa_dmc!$B$102,env_ac_mfa_dmc!$B:$B,Data_mfa_dmc!$A126,env_ac_mfa_dmc!$C:$C,Data_mfa_dmc!I$105,env_ac_mfa_dmc!$D:$D,Data_mfa_dmc!$B$101,env_ac_mfa_dmc!$E:$E,Data_mfa_dmc!$B$103)</f>
        <v>9.0999999999999998E-2</v>
      </c>
      <c r="J126" s="152">
        <f t="shared" si="2"/>
        <v>0.13500000000000001</v>
      </c>
      <c r="K126" s="198"/>
      <c r="L126" s="198"/>
      <c r="M126" s="198"/>
      <c r="N126" s="198"/>
      <c r="O126" s="198"/>
      <c r="P126" s="198"/>
      <c r="Q126" s="198"/>
      <c r="R126" s="199"/>
      <c r="S126" s="199"/>
      <c r="T126" s="199"/>
      <c r="U126" s="199"/>
      <c r="V126" s="199"/>
      <c r="W126" s="199"/>
      <c r="X126" s="199"/>
    </row>
    <row r="127" spans="1:24" x14ac:dyDescent="0.2">
      <c r="A127" s="177" t="s">
        <v>119</v>
      </c>
      <c r="B127" s="177" t="s">
        <v>27</v>
      </c>
      <c r="C127" s="152">
        <f>SUMIFS(env_ac_mfa_dmc!$F:$F,env_ac_mfa_dmc!$A:$A,Data_mfa_dmc!$B$102,env_ac_mfa_dmc!$B:$B,Data_mfa_dmc!$A127,env_ac_mfa_dmc!$C:$C,Data_mfa_dmc!C$105,env_ac_mfa_dmc!$D:$D,Data_mfa_dmc!$B$101,env_ac_mfa_dmc!$E:$E,Data_mfa_dmc!$B$103)</f>
        <v>18.448</v>
      </c>
      <c r="D127" s="152">
        <f>SUMIFS(env_ac_mfa_dmc!$F:$F,env_ac_mfa_dmc!$A:$A,Data_mfa_dmc!$B$102,env_ac_mfa_dmc!$B:$B,Data_mfa_dmc!$A127,env_ac_mfa_dmc!$C:$C,Data_mfa_dmc!D$105,env_ac_mfa_dmc!$D:$D,Data_mfa_dmc!$B$101,env_ac_mfa_dmc!$E:$E,Data_mfa_dmc!$B$103)</f>
        <v>4.6619999999999999</v>
      </c>
      <c r="E127" s="152">
        <f>SUMIFS(env_ac_mfa_dmc!$F:$F,env_ac_mfa_dmc!$A:$A,Data_mfa_dmc!$B$102,env_ac_mfa_dmc!$B:$B,Data_mfa_dmc!$A127,env_ac_mfa_dmc!$C:$C,Data_mfa_dmc!E$105,env_ac_mfa_dmc!$D:$D,Data_mfa_dmc!$B$101,env_ac_mfa_dmc!$E:$E,Data_mfa_dmc!$B$103)</f>
        <v>1.206</v>
      </c>
      <c r="F127" s="152">
        <f>SUMIFS(env_ac_mfa_dmc!$F:$F,env_ac_mfa_dmc!$A:$A,Data_mfa_dmc!$B$102,env_ac_mfa_dmc!$B:$B,Data_mfa_dmc!$A127,env_ac_mfa_dmc!$C:$C,Data_mfa_dmc!F$105,env_ac_mfa_dmc!$D:$D,Data_mfa_dmc!$B$101,env_ac_mfa_dmc!$E:$E,Data_mfa_dmc!$B$103)</f>
        <v>9.8209999999999997</v>
      </c>
      <c r="G127" s="152">
        <f>SUMIFS(env_ac_mfa_dmc!$F:$F,env_ac_mfa_dmc!$A:$A,Data_mfa_dmc!$B$102,env_ac_mfa_dmc!$B:$B,Data_mfa_dmc!$A127,env_ac_mfa_dmc!$C:$C,Data_mfa_dmc!G$105,env_ac_mfa_dmc!$D:$D,Data_mfa_dmc!$B$101,env_ac_mfa_dmc!$E:$E,Data_mfa_dmc!$B$103)</f>
        <v>2.508</v>
      </c>
      <c r="H127" s="152">
        <f>SUMIFS(env_ac_mfa_dmc!$F:$F,env_ac_mfa_dmc!$A:$A,Data_mfa_dmc!$B$102,env_ac_mfa_dmc!$B:$B,Data_mfa_dmc!$A127,env_ac_mfa_dmc!$C:$C,Data_mfa_dmc!H$105,env_ac_mfa_dmc!$D:$D,Data_mfa_dmc!$B$101,env_ac_mfa_dmc!$E:$E,Data_mfa_dmc!$B$103)</f>
        <v>0.26200000000000001</v>
      </c>
      <c r="I127" s="152">
        <f>SUMIFS(env_ac_mfa_dmc!$F:$F,env_ac_mfa_dmc!$A:$A,Data_mfa_dmc!$B$102,env_ac_mfa_dmc!$B:$B,Data_mfa_dmc!$A127,env_ac_mfa_dmc!$C:$C,Data_mfa_dmc!I$105,env_ac_mfa_dmc!$D:$D,Data_mfa_dmc!$B$101,env_ac_mfa_dmc!$E:$E,Data_mfa_dmc!$B$103)</f>
        <v>-1.0999999999999999E-2</v>
      </c>
      <c r="J127" s="152">
        <f t="shared" si="2"/>
        <v>0.251</v>
      </c>
      <c r="K127" s="198"/>
      <c r="L127" s="198"/>
      <c r="M127" s="198"/>
      <c r="N127" s="198"/>
      <c r="O127" s="198"/>
      <c r="P127" s="198"/>
      <c r="Q127" s="198"/>
      <c r="R127" s="199"/>
      <c r="S127" s="199"/>
      <c r="T127" s="199"/>
      <c r="U127" s="199"/>
      <c r="V127" s="199"/>
      <c r="W127" s="199"/>
      <c r="X127" s="199"/>
    </row>
    <row r="128" spans="1:24" x14ac:dyDescent="0.2">
      <c r="A128" s="177" t="s">
        <v>118</v>
      </c>
      <c r="B128" s="177" t="s">
        <v>30</v>
      </c>
      <c r="C128" s="152">
        <f>SUMIFS(env_ac_mfa_dmc!$F:$F,env_ac_mfa_dmc!$A:$A,Data_mfa_dmc!$B$102,env_ac_mfa_dmc!$B:$B,Data_mfa_dmc!$A128,env_ac_mfa_dmc!$C:$C,Data_mfa_dmc!C$105,env_ac_mfa_dmc!$D:$D,Data_mfa_dmc!$B$101,env_ac_mfa_dmc!$E:$E,Data_mfa_dmc!$B$103)</f>
        <v>18.251000000000001</v>
      </c>
      <c r="D128" s="152">
        <f>SUMIFS(env_ac_mfa_dmc!$F:$F,env_ac_mfa_dmc!$A:$A,Data_mfa_dmc!$B$102,env_ac_mfa_dmc!$B:$B,Data_mfa_dmc!$A128,env_ac_mfa_dmc!$C:$C,Data_mfa_dmc!D$105,env_ac_mfa_dmc!$D:$D,Data_mfa_dmc!$B$101,env_ac_mfa_dmc!$E:$E,Data_mfa_dmc!$B$103)</f>
        <v>4.2690000000000001</v>
      </c>
      <c r="E128" s="152">
        <f>SUMIFS(env_ac_mfa_dmc!$F:$F,env_ac_mfa_dmc!$A:$A,Data_mfa_dmc!$B$102,env_ac_mfa_dmc!$B:$B,Data_mfa_dmc!$A128,env_ac_mfa_dmc!$C:$C,Data_mfa_dmc!E$105,env_ac_mfa_dmc!$D:$D,Data_mfa_dmc!$B$101,env_ac_mfa_dmc!$E:$E,Data_mfa_dmc!$B$103)</f>
        <v>1.0429999999999999</v>
      </c>
      <c r="F128" s="152">
        <f>SUMIFS(env_ac_mfa_dmc!$F:$F,env_ac_mfa_dmc!$A:$A,Data_mfa_dmc!$B$102,env_ac_mfa_dmc!$B:$B,Data_mfa_dmc!$A128,env_ac_mfa_dmc!$C:$C,Data_mfa_dmc!F$105,env_ac_mfa_dmc!$D:$D,Data_mfa_dmc!$B$101,env_ac_mfa_dmc!$E:$E,Data_mfa_dmc!$B$103)</f>
        <v>9.1280000000000001</v>
      </c>
      <c r="G128" s="152">
        <f>SUMIFS(env_ac_mfa_dmc!$F:$F,env_ac_mfa_dmc!$A:$A,Data_mfa_dmc!$B$102,env_ac_mfa_dmc!$B:$B,Data_mfa_dmc!$A128,env_ac_mfa_dmc!$C:$C,Data_mfa_dmc!G$105,env_ac_mfa_dmc!$D:$D,Data_mfa_dmc!$B$101,env_ac_mfa_dmc!$E:$E,Data_mfa_dmc!$B$103)</f>
        <v>3.964</v>
      </c>
      <c r="H128" s="152">
        <f>SUMIFS(env_ac_mfa_dmc!$F:$F,env_ac_mfa_dmc!$A:$A,Data_mfa_dmc!$B$102,env_ac_mfa_dmc!$B:$B,Data_mfa_dmc!$A128,env_ac_mfa_dmc!$C:$C,Data_mfa_dmc!H$105,env_ac_mfa_dmc!$D:$D,Data_mfa_dmc!$B$101,env_ac_mfa_dmc!$E:$E,Data_mfa_dmc!$B$103)</f>
        <v>-0.152</v>
      </c>
      <c r="I128" s="152">
        <f>SUMIFS(env_ac_mfa_dmc!$F:$F,env_ac_mfa_dmc!$A:$A,Data_mfa_dmc!$B$102,env_ac_mfa_dmc!$B:$B,Data_mfa_dmc!$A128,env_ac_mfa_dmc!$C:$C,Data_mfa_dmc!I$105,env_ac_mfa_dmc!$D:$D,Data_mfa_dmc!$B$101,env_ac_mfa_dmc!$E:$E,Data_mfa_dmc!$B$103)</f>
        <v>0</v>
      </c>
      <c r="J128" s="152">
        <f t="shared" si="2"/>
        <v>-0.152</v>
      </c>
      <c r="K128" s="198"/>
      <c r="L128" s="198"/>
      <c r="M128" s="198"/>
      <c r="N128" s="198"/>
      <c r="O128" s="198"/>
      <c r="P128" s="198"/>
      <c r="Q128" s="198"/>
      <c r="R128" s="199"/>
      <c r="S128" s="199"/>
      <c r="T128" s="199"/>
      <c r="U128" s="199"/>
      <c r="V128" s="199"/>
      <c r="W128" s="199"/>
      <c r="X128" s="199"/>
    </row>
    <row r="129" spans="1:24" x14ac:dyDescent="0.2">
      <c r="A129" s="177" t="s">
        <v>117</v>
      </c>
      <c r="B129" s="177" t="s">
        <v>35</v>
      </c>
      <c r="C129" s="152">
        <f>SUMIFS(env_ac_mfa_dmc!$F:$F,env_ac_mfa_dmc!$A:$A,Data_mfa_dmc!$B$102,env_ac_mfa_dmc!$B:$B,Data_mfa_dmc!$A129,env_ac_mfa_dmc!$C:$C,Data_mfa_dmc!C$105,env_ac_mfa_dmc!$D:$D,Data_mfa_dmc!$B$101,env_ac_mfa_dmc!$E:$E,Data_mfa_dmc!$B$103)</f>
        <v>17.536000000000001</v>
      </c>
      <c r="D129" s="152">
        <f>SUMIFS(env_ac_mfa_dmc!$F:$F,env_ac_mfa_dmc!$A:$A,Data_mfa_dmc!$B$102,env_ac_mfa_dmc!$B:$B,Data_mfa_dmc!$A129,env_ac_mfa_dmc!$C:$C,Data_mfa_dmc!D$105,env_ac_mfa_dmc!$D:$D,Data_mfa_dmc!$B$101,env_ac_mfa_dmc!$E:$E,Data_mfa_dmc!$B$103)</f>
        <v>3.379</v>
      </c>
      <c r="E129" s="152">
        <f>SUMIFS(env_ac_mfa_dmc!$F:$F,env_ac_mfa_dmc!$A:$A,Data_mfa_dmc!$B$102,env_ac_mfa_dmc!$B:$B,Data_mfa_dmc!$A129,env_ac_mfa_dmc!$C:$C,Data_mfa_dmc!E$105,env_ac_mfa_dmc!$D:$D,Data_mfa_dmc!$B$101,env_ac_mfa_dmc!$E:$E,Data_mfa_dmc!$B$103)</f>
        <v>1.08</v>
      </c>
      <c r="F129" s="152">
        <f>SUMIFS(env_ac_mfa_dmc!$F:$F,env_ac_mfa_dmc!$A:$A,Data_mfa_dmc!$B$102,env_ac_mfa_dmc!$B:$B,Data_mfa_dmc!$A129,env_ac_mfa_dmc!$C:$C,Data_mfa_dmc!F$105,env_ac_mfa_dmc!$D:$D,Data_mfa_dmc!$B$101,env_ac_mfa_dmc!$E:$E,Data_mfa_dmc!$B$103)</f>
        <v>11.638999999999999</v>
      </c>
      <c r="G129" s="152">
        <f>SUMIFS(env_ac_mfa_dmc!$F:$F,env_ac_mfa_dmc!$A:$A,Data_mfa_dmc!$B$102,env_ac_mfa_dmc!$B:$B,Data_mfa_dmc!$A129,env_ac_mfa_dmc!$C:$C,Data_mfa_dmc!G$105,env_ac_mfa_dmc!$D:$D,Data_mfa_dmc!$B$101,env_ac_mfa_dmc!$E:$E,Data_mfa_dmc!$B$103)</f>
        <v>1.204</v>
      </c>
      <c r="H129" s="152">
        <f>SUMIFS(env_ac_mfa_dmc!$F:$F,env_ac_mfa_dmc!$A:$A,Data_mfa_dmc!$B$102,env_ac_mfa_dmc!$B:$B,Data_mfa_dmc!$A129,env_ac_mfa_dmc!$C:$C,Data_mfa_dmc!H$105,env_ac_mfa_dmc!$D:$D,Data_mfa_dmc!$B$101,env_ac_mfa_dmc!$E:$E,Data_mfa_dmc!$B$103)</f>
        <v>0.14399999999999999</v>
      </c>
      <c r="I129" s="152">
        <f>SUMIFS(env_ac_mfa_dmc!$F:$F,env_ac_mfa_dmc!$A:$A,Data_mfa_dmc!$B$102,env_ac_mfa_dmc!$B:$B,Data_mfa_dmc!$A129,env_ac_mfa_dmc!$C:$C,Data_mfa_dmc!I$105,env_ac_mfa_dmc!$D:$D,Data_mfa_dmc!$B$101,env_ac_mfa_dmc!$E:$E,Data_mfa_dmc!$B$103)</f>
        <v>0.09</v>
      </c>
      <c r="J129" s="152">
        <f t="shared" si="2"/>
        <v>0.23399999999999999</v>
      </c>
      <c r="K129" s="198"/>
      <c r="L129" s="198"/>
      <c r="M129" s="198"/>
      <c r="N129" s="198"/>
      <c r="O129" s="198"/>
      <c r="P129" s="198"/>
      <c r="Q129" s="198"/>
      <c r="R129" s="199"/>
      <c r="S129" s="199"/>
      <c r="T129" s="199"/>
      <c r="U129" s="199"/>
      <c r="V129" s="199"/>
      <c r="W129" s="199"/>
      <c r="X129" s="199"/>
    </row>
    <row r="130" spans="1:24" x14ac:dyDescent="0.2">
      <c r="A130" s="177" t="s">
        <v>116</v>
      </c>
      <c r="B130" s="177" t="s">
        <v>23</v>
      </c>
      <c r="C130" s="152">
        <f>SUMIFS(env_ac_mfa_dmc!$F:$F,env_ac_mfa_dmc!$A:$A,Data_mfa_dmc!$B$102,env_ac_mfa_dmc!$B:$B,Data_mfa_dmc!$A130,env_ac_mfa_dmc!$C:$C,Data_mfa_dmc!C$105,env_ac_mfa_dmc!$D:$D,Data_mfa_dmc!$B$101,env_ac_mfa_dmc!$E:$E,Data_mfa_dmc!$B$103)</f>
        <v>29.385999999999999</v>
      </c>
      <c r="D130" s="152">
        <f>SUMIFS(env_ac_mfa_dmc!$F:$F,env_ac_mfa_dmc!$A:$A,Data_mfa_dmc!$B$102,env_ac_mfa_dmc!$B:$B,Data_mfa_dmc!$A130,env_ac_mfa_dmc!$C:$C,Data_mfa_dmc!D$105,env_ac_mfa_dmc!$D:$D,Data_mfa_dmc!$B$101,env_ac_mfa_dmc!$E:$E,Data_mfa_dmc!$B$103)</f>
        <v>3.5819999999999999</v>
      </c>
      <c r="E130" s="152">
        <f>SUMIFS(env_ac_mfa_dmc!$F:$F,env_ac_mfa_dmc!$A:$A,Data_mfa_dmc!$B$102,env_ac_mfa_dmc!$B:$B,Data_mfa_dmc!$A130,env_ac_mfa_dmc!$C:$C,Data_mfa_dmc!E$105,env_ac_mfa_dmc!$D:$D,Data_mfa_dmc!$B$101,env_ac_mfa_dmc!$E:$E,Data_mfa_dmc!$B$103)</f>
        <v>0.44</v>
      </c>
      <c r="F130" s="152">
        <f>SUMIFS(env_ac_mfa_dmc!$F:$F,env_ac_mfa_dmc!$A:$A,Data_mfa_dmc!$B$102,env_ac_mfa_dmc!$B:$B,Data_mfa_dmc!$A130,env_ac_mfa_dmc!$C:$C,Data_mfa_dmc!F$105,env_ac_mfa_dmc!$D:$D,Data_mfa_dmc!$B$101,env_ac_mfa_dmc!$E:$E,Data_mfa_dmc!$B$103)</f>
        <v>23.143999999999998</v>
      </c>
      <c r="G130" s="152">
        <f>SUMIFS(env_ac_mfa_dmc!$F:$F,env_ac_mfa_dmc!$A:$A,Data_mfa_dmc!$B$102,env_ac_mfa_dmc!$B:$B,Data_mfa_dmc!$A130,env_ac_mfa_dmc!$C:$C,Data_mfa_dmc!G$105,env_ac_mfa_dmc!$D:$D,Data_mfa_dmc!$B$101,env_ac_mfa_dmc!$E:$E,Data_mfa_dmc!$B$103)</f>
        <v>2.1240000000000001</v>
      </c>
      <c r="H130" s="152">
        <f>SUMIFS(env_ac_mfa_dmc!$F:$F,env_ac_mfa_dmc!$A:$A,Data_mfa_dmc!$B$102,env_ac_mfa_dmc!$B:$B,Data_mfa_dmc!$A130,env_ac_mfa_dmc!$C:$C,Data_mfa_dmc!H$105,env_ac_mfa_dmc!$D:$D,Data_mfa_dmc!$B$101,env_ac_mfa_dmc!$E:$E,Data_mfa_dmc!$B$103)</f>
        <v>9.5000000000000001E-2</v>
      </c>
      <c r="I130" s="152">
        <f>SUMIFS(env_ac_mfa_dmc!$F:$F,env_ac_mfa_dmc!$A:$A,Data_mfa_dmc!$B$102,env_ac_mfa_dmc!$B:$B,Data_mfa_dmc!$A130,env_ac_mfa_dmc!$C:$C,Data_mfa_dmc!I$105,env_ac_mfa_dmc!$D:$D,Data_mfa_dmc!$B$101,env_ac_mfa_dmc!$E:$E,Data_mfa_dmc!$B$103)</f>
        <v>0</v>
      </c>
      <c r="J130" s="152">
        <f t="shared" si="2"/>
        <v>9.5000000000000001E-2</v>
      </c>
      <c r="K130" s="198"/>
      <c r="L130" s="198"/>
      <c r="M130" s="198"/>
      <c r="N130" s="198"/>
      <c r="O130" s="198"/>
      <c r="P130" s="198"/>
      <c r="Q130" s="198"/>
      <c r="R130" s="199"/>
      <c r="S130" s="199"/>
      <c r="T130" s="199"/>
      <c r="U130" s="199"/>
      <c r="V130" s="199"/>
      <c r="W130" s="199"/>
      <c r="X130" s="199"/>
    </row>
    <row r="131" spans="1:24" x14ac:dyDescent="0.2">
      <c r="A131" s="177" t="s">
        <v>115</v>
      </c>
      <c r="B131" s="177" t="s">
        <v>38</v>
      </c>
      <c r="C131" s="152">
        <f>SUMIFS(env_ac_mfa_dmc!$F:$F,env_ac_mfa_dmc!$A:$A,Data_mfa_dmc!$B$102,env_ac_mfa_dmc!$B:$B,Data_mfa_dmc!$A131,env_ac_mfa_dmc!$C:$C,Data_mfa_dmc!C$105,env_ac_mfa_dmc!$D:$D,Data_mfa_dmc!$B$101,env_ac_mfa_dmc!$E:$E,Data_mfa_dmc!$B$103)</f>
        <v>14.12</v>
      </c>
      <c r="D131" s="152">
        <f>SUMIFS(env_ac_mfa_dmc!$F:$F,env_ac_mfa_dmc!$A:$A,Data_mfa_dmc!$B$102,env_ac_mfa_dmc!$B:$B,Data_mfa_dmc!$A131,env_ac_mfa_dmc!$C:$C,Data_mfa_dmc!D$105,env_ac_mfa_dmc!$D:$D,Data_mfa_dmc!$B$101,env_ac_mfa_dmc!$E:$E,Data_mfa_dmc!$B$103)</f>
        <v>2.3530000000000002</v>
      </c>
      <c r="E131" s="152">
        <f>SUMIFS(env_ac_mfa_dmc!$F:$F,env_ac_mfa_dmc!$A:$A,Data_mfa_dmc!$B$102,env_ac_mfa_dmc!$B:$B,Data_mfa_dmc!$A131,env_ac_mfa_dmc!$C:$C,Data_mfa_dmc!E$105,env_ac_mfa_dmc!$D:$D,Data_mfa_dmc!$B$101,env_ac_mfa_dmc!$E:$E,Data_mfa_dmc!$B$103)</f>
        <v>0.36399999999999999</v>
      </c>
      <c r="F131" s="152">
        <f>SUMIFS(env_ac_mfa_dmc!$F:$F,env_ac_mfa_dmc!$A:$A,Data_mfa_dmc!$B$102,env_ac_mfa_dmc!$B:$B,Data_mfa_dmc!$A131,env_ac_mfa_dmc!$C:$C,Data_mfa_dmc!F$105,env_ac_mfa_dmc!$D:$D,Data_mfa_dmc!$B$101,env_ac_mfa_dmc!$E:$E,Data_mfa_dmc!$B$103)</f>
        <v>8.6050000000000004</v>
      </c>
      <c r="G131" s="152">
        <f>SUMIFS(env_ac_mfa_dmc!$F:$F,env_ac_mfa_dmc!$A:$A,Data_mfa_dmc!$B$102,env_ac_mfa_dmc!$B:$B,Data_mfa_dmc!$A131,env_ac_mfa_dmc!$C:$C,Data_mfa_dmc!G$105,env_ac_mfa_dmc!$D:$D,Data_mfa_dmc!$B$101,env_ac_mfa_dmc!$E:$E,Data_mfa_dmc!$B$103)</f>
        <v>2.8719999999999999</v>
      </c>
      <c r="H131" s="152">
        <f>SUMIFS(env_ac_mfa_dmc!$F:$F,env_ac_mfa_dmc!$A:$A,Data_mfa_dmc!$B$102,env_ac_mfa_dmc!$B:$B,Data_mfa_dmc!$A131,env_ac_mfa_dmc!$C:$C,Data_mfa_dmc!H$105,env_ac_mfa_dmc!$D:$D,Data_mfa_dmc!$B$101,env_ac_mfa_dmc!$E:$E,Data_mfa_dmc!$B$103)</f>
        <v>-6.6000000000000003E-2</v>
      </c>
      <c r="I131" s="152">
        <f>SUMIFS(env_ac_mfa_dmc!$F:$F,env_ac_mfa_dmc!$A:$A,Data_mfa_dmc!$B$102,env_ac_mfa_dmc!$B:$B,Data_mfa_dmc!$A131,env_ac_mfa_dmc!$C:$C,Data_mfa_dmc!I$105,env_ac_mfa_dmc!$D:$D,Data_mfa_dmc!$B$101,env_ac_mfa_dmc!$E:$E,Data_mfa_dmc!$B$103)</f>
        <v>-8.0000000000000002E-3</v>
      </c>
      <c r="J131" s="152">
        <f t="shared" si="2"/>
        <v>-7.400000000000001E-2</v>
      </c>
      <c r="K131" s="198"/>
      <c r="L131" s="198"/>
      <c r="M131" s="198"/>
      <c r="N131" s="198"/>
      <c r="O131" s="198"/>
      <c r="P131" s="198"/>
      <c r="Q131" s="198"/>
      <c r="R131" s="199"/>
      <c r="S131" s="199"/>
      <c r="T131" s="199"/>
      <c r="U131" s="199"/>
      <c r="V131" s="199"/>
      <c r="W131" s="199"/>
      <c r="X131" s="199"/>
    </row>
    <row r="132" spans="1:24" x14ac:dyDescent="0.2">
      <c r="A132" s="177" t="s">
        <v>114</v>
      </c>
      <c r="B132" s="177" t="s">
        <v>37</v>
      </c>
      <c r="C132" s="152">
        <f>SUMIFS(env_ac_mfa_dmc!$F:$F,env_ac_mfa_dmc!$A:$A,Data_mfa_dmc!$B$102,env_ac_mfa_dmc!$B:$B,Data_mfa_dmc!$A132,env_ac_mfa_dmc!$C:$C,Data_mfa_dmc!C$105,env_ac_mfa_dmc!$D:$D,Data_mfa_dmc!$B$101,env_ac_mfa_dmc!$E:$E,Data_mfa_dmc!$B$103)</f>
        <v>12.037000000000001</v>
      </c>
      <c r="D132" s="152">
        <f>SUMIFS(env_ac_mfa_dmc!$F:$F,env_ac_mfa_dmc!$A:$A,Data_mfa_dmc!$B$102,env_ac_mfa_dmc!$B:$B,Data_mfa_dmc!$A132,env_ac_mfa_dmc!$C:$C,Data_mfa_dmc!D$105,env_ac_mfa_dmc!$D:$D,Data_mfa_dmc!$B$101,env_ac_mfa_dmc!$E:$E,Data_mfa_dmc!$B$103)</f>
        <v>3.149</v>
      </c>
      <c r="E132" s="152">
        <f>SUMIFS(env_ac_mfa_dmc!$F:$F,env_ac_mfa_dmc!$A:$A,Data_mfa_dmc!$B$102,env_ac_mfa_dmc!$B:$B,Data_mfa_dmc!$A132,env_ac_mfa_dmc!$C:$C,Data_mfa_dmc!E$105,env_ac_mfa_dmc!$D:$D,Data_mfa_dmc!$B$101,env_ac_mfa_dmc!$E:$E,Data_mfa_dmc!$B$103)</f>
        <v>0.72899999999999998</v>
      </c>
      <c r="F132" s="152">
        <f>SUMIFS(env_ac_mfa_dmc!$F:$F,env_ac_mfa_dmc!$A:$A,Data_mfa_dmc!$B$102,env_ac_mfa_dmc!$B:$B,Data_mfa_dmc!$A132,env_ac_mfa_dmc!$C:$C,Data_mfa_dmc!F$105,env_ac_mfa_dmc!$D:$D,Data_mfa_dmc!$B$101,env_ac_mfa_dmc!$E:$E,Data_mfa_dmc!$B$103)</f>
        <v>5.8819999999999997</v>
      </c>
      <c r="G132" s="152">
        <f>SUMIFS(env_ac_mfa_dmc!$F:$F,env_ac_mfa_dmc!$A:$A,Data_mfa_dmc!$B$102,env_ac_mfa_dmc!$B:$B,Data_mfa_dmc!$A132,env_ac_mfa_dmc!$C:$C,Data_mfa_dmc!G$105,env_ac_mfa_dmc!$D:$D,Data_mfa_dmc!$B$101,env_ac_mfa_dmc!$E:$E,Data_mfa_dmc!$B$103)</f>
        <v>2.056</v>
      </c>
      <c r="H132" s="152">
        <f>SUMIFS(env_ac_mfa_dmc!$F:$F,env_ac_mfa_dmc!$A:$A,Data_mfa_dmc!$B$102,env_ac_mfa_dmc!$B:$B,Data_mfa_dmc!$A132,env_ac_mfa_dmc!$C:$C,Data_mfa_dmc!H$105,env_ac_mfa_dmc!$D:$D,Data_mfa_dmc!$B$101,env_ac_mfa_dmc!$E:$E,Data_mfa_dmc!$B$103)</f>
        <v>0.221</v>
      </c>
      <c r="I132" s="152">
        <f>SUMIFS(env_ac_mfa_dmc!$F:$F,env_ac_mfa_dmc!$A:$A,Data_mfa_dmc!$B$102,env_ac_mfa_dmc!$B:$B,Data_mfa_dmc!$A132,env_ac_mfa_dmc!$C:$C,Data_mfa_dmc!I$105,env_ac_mfa_dmc!$D:$D,Data_mfa_dmc!$B$101,env_ac_mfa_dmc!$E:$E,Data_mfa_dmc!$B$103)</f>
        <v>0</v>
      </c>
      <c r="J132" s="152">
        <f t="shared" si="2"/>
        <v>0.221</v>
      </c>
      <c r="K132" s="198"/>
      <c r="L132" s="198"/>
      <c r="M132" s="198"/>
      <c r="N132" s="198"/>
      <c r="O132" s="198"/>
      <c r="P132" s="198"/>
      <c r="Q132" s="198"/>
      <c r="R132" s="199"/>
      <c r="S132" s="199"/>
      <c r="T132" s="199"/>
      <c r="U132" s="199"/>
      <c r="V132" s="199"/>
      <c r="W132" s="199"/>
      <c r="X132" s="199"/>
    </row>
    <row r="133" spans="1:24" x14ac:dyDescent="0.2">
      <c r="A133" s="177" t="s">
        <v>113</v>
      </c>
      <c r="B133" s="177" t="s">
        <v>20</v>
      </c>
      <c r="C133" s="152">
        <f>SUMIFS(env_ac_mfa_dmc!$F:$F,env_ac_mfa_dmc!$A:$A,Data_mfa_dmc!$B$102,env_ac_mfa_dmc!$B:$B,Data_mfa_dmc!$A133,env_ac_mfa_dmc!$C:$C,Data_mfa_dmc!C$105,env_ac_mfa_dmc!$D:$D,Data_mfa_dmc!$B$101,env_ac_mfa_dmc!$E:$E,Data_mfa_dmc!$B$103)</f>
        <v>44.198999999999998</v>
      </c>
      <c r="D133" s="152">
        <f>SUMIFS(env_ac_mfa_dmc!$F:$F,env_ac_mfa_dmc!$A:$A,Data_mfa_dmc!$B$102,env_ac_mfa_dmc!$B:$B,Data_mfa_dmc!$A133,env_ac_mfa_dmc!$C:$C,Data_mfa_dmc!D$105,env_ac_mfa_dmc!$D:$D,Data_mfa_dmc!$B$101,env_ac_mfa_dmc!$E:$E,Data_mfa_dmc!$B$103)</f>
        <v>6.9669999999999996</v>
      </c>
      <c r="E133" s="152">
        <f>SUMIFS(env_ac_mfa_dmc!$F:$F,env_ac_mfa_dmc!$A:$A,Data_mfa_dmc!$B$102,env_ac_mfa_dmc!$B:$B,Data_mfa_dmc!$A133,env_ac_mfa_dmc!$C:$C,Data_mfa_dmc!E$105,env_ac_mfa_dmc!$D:$D,Data_mfa_dmc!$B$101,env_ac_mfa_dmc!$E:$E,Data_mfa_dmc!$B$103)</f>
        <v>6.0069999999999997</v>
      </c>
      <c r="F133" s="152">
        <f>SUMIFS(env_ac_mfa_dmc!$F:$F,env_ac_mfa_dmc!$A:$A,Data_mfa_dmc!$B$102,env_ac_mfa_dmc!$B:$B,Data_mfa_dmc!$A133,env_ac_mfa_dmc!$C:$C,Data_mfa_dmc!F$105,env_ac_mfa_dmc!$D:$D,Data_mfa_dmc!$B$101,env_ac_mfa_dmc!$E:$E,Data_mfa_dmc!$B$103)</f>
        <v>28.762</v>
      </c>
      <c r="G133" s="152">
        <f>SUMIFS(env_ac_mfa_dmc!$F:$F,env_ac_mfa_dmc!$A:$A,Data_mfa_dmc!$B$102,env_ac_mfa_dmc!$B:$B,Data_mfa_dmc!$A133,env_ac_mfa_dmc!$C:$C,Data_mfa_dmc!G$105,env_ac_mfa_dmc!$D:$D,Data_mfa_dmc!$B$101,env_ac_mfa_dmc!$E:$E,Data_mfa_dmc!$B$103)</f>
        <v>2.238</v>
      </c>
      <c r="H133" s="152">
        <f>SUMIFS(env_ac_mfa_dmc!$F:$F,env_ac_mfa_dmc!$A:$A,Data_mfa_dmc!$B$102,env_ac_mfa_dmc!$B:$B,Data_mfa_dmc!$A133,env_ac_mfa_dmc!$C:$C,Data_mfa_dmc!H$105,env_ac_mfa_dmc!$D:$D,Data_mfa_dmc!$B$101,env_ac_mfa_dmc!$E:$E,Data_mfa_dmc!$B$103)</f>
        <v>0.22500000000000001</v>
      </c>
      <c r="I133" s="152">
        <f>SUMIFS(env_ac_mfa_dmc!$F:$F,env_ac_mfa_dmc!$A:$A,Data_mfa_dmc!$B$102,env_ac_mfa_dmc!$B:$B,Data_mfa_dmc!$A133,env_ac_mfa_dmc!$C:$C,Data_mfa_dmc!I$105,env_ac_mfa_dmc!$D:$D,Data_mfa_dmc!$B$101,env_ac_mfa_dmc!$E:$E,Data_mfa_dmc!$B$103)</f>
        <v>-1E-3</v>
      </c>
      <c r="J133" s="152">
        <f t="shared" si="2"/>
        <v>0.224</v>
      </c>
      <c r="K133" s="198"/>
      <c r="L133" s="198"/>
      <c r="M133" s="198"/>
      <c r="N133" s="198"/>
      <c r="O133" s="198"/>
      <c r="P133" s="198"/>
      <c r="Q133" s="198"/>
      <c r="R133" s="199"/>
      <c r="S133" s="199"/>
      <c r="T133" s="199"/>
      <c r="U133" s="199"/>
      <c r="V133" s="199"/>
      <c r="W133" s="199"/>
      <c r="X133" s="199"/>
    </row>
    <row r="134" spans="1:24" x14ac:dyDescent="0.2">
      <c r="A134" s="177" t="s">
        <v>112</v>
      </c>
      <c r="B134" s="177" t="s">
        <v>25</v>
      </c>
      <c r="C134" s="152">
        <f>SUMIFS(env_ac_mfa_dmc!$F:$F,env_ac_mfa_dmc!$A:$A,Data_mfa_dmc!$B$102,env_ac_mfa_dmc!$B:$B,Data_mfa_dmc!$A134,env_ac_mfa_dmc!$C:$C,Data_mfa_dmc!C$105,env_ac_mfa_dmc!$D:$D,Data_mfa_dmc!$B$101,env_ac_mfa_dmc!$E:$E,Data_mfa_dmc!$B$103)</f>
        <v>24.786000000000001</v>
      </c>
      <c r="D134" s="152">
        <f>SUMIFS(env_ac_mfa_dmc!$F:$F,env_ac_mfa_dmc!$A:$A,Data_mfa_dmc!$B$102,env_ac_mfa_dmc!$B:$B,Data_mfa_dmc!$A134,env_ac_mfa_dmc!$C:$C,Data_mfa_dmc!D$105,env_ac_mfa_dmc!$D:$D,Data_mfa_dmc!$B$101,env_ac_mfa_dmc!$E:$E,Data_mfa_dmc!$B$103)</f>
        <v>5.7030000000000003</v>
      </c>
      <c r="E134" s="152">
        <f>SUMIFS(env_ac_mfa_dmc!$F:$F,env_ac_mfa_dmc!$A:$A,Data_mfa_dmc!$B$102,env_ac_mfa_dmc!$B:$B,Data_mfa_dmc!$A134,env_ac_mfa_dmc!$C:$C,Data_mfa_dmc!E$105,env_ac_mfa_dmc!$D:$D,Data_mfa_dmc!$B$101,env_ac_mfa_dmc!$E:$E,Data_mfa_dmc!$B$103)</f>
        <v>6.2229999999999999</v>
      </c>
      <c r="F134" s="152">
        <f>SUMIFS(env_ac_mfa_dmc!$F:$F,env_ac_mfa_dmc!$A:$A,Data_mfa_dmc!$B$102,env_ac_mfa_dmc!$B:$B,Data_mfa_dmc!$A134,env_ac_mfa_dmc!$C:$C,Data_mfa_dmc!F$105,env_ac_mfa_dmc!$D:$D,Data_mfa_dmc!$B$101,env_ac_mfa_dmc!$E:$E,Data_mfa_dmc!$B$103)</f>
        <v>10.942</v>
      </c>
      <c r="G134" s="152">
        <f>SUMIFS(env_ac_mfa_dmc!$F:$F,env_ac_mfa_dmc!$A:$A,Data_mfa_dmc!$B$102,env_ac_mfa_dmc!$B:$B,Data_mfa_dmc!$A134,env_ac_mfa_dmc!$C:$C,Data_mfa_dmc!G$105,env_ac_mfa_dmc!$D:$D,Data_mfa_dmc!$B$101,env_ac_mfa_dmc!$E:$E,Data_mfa_dmc!$B$103)</f>
        <v>1.2929999999999999</v>
      </c>
      <c r="H134" s="152">
        <f>SUMIFS(env_ac_mfa_dmc!$F:$F,env_ac_mfa_dmc!$A:$A,Data_mfa_dmc!$B$102,env_ac_mfa_dmc!$B:$B,Data_mfa_dmc!$A134,env_ac_mfa_dmc!$C:$C,Data_mfa_dmc!H$105,env_ac_mfa_dmc!$D:$D,Data_mfa_dmc!$B$101,env_ac_mfa_dmc!$E:$E,Data_mfa_dmc!$B$103)</f>
        <v>0.46100000000000002</v>
      </c>
      <c r="I134" s="152">
        <f>SUMIFS(env_ac_mfa_dmc!$F:$F,env_ac_mfa_dmc!$A:$A,Data_mfa_dmc!$B$102,env_ac_mfa_dmc!$B:$B,Data_mfa_dmc!$A134,env_ac_mfa_dmc!$C:$C,Data_mfa_dmc!I$105,env_ac_mfa_dmc!$D:$D,Data_mfa_dmc!$B$101,env_ac_mfa_dmc!$E:$E,Data_mfa_dmc!$B$103)</f>
        <v>0.16400000000000001</v>
      </c>
      <c r="J134" s="152">
        <f t="shared" si="2"/>
        <v>0.625</v>
      </c>
      <c r="K134" s="198"/>
      <c r="L134" s="198"/>
      <c r="M134" s="198"/>
      <c r="N134" s="198"/>
      <c r="O134" s="198"/>
      <c r="P134" s="198"/>
      <c r="Q134" s="198"/>
      <c r="R134" s="199"/>
      <c r="S134" s="199"/>
      <c r="T134" s="199"/>
      <c r="U134" s="199"/>
      <c r="V134" s="199"/>
      <c r="W134" s="199"/>
      <c r="X134" s="199"/>
    </row>
    <row r="135" spans="1:24" x14ac:dyDescent="0.2">
      <c r="A135" s="177" t="s">
        <v>669</v>
      </c>
      <c r="B135" s="177" t="s">
        <v>372</v>
      </c>
      <c r="C135" s="152">
        <f>SUMIFS(env_ac_mfa_dmc!$F:$F,env_ac_mfa_dmc!$A:$A,Data_mfa_dmc!$B$102,env_ac_mfa_dmc!$B:$B,Data_mfa_dmc!$A135,env_ac_mfa_dmc!$C:$C,Data_mfa_dmc!C$105,env_ac_mfa_dmc!$D:$D,Data_mfa_dmc!$B$101,env_ac_mfa_dmc!$E:$E,Data_mfa_dmc!$B$103)</f>
        <v>17.221</v>
      </c>
      <c r="D135" s="152">
        <f>SUMIFS(env_ac_mfa_dmc!$F:$F,env_ac_mfa_dmc!$A:$A,Data_mfa_dmc!$B$102,env_ac_mfa_dmc!$B:$B,Data_mfa_dmc!$A135,env_ac_mfa_dmc!$C:$C,Data_mfa_dmc!D$105,env_ac_mfa_dmc!$D:$D,Data_mfa_dmc!$B$101,env_ac_mfa_dmc!$E:$E,Data_mfa_dmc!$B$103)</f>
        <v>4.2030000000000003</v>
      </c>
      <c r="E135" s="152">
        <f>SUMIFS(env_ac_mfa_dmc!$F:$F,env_ac_mfa_dmc!$A:$A,Data_mfa_dmc!$B$102,env_ac_mfa_dmc!$B:$B,Data_mfa_dmc!$A135,env_ac_mfa_dmc!$C:$C,Data_mfa_dmc!E$105,env_ac_mfa_dmc!$D:$D,Data_mfa_dmc!$B$101,env_ac_mfa_dmc!$E:$E,Data_mfa_dmc!$B$103)</f>
        <v>2.141</v>
      </c>
      <c r="F135" s="152">
        <f>SUMIFS(env_ac_mfa_dmc!$F:$F,env_ac_mfa_dmc!$A:$A,Data_mfa_dmc!$B$102,env_ac_mfa_dmc!$B:$B,Data_mfa_dmc!$A135,env_ac_mfa_dmc!$C:$C,Data_mfa_dmc!F$105,env_ac_mfa_dmc!$D:$D,Data_mfa_dmc!$B$101,env_ac_mfa_dmc!$E:$E,Data_mfa_dmc!$B$103)</f>
        <v>6.7229999999999999</v>
      </c>
      <c r="G135" s="152">
        <f>SUMIFS(env_ac_mfa_dmc!$F:$F,env_ac_mfa_dmc!$A:$A,Data_mfa_dmc!$B$102,env_ac_mfa_dmc!$B:$B,Data_mfa_dmc!$A135,env_ac_mfa_dmc!$C:$C,Data_mfa_dmc!G$105,env_ac_mfa_dmc!$D:$D,Data_mfa_dmc!$B$101,env_ac_mfa_dmc!$E:$E,Data_mfa_dmc!$B$103)</f>
        <v>2.6139999999999999</v>
      </c>
      <c r="H135" s="152">
        <f>SUMIFS(env_ac_mfa_dmc!$F:$F,env_ac_mfa_dmc!$A:$A,Data_mfa_dmc!$B$102,env_ac_mfa_dmc!$B:$B,Data_mfa_dmc!$A135,env_ac_mfa_dmc!$C:$C,Data_mfa_dmc!H$105,env_ac_mfa_dmc!$D:$D,Data_mfa_dmc!$B$101,env_ac_mfa_dmc!$E:$E,Data_mfa_dmc!$B$103)</f>
        <v>1.5549999999999999</v>
      </c>
      <c r="I135" s="152">
        <f>SUMIFS(env_ac_mfa_dmc!$F:$F,env_ac_mfa_dmc!$A:$A,Data_mfa_dmc!$B$102,env_ac_mfa_dmc!$B:$B,Data_mfa_dmc!$A135,env_ac_mfa_dmc!$C:$C,Data_mfa_dmc!I$105,env_ac_mfa_dmc!$D:$D,Data_mfa_dmc!$B$101,env_ac_mfa_dmc!$E:$E,Data_mfa_dmc!$B$103)</f>
        <v>-1.4999999999999999E-2</v>
      </c>
      <c r="J135" s="152">
        <f t="shared" si="2"/>
        <v>1.54</v>
      </c>
      <c r="K135" s="198"/>
      <c r="L135" s="198"/>
      <c r="M135" s="198"/>
      <c r="N135" s="198"/>
      <c r="O135" s="198"/>
      <c r="P135" s="198"/>
      <c r="Q135" s="198"/>
      <c r="R135" s="199"/>
      <c r="S135" s="199"/>
      <c r="T135" s="199"/>
      <c r="U135" s="199"/>
      <c r="V135" s="199"/>
      <c r="W135" s="199"/>
      <c r="X135" s="199"/>
    </row>
    <row r="136" spans="1:24" x14ac:dyDescent="0.2">
      <c r="A136" s="177" t="s">
        <v>110</v>
      </c>
      <c r="B136" s="177" t="s">
        <v>18</v>
      </c>
      <c r="C136" s="152">
        <f>SUMIFS(env_ac_mfa_dmc!$F:$F,env_ac_mfa_dmc!$A:$A,Data_mfa_dmc!$B$102,env_ac_mfa_dmc!$B:$B,Data_mfa_dmc!$A136,env_ac_mfa_dmc!$C:$C,Data_mfa_dmc!C$105,env_ac_mfa_dmc!$D:$D,Data_mfa_dmc!$B$101,env_ac_mfa_dmc!$E:$E,Data_mfa_dmc!$B$103)</f>
        <v>22.082000000000001</v>
      </c>
      <c r="D136" s="152">
        <f>SUMIFS(env_ac_mfa_dmc!$F:$F,env_ac_mfa_dmc!$A:$A,Data_mfa_dmc!$B$102,env_ac_mfa_dmc!$B:$B,Data_mfa_dmc!$A136,env_ac_mfa_dmc!$C:$C,Data_mfa_dmc!D$105,env_ac_mfa_dmc!$D:$D,Data_mfa_dmc!$B$101,env_ac_mfa_dmc!$E:$E,Data_mfa_dmc!$B$103)</f>
        <v>2.5979999999999999</v>
      </c>
      <c r="E136" s="152">
        <f>SUMIFS(env_ac_mfa_dmc!$F:$F,env_ac_mfa_dmc!$A:$A,Data_mfa_dmc!$B$102,env_ac_mfa_dmc!$B:$B,Data_mfa_dmc!$A136,env_ac_mfa_dmc!$C:$C,Data_mfa_dmc!E$105,env_ac_mfa_dmc!$D:$D,Data_mfa_dmc!$B$101,env_ac_mfa_dmc!$E:$E,Data_mfa_dmc!$B$103)</f>
        <v>0.72299999999999998</v>
      </c>
      <c r="F136" s="152">
        <f>SUMIFS(env_ac_mfa_dmc!$F:$F,env_ac_mfa_dmc!$A:$A,Data_mfa_dmc!$B$102,env_ac_mfa_dmc!$B:$B,Data_mfa_dmc!$A136,env_ac_mfa_dmc!$C:$C,Data_mfa_dmc!F$105,env_ac_mfa_dmc!$D:$D,Data_mfa_dmc!$B$101,env_ac_mfa_dmc!$E:$E,Data_mfa_dmc!$B$103)</f>
        <v>13.211</v>
      </c>
      <c r="G136" s="152">
        <f>SUMIFS(env_ac_mfa_dmc!$F:$F,env_ac_mfa_dmc!$A:$A,Data_mfa_dmc!$B$102,env_ac_mfa_dmc!$B:$B,Data_mfa_dmc!$A136,env_ac_mfa_dmc!$C:$C,Data_mfa_dmc!G$105,env_ac_mfa_dmc!$D:$D,Data_mfa_dmc!$B$101,env_ac_mfa_dmc!$E:$E,Data_mfa_dmc!$B$103)</f>
        <v>5.8719999999999999</v>
      </c>
      <c r="H136" s="152">
        <f>SUMIFS(env_ac_mfa_dmc!$F:$F,env_ac_mfa_dmc!$A:$A,Data_mfa_dmc!$B$102,env_ac_mfa_dmc!$B:$B,Data_mfa_dmc!$A136,env_ac_mfa_dmc!$C:$C,Data_mfa_dmc!H$105,env_ac_mfa_dmc!$D:$D,Data_mfa_dmc!$B$101,env_ac_mfa_dmc!$E:$E,Data_mfa_dmc!$B$103)</f>
        <v>-0.11799999999999999</v>
      </c>
      <c r="I136" s="152">
        <f>SUMIFS(env_ac_mfa_dmc!$F:$F,env_ac_mfa_dmc!$A:$A,Data_mfa_dmc!$B$102,env_ac_mfa_dmc!$B:$B,Data_mfa_dmc!$A136,env_ac_mfa_dmc!$C:$C,Data_mfa_dmc!I$105,env_ac_mfa_dmc!$D:$D,Data_mfa_dmc!$B$101,env_ac_mfa_dmc!$E:$E,Data_mfa_dmc!$B$103)</f>
        <v>-0.20399999999999999</v>
      </c>
      <c r="J136" s="152">
        <f t="shared" si="2"/>
        <v>-0.32199999999999995</v>
      </c>
      <c r="K136" s="198"/>
      <c r="L136" s="198"/>
      <c r="M136" s="198"/>
      <c r="N136" s="198"/>
      <c r="O136" s="198"/>
      <c r="P136" s="198"/>
      <c r="Q136" s="198"/>
      <c r="R136" s="199"/>
      <c r="S136" s="199"/>
      <c r="T136" s="199"/>
      <c r="U136" s="199"/>
      <c r="V136" s="199"/>
      <c r="W136" s="199"/>
      <c r="X136" s="199"/>
    </row>
    <row r="137" spans="1:24" x14ac:dyDescent="0.2">
      <c r="A137" s="177" t="s">
        <v>109</v>
      </c>
      <c r="B137" s="177" t="s">
        <v>108</v>
      </c>
      <c r="C137" s="152">
        <f>SUMIFS(env_ac_mfa_dmc!$F:$F,env_ac_mfa_dmc!$A:$A,Data_mfa_dmc!$B$102,env_ac_mfa_dmc!$B:$B,Data_mfa_dmc!$A137,env_ac_mfa_dmc!$C:$C,Data_mfa_dmc!C$105,env_ac_mfa_dmc!$D:$D,Data_mfa_dmc!$B$101,env_ac_mfa_dmc!$E:$E,Data_mfa_dmc!$B$103)</f>
        <v>10.423999999999999</v>
      </c>
      <c r="D137" s="152">
        <f>SUMIFS(env_ac_mfa_dmc!$F:$F,env_ac_mfa_dmc!$A:$A,Data_mfa_dmc!$B$102,env_ac_mfa_dmc!$B:$B,Data_mfa_dmc!$A137,env_ac_mfa_dmc!$C:$C,Data_mfa_dmc!D$105,env_ac_mfa_dmc!$D:$D,Data_mfa_dmc!$B$101,env_ac_mfa_dmc!$E:$E,Data_mfa_dmc!$B$103)</f>
        <v>1.97</v>
      </c>
      <c r="E137" s="152">
        <f>SUMIFS(env_ac_mfa_dmc!$F:$F,env_ac_mfa_dmc!$A:$A,Data_mfa_dmc!$B$102,env_ac_mfa_dmc!$B:$B,Data_mfa_dmc!$A137,env_ac_mfa_dmc!$C:$C,Data_mfa_dmc!E$105,env_ac_mfa_dmc!$D:$D,Data_mfa_dmc!$B$101,env_ac_mfa_dmc!$E:$E,Data_mfa_dmc!$B$103)</f>
        <v>0.27600000000000002</v>
      </c>
      <c r="F137" s="152">
        <f>SUMIFS(env_ac_mfa_dmc!$F:$F,env_ac_mfa_dmc!$A:$A,Data_mfa_dmc!$B$102,env_ac_mfa_dmc!$B:$B,Data_mfa_dmc!$A137,env_ac_mfa_dmc!$C:$C,Data_mfa_dmc!F$105,env_ac_mfa_dmc!$D:$D,Data_mfa_dmc!$B$101,env_ac_mfa_dmc!$E:$E,Data_mfa_dmc!$B$103)</f>
        <v>6.3970000000000002</v>
      </c>
      <c r="G137" s="152">
        <f>SUMIFS(env_ac_mfa_dmc!$F:$F,env_ac_mfa_dmc!$A:$A,Data_mfa_dmc!$B$102,env_ac_mfa_dmc!$B:$B,Data_mfa_dmc!$A137,env_ac_mfa_dmc!$C:$C,Data_mfa_dmc!G$105,env_ac_mfa_dmc!$D:$D,Data_mfa_dmc!$B$101,env_ac_mfa_dmc!$E:$E,Data_mfa_dmc!$B$103)</f>
        <v>1.482</v>
      </c>
      <c r="H137" s="152">
        <f>SUMIFS(env_ac_mfa_dmc!$F:$F,env_ac_mfa_dmc!$A:$A,Data_mfa_dmc!$B$102,env_ac_mfa_dmc!$B:$B,Data_mfa_dmc!$A137,env_ac_mfa_dmc!$C:$C,Data_mfa_dmc!H$105,env_ac_mfa_dmc!$D:$D,Data_mfa_dmc!$B$101,env_ac_mfa_dmc!$E:$E,Data_mfa_dmc!$B$103)</f>
        <v>0.38600000000000001</v>
      </c>
      <c r="I137" s="152">
        <f>SUMIFS(env_ac_mfa_dmc!$F:$F,env_ac_mfa_dmc!$A:$A,Data_mfa_dmc!$B$102,env_ac_mfa_dmc!$B:$B,Data_mfa_dmc!$A137,env_ac_mfa_dmc!$C:$C,Data_mfa_dmc!I$105,env_ac_mfa_dmc!$D:$D,Data_mfa_dmc!$B$101,env_ac_mfa_dmc!$E:$E,Data_mfa_dmc!$B$103)</f>
        <v>-8.6999999999999994E-2</v>
      </c>
      <c r="J137" s="152">
        <f t="shared" si="2"/>
        <v>0.29900000000000004</v>
      </c>
      <c r="K137" s="198"/>
      <c r="L137" s="198"/>
      <c r="M137" s="198"/>
      <c r="N137" s="198"/>
      <c r="O137" s="198"/>
      <c r="P137" s="198"/>
      <c r="Q137" s="198"/>
      <c r="R137" s="199"/>
      <c r="S137" s="199"/>
      <c r="T137" s="199"/>
      <c r="U137" s="199"/>
      <c r="V137" s="199"/>
      <c r="W137" s="199"/>
      <c r="X137" s="199"/>
    </row>
    <row r="138" spans="1:24" x14ac:dyDescent="0.2">
      <c r="A138" s="177" t="s">
        <v>107</v>
      </c>
      <c r="B138" s="185" t="s">
        <v>667</v>
      </c>
      <c r="C138" s="152">
        <f>SUMIFS(env_ac_mfa_dmc!$F:$F,env_ac_mfa_dmc!$A:$A,Data_mfa_dmc!$B$102,env_ac_mfa_dmc!$B:$B,Data_mfa_dmc!$A138,env_ac_mfa_dmc!$C:$C,Data_mfa_dmc!C$105,env_ac_mfa_dmc!$D:$D,Data_mfa_dmc!$B$101,env_ac_mfa_dmc!$E:$E,Data_mfa_dmc!$B$103)</f>
        <v>10.199999999999999</v>
      </c>
      <c r="D138" s="152">
        <f>SUMIFS(env_ac_mfa_dmc!$F:$F,env_ac_mfa_dmc!$A:$A,Data_mfa_dmc!$B$102,env_ac_mfa_dmc!$B:$B,Data_mfa_dmc!$A138,env_ac_mfa_dmc!$C:$C,Data_mfa_dmc!D$105,env_ac_mfa_dmc!$D:$D,Data_mfa_dmc!$B$101,env_ac_mfa_dmc!$E:$E,Data_mfa_dmc!$B$103)</f>
        <v>2.4540000000000002</v>
      </c>
      <c r="E138" s="152">
        <f>SUMIFS(env_ac_mfa_dmc!$F:$F,env_ac_mfa_dmc!$A:$A,Data_mfa_dmc!$B$102,env_ac_mfa_dmc!$B:$B,Data_mfa_dmc!$A138,env_ac_mfa_dmc!$C:$C,Data_mfa_dmc!E$105,env_ac_mfa_dmc!$D:$D,Data_mfa_dmc!$B$101,env_ac_mfa_dmc!$E:$E,Data_mfa_dmc!$B$103)</f>
        <v>2.9609999999999999</v>
      </c>
      <c r="F138" s="152">
        <f>SUMIFS(env_ac_mfa_dmc!$F:$F,env_ac_mfa_dmc!$A:$A,Data_mfa_dmc!$B$102,env_ac_mfa_dmc!$B:$B,Data_mfa_dmc!$A138,env_ac_mfa_dmc!$C:$C,Data_mfa_dmc!F$105,env_ac_mfa_dmc!$D:$D,Data_mfa_dmc!$B$101,env_ac_mfa_dmc!$E:$E,Data_mfa_dmc!$B$103)</f>
        <v>1.772</v>
      </c>
      <c r="G138" s="152">
        <f>SUMIFS(env_ac_mfa_dmc!$F:$F,env_ac_mfa_dmc!$A:$A,Data_mfa_dmc!$B$102,env_ac_mfa_dmc!$B:$B,Data_mfa_dmc!$A138,env_ac_mfa_dmc!$C:$C,Data_mfa_dmc!G$105,env_ac_mfa_dmc!$D:$D,Data_mfa_dmc!$B$101,env_ac_mfa_dmc!$E:$E,Data_mfa_dmc!$B$103)</f>
        <v>3.0270000000000001</v>
      </c>
      <c r="H138" s="152">
        <f>SUMIFS(env_ac_mfa_dmc!$F:$F,env_ac_mfa_dmc!$A:$A,Data_mfa_dmc!$B$102,env_ac_mfa_dmc!$B:$B,Data_mfa_dmc!$A138,env_ac_mfa_dmc!$C:$C,Data_mfa_dmc!H$105,env_ac_mfa_dmc!$D:$D,Data_mfa_dmc!$B$101,env_ac_mfa_dmc!$E:$E,Data_mfa_dmc!$B$103)</f>
        <v>-1.4E-2</v>
      </c>
      <c r="I138" s="152">
        <f>SUMIFS(env_ac_mfa_dmc!$F:$F,env_ac_mfa_dmc!$A:$A,Data_mfa_dmc!$B$102,env_ac_mfa_dmc!$B:$B,Data_mfa_dmc!$A138,env_ac_mfa_dmc!$C:$C,Data_mfa_dmc!I$105,env_ac_mfa_dmc!$D:$D,Data_mfa_dmc!$B$101,env_ac_mfa_dmc!$E:$E,Data_mfa_dmc!$B$103)</f>
        <v>0</v>
      </c>
      <c r="J138" s="152">
        <f t="shared" si="2"/>
        <v>-1.4E-2</v>
      </c>
      <c r="K138" s="198"/>
      <c r="L138" s="198"/>
      <c r="M138" s="198"/>
      <c r="N138" s="198"/>
      <c r="O138" s="198"/>
      <c r="P138" s="198"/>
      <c r="Q138" s="198"/>
      <c r="R138" s="199"/>
      <c r="S138" s="199"/>
      <c r="T138" s="199"/>
      <c r="U138" s="199"/>
      <c r="V138" s="199"/>
      <c r="W138" s="199"/>
      <c r="X138" s="199"/>
    </row>
    <row r="139" spans="1:24" x14ac:dyDescent="0.2">
      <c r="A139" s="177" t="s">
        <v>106</v>
      </c>
      <c r="B139" s="177" t="s">
        <v>105</v>
      </c>
      <c r="C139" s="152">
        <f>SUMIFS(env_ac_mfa_dmc!$F:$F,env_ac_mfa_dmc!$A:$A,Data_mfa_dmc!$B$102,env_ac_mfa_dmc!$B:$B,Data_mfa_dmc!$A139,env_ac_mfa_dmc!$C:$C,Data_mfa_dmc!C$105,env_ac_mfa_dmc!$D:$D,Data_mfa_dmc!$B$101,env_ac_mfa_dmc!$E:$E,Data_mfa_dmc!$B$103)</f>
        <v>7.19</v>
      </c>
      <c r="D139" s="152">
        <f>SUMIFS(env_ac_mfa_dmc!$F:$F,env_ac_mfa_dmc!$A:$A,Data_mfa_dmc!$B$102,env_ac_mfa_dmc!$B:$B,Data_mfa_dmc!$A139,env_ac_mfa_dmc!$C:$C,Data_mfa_dmc!D$105,env_ac_mfa_dmc!$D:$D,Data_mfa_dmc!$B$101,env_ac_mfa_dmc!$E:$E,Data_mfa_dmc!$B$103)</f>
        <v>3.0179999999999998</v>
      </c>
      <c r="E139" s="152">
        <f>SUMIFS(env_ac_mfa_dmc!$F:$F,env_ac_mfa_dmc!$A:$A,Data_mfa_dmc!$B$102,env_ac_mfa_dmc!$B:$B,Data_mfa_dmc!$A139,env_ac_mfa_dmc!$C:$C,Data_mfa_dmc!E$105,env_ac_mfa_dmc!$D:$D,Data_mfa_dmc!$B$101,env_ac_mfa_dmc!$E:$E,Data_mfa_dmc!$B$103)</f>
        <v>0.59599999999999997</v>
      </c>
      <c r="F139" s="152">
        <f>SUMIFS(env_ac_mfa_dmc!$F:$F,env_ac_mfa_dmc!$A:$A,Data_mfa_dmc!$B$102,env_ac_mfa_dmc!$B:$B,Data_mfa_dmc!$A139,env_ac_mfa_dmc!$C:$C,Data_mfa_dmc!F$105,env_ac_mfa_dmc!$D:$D,Data_mfa_dmc!$B$101,env_ac_mfa_dmc!$E:$E,Data_mfa_dmc!$B$103)</f>
        <v>2.9319999999999999</v>
      </c>
      <c r="G139" s="152">
        <f>SUMIFS(env_ac_mfa_dmc!$F:$F,env_ac_mfa_dmc!$A:$A,Data_mfa_dmc!$B$102,env_ac_mfa_dmc!$B:$B,Data_mfa_dmc!$A139,env_ac_mfa_dmc!$C:$C,Data_mfa_dmc!G$105,env_ac_mfa_dmc!$D:$D,Data_mfa_dmc!$B$101,env_ac_mfa_dmc!$E:$E,Data_mfa_dmc!$B$103)</f>
        <v>0.60899999999999999</v>
      </c>
      <c r="H139" s="152">
        <f>SUMIFS(env_ac_mfa_dmc!$F:$F,env_ac_mfa_dmc!$A:$A,Data_mfa_dmc!$B$102,env_ac_mfa_dmc!$B:$B,Data_mfa_dmc!$A139,env_ac_mfa_dmc!$C:$C,Data_mfa_dmc!H$105,env_ac_mfa_dmc!$D:$D,Data_mfa_dmc!$B$101,env_ac_mfa_dmc!$E:$E,Data_mfa_dmc!$B$103)</f>
        <v>3.5999999999999997E-2</v>
      </c>
      <c r="I139" s="152">
        <f>SUMIFS(env_ac_mfa_dmc!$F:$F,env_ac_mfa_dmc!$A:$A,Data_mfa_dmc!$B$102,env_ac_mfa_dmc!$B:$B,Data_mfa_dmc!$A139,env_ac_mfa_dmc!$C:$C,Data_mfa_dmc!I$105,env_ac_mfa_dmc!$D:$D,Data_mfa_dmc!$B$101,env_ac_mfa_dmc!$E:$E,Data_mfa_dmc!$B$103)</f>
        <v>0</v>
      </c>
      <c r="J139" s="152">
        <f t="shared" si="2"/>
        <v>3.5999999999999997E-2</v>
      </c>
      <c r="K139" s="198"/>
      <c r="L139" s="198"/>
      <c r="M139" s="198"/>
      <c r="N139" s="198"/>
      <c r="O139" s="198"/>
      <c r="P139" s="198"/>
      <c r="Q139" s="198"/>
      <c r="R139" s="199"/>
      <c r="S139" s="199"/>
      <c r="T139" s="199"/>
      <c r="U139" s="199"/>
      <c r="V139" s="199"/>
      <c r="W139" s="199"/>
      <c r="X139" s="199"/>
    </row>
    <row r="140" spans="1:24" x14ac:dyDescent="0.2">
      <c r="A140" s="177" t="s">
        <v>104</v>
      </c>
      <c r="B140" s="177" t="s">
        <v>19</v>
      </c>
      <c r="C140" s="152">
        <f>SUMIFS(env_ac_mfa_dmc!$F:$F,env_ac_mfa_dmc!$A:$A,Data_mfa_dmc!$B$102,env_ac_mfa_dmc!$B:$B,Data_mfa_dmc!$A140,env_ac_mfa_dmc!$C:$C,Data_mfa_dmc!C$105,env_ac_mfa_dmc!$D:$D,Data_mfa_dmc!$B$101,env_ac_mfa_dmc!$E:$E,Data_mfa_dmc!$B$103)</f>
        <v>19.436</v>
      </c>
      <c r="D140" s="152">
        <f>SUMIFS(env_ac_mfa_dmc!$F:$F,env_ac_mfa_dmc!$A:$A,Data_mfa_dmc!$B$102,env_ac_mfa_dmc!$B:$B,Data_mfa_dmc!$A140,env_ac_mfa_dmc!$C:$C,Data_mfa_dmc!D$105,env_ac_mfa_dmc!$D:$D,Data_mfa_dmc!$B$101,env_ac_mfa_dmc!$E:$E,Data_mfa_dmc!$B$103)</f>
        <v>4.6429999999999998</v>
      </c>
      <c r="E140" s="152">
        <f>SUMIFS(env_ac_mfa_dmc!$F:$F,env_ac_mfa_dmc!$A:$A,Data_mfa_dmc!$B$102,env_ac_mfa_dmc!$B:$B,Data_mfa_dmc!$A140,env_ac_mfa_dmc!$C:$C,Data_mfa_dmc!E$105,env_ac_mfa_dmc!$D:$D,Data_mfa_dmc!$B$101,env_ac_mfa_dmc!$E:$E,Data_mfa_dmc!$B$103)</f>
        <v>3.5259999999999998</v>
      </c>
      <c r="F140" s="152">
        <f>SUMIFS(env_ac_mfa_dmc!$F:$F,env_ac_mfa_dmc!$A:$A,Data_mfa_dmc!$B$102,env_ac_mfa_dmc!$B:$B,Data_mfa_dmc!$A140,env_ac_mfa_dmc!$C:$C,Data_mfa_dmc!F$105,env_ac_mfa_dmc!$D:$D,Data_mfa_dmc!$B$101,env_ac_mfa_dmc!$E:$E,Data_mfa_dmc!$B$103)</f>
        <v>4.91</v>
      </c>
      <c r="G140" s="152">
        <f>SUMIFS(env_ac_mfa_dmc!$F:$F,env_ac_mfa_dmc!$A:$A,Data_mfa_dmc!$B$102,env_ac_mfa_dmc!$B:$B,Data_mfa_dmc!$A140,env_ac_mfa_dmc!$C:$C,Data_mfa_dmc!G$105,env_ac_mfa_dmc!$D:$D,Data_mfa_dmc!$B$101,env_ac_mfa_dmc!$E:$E,Data_mfa_dmc!$B$103)</f>
        <v>6.3659999999999997</v>
      </c>
      <c r="H140" s="152">
        <f>SUMIFS(env_ac_mfa_dmc!$F:$F,env_ac_mfa_dmc!$A:$A,Data_mfa_dmc!$B$102,env_ac_mfa_dmc!$B:$B,Data_mfa_dmc!$A140,env_ac_mfa_dmc!$C:$C,Data_mfa_dmc!H$105,env_ac_mfa_dmc!$D:$D,Data_mfa_dmc!$B$101,env_ac_mfa_dmc!$E:$E,Data_mfa_dmc!$B$103)</f>
        <v>-8.0000000000000002E-3</v>
      </c>
      <c r="I140" s="152">
        <f>SUMIFS(env_ac_mfa_dmc!$F:$F,env_ac_mfa_dmc!$A:$A,Data_mfa_dmc!$B$102,env_ac_mfa_dmc!$B:$B,Data_mfa_dmc!$A140,env_ac_mfa_dmc!$C:$C,Data_mfa_dmc!I$105,env_ac_mfa_dmc!$D:$D,Data_mfa_dmc!$B$101,env_ac_mfa_dmc!$E:$E,Data_mfa_dmc!$B$103)</f>
        <v>0</v>
      </c>
      <c r="J140" s="152">
        <f t="shared" si="2"/>
        <v>-8.0000000000000002E-3</v>
      </c>
      <c r="K140" s="198"/>
      <c r="L140" s="198"/>
      <c r="M140" s="198"/>
      <c r="N140" s="198"/>
      <c r="O140" s="198"/>
      <c r="P140" s="198"/>
      <c r="Q140" s="198"/>
      <c r="R140" s="199"/>
      <c r="S140" s="199"/>
      <c r="T140" s="199"/>
      <c r="U140" s="199"/>
      <c r="V140" s="199"/>
      <c r="W140" s="199"/>
      <c r="X140" s="199"/>
    </row>
    <row r="141" spans="1:24" x14ac:dyDescent="0.2">
      <c r="A141" s="177" t="s">
        <v>103</v>
      </c>
      <c r="B141" s="177" t="s">
        <v>752</v>
      </c>
      <c r="C141" s="152">
        <f>SUMIFS(env_ac_mfa_dmc!$F:$F,env_ac_mfa_dmc!$A:$A,Data_mfa_dmc!$B$102,env_ac_mfa_dmc!$B:$B,Data_mfa_dmc!$A141,env_ac_mfa_dmc!$C:$C,Data_mfa_dmc!C$105,env_ac_mfa_dmc!$D:$D,Data_mfa_dmc!$B$101,env_ac_mfa_dmc!$E:$E,Data_mfa_dmc!$B$103)</f>
        <v>11.53</v>
      </c>
      <c r="D141" s="152">
        <f>SUMIFS(env_ac_mfa_dmc!$F:$F,env_ac_mfa_dmc!$A:$A,Data_mfa_dmc!$B$102,env_ac_mfa_dmc!$B:$B,Data_mfa_dmc!$A141,env_ac_mfa_dmc!$C:$C,Data_mfa_dmc!D$105,env_ac_mfa_dmc!$D:$D,Data_mfa_dmc!$B$101,env_ac_mfa_dmc!$E:$E,Data_mfa_dmc!$B$103)</f>
        <v>3.0649999999999999</v>
      </c>
      <c r="E141" s="152">
        <f>SUMIFS(env_ac_mfa_dmc!$F:$F,env_ac_mfa_dmc!$A:$A,Data_mfa_dmc!$B$102,env_ac_mfa_dmc!$B:$B,Data_mfa_dmc!$A141,env_ac_mfa_dmc!$C:$C,Data_mfa_dmc!E$105,env_ac_mfa_dmc!$D:$D,Data_mfa_dmc!$B$101,env_ac_mfa_dmc!$E:$E,Data_mfa_dmc!$B$103)</f>
        <v>1.0860000000000001</v>
      </c>
      <c r="F141" s="152">
        <f>SUMIFS(env_ac_mfa_dmc!$F:$F,env_ac_mfa_dmc!$A:$A,Data_mfa_dmc!$B$102,env_ac_mfa_dmc!$B:$B,Data_mfa_dmc!$A141,env_ac_mfa_dmc!$C:$C,Data_mfa_dmc!F$105,env_ac_mfa_dmc!$D:$D,Data_mfa_dmc!$B$101,env_ac_mfa_dmc!$E:$E,Data_mfa_dmc!$B$103)</f>
        <v>5.3540000000000001</v>
      </c>
      <c r="G141" s="152">
        <f>SUMIFS(env_ac_mfa_dmc!$F:$F,env_ac_mfa_dmc!$A:$A,Data_mfa_dmc!$B$102,env_ac_mfa_dmc!$B:$B,Data_mfa_dmc!$A141,env_ac_mfa_dmc!$C:$C,Data_mfa_dmc!G$105,env_ac_mfa_dmc!$D:$D,Data_mfa_dmc!$B$101,env_ac_mfa_dmc!$E:$E,Data_mfa_dmc!$B$103)</f>
        <v>2.1579999999999999</v>
      </c>
      <c r="H141" s="152">
        <f>SUMIFS(env_ac_mfa_dmc!$F:$F,env_ac_mfa_dmc!$A:$A,Data_mfa_dmc!$B$102,env_ac_mfa_dmc!$B:$B,Data_mfa_dmc!$A141,env_ac_mfa_dmc!$C:$C,Data_mfa_dmc!H$105,env_ac_mfa_dmc!$D:$D,Data_mfa_dmc!$B$101,env_ac_mfa_dmc!$E:$E,Data_mfa_dmc!$B$103)</f>
        <v>-0.13300000000000001</v>
      </c>
      <c r="I141" s="152">
        <f>SUMIFS(env_ac_mfa_dmc!$F:$F,env_ac_mfa_dmc!$A:$A,Data_mfa_dmc!$B$102,env_ac_mfa_dmc!$B:$B,Data_mfa_dmc!$A141,env_ac_mfa_dmc!$C:$C,Data_mfa_dmc!I$105,env_ac_mfa_dmc!$D:$D,Data_mfa_dmc!$B$101,env_ac_mfa_dmc!$E:$E,Data_mfa_dmc!$B$103)</f>
        <v>0</v>
      </c>
      <c r="J141" s="152">
        <f t="shared" si="2"/>
        <v>-0.13300000000000001</v>
      </c>
      <c r="K141" s="198"/>
      <c r="L141" s="198"/>
      <c r="M141" s="198"/>
      <c r="N141" s="198"/>
      <c r="O141" s="198"/>
      <c r="P141" s="198"/>
      <c r="Q141" s="198"/>
      <c r="R141" s="199"/>
      <c r="S141" s="199"/>
      <c r="T141" s="199"/>
      <c r="U141" s="199"/>
      <c r="V141" s="199"/>
      <c r="W141" s="199"/>
      <c r="X141" s="199"/>
    </row>
    <row r="142" spans="1:24" x14ac:dyDescent="0.2">
      <c r="A142" s="177" t="s">
        <v>101</v>
      </c>
      <c r="B142" s="177" t="s">
        <v>100</v>
      </c>
      <c r="C142" s="152">
        <f>SUMIFS(env_ac_mfa_dmc!$F:$F,env_ac_mfa_dmc!$A:$A,Data_mfa_dmc!$B$102,env_ac_mfa_dmc!$B:$B,Data_mfa_dmc!$A142,env_ac_mfa_dmc!$C:$C,Data_mfa_dmc!C$105,env_ac_mfa_dmc!$D:$D,Data_mfa_dmc!$B$101,env_ac_mfa_dmc!$E:$E,Data_mfa_dmc!$B$103)</f>
        <v>0</v>
      </c>
      <c r="D142" s="152">
        <f>SUMIFS(env_ac_mfa_dmc!$F:$F,env_ac_mfa_dmc!$A:$A,Data_mfa_dmc!$B$102,env_ac_mfa_dmc!$B:$B,Data_mfa_dmc!$A142,env_ac_mfa_dmc!$C:$C,Data_mfa_dmc!D$105,env_ac_mfa_dmc!$D:$D,Data_mfa_dmc!$B$101,env_ac_mfa_dmc!$E:$E,Data_mfa_dmc!$B$103)</f>
        <v>0</v>
      </c>
      <c r="E142" s="152">
        <f>SUMIFS(env_ac_mfa_dmc!$F:$F,env_ac_mfa_dmc!$A:$A,Data_mfa_dmc!$B$102,env_ac_mfa_dmc!$B:$B,Data_mfa_dmc!$A142,env_ac_mfa_dmc!$C:$C,Data_mfa_dmc!E$105,env_ac_mfa_dmc!$D:$D,Data_mfa_dmc!$B$101,env_ac_mfa_dmc!$E:$E,Data_mfa_dmc!$B$103)</f>
        <v>0</v>
      </c>
      <c r="F142" s="152">
        <f>SUMIFS(env_ac_mfa_dmc!$F:$F,env_ac_mfa_dmc!$A:$A,Data_mfa_dmc!$B$102,env_ac_mfa_dmc!$B:$B,Data_mfa_dmc!$A142,env_ac_mfa_dmc!$C:$C,Data_mfa_dmc!F$105,env_ac_mfa_dmc!$D:$D,Data_mfa_dmc!$B$101,env_ac_mfa_dmc!$E:$E,Data_mfa_dmc!$B$103)</f>
        <v>0</v>
      </c>
      <c r="G142" s="152">
        <f>SUMIFS(env_ac_mfa_dmc!$F:$F,env_ac_mfa_dmc!$A:$A,Data_mfa_dmc!$B$102,env_ac_mfa_dmc!$B:$B,Data_mfa_dmc!$A142,env_ac_mfa_dmc!$C:$C,Data_mfa_dmc!G$105,env_ac_mfa_dmc!$D:$D,Data_mfa_dmc!$B$101,env_ac_mfa_dmc!$E:$E,Data_mfa_dmc!$B$103)</f>
        <v>0</v>
      </c>
      <c r="H142" s="152">
        <f>SUMIFS(env_ac_mfa_dmc!$F:$F,env_ac_mfa_dmc!$A:$A,Data_mfa_dmc!$B$102,env_ac_mfa_dmc!$B:$B,Data_mfa_dmc!$A142,env_ac_mfa_dmc!$C:$C,Data_mfa_dmc!H$105,env_ac_mfa_dmc!$D:$D,Data_mfa_dmc!$B$101,env_ac_mfa_dmc!$E:$E,Data_mfa_dmc!$B$103)</f>
        <v>0</v>
      </c>
      <c r="I142" s="152">
        <f>SUMIFS(env_ac_mfa_dmc!$F:$F,env_ac_mfa_dmc!$A:$A,Data_mfa_dmc!$B$102,env_ac_mfa_dmc!$B:$B,Data_mfa_dmc!$A142,env_ac_mfa_dmc!$C:$C,Data_mfa_dmc!I$105,env_ac_mfa_dmc!$D:$D,Data_mfa_dmc!$B$101,env_ac_mfa_dmc!$E:$E,Data_mfa_dmc!$B$103)</f>
        <v>0</v>
      </c>
      <c r="J142" s="152">
        <f t="shared" si="2"/>
        <v>0</v>
      </c>
      <c r="K142" s="198"/>
      <c r="L142" s="198"/>
      <c r="M142" s="198"/>
      <c r="N142" s="198"/>
      <c r="O142" s="198"/>
      <c r="P142" s="198"/>
      <c r="Q142" s="198"/>
      <c r="R142" s="199"/>
      <c r="S142" s="199"/>
      <c r="T142" s="199"/>
      <c r="U142" s="199"/>
      <c r="V142" s="199"/>
      <c r="W142" s="199"/>
      <c r="X142" s="199"/>
    </row>
    <row r="143" spans="1:24" x14ac:dyDescent="0.2">
      <c r="A143" s="177" t="s">
        <v>111</v>
      </c>
      <c r="B143" s="177" t="s">
        <v>46</v>
      </c>
      <c r="C143" s="152">
        <f>SUMIFS(env_ac_mfa_dmc!$F:$F,env_ac_mfa_dmc!$A:$A,Data_mfa_dmc!$B$102,env_ac_mfa_dmc!$B:$B,Data_mfa_dmc!$A143,env_ac_mfa_dmc!$C:$C,Data_mfa_dmc!C$105,env_ac_mfa_dmc!$D:$D,Data_mfa_dmc!$B$101,env_ac_mfa_dmc!$E:$E,Data_mfa_dmc!$B$103)</f>
        <v>0</v>
      </c>
      <c r="D143" s="152">
        <f>SUMIFS(env_ac_mfa_dmc!$F:$F,env_ac_mfa_dmc!$A:$A,Data_mfa_dmc!$B$102,env_ac_mfa_dmc!$B:$B,Data_mfa_dmc!$A143,env_ac_mfa_dmc!$C:$C,Data_mfa_dmc!D$105,env_ac_mfa_dmc!$D:$D,Data_mfa_dmc!$B$101,env_ac_mfa_dmc!$E:$E,Data_mfa_dmc!$B$103)</f>
        <v>0</v>
      </c>
      <c r="E143" s="152">
        <f>SUMIFS(env_ac_mfa_dmc!$F:$F,env_ac_mfa_dmc!$A:$A,Data_mfa_dmc!$B$102,env_ac_mfa_dmc!$B:$B,Data_mfa_dmc!$A143,env_ac_mfa_dmc!$C:$C,Data_mfa_dmc!E$105,env_ac_mfa_dmc!$D:$D,Data_mfa_dmc!$B$101,env_ac_mfa_dmc!$E:$E,Data_mfa_dmc!$B$103)</f>
        <v>0</v>
      </c>
      <c r="F143" s="152">
        <f>SUMIFS(env_ac_mfa_dmc!$F:$F,env_ac_mfa_dmc!$A:$A,Data_mfa_dmc!$B$102,env_ac_mfa_dmc!$B:$B,Data_mfa_dmc!$A143,env_ac_mfa_dmc!$C:$C,Data_mfa_dmc!F$105,env_ac_mfa_dmc!$D:$D,Data_mfa_dmc!$B$101,env_ac_mfa_dmc!$E:$E,Data_mfa_dmc!$B$103)</f>
        <v>0</v>
      </c>
      <c r="G143" s="152">
        <f>SUMIFS(env_ac_mfa_dmc!$F:$F,env_ac_mfa_dmc!$A:$A,Data_mfa_dmc!$B$102,env_ac_mfa_dmc!$B:$B,Data_mfa_dmc!$A143,env_ac_mfa_dmc!$C:$C,Data_mfa_dmc!G$105,env_ac_mfa_dmc!$D:$D,Data_mfa_dmc!$B$101,env_ac_mfa_dmc!$E:$E,Data_mfa_dmc!$B$103)</f>
        <v>0</v>
      </c>
      <c r="H143" s="152">
        <f>SUMIFS(env_ac_mfa_dmc!$F:$F,env_ac_mfa_dmc!$A:$A,Data_mfa_dmc!$B$102,env_ac_mfa_dmc!$B:$B,Data_mfa_dmc!$A143,env_ac_mfa_dmc!$C:$C,Data_mfa_dmc!H$105,env_ac_mfa_dmc!$D:$D,Data_mfa_dmc!$B$101,env_ac_mfa_dmc!$E:$E,Data_mfa_dmc!$B$103)</f>
        <v>0</v>
      </c>
      <c r="I143" s="152">
        <f>SUMIFS(env_ac_mfa_dmc!$F:$F,env_ac_mfa_dmc!$A:$A,Data_mfa_dmc!$B$102,env_ac_mfa_dmc!$B:$B,Data_mfa_dmc!$A143,env_ac_mfa_dmc!$C:$C,Data_mfa_dmc!I$105,env_ac_mfa_dmc!$D:$D,Data_mfa_dmc!$B$101,env_ac_mfa_dmc!$E:$E,Data_mfa_dmc!$B$103)</f>
        <v>0</v>
      </c>
      <c r="J143" s="152">
        <f t="shared" si="2"/>
        <v>0</v>
      </c>
      <c r="K143" s="198"/>
      <c r="L143" s="198"/>
      <c r="M143" s="198"/>
      <c r="N143" s="198"/>
      <c r="O143" s="198"/>
      <c r="P143" s="198"/>
      <c r="Q143" s="198"/>
      <c r="R143" s="199"/>
      <c r="S143" s="199"/>
      <c r="T143" s="199"/>
      <c r="U143" s="199"/>
      <c r="V143" s="199"/>
      <c r="W143" s="199"/>
      <c r="X143" s="199"/>
    </row>
    <row r="144" spans="1:24" x14ac:dyDescent="0.2">
      <c r="K144" s="198"/>
      <c r="L144" s="198"/>
      <c r="M144" s="198"/>
      <c r="N144" s="198"/>
      <c r="O144" s="198"/>
      <c r="P144" s="198"/>
      <c r="Q144" s="198"/>
      <c r="R144" s="199"/>
      <c r="S144" s="199"/>
      <c r="T144" s="199"/>
      <c r="U144" s="199"/>
      <c r="V144" s="199"/>
      <c r="W144" s="199"/>
      <c r="X144" s="199"/>
    </row>
    <row r="145" spans="1:10" x14ac:dyDescent="0.2">
      <c r="A145" s="175" t="s">
        <v>51</v>
      </c>
    </row>
    <row r="146" spans="1:10" x14ac:dyDescent="0.2">
      <c r="A146" s="175" t="s">
        <v>14</v>
      </c>
      <c r="B146" s="175" t="s">
        <v>50</v>
      </c>
    </row>
    <row r="148" spans="1:10" x14ac:dyDescent="0.2">
      <c r="A148" s="175" t="s">
        <v>94</v>
      </c>
      <c r="B148" s="175" t="s">
        <v>708</v>
      </c>
      <c r="C148" s="176" t="s">
        <v>712</v>
      </c>
    </row>
    <row r="149" spans="1:10" x14ac:dyDescent="0.2">
      <c r="A149" s="175" t="s">
        <v>140</v>
      </c>
      <c r="B149" s="184">
        <v>2020</v>
      </c>
    </row>
    <row r="150" spans="1:10" x14ac:dyDescent="0.2">
      <c r="A150" s="175" t="s">
        <v>90</v>
      </c>
      <c r="B150" s="175" t="s">
        <v>56</v>
      </c>
      <c r="C150" s="176" t="s">
        <v>12</v>
      </c>
    </row>
    <row r="152" spans="1:10" x14ac:dyDescent="0.2">
      <c r="A152" s="177" t="s">
        <v>139</v>
      </c>
      <c r="B152" s="177" t="s">
        <v>92</v>
      </c>
      <c r="C152" s="177" t="s">
        <v>69</v>
      </c>
      <c r="D152" s="177" t="s">
        <v>68</v>
      </c>
      <c r="E152" s="177" t="s">
        <v>67</v>
      </c>
      <c r="F152" s="177" t="s">
        <v>65</v>
      </c>
      <c r="G152" s="177" t="s">
        <v>64</v>
      </c>
      <c r="H152" s="177" t="s">
        <v>62</v>
      </c>
      <c r="I152" s="177" t="s">
        <v>55</v>
      </c>
      <c r="J152" s="177" t="s">
        <v>783</v>
      </c>
    </row>
    <row r="153" spans="1:10" x14ac:dyDescent="0.2">
      <c r="A153" s="177" t="s">
        <v>93</v>
      </c>
      <c r="B153" s="177" t="s">
        <v>138</v>
      </c>
      <c r="C153" s="177" t="s">
        <v>0</v>
      </c>
      <c r="D153" s="177" t="s">
        <v>1</v>
      </c>
      <c r="E153" s="177" t="s">
        <v>66</v>
      </c>
      <c r="F153" s="177" t="s">
        <v>6</v>
      </c>
      <c r="G153" s="177" t="s">
        <v>63</v>
      </c>
      <c r="H153" s="177" t="s">
        <v>61</v>
      </c>
      <c r="I153" s="177" t="s">
        <v>54</v>
      </c>
      <c r="J153" s="177"/>
    </row>
    <row r="154" spans="1:10" x14ac:dyDescent="0.2">
      <c r="A154" s="177" t="s">
        <v>705</v>
      </c>
      <c r="B154" s="185" t="s">
        <v>711</v>
      </c>
      <c r="C154" s="152">
        <f>SUMIFS(env_ac_mfa_dmc!$F:$F,env_ac_mfa_dmc!$A:$A,Data_mfa_dmc!$B$149,env_ac_mfa_dmc!$B:$B,Data_mfa_dmc!$A154,env_ac_mfa_dmc!$C:$C,Data_mfa_dmc!C$152,env_ac_mfa_dmc!$D:$D,Data_mfa_dmc!$B$148,env_ac_mfa_dmc!$E:$E,Data_mfa_dmc!$B$150)</f>
        <v>13.789</v>
      </c>
      <c r="D154" s="152">
        <f>SUMIFS(env_ac_mfa_dmc!$F:$F,env_ac_mfa_dmc!$A:$A,Data_mfa_dmc!$B$149,env_ac_mfa_dmc!$B:$B,Data_mfa_dmc!$A154,env_ac_mfa_dmc!$C:$C,Data_mfa_dmc!D$152,env_ac_mfa_dmc!$D:$D,Data_mfa_dmc!$B$148,env_ac_mfa_dmc!$E:$E,Data_mfa_dmc!$B$150)</f>
        <v>3.3260000000000001</v>
      </c>
      <c r="E154" s="152">
        <f>SUMIFS(env_ac_mfa_dmc!$F:$F,env_ac_mfa_dmc!$A:$A,Data_mfa_dmc!$B$149,env_ac_mfa_dmc!$B:$B,Data_mfa_dmc!$A154,env_ac_mfa_dmc!$C:$C,Data_mfa_dmc!E$152,env_ac_mfa_dmc!$D:$D,Data_mfa_dmc!$B$148,env_ac_mfa_dmc!$E:$E,Data_mfa_dmc!$B$150)</f>
        <v>0.71699999999999997</v>
      </c>
      <c r="F154" s="152">
        <f>SUMIFS(env_ac_mfa_dmc!$F:$F,env_ac_mfa_dmc!$A:$A,Data_mfa_dmc!$B$149,env_ac_mfa_dmc!$B:$B,Data_mfa_dmc!$A154,env_ac_mfa_dmc!$C:$C,Data_mfa_dmc!F$152,env_ac_mfa_dmc!$D:$D,Data_mfa_dmc!$B$148,env_ac_mfa_dmc!$E:$E,Data_mfa_dmc!$B$150)</f>
        <v>7.2549999999999999</v>
      </c>
      <c r="G154" s="152">
        <f>SUMIFS(env_ac_mfa_dmc!$F:$F,env_ac_mfa_dmc!$A:$A,Data_mfa_dmc!$B$149,env_ac_mfa_dmc!$B:$B,Data_mfa_dmc!$A154,env_ac_mfa_dmc!$C:$C,Data_mfa_dmc!G$152,env_ac_mfa_dmc!$D:$D,Data_mfa_dmc!$B$148,env_ac_mfa_dmc!$E:$E,Data_mfa_dmc!$B$150)</f>
        <v>2.4649999999999999</v>
      </c>
      <c r="H154" s="152">
        <f>SUMIFS(env_ac_mfa_dmc!$F:$F,env_ac_mfa_dmc!$A:$A,Data_mfa_dmc!$B$149,env_ac_mfa_dmc!$B:$B,Data_mfa_dmc!$A154,env_ac_mfa_dmc!$C:$C,Data_mfa_dmc!H$152,env_ac_mfa_dmc!$D:$D,Data_mfa_dmc!$B$148,env_ac_mfa_dmc!$E:$E,Data_mfa_dmc!$B$150)</f>
        <v>2.4E-2</v>
      </c>
      <c r="I154" s="152">
        <f>SUMIFS(env_ac_mfa_dmc!$F:$F,env_ac_mfa_dmc!$A:$A,Data_mfa_dmc!$B$149,env_ac_mfa_dmc!$B:$B,Data_mfa_dmc!$A154,env_ac_mfa_dmc!$C:$C,Data_mfa_dmc!I$152,env_ac_mfa_dmc!$D:$D,Data_mfa_dmc!$B$148,env_ac_mfa_dmc!$E:$E,Data_mfa_dmc!$B$150)</f>
        <v>2E-3</v>
      </c>
      <c r="J154" s="152">
        <f t="shared" ref="J154:J190" si="3">H154+I154</f>
        <v>2.6000000000000002E-2</v>
      </c>
    </row>
    <row r="155" spans="1:10" x14ac:dyDescent="0.2">
      <c r="A155" s="177" t="s">
        <v>137</v>
      </c>
      <c r="B155" s="177" t="s">
        <v>39</v>
      </c>
      <c r="C155" s="152">
        <f>SUMIFS(env_ac_mfa_dmc!$F:$F,env_ac_mfa_dmc!$A:$A,Data_mfa_dmc!$B$149,env_ac_mfa_dmc!$B:$B,Data_mfa_dmc!$A155,env_ac_mfa_dmc!$C:$C,Data_mfa_dmc!C$152,env_ac_mfa_dmc!$D:$D,Data_mfa_dmc!$B$148,env_ac_mfa_dmc!$E:$E,Data_mfa_dmc!$B$150)</f>
        <v>11.88</v>
      </c>
      <c r="D155" s="152">
        <f>SUMIFS(env_ac_mfa_dmc!$F:$F,env_ac_mfa_dmc!$A:$A,Data_mfa_dmc!$B$149,env_ac_mfa_dmc!$B:$B,Data_mfa_dmc!$A155,env_ac_mfa_dmc!$C:$C,Data_mfa_dmc!D$152,env_ac_mfa_dmc!$D:$D,Data_mfa_dmc!$B$148,env_ac_mfa_dmc!$E:$E,Data_mfa_dmc!$B$150)</f>
        <v>4.2439999999999998</v>
      </c>
      <c r="E155" s="152">
        <f>SUMIFS(env_ac_mfa_dmc!$F:$F,env_ac_mfa_dmc!$A:$A,Data_mfa_dmc!$B$149,env_ac_mfa_dmc!$B:$B,Data_mfa_dmc!$A155,env_ac_mfa_dmc!$C:$C,Data_mfa_dmc!E$152,env_ac_mfa_dmc!$D:$D,Data_mfa_dmc!$B$148,env_ac_mfa_dmc!$E:$E,Data_mfa_dmc!$B$150)</f>
        <v>1.1080000000000001</v>
      </c>
      <c r="F155" s="152">
        <f>SUMIFS(env_ac_mfa_dmc!$F:$F,env_ac_mfa_dmc!$A:$A,Data_mfa_dmc!$B$149,env_ac_mfa_dmc!$B:$B,Data_mfa_dmc!$A155,env_ac_mfa_dmc!$C:$C,Data_mfa_dmc!F$152,env_ac_mfa_dmc!$D:$D,Data_mfa_dmc!$B$148,env_ac_mfa_dmc!$E:$E,Data_mfa_dmc!$B$150)</f>
        <v>4.6580000000000004</v>
      </c>
      <c r="G155" s="152">
        <f>SUMIFS(env_ac_mfa_dmc!$F:$F,env_ac_mfa_dmc!$A:$A,Data_mfa_dmc!$B$149,env_ac_mfa_dmc!$B:$B,Data_mfa_dmc!$A155,env_ac_mfa_dmc!$C:$C,Data_mfa_dmc!G$152,env_ac_mfa_dmc!$D:$D,Data_mfa_dmc!$B$148,env_ac_mfa_dmc!$E:$E,Data_mfa_dmc!$B$150)</f>
        <v>2.1789999999999998</v>
      </c>
      <c r="H155" s="152">
        <f>SUMIFS(env_ac_mfa_dmc!$F:$F,env_ac_mfa_dmc!$A:$A,Data_mfa_dmc!$B$149,env_ac_mfa_dmc!$B:$B,Data_mfa_dmc!$A155,env_ac_mfa_dmc!$C:$C,Data_mfa_dmc!H$152,env_ac_mfa_dmc!$D:$D,Data_mfa_dmc!$B$148,env_ac_mfa_dmc!$E:$E,Data_mfa_dmc!$B$150)</f>
        <v>-0.31</v>
      </c>
      <c r="I155" s="152">
        <f>SUMIFS(env_ac_mfa_dmc!$F:$F,env_ac_mfa_dmc!$A:$A,Data_mfa_dmc!$B$149,env_ac_mfa_dmc!$B:$B,Data_mfa_dmc!$A155,env_ac_mfa_dmc!$C:$C,Data_mfa_dmc!I$152,env_ac_mfa_dmc!$D:$D,Data_mfa_dmc!$B$148,env_ac_mfa_dmc!$E:$E,Data_mfa_dmc!$B$150)</f>
        <v>1E-3</v>
      </c>
      <c r="J155" s="152">
        <f t="shared" si="3"/>
        <v>-0.309</v>
      </c>
    </row>
    <row r="156" spans="1:10" x14ac:dyDescent="0.2">
      <c r="A156" s="177" t="s">
        <v>136</v>
      </c>
      <c r="B156" s="177" t="s">
        <v>29</v>
      </c>
      <c r="C156" s="152">
        <f>SUMIFS(env_ac_mfa_dmc!$F:$F,env_ac_mfa_dmc!$A:$A,Data_mfa_dmc!$B$149,env_ac_mfa_dmc!$B:$B,Data_mfa_dmc!$A156,env_ac_mfa_dmc!$C:$C,Data_mfa_dmc!C$152,env_ac_mfa_dmc!$D:$D,Data_mfa_dmc!$B$148,env_ac_mfa_dmc!$E:$E,Data_mfa_dmc!$B$150)</f>
        <v>20.425999999999998</v>
      </c>
      <c r="D156" s="152">
        <f>SUMIFS(env_ac_mfa_dmc!$F:$F,env_ac_mfa_dmc!$A:$A,Data_mfa_dmc!$B$149,env_ac_mfa_dmc!$B:$B,Data_mfa_dmc!$A156,env_ac_mfa_dmc!$C:$C,Data_mfa_dmc!D$152,env_ac_mfa_dmc!$D:$D,Data_mfa_dmc!$B$148,env_ac_mfa_dmc!$E:$E,Data_mfa_dmc!$B$150)</f>
        <v>2.633</v>
      </c>
      <c r="E156" s="152">
        <f>SUMIFS(env_ac_mfa_dmc!$F:$F,env_ac_mfa_dmc!$A:$A,Data_mfa_dmc!$B$149,env_ac_mfa_dmc!$B:$B,Data_mfa_dmc!$A156,env_ac_mfa_dmc!$C:$C,Data_mfa_dmc!E$152,env_ac_mfa_dmc!$D:$D,Data_mfa_dmc!$B$148,env_ac_mfa_dmc!$E:$E,Data_mfa_dmc!$B$150)</f>
        <v>5.0670000000000002</v>
      </c>
      <c r="F156" s="152">
        <f>SUMIFS(env_ac_mfa_dmc!$F:$F,env_ac_mfa_dmc!$A:$A,Data_mfa_dmc!$B$149,env_ac_mfa_dmc!$B:$B,Data_mfa_dmc!$A156,env_ac_mfa_dmc!$C:$C,Data_mfa_dmc!F$152,env_ac_mfa_dmc!$D:$D,Data_mfa_dmc!$B$148,env_ac_mfa_dmc!$E:$E,Data_mfa_dmc!$B$150)</f>
        <v>8.66</v>
      </c>
      <c r="G156" s="152">
        <f>SUMIFS(env_ac_mfa_dmc!$F:$F,env_ac_mfa_dmc!$A:$A,Data_mfa_dmc!$B$149,env_ac_mfa_dmc!$B:$B,Data_mfa_dmc!$A156,env_ac_mfa_dmc!$C:$C,Data_mfa_dmc!G$152,env_ac_mfa_dmc!$D:$D,Data_mfa_dmc!$B$148,env_ac_mfa_dmc!$E:$E,Data_mfa_dmc!$B$150)</f>
        <v>4.2969999999999997</v>
      </c>
      <c r="H156" s="152">
        <f>SUMIFS(env_ac_mfa_dmc!$F:$F,env_ac_mfa_dmc!$A:$A,Data_mfa_dmc!$B$149,env_ac_mfa_dmc!$B:$B,Data_mfa_dmc!$A156,env_ac_mfa_dmc!$C:$C,Data_mfa_dmc!H$152,env_ac_mfa_dmc!$D:$D,Data_mfa_dmc!$B$148,env_ac_mfa_dmc!$E:$E,Data_mfa_dmc!$B$150)</f>
        <v>-0.23300000000000001</v>
      </c>
      <c r="I156" s="152">
        <f>SUMIFS(env_ac_mfa_dmc!$F:$F,env_ac_mfa_dmc!$A:$A,Data_mfa_dmc!$B$149,env_ac_mfa_dmc!$B:$B,Data_mfa_dmc!$A156,env_ac_mfa_dmc!$C:$C,Data_mfa_dmc!I$152,env_ac_mfa_dmc!$D:$D,Data_mfa_dmc!$B$148,env_ac_mfa_dmc!$E:$E,Data_mfa_dmc!$B$150)</f>
        <v>3.0000000000000001E-3</v>
      </c>
      <c r="J156" s="152">
        <f t="shared" si="3"/>
        <v>-0.23</v>
      </c>
    </row>
    <row r="157" spans="1:10" x14ac:dyDescent="0.2">
      <c r="A157" s="177" t="s">
        <v>135</v>
      </c>
      <c r="B157" s="185" t="s">
        <v>666</v>
      </c>
      <c r="C157" s="152">
        <f>SUMIFS(env_ac_mfa_dmc!$F:$F,env_ac_mfa_dmc!$A:$A,Data_mfa_dmc!$B$149,env_ac_mfa_dmc!$B:$B,Data_mfa_dmc!$A157,env_ac_mfa_dmc!$C:$C,Data_mfa_dmc!C$152,env_ac_mfa_dmc!$D:$D,Data_mfa_dmc!$B$148,env_ac_mfa_dmc!$E:$E,Data_mfa_dmc!$B$150)</f>
        <v>14.859</v>
      </c>
      <c r="D157" s="152">
        <f>SUMIFS(env_ac_mfa_dmc!$F:$F,env_ac_mfa_dmc!$A:$A,Data_mfa_dmc!$B$149,env_ac_mfa_dmc!$B:$B,Data_mfa_dmc!$A157,env_ac_mfa_dmc!$C:$C,Data_mfa_dmc!D$152,env_ac_mfa_dmc!$D:$D,Data_mfa_dmc!$B$148,env_ac_mfa_dmc!$E:$E,Data_mfa_dmc!$B$150)</f>
        <v>2.3580000000000001</v>
      </c>
      <c r="E157" s="152">
        <f>SUMIFS(env_ac_mfa_dmc!$F:$F,env_ac_mfa_dmc!$A:$A,Data_mfa_dmc!$B$149,env_ac_mfa_dmc!$B:$B,Data_mfa_dmc!$A157,env_ac_mfa_dmc!$C:$C,Data_mfa_dmc!E$152,env_ac_mfa_dmc!$D:$D,Data_mfa_dmc!$B$148,env_ac_mfa_dmc!$E:$E,Data_mfa_dmc!$B$150)</f>
        <v>0.32800000000000001</v>
      </c>
      <c r="F157" s="152">
        <f>SUMIFS(env_ac_mfa_dmc!$F:$F,env_ac_mfa_dmc!$A:$A,Data_mfa_dmc!$B$149,env_ac_mfa_dmc!$B:$B,Data_mfa_dmc!$A157,env_ac_mfa_dmc!$C:$C,Data_mfa_dmc!F$152,env_ac_mfa_dmc!$D:$D,Data_mfa_dmc!$B$148,env_ac_mfa_dmc!$E:$E,Data_mfa_dmc!$B$150)</f>
        <v>7.6070000000000002</v>
      </c>
      <c r="G157" s="152">
        <f>SUMIFS(env_ac_mfa_dmc!$F:$F,env_ac_mfa_dmc!$A:$A,Data_mfa_dmc!$B$149,env_ac_mfa_dmc!$B:$B,Data_mfa_dmc!$A157,env_ac_mfa_dmc!$C:$C,Data_mfa_dmc!G$152,env_ac_mfa_dmc!$D:$D,Data_mfa_dmc!$B$148,env_ac_mfa_dmc!$E:$E,Data_mfa_dmc!$B$150)</f>
        <v>4.5549999999999997</v>
      </c>
      <c r="H157" s="152">
        <f>SUMIFS(env_ac_mfa_dmc!$F:$F,env_ac_mfa_dmc!$A:$A,Data_mfa_dmc!$B$149,env_ac_mfa_dmc!$B:$B,Data_mfa_dmc!$A157,env_ac_mfa_dmc!$C:$C,Data_mfa_dmc!H$152,env_ac_mfa_dmc!$D:$D,Data_mfa_dmc!$B$148,env_ac_mfa_dmc!$E:$E,Data_mfa_dmc!$B$150)</f>
        <v>1.2E-2</v>
      </c>
      <c r="I157" s="152">
        <f>SUMIFS(env_ac_mfa_dmc!$F:$F,env_ac_mfa_dmc!$A:$A,Data_mfa_dmc!$B$149,env_ac_mfa_dmc!$B:$B,Data_mfa_dmc!$A157,env_ac_mfa_dmc!$C:$C,Data_mfa_dmc!I$152,env_ac_mfa_dmc!$D:$D,Data_mfa_dmc!$B$148,env_ac_mfa_dmc!$E:$E,Data_mfa_dmc!$B$150)</f>
        <v>0</v>
      </c>
      <c r="J157" s="152">
        <f t="shared" si="3"/>
        <v>1.2E-2</v>
      </c>
    </row>
    <row r="158" spans="1:10" x14ac:dyDescent="0.2">
      <c r="A158" s="177" t="s">
        <v>134</v>
      </c>
      <c r="B158" s="177" t="s">
        <v>24</v>
      </c>
      <c r="C158" s="152">
        <f>SUMIFS(env_ac_mfa_dmc!$F:$F,env_ac_mfa_dmc!$A:$A,Data_mfa_dmc!$B$149,env_ac_mfa_dmc!$B:$B,Data_mfa_dmc!$A158,env_ac_mfa_dmc!$C:$C,Data_mfa_dmc!C$152,env_ac_mfa_dmc!$D:$D,Data_mfa_dmc!$B$148,env_ac_mfa_dmc!$E:$E,Data_mfa_dmc!$B$150)</f>
        <v>23.495999999999999</v>
      </c>
      <c r="D158" s="152">
        <f>SUMIFS(env_ac_mfa_dmc!$F:$F,env_ac_mfa_dmc!$A:$A,Data_mfa_dmc!$B$149,env_ac_mfa_dmc!$B:$B,Data_mfa_dmc!$A158,env_ac_mfa_dmc!$C:$C,Data_mfa_dmc!D$152,env_ac_mfa_dmc!$D:$D,Data_mfa_dmc!$B$148,env_ac_mfa_dmc!$E:$E,Data_mfa_dmc!$B$150)</f>
        <v>7.3029999999999999</v>
      </c>
      <c r="E158" s="152">
        <f>SUMIFS(env_ac_mfa_dmc!$F:$F,env_ac_mfa_dmc!$A:$A,Data_mfa_dmc!$B$149,env_ac_mfa_dmc!$B:$B,Data_mfa_dmc!$A158,env_ac_mfa_dmc!$C:$C,Data_mfa_dmc!E$152,env_ac_mfa_dmc!$D:$D,Data_mfa_dmc!$B$148,env_ac_mfa_dmc!$E:$E,Data_mfa_dmc!$B$150)</f>
        <v>0.20399999999999999</v>
      </c>
      <c r="F158" s="152">
        <f>SUMIFS(env_ac_mfa_dmc!$F:$F,env_ac_mfa_dmc!$A:$A,Data_mfa_dmc!$B$149,env_ac_mfa_dmc!$B:$B,Data_mfa_dmc!$A158,env_ac_mfa_dmc!$C:$C,Data_mfa_dmc!F$152,env_ac_mfa_dmc!$D:$D,Data_mfa_dmc!$B$148,env_ac_mfa_dmc!$E:$E,Data_mfa_dmc!$B$150)</f>
        <v>12.374000000000001</v>
      </c>
      <c r="G158" s="152">
        <f>SUMIFS(env_ac_mfa_dmc!$F:$F,env_ac_mfa_dmc!$A:$A,Data_mfa_dmc!$B$149,env_ac_mfa_dmc!$B:$B,Data_mfa_dmc!$A158,env_ac_mfa_dmc!$C:$C,Data_mfa_dmc!G$152,env_ac_mfa_dmc!$D:$D,Data_mfa_dmc!$B$148,env_ac_mfa_dmc!$E:$E,Data_mfa_dmc!$B$150)</f>
        <v>3.7850000000000001</v>
      </c>
      <c r="H158" s="152">
        <f>SUMIFS(env_ac_mfa_dmc!$F:$F,env_ac_mfa_dmc!$A:$A,Data_mfa_dmc!$B$149,env_ac_mfa_dmc!$B:$B,Data_mfa_dmc!$A158,env_ac_mfa_dmc!$C:$C,Data_mfa_dmc!H$152,env_ac_mfa_dmc!$D:$D,Data_mfa_dmc!$B$148,env_ac_mfa_dmc!$E:$E,Data_mfa_dmc!$B$150)</f>
        <v>1.4999999999999999E-2</v>
      </c>
      <c r="I158" s="152">
        <f>SUMIFS(env_ac_mfa_dmc!$F:$F,env_ac_mfa_dmc!$A:$A,Data_mfa_dmc!$B$149,env_ac_mfa_dmc!$B:$B,Data_mfa_dmc!$A158,env_ac_mfa_dmc!$C:$C,Data_mfa_dmc!I$152,env_ac_mfa_dmc!$D:$D,Data_mfa_dmc!$B$148,env_ac_mfa_dmc!$E:$E,Data_mfa_dmc!$B$150)</f>
        <v>-0.185</v>
      </c>
      <c r="J158" s="152">
        <f t="shared" si="3"/>
        <v>-0.16999999999999998</v>
      </c>
    </row>
    <row r="159" spans="1:10" x14ac:dyDescent="0.2">
      <c r="A159" s="177" t="s">
        <v>60</v>
      </c>
      <c r="B159" s="177" t="s">
        <v>34</v>
      </c>
      <c r="C159" s="152">
        <f>SUMIFS(env_ac_mfa_dmc!$F:$F,env_ac_mfa_dmc!$A:$A,Data_mfa_dmc!$B$149,env_ac_mfa_dmc!$B:$B,Data_mfa_dmc!$A159,env_ac_mfa_dmc!$C:$C,Data_mfa_dmc!C$152,env_ac_mfa_dmc!$D:$D,Data_mfa_dmc!$B$148,env_ac_mfa_dmc!$E:$E,Data_mfa_dmc!$B$150)</f>
        <v>13.97</v>
      </c>
      <c r="D159" s="152">
        <f>SUMIFS(env_ac_mfa_dmc!$F:$F,env_ac_mfa_dmc!$A:$A,Data_mfa_dmc!$B$149,env_ac_mfa_dmc!$B:$B,Data_mfa_dmc!$A159,env_ac_mfa_dmc!$C:$C,Data_mfa_dmc!D$152,env_ac_mfa_dmc!$D:$D,Data_mfa_dmc!$B$148,env_ac_mfa_dmc!$E:$E,Data_mfa_dmc!$B$150)</f>
        <v>2.9159999999999999</v>
      </c>
      <c r="E159" s="152">
        <f>SUMIFS(env_ac_mfa_dmc!$F:$F,env_ac_mfa_dmc!$A:$A,Data_mfa_dmc!$B$149,env_ac_mfa_dmc!$B:$B,Data_mfa_dmc!$A159,env_ac_mfa_dmc!$C:$C,Data_mfa_dmc!E$152,env_ac_mfa_dmc!$D:$D,Data_mfa_dmc!$B$148,env_ac_mfa_dmc!$E:$E,Data_mfa_dmc!$B$150)</f>
        <v>0.39300000000000002</v>
      </c>
      <c r="F159" s="152">
        <f>SUMIFS(env_ac_mfa_dmc!$F:$F,env_ac_mfa_dmc!$A:$A,Data_mfa_dmc!$B$149,env_ac_mfa_dmc!$B:$B,Data_mfa_dmc!$A159,env_ac_mfa_dmc!$C:$C,Data_mfa_dmc!F$152,env_ac_mfa_dmc!$D:$D,Data_mfa_dmc!$B$148,env_ac_mfa_dmc!$E:$E,Data_mfa_dmc!$B$150)</f>
        <v>6.86</v>
      </c>
      <c r="G159" s="152">
        <f>SUMIFS(env_ac_mfa_dmc!$F:$F,env_ac_mfa_dmc!$A:$A,Data_mfa_dmc!$B$149,env_ac_mfa_dmc!$B:$B,Data_mfa_dmc!$A159,env_ac_mfa_dmc!$C:$C,Data_mfa_dmc!G$152,env_ac_mfa_dmc!$D:$D,Data_mfa_dmc!$B$148,env_ac_mfa_dmc!$E:$E,Data_mfa_dmc!$B$150)</f>
        <v>3.7869999999999999</v>
      </c>
      <c r="H159" s="152">
        <f>SUMIFS(env_ac_mfa_dmc!$F:$F,env_ac_mfa_dmc!$A:$A,Data_mfa_dmc!$B$149,env_ac_mfa_dmc!$B:$B,Data_mfa_dmc!$A159,env_ac_mfa_dmc!$C:$C,Data_mfa_dmc!H$152,env_ac_mfa_dmc!$D:$D,Data_mfa_dmc!$B$148,env_ac_mfa_dmc!$E:$E,Data_mfa_dmc!$B$150)</f>
        <v>-1.2999999999999999E-2</v>
      </c>
      <c r="I159" s="152">
        <f>SUMIFS(env_ac_mfa_dmc!$F:$F,env_ac_mfa_dmc!$A:$A,Data_mfa_dmc!$B$149,env_ac_mfa_dmc!$B:$B,Data_mfa_dmc!$A159,env_ac_mfa_dmc!$C:$C,Data_mfa_dmc!I$152,env_ac_mfa_dmc!$D:$D,Data_mfa_dmc!$B$148,env_ac_mfa_dmc!$E:$E,Data_mfa_dmc!$B$150)</f>
        <v>2.8000000000000001E-2</v>
      </c>
      <c r="J159" s="152">
        <f t="shared" si="3"/>
        <v>1.5000000000000001E-2</v>
      </c>
    </row>
    <row r="160" spans="1:10" x14ac:dyDescent="0.2">
      <c r="A160" s="177" t="s">
        <v>133</v>
      </c>
      <c r="B160" s="177" t="s">
        <v>22</v>
      </c>
      <c r="C160" s="152">
        <f>SUMIFS(env_ac_mfa_dmc!$F:$F,env_ac_mfa_dmc!$A:$A,Data_mfa_dmc!$B$149,env_ac_mfa_dmc!$B:$B,Data_mfa_dmc!$A160,env_ac_mfa_dmc!$C:$C,Data_mfa_dmc!C$152,env_ac_mfa_dmc!$D:$D,Data_mfa_dmc!$B$148,env_ac_mfa_dmc!$E:$E,Data_mfa_dmc!$B$150)</f>
        <v>27.27</v>
      </c>
      <c r="D160" s="152">
        <f>SUMIFS(env_ac_mfa_dmc!$F:$F,env_ac_mfa_dmc!$A:$A,Data_mfa_dmc!$B$149,env_ac_mfa_dmc!$B:$B,Data_mfa_dmc!$A160,env_ac_mfa_dmc!$C:$C,Data_mfa_dmc!D$152,env_ac_mfa_dmc!$D:$D,Data_mfa_dmc!$B$148,env_ac_mfa_dmc!$E:$E,Data_mfa_dmc!$B$150)</f>
        <v>4.8579999999999997</v>
      </c>
      <c r="E160" s="152">
        <f>SUMIFS(env_ac_mfa_dmc!$F:$F,env_ac_mfa_dmc!$A:$A,Data_mfa_dmc!$B$149,env_ac_mfa_dmc!$B:$B,Data_mfa_dmc!$A160,env_ac_mfa_dmc!$C:$C,Data_mfa_dmc!E$152,env_ac_mfa_dmc!$D:$D,Data_mfa_dmc!$B$148,env_ac_mfa_dmc!$E:$E,Data_mfa_dmc!$B$150)</f>
        <v>0.16900000000000001</v>
      </c>
      <c r="F160" s="152">
        <f>SUMIFS(env_ac_mfa_dmc!$F:$F,env_ac_mfa_dmc!$A:$A,Data_mfa_dmc!$B$149,env_ac_mfa_dmc!$B:$B,Data_mfa_dmc!$A160,env_ac_mfa_dmc!$C:$C,Data_mfa_dmc!F$152,env_ac_mfa_dmc!$D:$D,Data_mfa_dmc!$B$148,env_ac_mfa_dmc!$E:$E,Data_mfa_dmc!$B$150)</f>
        <v>15.612</v>
      </c>
      <c r="G160" s="152">
        <f>SUMIFS(env_ac_mfa_dmc!$F:$F,env_ac_mfa_dmc!$A:$A,Data_mfa_dmc!$B$149,env_ac_mfa_dmc!$B:$B,Data_mfa_dmc!$A160,env_ac_mfa_dmc!$C:$C,Data_mfa_dmc!G$152,env_ac_mfa_dmc!$D:$D,Data_mfa_dmc!$B$148,env_ac_mfa_dmc!$E:$E,Data_mfa_dmc!$B$150)</f>
        <v>6.7709999999999999</v>
      </c>
      <c r="H160" s="152">
        <f>SUMIFS(env_ac_mfa_dmc!$F:$F,env_ac_mfa_dmc!$A:$A,Data_mfa_dmc!$B$149,env_ac_mfa_dmc!$B:$B,Data_mfa_dmc!$A160,env_ac_mfa_dmc!$C:$C,Data_mfa_dmc!H$152,env_ac_mfa_dmc!$D:$D,Data_mfa_dmc!$B$148,env_ac_mfa_dmc!$E:$E,Data_mfa_dmc!$B$150)</f>
        <v>-0.13900000000000001</v>
      </c>
      <c r="I160" s="152">
        <f>SUMIFS(env_ac_mfa_dmc!$F:$F,env_ac_mfa_dmc!$A:$A,Data_mfa_dmc!$B$149,env_ac_mfa_dmc!$B:$B,Data_mfa_dmc!$A160,env_ac_mfa_dmc!$C:$C,Data_mfa_dmc!I$152,env_ac_mfa_dmc!$D:$D,Data_mfa_dmc!$B$148,env_ac_mfa_dmc!$E:$E,Data_mfa_dmc!$B$150)</f>
        <v>-1E-3</v>
      </c>
      <c r="J160" s="152">
        <f t="shared" si="3"/>
        <v>-0.14000000000000001</v>
      </c>
    </row>
    <row r="161" spans="1:10" x14ac:dyDescent="0.2">
      <c r="A161" s="177" t="s">
        <v>132</v>
      </c>
      <c r="B161" s="177" t="s">
        <v>26</v>
      </c>
      <c r="C161" s="152">
        <f>SUMIFS(env_ac_mfa_dmc!$F:$F,env_ac_mfa_dmc!$A:$A,Data_mfa_dmc!$B$149,env_ac_mfa_dmc!$B:$B,Data_mfa_dmc!$A161,env_ac_mfa_dmc!$C:$C,Data_mfa_dmc!C$152,env_ac_mfa_dmc!$D:$D,Data_mfa_dmc!$B$148,env_ac_mfa_dmc!$E:$E,Data_mfa_dmc!$B$150)</f>
        <v>24.047000000000001</v>
      </c>
      <c r="D161" s="152">
        <f>SUMIFS(env_ac_mfa_dmc!$F:$F,env_ac_mfa_dmc!$A:$A,Data_mfa_dmc!$B$149,env_ac_mfa_dmc!$B:$B,Data_mfa_dmc!$A161,env_ac_mfa_dmc!$C:$C,Data_mfa_dmc!D$152,env_ac_mfa_dmc!$D:$D,Data_mfa_dmc!$B$148,env_ac_mfa_dmc!$E:$E,Data_mfa_dmc!$B$150)</f>
        <v>9.5879999999999992</v>
      </c>
      <c r="E161" s="152">
        <f>SUMIFS(env_ac_mfa_dmc!$F:$F,env_ac_mfa_dmc!$A:$A,Data_mfa_dmc!$B$149,env_ac_mfa_dmc!$B:$B,Data_mfa_dmc!$A161,env_ac_mfa_dmc!$C:$C,Data_mfa_dmc!E$152,env_ac_mfa_dmc!$D:$D,Data_mfa_dmc!$B$148,env_ac_mfa_dmc!$E:$E,Data_mfa_dmc!$B$150)</f>
        <v>1.3380000000000001</v>
      </c>
      <c r="F161" s="152">
        <f>SUMIFS(env_ac_mfa_dmc!$F:$F,env_ac_mfa_dmc!$A:$A,Data_mfa_dmc!$B$149,env_ac_mfa_dmc!$B:$B,Data_mfa_dmc!$A161,env_ac_mfa_dmc!$C:$C,Data_mfa_dmc!F$152,env_ac_mfa_dmc!$D:$D,Data_mfa_dmc!$B$148,env_ac_mfa_dmc!$E:$E,Data_mfa_dmc!$B$150)</f>
        <v>10.566000000000001</v>
      </c>
      <c r="G161" s="152">
        <f>SUMIFS(env_ac_mfa_dmc!$F:$F,env_ac_mfa_dmc!$A:$A,Data_mfa_dmc!$B$149,env_ac_mfa_dmc!$B:$B,Data_mfa_dmc!$A161,env_ac_mfa_dmc!$C:$C,Data_mfa_dmc!G$152,env_ac_mfa_dmc!$D:$D,Data_mfa_dmc!$B$148,env_ac_mfa_dmc!$E:$E,Data_mfa_dmc!$B$150)</f>
        <v>2.2879999999999998</v>
      </c>
      <c r="H161" s="152">
        <f>SUMIFS(env_ac_mfa_dmc!$F:$F,env_ac_mfa_dmc!$A:$A,Data_mfa_dmc!$B$149,env_ac_mfa_dmc!$B:$B,Data_mfa_dmc!$A161,env_ac_mfa_dmc!$C:$C,Data_mfa_dmc!H$152,env_ac_mfa_dmc!$D:$D,Data_mfa_dmc!$B$148,env_ac_mfa_dmc!$E:$E,Data_mfa_dmc!$B$150)</f>
        <v>0.26600000000000001</v>
      </c>
      <c r="I161" s="152">
        <f>SUMIFS(env_ac_mfa_dmc!$F:$F,env_ac_mfa_dmc!$A:$A,Data_mfa_dmc!$B$149,env_ac_mfa_dmc!$B:$B,Data_mfa_dmc!$A161,env_ac_mfa_dmc!$C:$C,Data_mfa_dmc!I$152,env_ac_mfa_dmc!$D:$D,Data_mfa_dmc!$B$148,env_ac_mfa_dmc!$E:$E,Data_mfa_dmc!$B$150)</f>
        <v>0</v>
      </c>
      <c r="J161" s="152">
        <f t="shared" si="3"/>
        <v>0.26600000000000001</v>
      </c>
    </row>
    <row r="162" spans="1:10" x14ac:dyDescent="0.2">
      <c r="A162" s="177" t="s">
        <v>131</v>
      </c>
      <c r="B162" s="177" t="s">
        <v>41</v>
      </c>
      <c r="C162" s="152">
        <f>SUMIFS(env_ac_mfa_dmc!$F:$F,env_ac_mfa_dmc!$A:$A,Data_mfa_dmc!$B$149,env_ac_mfa_dmc!$B:$B,Data_mfa_dmc!$A162,env_ac_mfa_dmc!$C:$C,Data_mfa_dmc!C$152,env_ac_mfa_dmc!$D:$D,Data_mfa_dmc!$B$148,env_ac_mfa_dmc!$E:$E,Data_mfa_dmc!$B$150)</f>
        <v>10.227</v>
      </c>
      <c r="D162" s="152">
        <f>SUMIFS(env_ac_mfa_dmc!$F:$F,env_ac_mfa_dmc!$A:$A,Data_mfa_dmc!$B$149,env_ac_mfa_dmc!$B:$B,Data_mfa_dmc!$A162,env_ac_mfa_dmc!$C:$C,Data_mfa_dmc!D$152,env_ac_mfa_dmc!$D:$D,Data_mfa_dmc!$B$148,env_ac_mfa_dmc!$E:$E,Data_mfa_dmc!$B$150)</f>
        <v>2.6309999999999998</v>
      </c>
      <c r="E162" s="152">
        <f>SUMIFS(env_ac_mfa_dmc!$F:$F,env_ac_mfa_dmc!$A:$A,Data_mfa_dmc!$B$149,env_ac_mfa_dmc!$B:$B,Data_mfa_dmc!$A162,env_ac_mfa_dmc!$C:$C,Data_mfa_dmc!E$152,env_ac_mfa_dmc!$D:$D,Data_mfa_dmc!$B$148,env_ac_mfa_dmc!$E:$E,Data_mfa_dmc!$B$150)</f>
        <v>0.42599999999999999</v>
      </c>
      <c r="F162" s="152">
        <f>SUMIFS(env_ac_mfa_dmc!$F:$F,env_ac_mfa_dmc!$A:$A,Data_mfa_dmc!$B$149,env_ac_mfa_dmc!$B:$B,Data_mfa_dmc!$A162,env_ac_mfa_dmc!$C:$C,Data_mfa_dmc!F$152,env_ac_mfa_dmc!$D:$D,Data_mfa_dmc!$B$148,env_ac_mfa_dmc!$E:$E,Data_mfa_dmc!$B$150)</f>
        <v>4.0579999999999998</v>
      </c>
      <c r="G162" s="152">
        <f>SUMIFS(env_ac_mfa_dmc!$F:$F,env_ac_mfa_dmc!$A:$A,Data_mfa_dmc!$B$149,env_ac_mfa_dmc!$B:$B,Data_mfa_dmc!$A162,env_ac_mfa_dmc!$C:$C,Data_mfa_dmc!G$152,env_ac_mfa_dmc!$D:$D,Data_mfa_dmc!$B$148,env_ac_mfa_dmc!$E:$E,Data_mfa_dmc!$B$150)</f>
        <v>3.117</v>
      </c>
      <c r="H162" s="152">
        <f>SUMIFS(env_ac_mfa_dmc!$F:$F,env_ac_mfa_dmc!$A:$A,Data_mfa_dmc!$B$149,env_ac_mfa_dmc!$B:$B,Data_mfa_dmc!$A162,env_ac_mfa_dmc!$C:$C,Data_mfa_dmc!H$152,env_ac_mfa_dmc!$D:$D,Data_mfa_dmc!$B$148,env_ac_mfa_dmc!$E:$E,Data_mfa_dmc!$B$150)</f>
        <v>-2E-3</v>
      </c>
      <c r="I162" s="152">
        <f>SUMIFS(env_ac_mfa_dmc!$F:$F,env_ac_mfa_dmc!$A:$A,Data_mfa_dmc!$B$149,env_ac_mfa_dmc!$B:$B,Data_mfa_dmc!$A162,env_ac_mfa_dmc!$C:$C,Data_mfa_dmc!I$152,env_ac_mfa_dmc!$D:$D,Data_mfa_dmc!$B$148,env_ac_mfa_dmc!$E:$E,Data_mfa_dmc!$B$150)</f>
        <v>-3.0000000000000001E-3</v>
      </c>
      <c r="J162" s="152">
        <f t="shared" si="3"/>
        <v>-5.0000000000000001E-3</v>
      </c>
    </row>
    <row r="163" spans="1:10" x14ac:dyDescent="0.2">
      <c r="A163" s="177" t="s">
        <v>130</v>
      </c>
      <c r="B163" s="177" t="s">
        <v>45</v>
      </c>
      <c r="C163" s="152">
        <f>SUMIFS(env_ac_mfa_dmc!$F:$F,env_ac_mfa_dmc!$A:$A,Data_mfa_dmc!$B$149,env_ac_mfa_dmc!$B:$B,Data_mfa_dmc!$A163,env_ac_mfa_dmc!$C:$C,Data_mfa_dmc!C$152,env_ac_mfa_dmc!$D:$D,Data_mfa_dmc!$B$148,env_ac_mfa_dmc!$E:$E,Data_mfa_dmc!$B$150)</f>
        <v>8.9749999999999996</v>
      </c>
      <c r="D163" s="152">
        <f>SUMIFS(env_ac_mfa_dmc!$F:$F,env_ac_mfa_dmc!$A:$A,Data_mfa_dmc!$B$149,env_ac_mfa_dmc!$B:$B,Data_mfa_dmc!$A163,env_ac_mfa_dmc!$C:$C,Data_mfa_dmc!D$152,env_ac_mfa_dmc!$D:$D,Data_mfa_dmc!$B$148,env_ac_mfa_dmc!$E:$E,Data_mfa_dmc!$B$150)</f>
        <v>2.9209999999999998</v>
      </c>
      <c r="E163" s="152">
        <f>SUMIFS(env_ac_mfa_dmc!$F:$F,env_ac_mfa_dmc!$A:$A,Data_mfa_dmc!$B$149,env_ac_mfa_dmc!$B:$B,Data_mfa_dmc!$A163,env_ac_mfa_dmc!$C:$C,Data_mfa_dmc!E$152,env_ac_mfa_dmc!$D:$D,Data_mfa_dmc!$B$148,env_ac_mfa_dmc!$E:$E,Data_mfa_dmc!$B$150)</f>
        <v>0.72699999999999998</v>
      </c>
      <c r="F163" s="152">
        <f>SUMIFS(env_ac_mfa_dmc!$F:$F,env_ac_mfa_dmc!$A:$A,Data_mfa_dmc!$B$149,env_ac_mfa_dmc!$B:$B,Data_mfa_dmc!$A163,env_ac_mfa_dmc!$C:$C,Data_mfa_dmc!F$152,env_ac_mfa_dmc!$D:$D,Data_mfa_dmc!$B$148,env_ac_mfa_dmc!$E:$E,Data_mfa_dmc!$B$150)</f>
        <v>4.024</v>
      </c>
      <c r="G163" s="152">
        <f>SUMIFS(env_ac_mfa_dmc!$F:$F,env_ac_mfa_dmc!$A:$A,Data_mfa_dmc!$B$149,env_ac_mfa_dmc!$B:$B,Data_mfa_dmc!$A163,env_ac_mfa_dmc!$C:$C,Data_mfa_dmc!G$152,env_ac_mfa_dmc!$D:$D,Data_mfa_dmc!$B$148,env_ac_mfa_dmc!$E:$E,Data_mfa_dmc!$B$150)</f>
        <v>1.4850000000000001</v>
      </c>
      <c r="H163" s="152">
        <f>SUMIFS(env_ac_mfa_dmc!$F:$F,env_ac_mfa_dmc!$A:$A,Data_mfa_dmc!$B$149,env_ac_mfa_dmc!$B:$B,Data_mfa_dmc!$A163,env_ac_mfa_dmc!$C:$C,Data_mfa_dmc!H$152,env_ac_mfa_dmc!$D:$D,Data_mfa_dmc!$B$148,env_ac_mfa_dmc!$E:$E,Data_mfa_dmc!$B$150)</f>
        <v>-0.183</v>
      </c>
      <c r="I163" s="152">
        <f>SUMIFS(env_ac_mfa_dmc!$F:$F,env_ac_mfa_dmc!$A:$A,Data_mfa_dmc!$B$149,env_ac_mfa_dmc!$B:$B,Data_mfa_dmc!$A163,env_ac_mfa_dmc!$C:$C,Data_mfa_dmc!I$152,env_ac_mfa_dmc!$D:$D,Data_mfa_dmc!$B$148,env_ac_mfa_dmc!$E:$E,Data_mfa_dmc!$B$150)</f>
        <v>0</v>
      </c>
      <c r="J163" s="152">
        <f t="shared" si="3"/>
        <v>-0.183</v>
      </c>
    </row>
    <row r="164" spans="1:10" x14ac:dyDescent="0.2">
      <c r="A164" s="177" t="s">
        <v>129</v>
      </c>
      <c r="B164" s="177" t="s">
        <v>42</v>
      </c>
      <c r="C164" s="152">
        <f>SUMIFS(env_ac_mfa_dmc!$F:$F,env_ac_mfa_dmc!$A:$A,Data_mfa_dmc!$B$149,env_ac_mfa_dmc!$B:$B,Data_mfa_dmc!$A164,env_ac_mfa_dmc!$C:$C,Data_mfa_dmc!C$152,env_ac_mfa_dmc!$D:$D,Data_mfa_dmc!$B$148,env_ac_mfa_dmc!$E:$E,Data_mfa_dmc!$B$150)</f>
        <v>10.771000000000001</v>
      </c>
      <c r="D164" s="152">
        <f>SUMIFS(env_ac_mfa_dmc!$F:$F,env_ac_mfa_dmc!$A:$A,Data_mfa_dmc!$B$149,env_ac_mfa_dmc!$B:$B,Data_mfa_dmc!$A164,env_ac_mfa_dmc!$C:$C,Data_mfa_dmc!D$152,env_ac_mfa_dmc!$D:$D,Data_mfa_dmc!$B$148,env_ac_mfa_dmc!$E:$E,Data_mfa_dmc!$B$150)</f>
        <v>3.0579999999999998</v>
      </c>
      <c r="E164" s="152">
        <f>SUMIFS(env_ac_mfa_dmc!$F:$F,env_ac_mfa_dmc!$A:$A,Data_mfa_dmc!$B$149,env_ac_mfa_dmc!$B:$B,Data_mfa_dmc!$A164,env_ac_mfa_dmc!$C:$C,Data_mfa_dmc!E$152,env_ac_mfa_dmc!$D:$D,Data_mfa_dmc!$B$148,env_ac_mfa_dmc!$E:$E,Data_mfa_dmc!$B$150)</f>
        <v>0.248</v>
      </c>
      <c r="F164" s="152">
        <f>SUMIFS(env_ac_mfa_dmc!$F:$F,env_ac_mfa_dmc!$A:$A,Data_mfa_dmc!$B$149,env_ac_mfa_dmc!$B:$B,Data_mfa_dmc!$A164,env_ac_mfa_dmc!$C:$C,Data_mfa_dmc!F$152,env_ac_mfa_dmc!$D:$D,Data_mfa_dmc!$B$148,env_ac_mfa_dmc!$E:$E,Data_mfa_dmc!$B$150)</f>
        <v>5.7359999999999998</v>
      </c>
      <c r="G164" s="152">
        <f>SUMIFS(env_ac_mfa_dmc!$F:$F,env_ac_mfa_dmc!$A:$A,Data_mfa_dmc!$B$149,env_ac_mfa_dmc!$B:$B,Data_mfa_dmc!$A164,env_ac_mfa_dmc!$C:$C,Data_mfa_dmc!G$152,env_ac_mfa_dmc!$D:$D,Data_mfa_dmc!$B$148,env_ac_mfa_dmc!$E:$E,Data_mfa_dmc!$B$150)</f>
        <v>1.64</v>
      </c>
      <c r="H164" s="152">
        <f>SUMIFS(env_ac_mfa_dmc!$F:$F,env_ac_mfa_dmc!$A:$A,Data_mfa_dmc!$B$149,env_ac_mfa_dmc!$B:$B,Data_mfa_dmc!$A164,env_ac_mfa_dmc!$C:$C,Data_mfa_dmc!H$152,env_ac_mfa_dmc!$D:$D,Data_mfa_dmc!$B$148,env_ac_mfa_dmc!$E:$E,Data_mfa_dmc!$B$150)</f>
        <v>8.7999999999999995E-2</v>
      </c>
      <c r="I164" s="152">
        <f>SUMIFS(env_ac_mfa_dmc!$F:$F,env_ac_mfa_dmc!$A:$A,Data_mfa_dmc!$B$149,env_ac_mfa_dmc!$B:$B,Data_mfa_dmc!$A164,env_ac_mfa_dmc!$C:$C,Data_mfa_dmc!I$152,env_ac_mfa_dmc!$D:$D,Data_mfa_dmc!$B$148,env_ac_mfa_dmc!$E:$E,Data_mfa_dmc!$B$150)</f>
        <v>1E-3</v>
      </c>
      <c r="J164" s="152">
        <f t="shared" si="3"/>
        <v>8.8999999999999996E-2</v>
      </c>
    </row>
    <row r="165" spans="1:10" x14ac:dyDescent="0.2">
      <c r="A165" s="177" t="s">
        <v>128</v>
      </c>
      <c r="B165" s="177" t="s">
        <v>43</v>
      </c>
      <c r="C165" s="152">
        <f>SUMIFS(env_ac_mfa_dmc!$F:$F,env_ac_mfa_dmc!$A:$A,Data_mfa_dmc!$B$149,env_ac_mfa_dmc!$B:$B,Data_mfa_dmc!$A165,env_ac_mfa_dmc!$C:$C,Data_mfa_dmc!C$152,env_ac_mfa_dmc!$D:$D,Data_mfa_dmc!$B$148,env_ac_mfa_dmc!$E:$E,Data_mfa_dmc!$B$150)</f>
        <v>11.047000000000001</v>
      </c>
      <c r="D165" s="152">
        <f>SUMIFS(env_ac_mfa_dmc!$F:$F,env_ac_mfa_dmc!$A:$A,Data_mfa_dmc!$B$149,env_ac_mfa_dmc!$B:$B,Data_mfa_dmc!$A165,env_ac_mfa_dmc!$C:$C,Data_mfa_dmc!D$152,env_ac_mfa_dmc!$D:$D,Data_mfa_dmc!$B$148,env_ac_mfa_dmc!$E:$E,Data_mfa_dmc!$B$150)</f>
        <v>3.2130000000000001</v>
      </c>
      <c r="E165" s="152">
        <f>SUMIFS(env_ac_mfa_dmc!$F:$F,env_ac_mfa_dmc!$A:$A,Data_mfa_dmc!$B$149,env_ac_mfa_dmc!$B:$B,Data_mfa_dmc!$A165,env_ac_mfa_dmc!$C:$C,Data_mfa_dmc!E$152,env_ac_mfa_dmc!$D:$D,Data_mfa_dmc!$B$148,env_ac_mfa_dmc!$E:$E,Data_mfa_dmc!$B$150)</f>
        <v>0.223</v>
      </c>
      <c r="F165" s="152">
        <f>SUMIFS(env_ac_mfa_dmc!$F:$F,env_ac_mfa_dmc!$A:$A,Data_mfa_dmc!$B$149,env_ac_mfa_dmc!$B:$B,Data_mfa_dmc!$A165,env_ac_mfa_dmc!$C:$C,Data_mfa_dmc!F$152,env_ac_mfa_dmc!$D:$D,Data_mfa_dmc!$B$148,env_ac_mfa_dmc!$E:$E,Data_mfa_dmc!$B$150)</f>
        <v>6.1139999999999999</v>
      </c>
      <c r="G165" s="152">
        <f>SUMIFS(env_ac_mfa_dmc!$F:$F,env_ac_mfa_dmc!$A:$A,Data_mfa_dmc!$B$149,env_ac_mfa_dmc!$B:$B,Data_mfa_dmc!$A165,env_ac_mfa_dmc!$C:$C,Data_mfa_dmc!G$152,env_ac_mfa_dmc!$D:$D,Data_mfa_dmc!$B$148,env_ac_mfa_dmc!$E:$E,Data_mfa_dmc!$B$150)</f>
        <v>1.3160000000000001</v>
      </c>
      <c r="H165" s="152">
        <f>SUMIFS(env_ac_mfa_dmc!$F:$F,env_ac_mfa_dmc!$A:$A,Data_mfa_dmc!$B$149,env_ac_mfa_dmc!$B:$B,Data_mfa_dmc!$A165,env_ac_mfa_dmc!$C:$C,Data_mfa_dmc!H$152,env_ac_mfa_dmc!$D:$D,Data_mfa_dmc!$B$148,env_ac_mfa_dmc!$E:$E,Data_mfa_dmc!$B$150)</f>
        <v>0.17699999999999999</v>
      </c>
      <c r="I165" s="152">
        <f>SUMIFS(env_ac_mfa_dmc!$F:$F,env_ac_mfa_dmc!$A:$A,Data_mfa_dmc!$B$149,env_ac_mfa_dmc!$B:$B,Data_mfa_dmc!$A165,env_ac_mfa_dmc!$C:$C,Data_mfa_dmc!I$152,env_ac_mfa_dmc!$D:$D,Data_mfa_dmc!$B$148,env_ac_mfa_dmc!$E:$E,Data_mfa_dmc!$B$150)</f>
        <v>3.0000000000000001E-3</v>
      </c>
      <c r="J165" s="152">
        <f t="shared" si="3"/>
        <v>0.18</v>
      </c>
    </row>
    <row r="166" spans="1:10" x14ac:dyDescent="0.2">
      <c r="A166" s="177" t="s">
        <v>127</v>
      </c>
      <c r="B166" s="177" t="s">
        <v>47</v>
      </c>
      <c r="C166" s="152">
        <f>SUMIFS(env_ac_mfa_dmc!$F:$F,env_ac_mfa_dmc!$A:$A,Data_mfa_dmc!$B$149,env_ac_mfa_dmc!$B:$B,Data_mfa_dmc!$A166,env_ac_mfa_dmc!$C:$C,Data_mfa_dmc!C$152,env_ac_mfa_dmc!$D:$D,Data_mfa_dmc!$B$148,env_ac_mfa_dmc!$E:$E,Data_mfa_dmc!$B$150)</f>
        <v>7.7220000000000004</v>
      </c>
      <c r="D166" s="152">
        <f>SUMIFS(env_ac_mfa_dmc!$F:$F,env_ac_mfa_dmc!$A:$A,Data_mfa_dmc!$B$149,env_ac_mfa_dmc!$B:$B,Data_mfa_dmc!$A166,env_ac_mfa_dmc!$C:$C,Data_mfa_dmc!D$152,env_ac_mfa_dmc!$D:$D,Data_mfa_dmc!$B$148,env_ac_mfa_dmc!$E:$E,Data_mfa_dmc!$B$150)</f>
        <v>2.2759999999999998</v>
      </c>
      <c r="E166" s="152">
        <f>SUMIFS(env_ac_mfa_dmc!$F:$F,env_ac_mfa_dmc!$A:$A,Data_mfa_dmc!$B$149,env_ac_mfa_dmc!$B:$B,Data_mfa_dmc!$A166,env_ac_mfa_dmc!$C:$C,Data_mfa_dmc!E$152,env_ac_mfa_dmc!$D:$D,Data_mfa_dmc!$B$148,env_ac_mfa_dmc!$E:$E,Data_mfa_dmc!$B$150)</f>
        <v>0.159</v>
      </c>
      <c r="F166" s="152">
        <f>SUMIFS(env_ac_mfa_dmc!$F:$F,env_ac_mfa_dmc!$A:$A,Data_mfa_dmc!$B$149,env_ac_mfa_dmc!$B:$B,Data_mfa_dmc!$A166,env_ac_mfa_dmc!$C:$C,Data_mfa_dmc!F$152,env_ac_mfa_dmc!$D:$D,Data_mfa_dmc!$B$148,env_ac_mfa_dmc!$E:$E,Data_mfa_dmc!$B$150)</f>
        <v>3.4239999999999999</v>
      </c>
      <c r="G166" s="152">
        <f>SUMIFS(env_ac_mfa_dmc!$F:$F,env_ac_mfa_dmc!$A:$A,Data_mfa_dmc!$B$149,env_ac_mfa_dmc!$B:$B,Data_mfa_dmc!$A166,env_ac_mfa_dmc!$C:$C,Data_mfa_dmc!G$152,env_ac_mfa_dmc!$D:$D,Data_mfa_dmc!$B$148,env_ac_mfa_dmc!$E:$E,Data_mfa_dmc!$B$150)</f>
        <v>1.9339999999999999</v>
      </c>
      <c r="H166" s="152">
        <f>SUMIFS(env_ac_mfa_dmc!$F:$F,env_ac_mfa_dmc!$A:$A,Data_mfa_dmc!$B$149,env_ac_mfa_dmc!$B:$B,Data_mfa_dmc!$A166,env_ac_mfa_dmc!$C:$C,Data_mfa_dmc!H$152,env_ac_mfa_dmc!$D:$D,Data_mfa_dmc!$B$148,env_ac_mfa_dmc!$E:$E,Data_mfa_dmc!$B$150)</f>
        <v>-7.0000000000000007E-2</v>
      </c>
      <c r="I166" s="152">
        <f>SUMIFS(env_ac_mfa_dmc!$F:$F,env_ac_mfa_dmc!$A:$A,Data_mfa_dmc!$B$149,env_ac_mfa_dmc!$B:$B,Data_mfa_dmc!$A166,env_ac_mfa_dmc!$C:$C,Data_mfa_dmc!I$152,env_ac_mfa_dmc!$D:$D,Data_mfa_dmc!$B$148,env_ac_mfa_dmc!$E:$E,Data_mfa_dmc!$B$150)</f>
        <v>-1E-3</v>
      </c>
      <c r="J166" s="152">
        <f t="shared" si="3"/>
        <v>-7.1000000000000008E-2</v>
      </c>
    </row>
    <row r="167" spans="1:10" x14ac:dyDescent="0.2">
      <c r="A167" s="177" t="s">
        <v>126</v>
      </c>
      <c r="B167" s="177" t="s">
        <v>31</v>
      </c>
      <c r="C167" s="152">
        <f>SUMIFS(env_ac_mfa_dmc!$F:$F,env_ac_mfa_dmc!$A:$A,Data_mfa_dmc!$B$149,env_ac_mfa_dmc!$B:$B,Data_mfa_dmc!$A167,env_ac_mfa_dmc!$C:$C,Data_mfa_dmc!C$152,env_ac_mfa_dmc!$D:$D,Data_mfa_dmc!$B$148,env_ac_mfa_dmc!$E:$E,Data_mfa_dmc!$B$150)</f>
        <v>18.231999999999999</v>
      </c>
      <c r="D167" s="152">
        <f>SUMIFS(env_ac_mfa_dmc!$F:$F,env_ac_mfa_dmc!$A:$A,Data_mfa_dmc!$B$149,env_ac_mfa_dmc!$B:$B,Data_mfa_dmc!$A167,env_ac_mfa_dmc!$C:$C,Data_mfa_dmc!D$152,env_ac_mfa_dmc!$D:$D,Data_mfa_dmc!$B$148,env_ac_mfa_dmc!$E:$E,Data_mfa_dmc!$B$150)</f>
        <v>1.962</v>
      </c>
      <c r="E167" s="152">
        <f>SUMIFS(env_ac_mfa_dmc!$F:$F,env_ac_mfa_dmc!$A:$A,Data_mfa_dmc!$B$149,env_ac_mfa_dmc!$B:$B,Data_mfa_dmc!$A167,env_ac_mfa_dmc!$C:$C,Data_mfa_dmc!E$152,env_ac_mfa_dmc!$D:$D,Data_mfa_dmc!$B$148,env_ac_mfa_dmc!$E:$E,Data_mfa_dmc!$B$150)</f>
        <v>0.61199999999999999</v>
      </c>
      <c r="F167" s="152">
        <f>SUMIFS(env_ac_mfa_dmc!$F:$F,env_ac_mfa_dmc!$A:$A,Data_mfa_dmc!$B$149,env_ac_mfa_dmc!$B:$B,Data_mfa_dmc!$A167,env_ac_mfa_dmc!$C:$C,Data_mfa_dmc!F$152,env_ac_mfa_dmc!$D:$D,Data_mfa_dmc!$B$148,env_ac_mfa_dmc!$E:$E,Data_mfa_dmc!$B$150)</f>
        <v>12.627000000000001</v>
      </c>
      <c r="G167" s="152">
        <f>SUMIFS(env_ac_mfa_dmc!$F:$F,env_ac_mfa_dmc!$A:$A,Data_mfa_dmc!$B$149,env_ac_mfa_dmc!$B:$B,Data_mfa_dmc!$A167,env_ac_mfa_dmc!$C:$C,Data_mfa_dmc!G$152,env_ac_mfa_dmc!$D:$D,Data_mfa_dmc!$B$148,env_ac_mfa_dmc!$E:$E,Data_mfa_dmc!$B$150)</f>
        <v>2.597</v>
      </c>
      <c r="H167" s="152">
        <f>SUMIFS(env_ac_mfa_dmc!$F:$F,env_ac_mfa_dmc!$A:$A,Data_mfa_dmc!$B$149,env_ac_mfa_dmc!$B:$B,Data_mfa_dmc!$A167,env_ac_mfa_dmc!$C:$C,Data_mfa_dmc!H$152,env_ac_mfa_dmc!$D:$D,Data_mfa_dmc!$B$148,env_ac_mfa_dmc!$E:$E,Data_mfa_dmc!$B$150)</f>
        <v>0.28199999999999997</v>
      </c>
      <c r="I167" s="152">
        <f>SUMIFS(env_ac_mfa_dmc!$F:$F,env_ac_mfa_dmc!$A:$A,Data_mfa_dmc!$B$149,env_ac_mfa_dmc!$B:$B,Data_mfa_dmc!$A167,env_ac_mfa_dmc!$C:$C,Data_mfa_dmc!I$152,env_ac_mfa_dmc!$D:$D,Data_mfa_dmc!$B$148,env_ac_mfa_dmc!$E:$E,Data_mfa_dmc!$B$150)</f>
        <v>0.152</v>
      </c>
      <c r="J167" s="152">
        <f t="shared" si="3"/>
        <v>0.43399999999999994</v>
      </c>
    </row>
    <row r="168" spans="1:10" x14ac:dyDescent="0.2">
      <c r="A168" s="177" t="s">
        <v>125</v>
      </c>
      <c r="B168" s="177" t="s">
        <v>28</v>
      </c>
      <c r="C168" s="152">
        <f>SUMIFS(env_ac_mfa_dmc!$F:$F,env_ac_mfa_dmc!$A:$A,Data_mfa_dmc!$B$149,env_ac_mfa_dmc!$B:$B,Data_mfa_dmc!$A168,env_ac_mfa_dmc!$C:$C,Data_mfa_dmc!C$152,env_ac_mfa_dmc!$D:$D,Data_mfa_dmc!$B$148,env_ac_mfa_dmc!$E:$E,Data_mfa_dmc!$B$150)</f>
        <v>14.824</v>
      </c>
      <c r="D168" s="152">
        <f>SUMIFS(env_ac_mfa_dmc!$F:$F,env_ac_mfa_dmc!$A:$A,Data_mfa_dmc!$B$149,env_ac_mfa_dmc!$B:$B,Data_mfa_dmc!$A168,env_ac_mfa_dmc!$C:$C,Data_mfa_dmc!D$152,env_ac_mfa_dmc!$D:$D,Data_mfa_dmc!$B$148,env_ac_mfa_dmc!$E:$E,Data_mfa_dmc!$B$150)</f>
        <v>4.3789999999999996</v>
      </c>
      <c r="E168" s="152">
        <f>SUMIFS(env_ac_mfa_dmc!$F:$F,env_ac_mfa_dmc!$A:$A,Data_mfa_dmc!$B$149,env_ac_mfa_dmc!$B:$B,Data_mfa_dmc!$A168,env_ac_mfa_dmc!$C:$C,Data_mfa_dmc!E$152,env_ac_mfa_dmc!$D:$D,Data_mfa_dmc!$B$148,env_ac_mfa_dmc!$E:$E,Data_mfa_dmc!$B$150)</f>
        <v>3.1E-2</v>
      </c>
      <c r="F168" s="152">
        <f>SUMIFS(env_ac_mfa_dmc!$F:$F,env_ac_mfa_dmc!$A:$A,Data_mfa_dmc!$B$149,env_ac_mfa_dmc!$B:$B,Data_mfa_dmc!$A168,env_ac_mfa_dmc!$C:$C,Data_mfa_dmc!F$152,env_ac_mfa_dmc!$D:$D,Data_mfa_dmc!$B$148,env_ac_mfa_dmc!$E:$E,Data_mfa_dmc!$B$150)</f>
        <v>9.4149999999999991</v>
      </c>
      <c r="G168" s="152">
        <f>SUMIFS(env_ac_mfa_dmc!$F:$F,env_ac_mfa_dmc!$A:$A,Data_mfa_dmc!$B$149,env_ac_mfa_dmc!$B:$B,Data_mfa_dmc!$A168,env_ac_mfa_dmc!$C:$C,Data_mfa_dmc!G$152,env_ac_mfa_dmc!$D:$D,Data_mfa_dmc!$B$148,env_ac_mfa_dmc!$E:$E,Data_mfa_dmc!$B$150)</f>
        <v>0.95699999999999996</v>
      </c>
      <c r="H168" s="152">
        <f>SUMIFS(env_ac_mfa_dmc!$F:$F,env_ac_mfa_dmc!$A:$A,Data_mfa_dmc!$B$149,env_ac_mfa_dmc!$B:$B,Data_mfa_dmc!$A168,env_ac_mfa_dmc!$C:$C,Data_mfa_dmc!H$152,env_ac_mfa_dmc!$D:$D,Data_mfa_dmc!$B$148,env_ac_mfa_dmc!$E:$E,Data_mfa_dmc!$B$150)</f>
        <v>2.7E-2</v>
      </c>
      <c r="I168" s="152">
        <f>SUMIFS(env_ac_mfa_dmc!$F:$F,env_ac_mfa_dmc!$A:$A,Data_mfa_dmc!$B$149,env_ac_mfa_dmc!$B:$B,Data_mfa_dmc!$A168,env_ac_mfa_dmc!$C:$C,Data_mfa_dmc!I$152,env_ac_mfa_dmc!$D:$D,Data_mfa_dmc!$B$148,env_ac_mfa_dmc!$E:$E,Data_mfa_dmc!$B$150)</f>
        <v>1.4999999999999999E-2</v>
      </c>
      <c r="J168" s="152">
        <f t="shared" si="3"/>
        <v>4.1999999999999996E-2</v>
      </c>
    </row>
    <row r="169" spans="1:10" x14ac:dyDescent="0.2">
      <c r="A169" s="177" t="s">
        <v>124</v>
      </c>
      <c r="B169" s="177" t="s">
        <v>32</v>
      </c>
      <c r="C169" s="152">
        <f>SUMIFS(env_ac_mfa_dmc!$F:$F,env_ac_mfa_dmc!$A:$A,Data_mfa_dmc!$B$149,env_ac_mfa_dmc!$B:$B,Data_mfa_dmc!$A169,env_ac_mfa_dmc!$C:$C,Data_mfa_dmc!C$152,env_ac_mfa_dmc!$D:$D,Data_mfa_dmc!$B$148,env_ac_mfa_dmc!$E:$E,Data_mfa_dmc!$B$150)</f>
        <v>20.042999999999999</v>
      </c>
      <c r="D169" s="152">
        <f>SUMIFS(env_ac_mfa_dmc!$F:$F,env_ac_mfa_dmc!$A:$A,Data_mfa_dmc!$B$149,env_ac_mfa_dmc!$B:$B,Data_mfa_dmc!$A169,env_ac_mfa_dmc!$C:$C,Data_mfa_dmc!D$152,env_ac_mfa_dmc!$D:$D,Data_mfa_dmc!$B$148,env_ac_mfa_dmc!$E:$E,Data_mfa_dmc!$B$150)</f>
        <v>6.6509999999999998</v>
      </c>
      <c r="E169" s="152">
        <f>SUMIFS(env_ac_mfa_dmc!$F:$F,env_ac_mfa_dmc!$A:$A,Data_mfa_dmc!$B$149,env_ac_mfa_dmc!$B:$B,Data_mfa_dmc!$A169,env_ac_mfa_dmc!$C:$C,Data_mfa_dmc!E$152,env_ac_mfa_dmc!$D:$D,Data_mfa_dmc!$B$148,env_ac_mfa_dmc!$E:$E,Data_mfa_dmc!$B$150)</f>
        <v>6.8000000000000005E-2</v>
      </c>
      <c r="F169" s="152">
        <f>SUMIFS(env_ac_mfa_dmc!$F:$F,env_ac_mfa_dmc!$A:$A,Data_mfa_dmc!$B$149,env_ac_mfa_dmc!$B:$B,Data_mfa_dmc!$A169,env_ac_mfa_dmc!$C:$C,Data_mfa_dmc!F$152,env_ac_mfa_dmc!$D:$D,Data_mfa_dmc!$B$148,env_ac_mfa_dmc!$E:$E,Data_mfa_dmc!$B$150)</f>
        <v>11.685</v>
      </c>
      <c r="G169" s="152">
        <f>SUMIFS(env_ac_mfa_dmc!$F:$F,env_ac_mfa_dmc!$A:$A,Data_mfa_dmc!$B$149,env_ac_mfa_dmc!$B:$B,Data_mfa_dmc!$A169,env_ac_mfa_dmc!$C:$C,Data_mfa_dmc!G$152,env_ac_mfa_dmc!$D:$D,Data_mfa_dmc!$B$148,env_ac_mfa_dmc!$E:$E,Data_mfa_dmc!$B$150)</f>
        <v>2.012</v>
      </c>
      <c r="H169" s="152">
        <f>SUMIFS(env_ac_mfa_dmc!$F:$F,env_ac_mfa_dmc!$A:$A,Data_mfa_dmc!$B$149,env_ac_mfa_dmc!$B:$B,Data_mfa_dmc!$A169,env_ac_mfa_dmc!$C:$C,Data_mfa_dmc!H$152,env_ac_mfa_dmc!$D:$D,Data_mfa_dmc!$B$148,env_ac_mfa_dmc!$E:$E,Data_mfa_dmc!$B$150)</f>
        <v>-0.373</v>
      </c>
      <c r="I169" s="152">
        <f>SUMIFS(env_ac_mfa_dmc!$F:$F,env_ac_mfa_dmc!$A:$A,Data_mfa_dmc!$B$149,env_ac_mfa_dmc!$B:$B,Data_mfa_dmc!$A169,env_ac_mfa_dmc!$C:$C,Data_mfa_dmc!I$152,env_ac_mfa_dmc!$D:$D,Data_mfa_dmc!$B$148,env_ac_mfa_dmc!$E:$E,Data_mfa_dmc!$B$150)</f>
        <v>0</v>
      </c>
      <c r="J169" s="152">
        <f t="shared" si="3"/>
        <v>-0.373</v>
      </c>
    </row>
    <row r="170" spans="1:10" x14ac:dyDescent="0.2">
      <c r="A170" s="177" t="s">
        <v>123</v>
      </c>
      <c r="B170" s="177" t="s">
        <v>21</v>
      </c>
      <c r="C170" s="152">
        <f>SUMIFS(env_ac_mfa_dmc!$F:$F,env_ac_mfa_dmc!$A:$A,Data_mfa_dmc!$B$149,env_ac_mfa_dmc!$B:$B,Data_mfa_dmc!$A170,env_ac_mfa_dmc!$C:$C,Data_mfa_dmc!C$152,env_ac_mfa_dmc!$D:$D,Data_mfa_dmc!$B$148,env_ac_mfa_dmc!$E:$E,Data_mfa_dmc!$B$150)</f>
        <v>23.085999999999999</v>
      </c>
      <c r="D170" s="152">
        <f>SUMIFS(env_ac_mfa_dmc!$F:$F,env_ac_mfa_dmc!$A:$A,Data_mfa_dmc!$B$149,env_ac_mfa_dmc!$B:$B,Data_mfa_dmc!$A170,env_ac_mfa_dmc!$C:$C,Data_mfa_dmc!D$152,env_ac_mfa_dmc!$D:$D,Data_mfa_dmc!$B$148,env_ac_mfa_dmc!$E:$E,Data_mfa_dmc!$B$150)</f>
        <v>3.7130000000000001</v>
      </c>
      <c r="E170" s="152">
        <f>SUMIFS(env_ac_mfa_dmc!$F:$F,env_ac_mfa_dmc!$A:$A,Data_mfa_dmc!$B$149,env_ac_mfa_dmc!$B:$B,Data_mfa_dmc!$A170,env_ac_mfa_dmc!$C:$C,Data_mfa_dmc!E$152,env_ac_mfa_dmc!$D:$D,Data_mfa_dmc!$B$148,env_ac_mfa_dmc!$E:$E,Data_mfa_dmc!$B$150)</f>
        <v>1.542</v>
      </c>
      <c r="F170" s="152">
        <f>SUMIFS(env_ac_mfa_dmc!$F:$F,env_ac_mfa_dmc!$A:$A,Data_mfa_dmc!$B$149,env_ac_mfa_dmc!$B:$B,Data_mfa_dmc!$A170,env_ac_mfa_dmc!$C:$C,Data_mfa_dmc!F$152,env_ac_mfa_dmc!$D:$D,Data_mfa_dmc!$B$148,env_ac_mfa_dmc!$E:$E,Data_mfa_dmc!$B$150)</f>
        <v>11.041</v>
      </c>
      <c r="G170" s="152">
        <f>SUMIFS(env_ac_mfa_dmc!$F:$F,env_ac_mfa_dmc!$A:$A,Data_mfa_dmc!$B$149,env_ac_mfa_dmc!$B:$B,Data_mfa_dmc!$A170,env_ac_mfa_dmc!$C:$C,Data_mfa_dmc!G$152,env_ac_mfa_dmc!$D:$D,Data_mfa_dmc!$B$148,env_ac_mfa_dmc!$E:$E,Data_mfa_dmc!$B$150)</f>
        <v>6.008</v>
      </c>
      <c r="H170" s="152">
        <f>SUMIFS(env_ac_mfa_dmc!$F:$F,env_ac_mfa_dmc!$A:$A,Data_mfa_dmc!$B$149,env_ac_mfa_dmc!$B:$B,Data_mfa_dmc!$A170,env_ac_mfa_dmc!$C:$C,Data_mfa_dmc!H$152,env_ac_mfa_dmc!$D:$D,Data_mfa_dmc!$B$148,env_ac_mfa_dmc!$E:$E,Data_mfa_dmc!$B$150)</f>
        <v>0.754</v>
      </c>
      <c r="I170" s="152">
        <f>SUMIFS(env_ac_mfa_dmc!$F:$F,env_ac_mfa_dmc!$A:$A,Data_mfa_dmc!$B$149,env_ac_mfa_dmc!$B:$B,Data_mfa_dmc!$A170,env_ac_mfa_dmc!$C:$C,Data_mfa_dmc!I$152,env_ac_mfa_dmc!$D:$D,Data_mfa_dmc!$B$148,env_ac_mfa_dmc!$E:$E,Data_mfa_dmc!$B$150)</f>
        <v>2.7E-2</v>
      </c>
      <c r="J170" s="152">
        <f t="shared" si="3"/>
        <v>0.78100000000000003</v>
      </c>
    </row>
    <row r="171" spans="1:10" x14ac:dyDescent="0.2">
      <c r="A171" s="177" t="s">
        <v>122</v>
      </c>
      <c r="B171" s="177" t="s">
        <v>40</v>
      </c>
      <c r="C171" s="152">
        <f>SUMIFS(env_ac_mfa_dmc!$F:$F,env_ac_mfa_dmc!$A:$A,Data_mfa_dmc!$B$149,env_ac_mfa_dmc!$B:$B,Data_mfa_dmc!$A171,env_ac_mfa_dmc!$C:$C,Data_mfa_dmc!C$152,env_ac_mfa_dmc!$D:$D,Data_mfa_dmc!$B$148,env_ac_mfa_dmc!$E:$E,Data_mfa_dmc!$B$150)</f>
        <v>14.23</v>
      </c>
      <c r="D171" s="152">
        <f>SUMIFS(env_ac_mfa_dmc!$F:$F,env_ac_mfa_dmc!$A:$A,Data_mfa_dmc!$B$149,env_ac_mfa_dmc!$B:$B,Data_mfa_dmc!$A171,env_ac_mfa_dmc!$C:$C,Data_mfa_dmc!D$152,env_ac_mfa_dmc!$D:$D,Data_mfa_dmc!$B$148,env_ac_mfa_dmc!$E:$E,Data_mfa_dmc!$B$150)</f>
        <v>3.5619999999999998</v>
      </c>
      <c r="E171" s="152">
        <f>SUMIFS(env_ac_mfa_dmc!$F:$F,env_ac_mfa_dmc!$A:$A,Data_mfa_dmc!$B$149,env_ac_mfa_dmc!$B:$B,Data_mfa_dmc!$A171,env_ac_mfa_dmc!$C:$C,Data_mfa_dmc!E$152,env_ac_mfa_dmc!$D:$D,Data_mfa_dmc!$B$148,env_ac_mfa_dmc!$E:$E,Data_mfa_dmc!$B$150)</f>
        <v>0.127</v>
      </c>
      <c r="F171" s="152">
        <f>SUMIFS(env_ac_mfa_dmc!$F:$F,env_ac_mfa_dmc!$A:$A,Data_mfa_dmc!$B$149,env_ac_mfa_dmc!$B:$B,Data_mfa_dmc!$A171,env_ac_mfa_dmc!$C:$C,Data_mfa_dmc!F$152,env_ac_mfa_dmc!$D:$D,Data_mfa_dmc!$B$148,env_ac_mfa_dmc!$E:$E,Data_mfa_dmc!$B$150)</f>
        <v>8.5690000000000008</v>
      </c>
      <c r="G171" s="152">
        <f>SUMIFS(env_ac_mfa_dmc!$F:$F,env_ac_mfa_dmc!$A:$A,Data_mfa_dmc!$B$149,env_ac_mfa_dmc!$B:$B,Data_mfa_dmc!$A171,env_ac_mfa_dmc!$C:$C,Data_mfa_dmc!G$152,env_ac_mfa_dmc!$D:$D,Data_mfa_dmc!$B$148,env_ac_mfa_dmc!$E:$E,Data_mfa_dmc!$B$150)</f>
        <v>2.0070000000000001</v>
      </c>
      <c r="H171" s="152">
        <f>SUMIFS(env_ac_mfa_dmc!$F:$F,env_ac_mfa_dmc!$A:$A,Data_mfa_dmc!$B$149,env_ac_mfa_dmc!$B:$B,Data_mfa_dmc!$A171,env_ac_mfa_dmc!$C:$C,Data_mfa_dmc!H$152,env_ac_mfa_dmc!$D:$D,Data_mfa_dmc!$B$148,env_ac_mfa_dmc!$E:$E,Data_mfa_dmc!$B$150)</f>
        <v>-3.5000000000000003E-2</v>
      </c>
      <c r="I171" s="152">
        <f>SUMIFS(env_ac_mfa_dmc!$F:$F,env_ac_mfa_dmc!$A:$A,Data_mfa_dmc!$B$149,env_ac_mfa_dmc!$B:$B,Data_mfa_dmc!$A171,env_ac_mfa_dmc!$C:$C,Data_mfa_dmc!I$152,env_ac_mfa_dmc!$D:$D,Data_mfa_dmc!$B$148,env_ac_mfa_dmc!$E:$E,Data_mfa_dmc!$B$150)</f>
        <v>0</v>
      </c>
      <c r="J171" s="152">
        <f t="shared" si="3"/>
        <v>-3.5000000000000003E-2</v>
      </c>
    </row>
    <row r="172" spans="1:10" x14ac:dyDescent="0.2">
      <c r="A172" s="177" t="s">
        <v>121</v>
      </c>
      <c r="B172" s="177" t="s">
        <v>36</v>
      </c>
      <c r="C172" s="152">
        <f>SUMIFS(env_ac_mfa_dmc!$F:$F,env_ac_mfa_dmc!$A:$A,Data_mfa_dmc!$B$149,env_ac_mfa_dmc!$B:$B,Data_mfa_dmc!$A172,env_ac_mfa_dmc!$C:$C,Data_mfa_dmc!C$152,env_ac_mfa_dmc!$D:$D,Data_mfa_dmc!$B$148,env_ac_mfa_dmc!$E:$E,Data_mfa_dmc!$B$150)</f>
        <v>12.794</v>
      </c>
      <c r="D172" s="152">
        <f>SUMIFS(env_ac_mfa_dmc!$F:$F,env_ac_mfa_dmc!$A:$A,Data_mfa_dmc!$B$149,env_ac_mfa_dmc!$B:$B,Data_mfa_dmc!$A172,env_ac_mfa_dmc!$C:$C,Data_mfa_dmc!D$152,env_ac_mfa_dmc!$D:$D,Data_mfa_dmc!$B$148,env_ac_mfa_dmc!$E:$E,Data_mfa_dmc!$B$150)</f>
        <v>1.21</v>
      </c>
      <c r="E172" s="152">
        <f>SUMIFS(env_ac_mfa_dmc!$F:$F,env_ac_mfa_dmc!$A:$A,Data_mfa_dmc!$B$149,env_ac_mfa_dmc!$B:$B,Data_mfa_dmc!$A172,env_ac_mfa_dmc!$C:$C,Data_mfa_dmc!E$152,env_ac_mfa_dmc!$D:$D,Data_mfa_dmc!$B$148,env_ac_mfa_dmc!$E:$E,Data_mfa_dmc!$B$150)</f>
        <v>0.29899999999999999</v>
      </c>
      <c r="F172" s="152">
        <f>SUMIFS(env_ac_mfa_dmc!$F:$F,env_ac_mfa_dmc!$A:$A,Data_mfa_dmc!$B$149,env_ac_mfa_dmc!$B:$B,Data_mfa_dmc!$A172,env_ac_mfa_dmc!$C:$C,Data_mfa_dmc!F$152,env_ac_mfa_dmc!$D:$D,Data_mfa_dmc!$B$148,env_ac_mfa_dmc!$E:$E,Data_mfa_dmc!$B$150)</f>
        <v>6.6550000000000002</v>
      </c>
      <c r="G172" s="152">
        <f>SUMIFS(env_ac_mfa_dmc!$F:$F,env_ac_mfa_dmc!$A:$A,Data_mfa_dmc!$B$149,env_ac_mfa_dmc!$B:$B,Data_mfa_dmc!$A172,env_ac_mfa_dmc!$C:$C,Data_mfa_dmc!G$152,env_ac_mfa_dmc!$D:$D,Data_mfa_dmc!$B$148,env_ac_mfa_dmc!$E:$E,Data_mfa_dmc!$B$150)</f>
        <v>4.4379999999999997</v>
      </c>
      <c r="H172" s="152">
        <f>SUMIFS(env_ac_mfa_dmc!$F:$F,env_ac_mfa_dmc!$A:$A,Data_mfa_dmc!$B$149,env_ac_mfa_dmc!$B:$B,Data_mfa_dmc!$A172,env_ac_mfa_dmc!$C:$C,Data_mfa_dmc!H$152,env_ac_mfa_dmc!$D:$D,Data_mfa_dmc!$B$148,env_ac_mfa_dmc!$E:$E,Data_mfa_dmc!$B$150)</f>
        <v>0.22900000000000001</v>
      </c>
      <c r="I172" s="152">
        <f>SUMIFS(env_ac_mfa_dmc!$F:$F,env_ac_mfa_dmc!$A:$A,Data_mfa_dmc!$B$149,env_ac_mfa_dmc!$B:$B,Data_mfa_dmc!$A172,env_ac_mfa_dmc!$C:$C,Data_mfa_dmc!I$152,env_ac_mfa_dmc!$D:$D,Data_mfa_dmc!$B$148,env_ac_mfa_dmc!$E:$E,Data_mfa_dmc!$B$150)</f>
        <v>-3.5999999999999997E-2</v>
      </c>
      <c r="J172" s="152">
        <f t="shared" si="3"/>
        <v>0.193</v>
      </c>
    </row>
    <row r="173" spans="1:10" x14ac:dyDescent="0.2">
      <c r="A173" s="177" t="s">
        <v>120</v>
      </c>
      <c r="B173" s="177" t="s">
        <v>44</v>
      </c>
      <c r="C173" s="152">
        <f>SUMIFS(env_ac_mfa_dmc!$F:$F,env_ac_mfa_dmc!$A:$A,Data_mfa_dmc!$B$149,env_ac_mfa_dmc!$B:$B,Data_mfa_dmc!$A173,env_ac_mfa_dmc!$C:$C,Data_mfa_dmc!C$152,env_ac_mfa_dmc!$D:$D,Data_mfa_dmc!$B$148,env_ac_mfa_dmc!$E:$E,Data_mfa_dmc!$B$150)</f>
        <v>9.7739999999999991</v>
      </c>
      <c r="D173" s="152">
        <f>SUMIFS(env_ac_mfa_dmc!$F:$F,env_ac_mfa_dmc!$A:$A,Data_mfa_dmc!$B$149,env_ac_mfa_dmc!$B:$B,Data_mfa_dmc!$A173,env_ac_mfa_dmc!$C:$C,Data_mfa_dmc!D$152,env_ac_mfa_dmc!$D:$D,Data_mfa_dmc!$B$148,env_ac_mfa_dmc!$E:$E,Data_mfa_dmc!$B$150)</f>
        <v>3.165</v>
      </c>
      <c r="E173" s="152">
        <f>SUMIFS(env_ac_mfa_dmc!$F:$F,env_ac_mfa_dmc!$A:$A,Data_mfa_dmc!$B$149,env_ac_mfa_dmc!$B:$B,Data_mfa_dmc!$A173,env_ac_mfa_dmc!$C:$C,Data_mfa_dmc!E$152,env_ac_mfa_dmc!$D:$D,Data_mfa_dmc!$B$148,env_ac_mfa_dmc!$E:$E,Data_mfa_dmc!$B$150)</f>
        <v>0.41799999999999998</v>
      </c>
      <c r="F173" s="152">
        <f>SUMIFS(env_ac_mfa_dmc!$F:$F,env_ac_mfa_dmc!$A:$A,Data_mfa_dmc!$B$149,env_ac_mfa_dmc!$B:$B,Data_mfa_dmc!$A173,env_ac_mfa_dmc!$C:$C,Data_mfa_dmc!F$152,env_ac_mfa_dmc!$D:$D,Data_mfa_dmc!$B$148,env_ac_mfa_dmc!$E:$E,Data_mfa_dmc!$B$150)</f>
        <v>2.15</v>
      </c>
      <c r="G173" s="152">
        <f>SUMIFS(env_ac_mfa_dmc!$F:$F,env_ac_mfa_dmc!$A:$A,Data_mfa_dmc!$B$149,env_ac_mfa_dmc!$B:$B,Data_mfa_dmc!$A173,env_ac_mfa_dmc!$C:$C,Data_mfa_dmc!G$152,env_ac_mfa_dmc!$D:$D,Data_mfa_dmc!$B$148,env_ac_mfa_dmc!$E:$E,Data_mfa_dmc!$B$150)</f>
        <v>4.0060000000000002</v>
      </c>
      <c r="H173" s="152">
        <f>SUMIFS(env_ac_mfa_dmc!$F:$F,env_ac_mfa_dmc!$A:$A,Data_mfa_dmc!$B$149,env_ac_mfa_dmc!$B:$B,Data_mfa_dmc!$A173,env_ac_mfa_dmc!$C:$C,Data_mfa_dmc!H$152,env_ac_mfa_dmc!$D:$D,Data_mfa_dmc!$B$148,env_ac_mfa_dmc!$E:$E,Data_mfa_dmc!$B$150)</f>
        <v>-2.7E-2</v>
      </c>
      <c r="I173" s="152">
        <f>SUMIFS(env_ac_mfa_dmc!$F:$F,env_ac_mfa_dmc!$A:$A,Data_mfa_dmc!$B$149,env_ac_mfa_dmc!$B:$B,Data_mfa_dmc!$A173,env_ac_mfa_dmc!$C:$C,Data_mfa_dmc!I$152,env_ac_mfa_dmc!$D:$D,Data_mfa_dmc!$B$148,env_ac_mfa_dmc!$E:$E,Data_mfa_dmc!$B$150)</f>
        <v>6.3E-2</v>
      </c>
      <c r="J173" s="152">
        <f t="shared" si="3"/>
        <v>3.6000000000000004E-2</v>
      </c>
    </row>
    <row r="174" spans="1:10" x14ac:dyDescent="0.2">
      <c r="A174" s="177" t="s">
        <v>119</v>
      </c>
      <c r="B174" s="177" t="s">
        <v>27</v>
      </c>
      <c r="C174" s="152">
        <f>SUMIFS(env_ac_mfa_dmc!$F:$F,env_ac_mfa_dmc!$A:$A,Data_mfa_dmc!$B$149,env_ac_mfa_dmc!$B:$B,Data_mfa_dmc!$A174,env_ac_mfa_dmc!$C:$C,Data_mfa_dmc!C$152,env_ac_mfa_dmc!$D:$D,Data_mfa_dmc!$B$148,env_ac_mfa_dmc!$E:$E,Data_mfa_dmc!$B$150)</f>
        <v>17.893000000000001</v>
      </c>
      <c r="D174" s="152">
        <f>SUMIFS(env_ac_mfa_dmc!$F:$F,env_ac_mfa_dmc!$A:$A,Data_mfa_dmc!$B$149,env_ac_mfa_dmc!$B:$B,Data_mfa_dmc!$A174,env_ac_mfa_dmc!$C:$C,Data_mfa_dmc!D$152,env_ac_mfa_dmc!$D:$D,Data_mfa_dmc!$B$148,env_ac_mfa_dmc!$E:$E,Data_mfa_dmc!$B$150)</f>
        <v>4.6619999999999999</v>
      </c>
      <c r="E174" s="152">
        <f>SUMIFS(env_ac_mfa_dmc!$F:$F,env_ac_mfa_dmc!$A:$A,Data_mfa_dmc!$B$149,env_ac_mfa_dmc!$B:$B,Data_mfa_dmc!$A174,env_ac_mfa_dmc!$C:$C,Data_mfa_dmc!E$152,env_ac_mfa_dmc!$D:$D,Data_mfa_dmc!$B$148,env_ac_mfa_dmc!$E:$E,Data_mfa_dmc!$B$150)</f>
        <v>1.002</v>
      </c>
      <c r="F174" s="152">
        <f>SUMIFS(env_ac_mfa_dmc!$F:$F,env_ac_mfa_dmc!$A:$A,Data_mfa_dmc!$B$149,env_ac_mfa_dmc!$B:$B,Data_mfa_dmc!$A174,env_ac_mfa_dmc!$C:$C,Data_mfa_dmc!F$152,env_ac_mfa_dmc!$D:$D,Data_mfa_dmc!$B$148,env_ac_mfa_dmc!$E:$E,Data_mfa_dmc!$B$150)</f>
        <v>9.1820000000000004</v>
      </c>
      <c r="G174" s="152">
        <f>SUMIFS(env_ac_mfa_dmc!$F:$F,env_ac_mfa_dmc!$A:$A,Data_mfa_dmc!$B$149,env_ac_mfa_dmc!$B:$B,Data_mfa_dmc!$A174,env_ac_mfa_dmc!$C:$C,Data_mfa_dmc!G$152,env_ac_mfa_dmc!$D:$D,Data_mfa_dmc!$B$148,env_ac_mfa_dmc!$E:$E,Data_mfa_dmc!$B$150)</f>
        <v>2.536</v>
      </c>
      <c r="H174" s="152">
        <f>SUMIFS(env_ac_mfa_dmc!$F:$F,env_ac_mfa_dmc!$A:$A,Data_mfa_dmc!$B$149,env_ac_mfa_dmc!$B:$B,Data_mfa_dmc!$A174,env_ac_mfa_dmc!$C:$C,Data_mfa_dmc!H$152,env_ac_mfa_dmc!$D:$D,Data_mfa_dmc!$B$148,env_ac_mfa_dmc!$E:$E,Data_mfa_dmc!$B$150)</f>
        <v>0.52300000000000002</v>
      </c>
      <c r="I174" s="152">
        <f>SUMIFS(env_ac_mfa_dmc!$F:$F,env_ac_mfa_dmc!$A:$A,Data_mfa_dmc!$B$149,env_ac_mfa_dmc!$B:$B,Data_mfa_dmc!$A174,env_ac_mfa_dmc!$C:$C,Data_mfa_dmc!I$152,env_ac_mfa_dmc!$D:$D,Data_mfa_dmc!$B$148,env_ac_mfa_dmc!$E:$E,Data_mfa_dmc!$B$150)</f>
        <v>-1.2999999999999999E-2</v>
      </c>
      <c r="J174" s="152">
        <f t="shared" si="3"/>
        <v>0.51</v>
      </c>
    </row>
    <row r="175" spans="1:10" x14ac:dyDescent="0.2">
      <c r="A175" s="177" t="s">
        <v>118</v>
      </c>
      <c r="B175" s="177" t="s">
        <v>30</v>
      </c>
      <c r="C175" s="152">
        <f>SUMIFS(env_ac_mfa_dmc!$F:$F,env_ac_mfa_dmc!$A:$A,Data_mfa_dmc!$B$149,env_ac_mfa_dmc!$B:$B,Data_mfa_dmc!$A175,env_ac_mfa_dmc!$C:$C,Data_mfa_dmc!C$152,env_ac_mfa_dmc!$D:$D,Data_mfa_dmc!$B$148,env_ac_mfa_dmc!$E:$E,Data_mfa_dmc!$B$150)</f>
        <v>17.402999999999999</v>
      </c>
      <c r="D175" s="152">
        <f>SUMIFS(env_ac_mfa_dmc!$F:$F,env_ac_mfa_dmc!$A:$A,Data_mfa_dmc!$B$149,env_ac_mfa_dmc!$B:$B,Data_mfa_dmc!$A175,env_ac_mfa_dmc!$C:$C,Data_mfa_dmc!D$152,env_ac_mfa_dmc!$D:$D,Data_mfa_dmc!$B$148,env_ac_mfa_dmc!$E:$E,Data_mfa_dmc!$B$150)</f>
        <v>4.1719999999999997</v>
      </c>
      <c r="E175" s="152">
        <f>SUMIFS(env_ac_mfa_dmc!$F:$F,env_ac_mfa_dmc!$A:$A,Data_mfa_dmc!$B$149,env_ac_mfa_dmc!$B:$B,Data_mfa_dmc!$A175,env_ac_mfa_dmc!$C:$C,Data_mfa_dmc!E$152,env_ac_mfa_dmc!$D:$D,Data_mfa_dmc!$B$148,env_ac_mfa_dmc!$E:$E,Data_mfa_dmc!$B$150)</f>
        <v>0.98199999999999998</v>
      </c>
      <c r="F175" s="152">
        <f>SUMIFS(env_ac_mfa_dmc!$F:$F,env_ac_mfa_dmc!$A:$A,Data_mfa_dmc!$B$149,env_ac_mfa_dmc!$B:$B,Data_mfa_dmc!$A175,env_ac_mfa_dmc!$C:$C,Data_mfa_dmc!F$152,env_ac_mfa_dmc!$D:$D,Data_mfa_dmc!$B$148,env_ac_mfa_dmc!$E:$E,Data_mfa_dmc!$B$150)</f>
        <v>8.6669999999999998</v>
      </c>
      <c r="G175" s="152">
        <f>SUMIFS(env_ac_mfa_dmc!$F:$F,env_ac_mfa_dmc!$A:$A,Data_mfa_dmc!$B$149,env_ac_mfa_dmc!$B:$B,Data_mfa_dmc!$A175,env_ac_mfa_dmc!$C:$C,Data_mfa_dmc!G$152,env_ac_mfa_dmc!$D:$D,Data_mfa_dmc!$B$148,env_ac_mfa_dmc!$E:$E,Data_mfa_dmc!$B$150)</f>
        <v>3.7210000000000001</v>
      </c>
      <c r="H175" s="152">
        <f>SUMIFS(env_ac_mfa_dmc!$F:$F,env_ac_mfa_dmc!$A:$A,Data_mfa_dmc!$B$149,env_ac_mfa_dmc!$B:$B,Data_mfa_dmc!$A175,env_ac_mfa_dmc!$C:$C,Data_mfa_dmc!H$152,env_ac_mfa_dmc!$D:$D,Data_mfa_dmc!$B$148,env_ac_mfa_dmc!$E:$E,Data_mfa_dmc!$B$150)</f>
        <v>-0.14000000000000001</v>
      </c>
      <c r="I175" s="152">
        <f>SUMIFS(env_ac_mfa_dmc!$F:$F,env_ac_mfa_dmc!$A:$A,Data_mfa_dmc!$B$149,env_ac_mfa_dmc!$B:$B,Data_mfa_dmc!$A175,env_ac_mfa_dmc!$C:$C,Data_mfa_dmc!I$152,env_ac_mfa_dmc!$D:$D,Data_mfa_dmc!$B$148,env_ac_mfa_dmc!$E:$E,Data_mfa_dmc!$B$150)</f>
        <v>0</v>
      </c>
      <c r="J175" s="152">
        <f t="shared" si="3"/>
        <v>-0.14000000000000001</v>
      </c>
    </row>
    <row r="176" spans="1:10" x14ac:dyDescent="0.2">
      <c r="A176" s="177" t="s">
        <v>117</v>
      </c>
      <c r="B176" s="177" t="s">
        <v>35</v>
      </c>
      <c r="C176" s="152">
        <f>SUMIFS(env_ac_mfa_dmc!$F:$F,env_ac_mfa_dmc!$A:$A,Data_mfa_dmc!$B$149,env_ac_mfa_dmc!$B:$B,Data_mfa_dmc!$A176,env_ac_mfa_dmc!$C:$C,Data_mfa_dmc!C$152,env_ac_mfa_dmc!$D:$D,Data_mfa_dmc!$B$148,env_ac_mfa_dmc!$E:$E,Data_mfa_dmc!$B$150)</f>
        <v>14.893000000000001</v>
      </c>
      <c r="D176" s="152">
        <f>SUMIFS(env_ac_mfa_dmc!$F:$F,env_ac_mfa_dmc!$A:$A,Data_mfa_dmc!$B$149,env_ac_mfa_dmc!$B:$B,Data_mfa_dmc!$A176,env_ac_mfa_dmc!$C:$C,Data_mfa_dmc!D$152,env_ac_mfa_dmc!$D:$D,Data_mfa_dmc!$B$148,env_ac_mfa_dmc!$E:$E,Data_mfa_dmc!$B$150)</f>
        <v>3.2149999999999999</v>
      </c>
      <c r="E176" s="152">
        <f>SUMIFS(env_ac_mfa_dmc!$F:$F,env_ac_mfa_dmc!$A:$A,Data_mfa_dmc!$B$149,env_ac_mfa_dmc!$B:$B,Data_mfa_dmc!$A176,env_ac_mfa_dmc!$C:$C,Data_mfa_dmc!E$152,env_ac_mfa_dmc!$D:$D,Data_mfa_dmc!$B$148,env_ac_mfa_dmc!$E:$E,Data_mfa_dmc!$B$150)</f>
        <v>0.94599999999999995</v>
      </c>
      <c r="F176" s="152">
        <f>SUMIFS(env_ac_mfa_dmc!$F:$F,env_ac_mfa_dmc!$A:$A,Data_mfa_dmc!$B$149,env_ac_mfa_dmc!$B:$B,Data_mfa_dmc!$A176,env_ac_mfa_dmc!$C:$C,Data_mfa_dmc!F$152,env_ac_mfa_dmc!$D:$D,Data_mfa_dmc!$B$148,env_ac_mfa_dmc!$E:$E,Data_mfa_dmc!$B$150)</f>
        <v>9.2560000000000002</v>
      </c>
      <c r="G176" s="152">
        <f>SUMIFS(env_ac_mfa_dmc!$F:$F,env_ac_mfa_dmc!$A:$A,Data_mfa_dmc!$B$149,env_ac_mfa_dmc!$B:$B,Data_mfa_dmc!$A176,env_ac_mfa_dmc!$C:$C,Data_mfa_dmc!G$152,env_ac_mfa_dmc!$D:$D,Data_mfa_dmc!$B$148,env_ac_mfa_dmc!$E:$E,Data_mfa_dmc!$B$150)</f>
        <v>1.208</v>
      </c>
      <c r="H176" s="152">
        <f>SUMIFS(env_ac_mfa_dmc!$F:$F,env_ac_mfa_dmc!$A:$A,Data_mfa_dmc!$B$149,env_ac_mfa_dmc!$B:$B,Data_mfa_dmc!$A176,env_ac_mfa_dmc!$C:$C,Data_mfa_dmc!H$152,env_ac_mfa_dmc!$D:$D,Data_mfa_dmc!$B$148,env_ac_mfa_dmc!$E:$E,Data_mfa_dmc!$B$150)</f>
        <v>0.13700000000000001</v>
      </c>
      <c r="I176" s="152">
        <f>SUMIFS(env_ac_mfa_dmc!$F:$F,env_ac_mfa_dmc!$A:$A,Data_mfa_dmc!$B$149,env_ac_mfa_dmc!$B:$B,Data_mfa_dmc!$A176,env_ac_mfa_dmc!$C:$C,Data_mfa_dmc!I$152,env_ac_mfa_dmc!$D:$D,Data_mfa_dmc!$B$148,env_ac_mfa_dmc!$E:$E,Data_mfa_dmc!$B$150)</f>
        <v>0.13100000000000001</v>
      </c>
      <c r="J176" s="152">
        <f t="shared" si="3"/>
        <v>0.26800000000000002</v>
      </c>
    </row>
    <row r="177" spans="1:10" x14ac:dyDescent="0.2">
      <c r="A177" s="177" t="s">
        <v>116</v>
      </c>
      <c r="B177" s="177" t="s">
        <v>23</v>
      </c>
      <c r="C177" s="152">
        <f>SUMIFS(env_ac_mfa_dmc!$F:$F,env_ac_mfa_dmc!$A:$A,Data_mfa_dmc!$B$149,env_ac_mfa_dmc!$B:$B,Data_mfa_dmc!$A177,env_ac_mfa_dmc!$C:$C,Data_mfa_dmc!C$152,env_ac_mfa_dmc!$D:$D,Data_mfa_dmc!$B$148,env_ac_mfa_dmc!$E:$E,Data_mfa_dmc!$B$150)</f>
        <v>28.478999999999999</v>
      </c>
      <c r="D177" s="152">
        <f>SUMIFS(env_ac_mfa_dmc!$F:$F,env_ac_mfa_dmc!$A:$A,Data_mfa_dmc!$B$149,env_ac_mfa_dmc!$B:$B,Data_mfa_dmc!$A177,env_ac_mfa_dmc!$C:$C,Data_mfa_dmc!D$152,env_ac_mfa_dmc!$D:$D,Data_mfa_dmc!$B$148,env_ac_mfa_dmc!$E:$E,Data_mfa_dmc!$B$150)</f>
        <v>3.08</v>
      </c>
      <c r="E177" s="152">
        <f>SUMIFS(env_ac_mfa_dmc!$F:$F,env_ac_mfa_dmc!$A:$A,Data_mfa_dmc!$B$149,env_ac_mfa_dmc!$B:$B,Data_mfa_dmc!$A177,env_ac_mfa_dmc!$C:$C,Data_mfa_dmc!E$152,env_ac_mfa_dmc!$D:$D,Data_mfa_dmc!$B$148,env_ac_mfa_dmc!$E:$E,Data_mfa_dmc!$B$150)</f>
        <v>0.34899999999999998</v>
      </c>
      <c r="F177" s="152">
        <f>SUMIFS(env_ac_mfa_dmc!$F:$F,env_ac_mfa_dmc!$A:$A,Data_mfa_dmc!$B$149,env_ac_mfa_dmc!$B:$B,Data_mfa_dmc!$A177,env_ac_mfa_dmc!$C:$C,Data_mfa_dmc!F$152,env_ac_mfa_dmc!$D:$D,Data_mfa_dmc!$B$148,env_ac_mfa_dmc!$E:$E,Data_mfa_dmc!$B$150)</f>
        <v>23.087</v>
      </c>
      <c r="G177" s="152">
        <f>SUMIFS(env_ac_mfa_dmc!$F:$F,env_ac_mfa_dmc!$A:$A,Data_mfa_dmc!$B$149,env_ac_mfa_dmc!$B:$B,Data_mfa_dmc!$A177,env_ac_mfa_dmc!$C:$C,Data_mfa_dmc!G$152,env_ac_mfa_dmc!$D:$D,Data_mfa_dmc!$B$148,env_ac_mfa_dmc!$E:$E,Data_mfa_dmc!$B$150)</f>
        <v>1.879</v>
      </c>
      <c r="H177" s="152">
        <f>SUMIFS(env_ac_mfa_dmc!$F:$F,env_ac_mfa_dmc!$A:$A,Data_mfa_dmc!$B$149,env_ac_mfa_dmc!$B:$B,Data_mfa_dmc!$A177,env_ac_mfa_dmc!$C:$C,Data_mfa_dmc!H$152,env_ac_mfa_dmc!$D:$D,Data_mfa_dmc!$B$148,env_ac_mfa_dmc!$E:$E,Data_mfa_dmc!$B$150)</f>
        <v>8.3000000000000004E-2</v>
      </c>
      <c r="I177" s="152">
        <f>SUMIFS(env_ac_mfa_dmc!$F:$F,env_ac_mfa_dmc!$A:$A,Data_mfa_dmc!$B$149,env_ac_mfa_dmc!$B:$B,Data_mfa_dmc!$A177,env_ac_mfa_dmc!$C:$C,Data_mfa_dmc!I$152,env_ac_mfa_dmc!$D:$D,Data_mfa_dmc!$B$148,env_ac_mfa_dmc!$E:$E,Data_mfa_dmc!$B$150)</f>
        <v>0</v>
      </c>
      <c r="J177" s="152">
        <f t="shared" si="3"/>
        <v>8.3000000000000004E-2</v>
      </c>
    </row>
    <row r="178" spans="1:10" x14ac:dyDescent="0.2">
      <c r="A178" s="177" t="s">
        <v>115</v>
      </c>
      <c r="B178" s="177" t="s">
        <v>38</v>
      </c>
      <c r="C178" s="152">
        <f>SUMIFS(env_ac_mfa_dmc!$F:$F,env_ac_mfa_dmc!$A:$A,Data_mfa_dmc!$B$149,env_ac_mfa_dmc!$B:$B,Data_mfa_dmc!$A178,env_ac_mfa_dmc!$C:$C,Data_mfa_dmc!C$152,env_ac_mfa_dmc!$D:$D,Data_mfa_dmc!$B$148,env_ac_mfa_dmc!$E:$E,Data_mfa_dmc!$B$150)</f>
        <v>13.093</v>
      </c>
      <c r="D178" s="152">
        <f>SUMIFS(env_ac_mfa_dmc!$F:$F,env_ac_mfa_dmc!$A:$A,Data_mfa_dmc!$B$149,env_ac_mfa_dmc!$B:$B,Data_mfa_dmc!$A178,env_ac_mfa_dmc!$C:$C,Data_mfa_dmc!D$152,env_ac_mfa_dmc!$D:$D,Data_mfa_dmc!$B$148,env_ac_mfa_dmc!$E:$E,Data_mfa_dmc!$B$150)</f>
        <v>2.6469999999999998</v>
      </c>
      <c r="E178" s="152">
        <f>SUMIFS(env_ac_mfa_dmc!$F:$F,env_ac_mfa_dmc!$A:$A,Data_mfa_dmc!$B$149,env_ac_mfa_dmc!$B:$B,Data_mfa_dmc!$A178,env_ac_mfa_dmc!$C:$C,Data_mfa_dmc!E$152,env_ac_mfa_dmc!$D:$D,Data_mfa_dmc!$B$148,env_ac_mfa_dmc!$E:$E,Data_mfa_dmc!$B$150)</f>
        <v>0.27800000000000002</v>
      </c>
      <c r="F178" s="152">
        <f>SUMIFS(env_ac_mfa_dmc!$F:$F,env_ac_mfa_dmc!$A:$A,Data_mfa_dmc!$B$149,env_ac_mfa_dmc!$B:$B,Data_mfa_dmc!$A178,env_ac_mfa_dmc!$C:$C,Data_mfa_dmc!F$152,env_ac_mfa_dmc!$D:$D,Data_mfa_dmc!$B$148,env_ac_mfa_dmc!$E:$E,Data_mfa_dmc!$B$150)</f>
        <v>7.1040000000000001</v>
      </c>
      <c r="G178" s="152">
        <f>SUMIFS(env_ac_mfa_dmc!$F:$F,env_ac_mfa_dmc!$A:$A,Data_mfa_dmc!$B$149,env_ac_mfa_dmc!$B:$B,Data_mfa_dmc!$A178,env_ac_mfa_dmc!$C:$C,Data_mfa_dmc!G$152,env_ac_mfa_dmc!$D:$D,Data_mfa_dmc!$B$148,env_ac_mfa_dmc!$E:$E,Data_mfa_dmc!$B$150)</f>
        <v>3.149</v>
      </c>
      <c r="H178" s="152">
        <f>SUMIFS(env_ac_mfa_dmc!$F:$F,env_ac_mfa_dmc!$A:$A,Data_mfa_dmc!$B$149,env_ac_mfa_dmc!$B:$B,Data_mfa_dmc!$A178,env_ac_mfa_dmc!$C:$C,Data_mfa_dmc!H$152,env_ac_mfa_dmc!$D:$D,Data_mfa_dmc!$B$148,env_ac_mfa_dmc!$E:$E,Data_mfa_dmc!$B$150)</f>
        <v>-8.3000000000000004E-2</v>
      </c>
      <c r="I178" s="152">
        <f>SUMIFS(env_ac_mfa_dmc!$F:$F,env_ac_mfa_dmc!$A:$A,Data_mfa_dmc!$B$149,env_ac_mfa_dmc!$B:$B,Data_mfa_dmc!$A178,env_ac_mfa_dmc!$C:$C,Data_mfa_dmc!I$152,env_ac_mfa_dmc!$D:$D,Data_mfa_dmc!$B$148,env_ac_mfa_dmc!$E:$E,Data_mfa_dmc!$B$150)</f>
        <v>-3.0000000000000001E-3</v>
      </c>
      <c r="J178" s="152">
        <f t="shared" si="3"/>
        <v>-8.6000000000000007E-2</v>
      </c>
    </row>
    <row r="179" spans="1:10" x14ac:dyDescent="0.2">
      <c r="A179" s="177" t="s">
        <v>114</v>
      </c>
      <c r="B179" s="177" t="s">
        <v>37</v>
      </c>
      <c r="C179" s="152">
        <f>SUMIFS(env_ac_mfa_dmc!$F:$F,env_ac_mfa_dmc!$A:$A,Data_mfa_dmc!$B$149,env_ac_mfa_dmc!$B:$B,Data_mfa_dmc!$A179,env_ac_mfa_dmc!$C:$C,Data_mfa_dmc!C$152,env_ac_mfa_dmc!$D:$D,Data_mfa_dmc!$B$148,env_ac_mfa_dmc!$E:$E,Data_mfa_dmc!$B$150)</f>
        <v>11.871</v>
      </c>
      <c r="D179" s="152">
        <f>SUMIFS(env_ac_mfa_dmc!$F:$F,env_ac_mfa_dmc!$A:$A,Data_mfa_dmc!$B$149,env_ac_mfa_dmc!$B:$B,Data_mfa_dmc!$A179,env_ac_mfa_dmc!$C:$C,Data_mfa_dmc!D$152,env_ac_mfa_dmc!$D:$D,Data_mfa_dmc!$B$148,env_ac_mfa_dmc!$E:$E,Data_mfa_dmc!$B$150)</f>
        <v>3.1720000000000002</v>
      </c>
      <c r="E179" s="152">
        <f>SUMIFS(env_ac_mfa_dmc!$F:$F,env_ac_mfa_dmc!$A:$A,Data_mfa_dmc!$B$149,env_ac_mfa_dmc!$B:$B,Data_mfa_dmc!$A179,env_ac_mfa_dmc!$C:$C,Data_mfa_dmc!E$152,env_ac_mfa_dmc!$D:$D,Data_mfa_dmc!$B$148,env_ac_mfa_dmc!$E:$E,Data_mfa_dmc!$B$150)</f>
        <v>0.57099999999999995</v>
      </c>
      <c r="F179" s="152">
        <f>SUMIFS(env_ac_mfa_dmc!$F:$F,env_ac_mfa_dmc!$A:$A,Data_mfa_dmc!$B$149,env_ac_mfa_dmc!$B:$B,Data_mfa_dmc!$A179,env_ac_mfa_dmc!$C:$C,Data_mfa_dmc!F$152,env_ac_mfa_dmc!$D:$D,Data_mfa_dmc!$B$148,env_ac_mfa_dmc!$E:$E,Data_mfa_dmc!$B$150)</f>
        <v>5.9580000000000002</v>
      </c>
      <c r="G179" s="152">
        <f>SUMIFS(env_ac_mfa_dmc!$F:$F,env_ac_mfa_dmc!$A:$A,Data_mfa_dmc!$B$149,env_ac_mfa_dmc!$B:$B,Data_mfa_dmc!$A179,env_ac_mfa_dmc!$C:$C,Data_mfa_dmc!G$152,env_ac_mfa_dmc!$D:$D,Data_mfa_dmc!$B$148,env_ac_mfa_dmc!$E:$E,Data_mfa_dmc!$B$150)</f>
        <v>1.9430000000000001</v>
      </c>
      <c r="H179" s="152">
        <f>SUMIFS(env_ac_mfa_dmc!$F:$F,env_ac_mfa_dmc!$A:$A,Data_mfa_dmc!$B$149,env_ac_mfa_dmc!$B:$B,Data_mfa_dmc!$A179,env_ac_mfa_dmc!$C:$C,Data_mfa_dmc!H$152,env_ac_mfa_dmc!$D:$D,Data_mfa_dmc!$B$148,env_ac_mfa_dmc!$E:$E,Data_mfa_dmc!$B$150)</f>
        <v>0.22600000000000001</v>
      </c>
      <c r="I179" s="152">
        <f>SUMIFS(env_ac_mfa_dmc!$F:$F,env_ac_mfa_dmc!$A:$A,Data_mfa_dmc!$B$149,env_ac_mfa_dmc!$B:$B,Data_mfa_dmc!$A179,env_ac_mfa_dmc!$C:$C,Data_mfa_dmc!I$152,env_ac_mfa_dmc!$D:$D,Data_mfa_dmc!$B$148,env_ac_mfa_dmc!$E:$E,Data_mfa_dmc!$B$150)</f>
        <v>2E-3</v>
      </c>
      <c r="J179" s="152">
        <f t="shared" si="3"/>
        <v>0.22800000000000001</v>
      </c>
    </row>
    <row r="180" spans="1:10" x14ac:dyDescent="0.2">
      <c r="A180" s="177" t="s">
        <v>113</v>
      </c>
      <c r="B180" s="177" t="s">
        <v>20</v>
      </c>
      <c r="C180" s="152">
        <f>SUMIFS(env_ac_mfa_dmc!$F:$F,env_ac_mfa_dmc!$A:$A,Data_mfa_dmc!$B$149,env_ac_mfa_dmc!$B:$B,Data_mfa_dmc!$A180,env_ac_mfa_dmc!$C:$C,Data_mfa_dmc!C$152,env_ac_mfa_dmc!$D:$D,Data_mfa_dmc!$B$148,env_ac_mfa_dmc!$E:$E,Data_mfa_dmc!$B$150)</f>
        <v>44.982999999999997</v>
      </c>
      <c r="D180" s="152">
        <f>SUMIFS(env_ac_mfa_dmc!$F:$F,env_ac_mfa_dmc!$A:$A,Data_mfa_dmc!$B$149,env_ac_mfa_dmc!$B:$B,Data_mfa_dmc!$A180,env_ac_mfa_dmc!$C:$C,Data_mfa_dmc!D$152,env_ac_mfa_dmc!$D:$D,Data_mfa_dmc!$B$148,env_ac_mfa_dmc!$E:$E,Data_mfa_dmc!$B$150)</f>
        <v>6.9020000000000001</v>
      </c>
      <c r="E180" s="152">
        <f>SUMIFS(env_ac_mfa_dmc!$F:$F,env_ac_mfa_dmc!$A:$A,Data_mfa_dmc!$B$149,env_ac_mfa_dmc!$B:$B,Data_mfa_dmc!$A180,env_ac_mfa_dmc!$C:$C,Data_mfa_dmc!E$152,env_ac_mfa_dmc!$D:$D,Data_mfa_dmc!$B$148,env_ac_mfa_dmc!$E:$E,Data_mfa_dmc!$B$150)</f>
        <v>6.1029999999999998</v>
      </c>
      <c r="F180" s="152">
        <f>SUMIFS(env_ac_mfa_dmc!$F:$F,env_ac_mfa_dmc!$A:$A,Data_mfa_dmc!$B$149,env_ac_mfa_dmc!$B:$B,Data_mfa_dmc!$A180,env_ac_mfa_dmc!$C:$C,Data_mfa_dmc!F$152,env_ac_mfa_dmc!$D:$D,Data_mfa_dmc!$B$148,env_ac_mfa_dmc!$E:$E,Data_mfa_dmc!$B$150)</f>
        <v>29.059000000000001</v>
      </c>
      <c r="G180" s="152">
        <f>SUMIFS(env_ac_mfa_dmc!$F:$F,env_ac_mfa_dmc!$A:$A,Data_mfa_dmc!$B$149,env_ac_mfa_dmc!$B:$B,Data_mfa_dmc!$A180,env_ac_mfa_dmc!$C:$C,Data_mfa_dmc!G$152,env_ac_mfa_dmc!$D:$D,Data_mfa_dmc!$B$148,env_ac_mfa_dmc!$E:$E,Data_mfa_dmc!$B$150)</f>
        <v>2.7309999999999999</v>
      </c>
      <c r="H180" s="152">
        <f>SUMIFS(env_ac_mfa_dmc!$F:$F,env_ac_mfa_dmc!$A:$A,Data_mfa_dmc!$B$149,env_ac_mfa_dmc!$B:$B,Data_mfa_dmc!$A180,env_ac_mfa_dmc!$C:$C,Data_mfa_dmc!H$152,env_ac_mfa_dmc!$D:$D,Data_mfa_dmc!$B$148,env_ac_mfa_dmc!$E:$E,Data_mfa_dmc!$B$150)</f>
        <v>0.189</v>
      </c>
      <c r="I180" s="152">
        <f>SUMIFS(env_ac_mfa_dmc!$F:$F,env_ac_mfa_dmc!$A:$A,Data_mfa_dmc!$B$149,env_ac_mfa_dmc!$B:$B,Data_mfa_dmc!$A180,env_ac_mfa_dmc!$C:$C,Data_mfa_dmc!I$152,env_ac_mfa_dmc!$D:$D,Data_mfa_dmc!$B$148,env_ac_mfa_dmc!$E:$E,Data_mfa_dmc!$B$150)</f>
        <v>-2E-3</v>
      </c>
      <c r="J180" s="152">
        <f t="shared" si="3"/>
        <v>0.187</v>
      </c>
    </row>
    <row r="181" spans="1:10" x14ac:dyDescent="0.2">
      <c r="A181" s="177" t="s">
        <v>112</v>
      </c>
      <c r="B181" s="177" t="s">
        <v>25</v>
      </c>
      <c r="C181" s="152">
        <f>SUMIFS(env_ac_mfa_dmc!$F:$F,env_ac_mfa_dmc!$A:$A,Data_mfa_dmc!$B$149,env_ac_mfa_dmc!$B:$B,Data_mfa_dmc!$A181,env_ac_mfa_dmc!$C:$C,Data_mfa_dmc!C$152,env_ac_mfa_dmc!$D:$D,Data_mfa_dmc!$B$148,env_ac_mfa_dmc!$E:$E,Data_mfa_dmc!$B$150)</f>
        <v>24.315999999999999</v>
      </c>
      <c r="D181" s="152">
        <f>SUMIFS(env_ac_mfa_dmc!$F:$F,env_ac_mfa_dmc!$A:$A,Data_mfa_dmc!$B$149,env_ac_mfa_dmc!$B:$B,Data_mfa_dmc!$A181,env_ac_mfa_dmc!$C:$C,Data_mfa_dmc!D$152,env_ac_mfa_dmc!$D:$D,Data_mfa_dmc!$B$148,env_ac_mfa_dmc!$E:$E,Data_mfa_dmc!$B$150)</f>
        <v>5.6219999999999999</v>
      </c>
      <c r="E181" s="152">
        <f>SUMIFS(env_ac_mfa_dmc!$F:$F,env_ac_mfa_dmc!$A:$A,Data_mfa_dmc!$B$149,env_ac_mfa_dmc!$B:$B,Data_mfa_dmc!$A181,env_ac_mfa_dmc!$C:$C,Data_mfa_dmc!E$152,env_ac_mfa_dmc!$D:$D,Data_mfa_dmc!$B$148,env_ac_mfa_dmc!$E:$E,Data_mfa_dmc!$B$150)</f>
        <v>5.7930000000000001</v>
      </c>
      <c r="F181" s="152">
        <f>SUMIFS(env_ac_mfa_dmc!$F:$F,env_ac_mfa_dmc!$A:$A,Data_mfa_dmc!$B$149,env_ac_mfa_dmc!$B:$B,Data_mfa_dmc!$A181,env_ac_mfa_dmc!$C:$C,Data_mfa_dmc!F$152,env_ac_mfa_dmc!$D:$D,Data_mfa_dmc!$B$148,env_ac_mfa_dmc!$E:$E,Data_mfa_dmc!$B$150)</f>
        <v>10.920999999999999</v>
      </c>
      <c r="G181" s="152">
        <f>SUMIFS(env_ac_mfa_dmc!$F:$F,env_ac_mfa_dmc!$A:$A,Data_mfa_dmc!$B$149,env_ac_mfa_dmc!$B:$B,Data_mfa_dmc!$A181,env_ac_mfa_dmc!$C:$C,Data_mfa_dmc!G$152,env_ac_mfa_dmc!$D:$D,Data_mfa_dmc!$B$148,env_ac_mfa_dmc!$E:$E,Data_mfa_dmc!$B$150)</f>
        <v>1.5009999999999999</v>
      </c>
      <c r="H181" s="152">
        <f>SUMIFS(env_ac_mfa_dmc!$F:$F,env_ac_mfa_dmc!$A:$A,Data_mfa_dmc!$B$149,env_ac_mfa_dmc!$B:$B,Data_mfa_dmc!$A181,env_ac_mfa_dmc!$C:$C,Data_mfa_dmc!H$152,env_ac_mfa_dmc!$D:$D,Data_mfa_dmc!$B$148,env_ac_mfa_dmc!$E:$E,Data_mfa_dmc!$B$150)</f>
        <v>0.38200000000000001</v>
      </c>
      <c r="I181" s="152">
        <f>SUMIFS(env_ac_mfa_dmc!$F:$F,env_ac_mfa_dmc!$A:$A,Data_mfa_dmc!$B$149,env_ac_mfa_dmc!$B:$B,Data_mfa_dmc!$A181,env_ac_mfa_dmc!$C:$C,Data_mfa_dmc!I$152,env_ac_mfa_dmc!$D:$D,Data_mfa_dmc!$B$148,env_ac_mfa_dmc!$E:$E,Data_mfa_dmc!$B$150)</f>
        <v>9.6000000000000002E-2</v>
      </c>
      <c r="J181" s="152">
        <f t="shared" si="3"/>
        <v>0.47799999999999998</v>
      </c>
    </row>
    <row r="182" spans="1:10" x14ac:dyDescent="0.2">
      <c r="A182" s="177" t="s">
        <v>669</v>
      </c>
      <c r="B182" s="177" t="s">
        <v>372</v>
      </c>
      <c r="C182" s="152">
        <f>SUMIFS(env_ac_mfa_dmc!$F:$F,env_ac_mfa_dmc!$A:$A,Data_mfa_dmc!$B$149,env_ac_mfa_dmc!$B:$B,Data_mfa_dmc!$A182,env_ac_mfa_dmc!$C:$C,Data_mfa_dmc!C$152,env_ac_mfa_dmc!$D:$D,Data_mfa_dmc!$B$148,env_ac_mfa_dmc!$E:$E,Data_mfa_dmc!$B$150)</f>
        <v>15.538</v>
      </c>
      <c r="D182" s="152">
        <f>SUMIFS(env_ac_mfa_dmc!$F:$F,env_ac_mfa_dmc!$A:$A,Data_mfa_dmc!$B$149,env_ac_mfa_dmc!$B:$B,Data_mfa_dmc!$A182,env_ac_mfa_dmc!$C:$C,Data_mfa_dmc!D$152,env_ac_mfa_dmc!$D:$D,Data_mfa_dmc!$B$148,env_ac_mfa_dmc!$E:$E,Data_mfa_dmc!$B$150)</f>
        <v>3.9159999999999999</v>
      </c>
      <c r="E182" s="152">
        <f>SUMIFS(env_ac_mfa_dmc!$F:$F,env_ac_mfa_dmc!$A:$A,Data_mfa_dmc!$B$149,env_ac_mfa_dmc!$B:$B,Data_mfa_dmc!$A182,env_ac_mfa_dmc!$C:$C,Data_mfa_dmc!E$152,env_ac_mfa_dmc!$D:$D,Data_mfa_dmc!$B$148,env_ac_mfa_dmc!$E:$E,Data_mfa_dmc!$B$150)</f>
        <v>2.2269999999999999</v>
      </c>
      <c r="F182" s="152">
        <f>SUMIFS(env_ac_mfa_dmc!$F:$F,env_ac_mfa_dmc!$A:$A,Data_mfa_dmc!$B$149,env_ac_mfa_dmc!$B:$B,Data_mfa_dmc!$A182,env_ac_mfa_dmc!$C:$C,Data_mfa_dmc!F$152,env_ac_mfa_dmc!$D:$D,Data_mfa_dmc!$B$148,env_ac_mfa_dmc!$E:$E,Data_mfa_dmc!$B$150)</f>
        <v>5.9180000000000001</v>
      </c>
      <c r="G182" s="152">
        <f>SUMIFS(env_ac_mfa_dmc!$F:$F,env_ac_mfa_dmc!$A:$A,Data_mfa_dmc!$B$149,env_ac_mfa_dmc!$B:$B,Data_mfa_dmc!$A182,env_ac_mfa_dmc!$C:$C,Data_mfa_dmc!G$152,env_ac_mfa_dmc!$D:$D,Data_mfa_dmc!$B$148,env_ac_mfa_dmc!$E:$E,Data_mfa_dmc!$B$150)</f>
        <v>2.4929999999999999</v>
      </c>
      <c r="H182" s="152">
        <f>SUMIFS(env_ac_mfa_dmc!$F:$F,env_ac_mfa_dmc!$A:$A,Data_mfa_dmc!$B$149,env_ac_mfa_dmc!$B:$B,Data_mfa_dmc!$A182,env_ac_mfa_dmc!$C:$C,Data_mfa_dmc!H$152,env_ac_mfa_dmc!$D:$D,Data_mfa_dmc!$B$148,env_ac_mfa_dmc!$E:$E,Data_mfa_dmc!$B$150)</f>
        <v>1.022</v>
      </c>
      <c r="I182" s="152">
        <f>SUMIFS(env_ac_mfa_dmc!$F:$F,env_ac_mfa_dmc!$A:$A,Data_mfa_dmc!$B$149,env_ac_mfa_dmc!$B:$B,Data_mfa_dmc!$A182,env_ac_mfa_dmc!$C:$C,Data_mfa_dmc!I$152,env_ac_mfa_dmc!$D:$D,Data_mfa_dmc!$B$148,env_ac_mfa_dmc!$E:$E,Data_mfa_dmc!$B$150)</f>
        <v>-3.7999999999999999E-2</v>
      </c>
      <c r="J182" s="152">
        <f t="shared" si="3"/>
        <v>0.98399999999999999</v>
      </c>
    </row>
    <row r="183" spans="1:10" x14ac:dyDescent="0.2">
      <c r="A183" s="177" t="s">
        <v>110</v>
      </c>
      <c r="B183" s="177" t="s">
        <v>18</v>
      </c>
      <c r="C183" s="152">
        <f>SUMIFS(env_ac_mfa_dmc!$F:$F,env_ac_mfa_dmc!$A:$A,Data_mfa_dmc!$B$149,env_ac_mfa_dmc!$B:$B,Data_mfa_dmc!$A183,env_ac_mfa_dmc!$C:$C,Data_mfa_dmc!C$152,env_ac_mfa_dmc!$D:$D,Data_mfa_dmc!$B$148,env_ac_mfa_dmc!$E:$E,Data_mfa_dmc!$B$150)</f>
        <v>23.684999999999999</v>
      </c>
      <c r="D183" s="152">
        <f>SUMIFS(env_ac_mfa_dmc!$F:$F,env_ac_mfa_dmc!$A:$A,Data_mfa_dmc!$B$149,env_ac_mfa_dmc!$B:$B,Data_mfa_dmc!$A183,env_ac_mfa_dmc!$C:$C,Data_mfa_dmc!D$152,env_ac_mfa_dmc!$D:$D,Data_mfa_dmc!$B$148,env_ac_mfa_dmc!$E:$E,Data_mfa_dmc!$B$150)</f>
        <v>2.35</v>
      </c>
      <c r="E183" s="152">
        <f>SUMIFS(env_ac_mfa_dmc!$F:$F,env_ac_mfa_dmc!$A:$A,Data_mfa_dmc!$B$149,env_ac_mfa_dmc!$B:$B,Data_mfa_dmc!$A183,env_ac_mfa_dmc!$C:$C,Data_mfa_dmc!E$152,env_ac_mfa_dmc!$D:$D,Data_mfa_dmc!$B$148,env_ac_mfa_dmc!$E:$E,Data_mfa_dmc!$B$150)</f>
        <v>0.755</v>
      </c>
      <c r="F183" s="152">
        <f>SUMIFS(env_ac_mfa_dmc!$F:$F,env_ac_mfa_dmc!$A:$A,Data_mfa_dmc!$B$149,env_ac_mfa_dmc!$B:$B,Data_mfa_dmc!$A183,env_ac_mfa_dmc!$C:$C,Data_mfa_dmc!F$152,env_ac_mfa_dmc!$D:$D,Data_mfa_dmc!$B$148,env_ac_mfa_dmc!$E:$E,Data_mfa_dmc!$B$150)</f>
        <v>13.696999999999999</v>
      </c>
      <c r="G183" s="152">
        <f>SUMIFS(env_ac_mfa_dmc!$F:$F,env_ac_mfa_dmc!$A:$A,Data_mfa_dmc!$B$149,env_ac_mfa_dmc!$B:$B,Data_mfa_dmc!$A183,env_ac_mfa_dmc!$C:$C,Data_mfa_dmc!G$152,env_ac_mfa_dmc!$D:$D,Data_mfa_dmc!$B$148,env_ac_mfa_dmc!$E:$E,Data_mfa_dmc!$B$150)</f>
        <v>7.1929999999999996</v>
      </c>
      <c r="H183" s="152">
        <f>SUMIFS(env_ac_mfa_dmc!$F:$F,env_ac_mfa_dmc!$A:$A,Data_mfa_dmc!$B$149,env_ac_mfa_dmc!$B:$B,Data_mfa_dmc!$A183,env_ac_mfa_dmc!$C:$C,Data_mfa_dmc!H$152,env_ac_mfa_dmc!$D:$D,Data_mfa_dmc!$B$148,env_ac_mfa_dmc!$E:$E,Data_mfa_dmc!$B$150)</f>
        <v>-9.5000000000000001E-2</v>
      </c>
      <c r="I183" s="152">
        <f>SUMIFS(env_ac_mfa_dmc!$F:$F,env_ac_mfa_dmc!$A:$A,Data_mfa_dmc!$B$149,env_ac_mfa_dmc!$B:$B,Data_mfa_dmc!$A183,env_ac_mfa_dmc!$C:$C,Data_mfa_dmc!I$152,env_ac_mfa_dmc!$D:$D,Data_mfa_dmc!$B$148,env_ac_mfa_dmc!$E:$E,Data_mfa_dmc!$B$150)</f>
        <v>-0.215</v>
      </c>
      <c r="J183" s="152">
        <f t="shared" si="3"/>
        <v>-0.31</v>
      </c>
    </row>
    <row r="184" spans="1:10" x14ac:dyDescent="0.2">
      <c r="A184" s="177" t="s">
        <v>109</v>
      </c>
      <c r="B184" s="177" t="s">
        <v>108</v>
      </c>
      <c r="C184" s="152">
        <f>SUMIFS(env_ac_mfa_dmc!$F:$F,env_ac_mfa_dmc!$A:$A,Data_mfa_dmc!$B$149,env_ac_mfa_dmc!$B:$B,Data_mfa_dmc!$A184,env_ac_mfa_dmc!$C:$C,Data_mfa_dmc!C$152,env_ac_mfa_dmc!$D:$D,Data_mfa_dmc!$B$148,env_ac_mfa_dmc!$E:$E,Data_mfa_dmc!$B$150)</f>
        <v>10.542999999999999</v>
      </c>
      <c r="D184" s="152">
        <f>SUMIFS(env_ac_mfa_dmc!$F:$F,env_ac_mfa_dmc!$A:$A,Data_mfa_dmc!$B$149,env_ac_mfa_dmc!$B:$B,Data_mfa_dmc!$A184,env_ac_mfa_dmc!$C:$C,Data_mfa_dmc!D$152,env_ac_mfa_dmc!$D:$D,Data_mfa_dmc!$B$148,env_ac_mfa_dmc!$E:$E,Data_mfa_dmc!$B$150)</f>
        <v>2.0840000000000001</v>
      </c>
      <c r="E184" s="152">
        <f>SUMIFS(env_ac_mfa_dmc!$F:$F,env_ac_mfa_dmc!$A:$A,Data_mfa_dmc!$B$149,env_ac_mfa_dmc!$B:$B,Data_mfa_dmc!$A184,env_ac_mfa_dmc!$C:$C,Data_mfa_dmc!E$152,env_ac_mfa_dmc!$D:$D,Data_mfa_dmc!$B$148,env_ac_mfa_dmc!$E:$E,Data_mfa_dmc!$B$150)</f>
        <v>0.27200000000000002</v>
      </c>
      <c r="F184" s="152">
        <f>SUMIFS(env_ac_mfa_dmc!$F:$F,env_ac_mfa_dmc!$A:$A,Data_mfa_dmc!$B$149,env_ac_mfa_dmc!$B:$B,Data_mfa_dmc!$A184,env_ac_mfa_dmc!$C:$C,Data_mfa_dmc!F$152,env_ac_mfa_dmc!$D:$D,Data_mfa_dmc!$B$148,env_ac_mfa_dmc!$E:$E,Data_mfa_dmc!$B$150)</f>
        <v>6.3520000000000003</v>
      </c>
      <c r="G184" s="152">
        <f>SUMIFS(env_ac_mfa_dmc!$F:$F,env_ac_mfa_dmc!$A:$A,Data_mfa_dmc!$B$149,env_ac_mfa_dmc!$B:$B,Data_mfa_dmc!$A184,env_ac_mfa_dmc!$C:$C,Data_mfa_dmc!G$152,env_ac_mfa_dmc!$D:$D,Data_mfa_dmc!$B$148,env_ac_mfa_dmc!$E:$E,Data_mfa_dmc!$B$150)</f>
        <v>1.522</v>
      </c>
      <c r="H184" s="152">
        <f>SUMIFS(env_ac_mfa_dmc!$F:$F,env_ac_mfa_dmc!$A:$A,Data_mfa_dmc!$B$149,env_ac_mfa_dmc!$B:$B,Data_mfa_dmc!$A184,env_ac_mfa_dmc!$C:$C,Data_mfa_dmc!H$152,env_ac_mfa_dmc!$D:$D,Data_mfa_dmc!$B$148,env_ac_mfa_dmc!$E:$E,Data_mfa_dmc!$B$150)</f>
        <v>0.376</v>
      </c>
      <c r="I184" s="152">
        <f>SUMIFS(env_ac_mfa_dmc!$F:$F,env_ac_mfa_dmc!$A:$A,Data_mfa_dmc!$B$149,env_ac_mfa_dmc!$B:$B,Data_mfa_dmc!$A184,env_ac_mfa_dmc!$C:$C,Data_mfa_dmc!I$152,env_ac_mfa_dmc!$D:$D,Data_mfa_dmc!$B$148,env_ac_mfa_dmc!$E:$E,Data_mfa_dmc!$B$150)</f>
        <v>-6.4000000000000001E-2</v>
      </c>
      <c r="J184" s="152">
        <f t="shared" si="3"/>
        <v>0.312</v>
      </c>
    </row>
    <row r="185" spans="1:10" x14ac:dyDescent="0.2">
      <c r="A185" s="177" t="s">
        <v>107</v>
      </c>
      <c r="B185" s="185" t="s">
        <v>667</v>
      </c>
      <c r="C185" s="152">
        <f>SUMIFS(env_ac_mfa_dmc!$F:$F,env_ac_mfa_dmc!$A:$A,Data_mfa_dmc!$B$149,env_ac_mfa_dmc!$B:$B,Data_mfa_dmc!$A185,env_ac_mfa_dmc!$C:$C,Data_mfa_dmc!C$152,env_ac_mfa_dmc!$D:$D,Data_mfa_dmc!$B$148,env_ac_mfa_dmc!$E:$E,Data_mfa_dmc!$B$150)</f>
        <v>10.609</v>
      </c>
      <c r="D185" s="152">
        <f>SUMIFS(env_ac_mfa_dmc!$F:$F,env_ac_mfa_dmc!$A:$A,Data_mfa_dmc!$B$149,env_ac_mfa_dmc!$B:$B,Data_mfa_dmc!$A185,env_ac_mfa_dmc!$C:$C,Data_mfa_dmc!D$152,env_ac_mfa_dmc!$D:$D,Data_mfa_dmc!$B$148,env_ac_mfa_dmc!$E:$E,Data_mfa_dmc!$B$150)</f>
        <v>2.6560000000000001</v>
      </c>
      <c r="E185" s="152">
        <f>SUMIFS(env_ac_mfa_dmc!$F:$F,env_ac_mfa_dmc!$A:$A,Data_mfa_dmc!$B$149,env_ac_mfa_dmc!$B:$B,Data_mfa_dmc!$A185,env_ac_mfa_dmc!$C:$C,Data_mfa_dmc!E$152,env_ac_mfa_dmc!$D:$D,Data_mfa_dmc!$B$148,env_ac_mfa_dmc!$E:$E,Data_mfa_dmc!$B$150)</f>
        <v>3.1219999999999999</v>
      </c>
      <c r="F185" s="152">
        <f>SUMIFS(env_ac_mfa_dmc!$F:$F,env_ac_mfa_dmc!$A:$A,Data_mfa_dmc!$B$149,env_ac_mfa_dmc!$B:$B,Data_mfa_dmc!$A185,env_ac_mfa_dmc!$C:$C,Data_mfa_dmc!F$152,env_ac_mfa_dmc!$D:$D,Data_mfa_dmc!$B$148,env_ac_mfa_dmc!$E:$E,Data_mfa_dmc!$B$150)</f>
        <v>1.6890000000000001</v>
      </c>
      <c r="G185" s="152">
        <f>SUMIFS(env_ac_mfa_dmc!$F:$F,env_ac_mfa_dmc!$A:$A,Data_mfa_dmc!$B$149,env_ac_mfa_dmc!$B:$B,Data_mfa_dmc!$A185,env_ac_mfa_dmc!$C:$C,Data_mfa_dmc!G$152,env_ac_mfa_dmc!$D:$D,Data_mfa_dmc!$B$148,env_ac_mfa_dmc!$E:$E,Data_mfa_dmc!$B$150)</f>
        <v>3.1389999999999998</v>
      </c>
      <c r="H185" s="152">
        <f>SUMIFS(env_ac_mfa_dmc!$F:$F,env_ac_mfa_dmc!$A:$A,Data_mfa_dmc!$B$149,env_ac_mfa_dmc!$B:$B,Data_mfa_dmc!$A185,env_ac_mfa_dmc!$C:$C,Data_mfa_dmc!H$152,env_ac_mfa_dmc!$D:$D,Data_mfa_dmc!$B$148,env_ac_mfa_dmc!$E:$E,Data_mfa_dmc!$B$150)</f>
        <v>3.0000000000000001E-3</v>
      </c>
      <c r="I185" s="152">
        <f>SUMIFS(env_ac_mfa_dmc!$F:$F,env_ac_mfa_dmc!$A:$A,Data_mfa_dmc!$B$149,env_ac_mfa_dmc!$B:$B,Data_mfa_dmc!$A185,env_ac_mfa_dmc!$C:$C,Data_mfa_dmc!I$152,env_ac_mfa_dmc!$D:$D,Data_mfa_dmc!$B$148,env_ac_mfa_dmc!$E:$E,Data_mfa_dmc!$B$150)</f>
        <v>0</v>
      </c>
      <c r="J185" s="152">
        <f t="shared" si="3"/>
        <v>3.0000000000000001E-3</v>
      </c>
    </row>
    <row r="186" spans="1:10" x14ac:dyDescent="0.2">
      <c r="A186" s="177" t="s">
        <v>106</v>
      </c>
      <c r="B186" s="177" t="s">
        <v>105</v>
      </c>
      <c r="C186" s="152">
        <f>SUMIFS(env_ac_mfa_dmc!$F:$F,env_ac_mfa_dmc!$A:$A,Data_mfa_dmc!$B$149,env_ac_mfa_dmc!$B:$B,Data_mfa_dmc!$A186,env_ac_mfa_dmc!$C:$C,Data_mfa_dmc!C$152,env_ac_mfa_dmc!$D:$D,Data_mfa_dmc!$B$148,env_ac_mfa_dmc!$E:$E,Data_mfa_dmc!$B$150)</f>
        <v>6.7949999999999999</v>
      </c>
      <c r="D186" s="152">
        <f>SUMIFS(env_ac_mfa_dmc!$F:$F,env_ac_mfa_dmc!$A:$A,Data_mfa_dmc!$B$149,env_ac_mfa_dmc!$B:$B,Data_mfa_dmc!$A186,env_ac_mfa_dmc!$C:$C,Data_mfa_dmc!D$152,env_ac_mfa_dmc!$D:$D,Data_mfa_dmc!$B$148,env_ac_mfa_dmc!$E:$E,Data_mfa_dmc!$B$150)</f>
        <v>2.97</v>
      </c>
      <c r="E186" s="152">
        <f>SUMIFS(env_ac_mfa_dmc!$F:$F,env_ac_mfa_dmc!$A:$A,Data_mfa_dmc!$B$149,env_ac_mfa_dmc!$B:$B,Data_mfa_dmc!$A186,env_ac_mfa_dmc!$C:$C,Data_mfa_dmc!E$152,env_ac_mfa_dmc!$D:$D,Data_mfa_dmc!$B$148,env_ac_mfa_dmc!$E:$E,Data_mfa_dmc!$B$150)</f>
        <v>0.47499999999999998</v>
      </c>
      <c r="F186" s="152">
        <f>SUMIFS(env_ac_mfa_dmc!$F:$F,env_ac_mfa_dmc!$A:$A,Data_mfa_dmc!$B$149,env_ac_mfa_dmc!$B:$B,Data_mfa_dmc!$A186,env_ac_mfa_dmc!$C:$C,Data_mfa_dmc!F$152,env_ac_mfa_dmc!$D:$D,Data_mfa_dmc!$B$148,env_ac_mfa_dmc!$E:$E,Data_mfa_dmc!$B$150)</f>
        <v>2.8420000000000001</v>
      </c>
      <c r="G186" s="152">
        <f>SUMIFS(env_ac_mfa_dmc!$F:$F,env_ac_mfa_dmc!$A:$A,Data_mfa_dmc!$B$149,env_ac_mfa_dmc!$B:$B,Data_mfa_dmc!$A186,env_ac_mfa_dmc!$C:$C,Data_mfa_dmc!G$152,env_ac_mfa_dmc!$D:$D,Data_mfa_dmc!$B$148,env_ac_mfa_dmc!$E:$E,Data_mfa_dmc!$B$150)</f>
        <v>0.48399999999999999</v>
      </c>
      <c r="H186" s="152">
        <f>SUMIFS(env_ac_mfa_dmc!$F:$F,env_ac_mfa_dmc!$A:$A,Data_mfa_dmc!$B$149,env_ac_mfa_dmc!$B:$B,Data_mfa_dmc!$A186,env_ac_mfa_dmc!$C:$C,Data_mfa_dmc!H$152,env_ac_mfa_dmc!$D:$D,Data_mfa_dmc!$B$148,env_ac_mfa_dmc!$E:$E,Data_mfa_dmc!$B$150)</f>
        <v>2.4E-2</v>
      </c>
      <c r="I186" s="152">
        <f>SUMIFS(env_ac_mfa_dmc!$F:$F,env_ac_mfa_dmc!$A:$A,Data_mfa_dmc!$B$149,env_ac_mfa_dmc!$B:$B,Data_mfa_dmc!$A186,env_ac_mfa_dmc!$C:$C,Data_mfa_dmc!I$152,env_ac_mfa_dmc!$D:$D,Data_mfa_dmc!$B$148,env_ac_mfa_dmc!$E:$E,Data_mfa_dmc!$B$150)</f>
        <v>0</v>
      </c>
      <c r="J186" s="152">
        <f t="shared" si="3"/>
        <v>2.4E-2</v>
      </c>
    </row>
    <row r="187" spans="1:10" x14ac:dyDescent="0.2">
      <c r="A187" s="177" t="s">
        <v>104</v>
      </c>
      <c r="B187" s="177" t="s">
        <v>19</v>
      </c>
      <c r="C187" s="152">
        <f>SUMIFS(env_ac_mfa_dmc!$F:$F,env_ac_mfa_dmc!$A:$A,Data_mfa_dmc!$B$149,env_ac_mfa_dmc!$B:$B,Data_mfa_dmc!$A187,env_ac_mfa_dmc!$C:$C,Data_mfa_dmc!C$152,env_ac_mfa_dmc!$D:$D,Data_mfa_dmc!$B$148,env_ac_mfa_dmc!$E:$E,Data_mfa_dmc!$B$150)</f>
        <v>19.042000000000002</v>
      </c>
      <c r="D187" s="152">
        <f>SUMIFS(env_ac_mfa_dmc!$F:$F,env_ac_mfa_dmc!$A:$A,Data_mfa_dmc!$B$149,env_ac_mfa_dmc!$B:$B,Data_mfa_dmc!$A187,env_ac_mfa_dmc!$C:$C,Data_mfa_dmc!D$152,env_ac_mfa_dmc!$D:$D,Data_mfa_dmc!$B$148,env_ac_mfa_dmc!$E:$E,Data_mfa_dmc!$B$150)</f>
        <v>5.2839999999999998</v>
      </c>
      <c r="E187" s="152">
        <f>SUMIFS(env_ac_mfa_dmc!$F:$F,env_ac_mfa_dmc!$A:$A,Data_mfa_dmc!$B$149,env_ac_mfa_dmc!$B:$B,Data_mfa_dmc!$A187,env_ac_mfa_dmc!$C:$C,Data_mfa_dmc!E$152,env_ac_mfa_dmc!$D:$D,Data_mfa_dmc!$B$148,env_ac_mfa_dmc!$E:$E,Data_mfa_dmc!$B$150)</f>
        <v>2.839</v>
      </c>
      <c r="F187" s="152">
        <f>SUMIFS(env_ac_mfa_dmc!$F:$F,env_ac_mfa_dmc!$A:$A,Data_mfa_dmc!$B$149,env_ac_mfa_dmc!$B:$B,Data_mfa_dmc!$A187,env_ac_mfa_dmc!$C:$C,Data_mfa_dmc!F$152,env_ac_mfa_dmc!$D:$D,Data_mfa_dmc!$B$148,env_ac_mfa_dmc!$E:$E,Data_mfa_dmc!$B$150)</f>
        <v>4.2720000000000002</v>
      </c>
      <c r="G187" s="152">
        <f>SUMIFS(env_ac_mfa_dmc!$F:$F,env_ac_mfa_dmc!$A:$A,Data_mfa_dmc!$B$149,env_ac_mfa_dmc!$B:$B,Data_mfa_dmc!$A187,env_ac_mfa_dmc!$C:$C,Data_mfa_dmc!G$152,env_ac_mfa_dmc!$D:$D,Data_mfa_dmc!$B$148,env_ac_mfa_dmc!$E:$E,Data_mfa_dmc!$B$150)</f>
        <v>6.6369999999999996</v>
      </c>
      <c r="H187" s="152">
        <f>SUMIFS(env_ac_mfa_dmc!$F:$F,env_ac_mfa_dmc!$A:$A,Data_mfa_dmc!$B$149,env_ac_mfa_dmc!$B:$B,Data_mfa_dmc!$A187,env_ac_mfa_dmc!$C:$C,Data_mfa_dmc!H$152,env_ac_mfa_dmc!$D:$D,Data_mfa_dmc!$B$148,env_ac_mfa_dmc!$E:$E,Data_mfa_dmc!$B$150)</f>
        <v>0.01</v>
      </c>
      <c r="I187" s="152">
        <f>SUMIFS(env_ac_mfa_dmc!$F:$F,env_ac_mfa_dmc!$A:$A,Data_mfa_dmc!$B$149,env_ac_mfa_dmc!$B:$B,Data_mfa_dmc!$A187,env_ac_mfa_dmc!$C:$C,Data_mfa_dmc!I$152,env_ac_mfa_dmc!$D:$D,Data_mfa_dmc!$B$148,env_ac_mfa_dmc!$E:$E,Data_mfa_dmc!$B$150)</f>
        <v>0</v>
      </c>
      <c r="J187" s="152">
        <f t="shared" si="3"/>
        <v>0.01</v>
      </c>
    </row>
    <row r="188" spans="1:10" x14ac:dyDescent="0.2">
      <c r="A188" s="177" t="s">
        <v>103</v>
      </c>
      <c r="B188" s="177" t="s">
        <v>752</v>
      </c>
      <c r="C188" s="152">
        <f>SUMIFS(env_ac_mfa_dmc!$F:$F,env_ac_mfa_dmc!$A:$A,Data_mfa_dmc!$B$149,env_ac_mfa_dmc!$B:$B,Data_mfa_dmc!$A188,env_ac_mfa_dmc!$C:$C,Data_mfa_dmc!C$152,env_ac_mfa_dmc!$D:$D,Data_mfa_dmc!$B$148,env_ac_mfa_dmc!$E:$E,Data_mfa_dmc!$B$150)</f>
        <v>11.404999999999999</v>
      </c>
      <c r="D188" s="152">
        <f>SUMIFS(env_ac_mfa_dmc!$F:$F,env_ac_mfa_dmc!$A:$A,Data_mfa_dmc!$B$149,env_ac_mfa_dmc!$B:$B,Data_mfa_dmc!$A188,env_ac_mfa_dmc!$C:$C,Data_mfa_dmc!D$152,env_ac_mfa_dmc!$D:$D,Data_mfa_dmc!$B$148,env_ac_mfa_dmc!$E:$E,Data_mfa_dmc!$B$150)</f>
        <v>3.2850000000000001</v>
      </c>
      <c r="E188" s="152">
        <f>SUMIFS(env_ac_mfa_dmc!$F:$F,env_ac_mfa_dmc!$A:$A,Data_mfa_dmc!$B$149,env_ac_mfa_dmc!$B:$B,Data_mfa_dmc!$A188,env_ac_mfa_dmc!$C:$C,Data_mfa_dmc!E$152,env_ac_mfa_dmc!$D:$D,Data_mfa_dmc!$B$148,env_ac_mfa_dmc!$E:$E,Data_mfa_dmc!$B$150)</f>
        <v>1.004</v>
      </c>
      <c r="F188" s="152">
        <f>SUMIFS(env_ac_mfa_dmc!$F:$F,env_ac_mfa_dmc!$A:$A,Data_mfa_dmc!$B$149,env_ac_mfa_dmc!$B:$B,Data_mfa_dmc!$A188,env_ac_mfa_dmc!$C:$C,Data_mfa_dmc!F$152,env_ac_mfa_dmc!$D:$D,Data_mfa_dmc!$B$148,env_ac_mfa_dmc!$E:$E,Data_mfa_dmc!$B$150)</f>
        <v>5.5780000000000003</v>
      </c>
      <c r="G188" s="152">
        <f>SUMIFS(env_ac_mfa_dmc!$F:$F,env_ac_mfa_dmc!$A:$A,Data_mfa_dmc!$B$149,env_ac_mfa_dmc!$B:$B,Data_mfa_dmc!$A188,env_ac_mfa_dmc!$C:$C,Data_mfa_dmc!G$152,env_ac_mfa_dmc!$D:$D,Data_mfa_dmc!$B$148,env_ac_mfa_dmc!$E:$E,Data_mfa_dmc!$B$150)</f>
        <v>1.583</v>
      </c>
      <c r="H188" s="152">
        <f>SUMIFS(env_ac_mfa_dmc!$F:$F,env_ac_mfa_dmc!$A:$A,Data_mfa_dmc!$B$149,env_ac_mfa_dmc!$B:$B,Data_mfa_dmc!$A188,env_ac_mfa_dmc!$C:$C,Data_mfa_dmc!H$152,env_ac_mfa_dmc!$D:$D,Data_mfa_dmc!$B$148,env_ac_mfa_dmc!$E:$E,Data_mfa_dmc!$B$150)</f>
        <v>-4.3999999999999997E-2</v>
      </c>
      <c r="I188" s="152">
        <f>SUMIFS(env_ac_mfa_dmc!$F:$F,env_ac_mfa_dmc!$A:$A,Data_mfa_dmc!$B$149,env_ac_mfa_dmc!$B:$B,Data_mfa_dmc!$A188,env_ac_mfa_dmc!$C:$C,Data_mfa_dmc!I$152,env_ac_mfa_dmc!$D:$D,Data_mfa_dmc!$B$148,env_ac_mfa_dmc!$E:$E,Data_mfa_dmc!$B$150)</f>
        <v>0</v>
      </c>
      <c r="J188" s="152">
        <f t="shared" si="3"/>
        <v>-4.3999999999999997E-2</v>
      </c>
    </row>
    <row r="189" spans="1:10" x14ac:dyDescent="0.2">
      <c r="A189" s="177" t="s">
        <v>101</v>
      </c>
      <c r="B189" s="177" t="s">
        <v>100</v>
      </c>
      <c r="C189" s="152">
        <f>SUMIFS(env_ac_mfa_dmc!$F:$F,env_ac_mfa_dmc!$A:$A,Data_mfa_dmc!$B$149,env_ac_mfa_dmc!$B:$B,Data_mfa_dmc!$A189,env_ac_mfa_dmc!$C:$C,Data_mfa_dmc!C$152,env_ac_mfa_dmc!$D:$D,Data_mfa_dmc!$B$148,env_ac_mfa_dmc!$E:$E,Data_mfa_dmc!$B$150)</f>
        <v>0</v>
      </c>
      <c r="D189" s="152">
        <f>SUMIFS(env_ac_mfa_dmc!$F:$F,env_ac_mfa_dmc!$A:$A,Data_mfa_dmc!$B$149,env_ac_mfa_dmc!$B:$B,Data_mfa_dmc!$A189,env_ac_mfa_dmc!$C:$C,Data_mfa_dmc!D$152,env_ac_mfa_dmc!$D:$D,Data_mfa_dmc!$B$148,env_ac_mfa_dmc!$E:$E,Data_mfa_dmc!$B$150)</f>
        <v>0</v>
      </c>
      <c r="E189" s="152">
        <f>SUMIFS(env_ac_mfa_dmc!$F:$F,env_ac_mfa_dmc!$A:$A,Data_mfa_dmc!$B$149,env_ac_mfa_dmc!$B:$B,Data_mfa_dmc!$A189,env_ac_mfa_dmc!$C:$C,Data_mfa_dmc!E$152,env_ac_mfa_dmc!$D:$D,Data_mfa_dmc!$B$148,env_ac_mfa_dmc!$E:$E,Data_mfa_dmc!$B$150)</f>
        <v>0</v>
      </c>
      <c r="F189" s="152">
        <f>SUMIFS(env_ac_mfa_dmc!$F:$F,env_ac_mfa_dmc!$A:$A,Data_mfa_dmc!$B$149,env_ac_mfa_dmc!$B:$B,Data_mfa_dmc!$A189,env_ac_mfa_dmc!$C:$C,Data_mfa_dmc!F$152,env_ac_mfa_dmc!$D:$D,Data_mfa_dmc!$B$148,env_ac_mfa_dmc!$E:$E,Data_mfa_dmc!$B$150)</f>
        <v>0</v>
      </c>
      <c r="G189" s="152">
        <f>SUMIFS(env_ac_mfa_dmc!$F:$F,env_ac_mfa_dmc!$A:$A,Data_mfa_dmc!$B$149,env_ac_mfa_dmc!$B:$B,Data_mfa_dmc!$A189,env_ac_mfa_dmc!$C:$C,Data_mfa_dmc!G$152,env_ac_mfa_dmc!$D:$D,Data_mfa_dmc!$B$148,env_ac_mfa_dmc!$E:$E,Data_mfa_dmc!$B$150)</f>
        <v>0</v>
      </c>
      <c r="H189" s="152">
        <f>SUMIFS(env_ac_mfa_dmc!$F:$F,env_ac_mfa_dmc!$A:$A,Data_mfa_dmc!$B$149,env_ac_mfa_dmc!$B:$B,Data_mfa_dmc!$A189,env_ac_mfa_dmc!$C:$C,Data_mfa_dmc!H$152,env_ac_mfa_dmc!$D:$D,Data_mfa_dmc!$B$148,env_ac_mfa_dmc!$E:$E,Data_mfa_dmc!$B$150)</f>
        <v>0</v>
      </c>
      <c r="I189" s="152">
        <f>SUMIFS(env_ac_mfa_dmc!$F:$F,env_ac_mfa_dmc!$A:$A,Data_mfa_dmc!$B$149,env_ac_mfa_dmc!$B:$B,Data_mfa_dmc!$A189,env_ac_mfa_dmc!$C:$C,Data_mfa_dmc!I$152,env_ac_mfa_dmc!$D:$D,Data_mfa_dmc!$B$148,env_ac_mfa_dmc!$E:$E,Data_mfa_dmc!$B$150)</f>
        <v>0</v>
      </c>
      <c r="J189" s="152">
        <f t="shared" si="3"/>
        <v>0</v>
      </c>
    </row>
    <row r="190" spans="1:10" x14ac:dyDescent="0.2">
      <c r="A190" s="177" t="s">
        <v>111</v>
      </c>
      <c r="B190" s="177" t="s">
        <v>46</v>
      </c>
      <c r="C190" s="152">
        <f>SUMIFS(env_ac_mfa_dmc!$F:$F,env_ac_mfa_dmc!$A:$A,Data_mfa_dmc!$B$149,env_ac_mfa_dmc!$B:$B,Data_mfa_dmc!$A190,env_ac_mfa_dmc!$C:$C,Data_mfa_dmc!C$152,env_ac_mfa_dmc!$D:$D,Data_mfa_dmc!$B$148,env_ac_mfa_dmc!$E:$E,Data_mfa_dmc!$B$150)</f>
        <v>0</v>
      </c>
      <c r="D190" s="152">
        <f>SUMIFS(env_ac_mfa_dmc!$F:$F,env_ac_mfa_dmc!$A:$A,Data_mfa_dmc!$B$149,env_ac_mfa_dmc!$B:$B,Data_mfa_dmc!$A190,env_ac_mfa_dmc!$C:$C,Data_mfa_dmc!D$152,env_ac_mfa_dmc!$D:$D,Data_mfa_dmc!$B$148,env_ac_mfa_dmc!$E:$E,Data_mfa_dmc!$B$150)</f>
        <v>0</v>
      </c>
      <c r="E190" s="152">
        <f>SUMIFS(env_ac_mfa_dmc!$F:$F,env_ac_mfa_dmc!$A:$A,Data_mfa_dmc!$B$149,env_ac_mfa_dmc!$B:$B,Data_mfa_dmc!$A190,env_ac_mfa_dmc!$C:$C,Data_mfa_dmc!E$152,env_ac_mfa_dmc!$D:$D,Data_mfa_dmc!$B$148,env_ac_mfa_dmc!$E:$E,Data_mfa_dmc!$B$150)</f>
        <v>0</v>
      </c>
      <c r="F190" s="152">
        <f>SUMIFS(env_ac_mfa_dmc!$F:$F,env_ac_mfa_dmc!$A:$A,Data_mfa_dmc!$B$149,env_ac_mfa_dmc!$B:$B,Data_mfa_dmc!$A190,env_ac_mfa_dmc!$C:$C,Data_mfa_dmc!F$152,env_ac_mfa_dmc!$D:$D,Data_mfa_dmc!$B$148,env_ac_mfa_dmc!$E:$E,Data_mfa_dmc!$B$150)</f>
        <v>0</v>
      </c>
      <c r="G190" s="152">
        <f>SUMIFS(env_ac_mfa_dmc!$F:$F,env_ac_mfa_dmc!$A:$A,Data_mfa_dmc!$B$149,env_ac_mfa_dmc!$B:$B,Data_mfa_dmc!$A190,env_ac_mfa_dmc!$C:$C,Data_mfa_dmc!G$152,env_ac_mfa_dmc!$D:$D,Data_mfa_dmc!$B$148,env_ac_mfa_dmc!$E:$E,Data_mfa_dmc!$B$150)</f>
        <v>0</v>
      </c>
      <c r="H190" s="152">
        <f>SUMIFS(env_ac_mfa_dmc!$F:$F,env_ac_mfa_dmc!$A:$A,Data_mfa_dmc!$B$149,env_ac_mfa_dmc!$B:$B,Data_mfa_dmc!$A190,env_ac_mfa_dmc!$C:$C,Data_mfa_dmc!H$152,env_ac_mfa_dmc!$D:$D,Data_mfa_dmc!$B$148,env_ac_mfa_dmc!$E:$E,Data_mfa_dmc!$B$150)</f>
        <v>0</v>
      </c>
      <c r="I190" s="152">
        <f>SUMIFS(env_ac_mfa_dmc!$F:$F,env_ac_mfa_dmc!$A:$A,Data_mfa_dmc!$B$149,env_ac_mfa_dmc!$B:$B,Data_mfa_dmc!$A190,env_ac_mfa_dmc!$C:$C,Data_mfa_dmc!I$152,env_ac_mfa_dmc!$D:$D,Data_mfa_dmc!$B$148,env_ac_mfa_dmc!$E:$E,Data_mfa_dmc!$B$150)</f>
        <v>0</v>
      </c>
      <c r="J190" s="152">
        <f t="shared" si="3"/>
        <v>0</v>
      </c>
    </row>
    <row r="192" spans="1:10" x14ac:dyDescent="0.2">
      <c r="A192" s="175" t="s">
        <v>51</v>
      </c>
    </row>
    <row r="193" spans="1:10" x14ac:dyDescent="0.2">
      <c r="A193" s="175" t="s">
        <v>14</v>
      </c>
      <c r="B193" s="175" t="s">
        <v>50</v>
      </c>
    </row>
    <row r="195" spans="1:10" x14ac:dyDescent="0.2">
      <c r="A195" s="175" t="s">
        <v>94</v>
      </c>
      <c r="B195" s="175" t="s">
        <v>708</v>
      </c>
      <c r="C195" s="176" t="s">
        <v>712</v>
      </c>
    </row>
    <row r="196" spans="1:10" x14ac:dyDescent="0.2">
      <c r="A196" s="175" t="s">
        <v>140</v>
      </c>
      <c r="B196" s="184">
        <v>2019</v>
      </c>
    </row>
    <row r="197" spans="1:10" x14ac:dyDescent="0.2">
      <c r="A197" s="175" t="s">
        <v>90</v>
      </c>
      <c r="B197" s="175" t="s">
        <v>56</v>
      </c>
      <c r="C197" s="176" t="s">
        <v>12</v>
      </c>
    </row>
    <row r="199" spans="1:10" x14ac:dyDescent="0.2">
      <c r="A199" s="177" t="s">
        <v>139</v>
      </c>
      <c r="B199" s="177" t="s">
        <v>92</v>
      </c>
      <c r="C199" s="177" t="s">
        <v>69</v>
      </c>
      <c r="D199" s="177" t="s">
        <v>68</v>
      </c>
      <c r="E199" s="177" t="s">
        <v>67</v>
      </c>
      <c r="F199" s="177" t="s">
        <v>65</v>
      </c>
      <c r="G199" s="177" t="s">
        <v>64</v>
      </c>
      <c r="H199" s="177" t="s">
        <v>62</v>
      </c>
      <c r="I199" s="177" t="s">
        <v>55</v>
      </c>
      <c r="J199" s="177" t="s">
        <v>783</v>
      </c>
    </row>
    <row r="200" spans="1:10" x14ac:dyDescent="0.2">
      <c r="A200" s="177" t="s">
        <v>93</v>
      </c>
      <c r="B200" s="177" t="s">
        <v>138</v>
      </c>
      <c r="C200" s="177" t="s">
        <v>0</v>
      </c>
      <c r="D200" s="177" t="s">
        <v>1</v>
      </c>
      <c r="E200" s="177" t="s">
        <v>66</v>
      </c>
      <c r="F200" s="177" t="s">
        <v>6</v>
      </c>
      <c r="G200" s="177" t="s">
        <v>63</v>
      </c>
      <c r="H200" s="177" t="s">
        <v>61</v>
      </c>
      <c r="I200" s="177" t="s">
        <v>54</v>
      </c>
      <c r="J200" s="177"/>
    </row>
    <row r="201" spans="1:10" x14ac:dyDescent="0.2">
      <c r="A201" s="177" t="s">
        <v>705</v>
      </c>
      <c r="B201" s="185" t="s">
        <v>668</v>
      </c>
      <c r="C201" s="152">
        <f>SUMIFS(env_ac_mfa_dmc!$F:$F,env_ac_mfa_dmc!$A:$A,Data_mfa_dmc!$B$196,env_ac_mfa_dmc!$B:$B,Data_mfa_dmc!$A201,env_ac_mfa_dmc!$C:$C,Data_mfa_dmc!C$199,env_ac_mfa_dmc!$D:$D,Data_mfa_dmc!$B$195,env_ac_mfa_dmc!$E:$E,Data_mfa_dmc!$B$197)</f>
        <v>14.4</v>
      </c>
      <c r="D201" s="152">
        <f>SUMIFS(env_ac_mfa_dmc!$F:$F,env_ac_mfa_dmc!$A:$A,Data_mfa_dmc!$B$196,env_ac_mfa_dmc!$B:$B,Data_mfa_dmc!$A201,env_ac_mfa_dmc!$C:$C,Data_mfa_dmc!D$199,env_ac_mfa_dmc!$D:$D,Data_mfa_dmc!$B$195,env_ac_mfa_dmc!$E:$E,Data_mfa_dmc!$B$197)</f>
        <v>3.38</v>
      </c>
      <c r="E201" s="152">
        <f>SUMIFS(env_ac_mfa_dmc!$F:$F,env_ac_mfa_dmc!$A:$A,Data_mfa_dmc!$B$196,env_ac_mfa_dmc!$B:$B,Data_mfa_dmc!$A201,env_ac_mfa_dmc!$C:$C,Data_mfa_dmc!E$199,env_ac_mfa_dmc!$D:$D,Data_mfa_dmc!$B$195,env_ac_mfa_dmc!$E:$E,Data_mfa_dmc!$B$197)</f>
        <v>0.749</v>
      </c>
      <c r="F201" s="152">
        <f>SUMIFS(env_ac_mfa_dmc!$F:$F,env_ac_mfa_dmc!$A:$A,Data_mfa_dmc!$B$196,env_ac_mfa_dmc!$B:$B,Data_mfa_dmc!$A201,env_ac_mfa_dmc!$C:$C,Data_mfa_dmc!F$199,env_ac_mfa_dmc!$D:$D,Data_mfa_dmc!$B$195,env_ac_mfa_dmc!$E:$E,Data_mfa_dmc!$B$197)</f>
        <v>7.351</v>
      </c>
      <c r="G201" s="152">
        <f>SUMIFS(env_ac_mfa_dmc!$F:$F,env_ac_mfa_dmc!$A:$A,Data_mfa_dmc!$B$196,env_ac_mfa_dmc!$B:$B,Data_mfa_dmc!$A201,env_ac_mfa_dmc!$C:$C,Data_mfa_dmc!G$199,env_ac_mfa_dmc!$D:$D,Data_mfa_dmc!$B$195,env_ac_mfa_dmc!$E:$E,Data_mfa_dmc!$B$197)</f>
        <v>2.8879999999999999</v>
      </c>
      <c r="H201" s="152">
        <f>SUMIFS(env_ac_mfa_dmc!$F:$F,env_ac_mfa_dmc!$A:$A,Data_mfa_dmc!$B$196,env_ac_mfa_dmc!$B:$B,Data_mfa_dmc!$A201,env_ac_mfa_dmc!$C:$C,Data_mfa_dmc!H$199,env_ac_mfa_dmc!$D:$D,Data_mfa_dmc!$B$195,env_ac_mfa_dmc!$E:$E,Data_mfa_dmc!$B$197)</f>
        <v>0.03</v>
      </c>
      <c r="I201" s="152">
        <f>SUMIFS(env_ac_mfa_dmc!$F:$F,env_ac_mfa_dmc!$A:$A,Data_mfa_dmc!$B$196,env_ac_mfa_dmc!$B:$B,Data_mfa_dmc!$A201,env_ac_mfa_dmc!$C:$C,Data_mfa_dmc!I$199,env_ac_mfa_dmc!$D:$D,Data_mfa_dmc!$B$195,env_ac_mfa_dmc!$E:$E,Data_mfa_dmc!$B$197)</f>
        <v>2E-3</v>
      </c>
      <c r="J201" s="152">
        <f t="shared" ref="J201:J237" si="4">H201+I201</f>
        <v>3.2000000000000001E-2</v>
      </c>
    </row>
    <row r="202" spans="1:10" x14ac:dyDescent="0.2">
      <c r="A202" s="177" t="s">
        <v>137</v>
      </c>
      <c r="B202" s="177" t="s">
        <v>39</v>
      </c>
      <c r="C202" s="152">
        <f>SUMIFS(env_ac_mfa_dmc!$F:$F,env_ac_mfa_dmc!$A:$A,Data_mfa_dmc!$B$196,env_ac_mfa_dmc!$B:$B,Data_mfa_dmc!$A202,env_ac_mfa_dmc!$C:$C,Data_mfa_dmc!C$199,env_ac_mfa_dmc!$D:$D,Data_mfa_dmc!$B$195,env_ac_mfa_dmc!$E:$E,Data_mfa_dmc!$B$197)</f>
        <v>13.025</v>
      </c>
      <c r="D202" s="152">
        <f>SUMIFS(env_ac_mfa_dmc!$F:$F,env_ac_mfa_dmc!$A:$A,Data_mfa_dmc!$B$196,env_ac_mfa_dmc!$B:$B,Data_mfa_dmc!$A202,env_ac_mfa_dmc!$C:$C,Data_mfa_dmc!D$199,env_ac_mfa_dmc!$D:$D,Data_mfa_dmc!$B$195,env_ac_mfa_dmc!$E:$E,Data_mfa_dmc!$B$197)</f>
        <v>4.6029999999999998</v>
      </c>
      <c r="E202" s="152">
        <f>SUMIFS(env_ac_mfa_dmc!$F:$F,env_ac_mfa_dmc!$A:$A,Data_mfa_dmc!$B$196,env_ac_mfa_dmc!$B:$B,Data_mfa_dmc!$A202,env_ac_mfa_dmc!$C:$C,Data_mfa_dmc!E$199,env_ac_mfa_dmc!$D:$D,Data_mfa_dmc!$B$195,env_ac_mfa_dmc!$E:$E,Data_mfa_dmc!$B$197)</f>
        <v>0.99</v>
      </c>
      <c r="F202" s="152">
        <f>SUMIFS(env_ac_mfa_dmc!$F:$F,env_ac_mfa_dmc!$A:$A,Data_mfa_dmc!$B$196,env_ac_mfa_dmc!$B:$B,Data_mfa_dmc!$A202,env_ac_mfa_dmc!$C:$C,Data_mfa_dmc!F$199,env_ac_mfa_dmc!$D:$D,Data_mfa_dmc!$B$195,env_ac_mfa_dmc!$E:$E,Data_mfa_dmc!$B$197)</f>
        <v>4.8940000000000001</v>
      </c>
      <c r="G202" s="152">
        <f>SUMIFS(env_ac_mfa_dmc!$F:$F,env_ac_mfa_dmc!$A:$A,Data_mfa_dmc!$B$196,env_ac_mfa_dmc!$B:$B,Data_mfa_dmc!$A202,env_ac_mfa_dmc!$C:$C,Data_mfa_dmc!G$199,env_ac_mfa_dmc!$D:$D,Data_mfa_dmc!$B$195,env_ac_mfa_dmc!$E:$E,Data_mfa_dmc!$B$197)</f>
        <v>2.7240000000000002</v>
      </c>
      <c r="H202" s="152">
        <f>SUMIFS(env_ac_mfa_dmc!$F:$F,env_ac_mfa_dmc!$A:$A,Data_mfa_dmc!$B$196,env_ac_mfa_dmc!$B:$B,Data_mfa_dmc!$A202,env_ac_mfa_dmc!$C:$C,Data_mfa_dmc!H$199,env_ac_mfa_dmc!$D:$D,Data_mfa_dmc!$B$195,env_ac_mfa_dmc!$E:$E,Data_mfa_dmc!$B$197)</f>
        <v>-0.184</v>
      </c>
      <c r="I202" s="152">
        <f>SUMIFS(env_ac_mfa_dmc!$F:$F,env_ac_mfa_dmc!$A:$A,Data_mfa_dmc!$B$196,env_ac_mfa_dmc!$B:$B,Data_mfa_dmc!$A202,env_ac_mfa_dmc!$C:$C,Data_mfa_dmc!I$199,env_ac_mfa_dmc!$D:$D,Data_mfa_dmc!$B$195,env_ac_mfa_dmc!$E:$E,Data_mfa_dmc!$B$197)</f>
        <v>-2E-3</v>
      </c>
      <c r="J202" s="152">
        <f t="shared" si="4"/>
        <v>-0.186</v>
      </c>
    </row>
    <row r="203" spans="1:10" x14ac:dyDescent="0.2">
      <c r="A203" s="177" t="s">
        <v>136</v>
      </c>
      <c r="B203" s="177" t="s">
        <v>29</v>
      </c>
      <c r="C203" s="152">
        <f>SUMIFS(env_ac_mfa_dmc!$F:$F,env_ac_mfa_dmc!$A:$A,Data_mfa_dmc!$B$196,env_ac_mfa_dmc!$B:$B,Data_mfa_dmc!$A203,env_ac_mfa_dmc!$C:$C,Data_mfa_dmc!C$199,env_ac_mfa_dmc!$D:$D,Data_mfa_dmc!$B$195,env_ac_mfa_dmc!$E:$E,Data_mfa_dmc!$B$197)</f>
        <v>20.632000000000001</v>
      </c>
      <c r="D203" s="152">
        <f>SUMIFS(env_ac_mfa_dmc!$F:$F,env_ac_mfa_dmc!$A:$A,Data_mfa_dmc!$B$196,env_ac_mfa_dmc!$B:$B,Data_mfa_dmc!$A203,env_ac_mfa_dmc!$C:$C,Data_mfa_dmc!D$199,env_ac_mfa_dmc!$D:$D,Data_mfa_dmc!$B$195,env_ac_mfa_dmc!$E:$E,Data_mfa_dmc!$B$197)</f>
        <v>3.137</v>
      </c>
      <c r="E203" s="152">
        <f>SUMIFS(env_ac_mfa_dmc!$F:$F,env_ac_mfa_dmc!$A:$A,Data_mfa_dmc!$B$196,env_ac_mfa_dmc!$B:$B,Data_mfa_dmc!$A203,env_ac_mfa_dmc!$C:$C,Data_mfa_dmc!E$199,env_ac_mfa_dmc!$D:$D,Data_mfa_dmc!$B$195,env_ac_mfa_dmc!$E:$E,Data_mfa_dmc!$B$197)</f>
        <v>4.8470000000000004</v>
      </c>
      <c r="F203" s="152">
        <f>SUMIFS(env_ac_mfa_dmc!$F:$F,env_ac_mfa_dmc!$A:$A,Data_mfa_dmc!$B$196,env_ac_mfa_dmc!$B:$B,Data_mfa_dmc!$A203,env_ac_mfa_dmc!$C:$C,Data_mfa_dmc!F$199,env_ac_mfa_dmc!$D:$D,Data_mfa_dmc!$B$195,env_ac_mfa_dmc!$E:$E,Data_mfa_dmc!$B$197)</f>
        <v>7.7880000000000003</v>
      </c>
      <c r="G203" s="152">
        <f>SUMIFS(env_ac_mfa_dmc!$F:$F,env_ac_mfa_dmc!$A:$A,Data_mfa_dmc!$B$196,env_ac_mfa_dmc!$B:$B,Data_mfa_dmc!$A203,env_ac_mfa_dmc!$C:$C,Data_mfa_dmc!G$199,env_ac_mfa_dmc!$D:$D,Data_mfa_dmc!$B$195,env_ac_mfa_dmc!$E:$E,Data_mfa_dmc!$B$197)</f>
        <v>5.1139999999999999</v>
      </c>
      <c r="H203" s="152">
        <f>SUMIFS(env_ac_mfa_dmc!$F:$F,env_ac_mfa_dmc!$A:$A,Data_mfa_dmc!$B$196,env_ac_mfa_dmc!$B:$B,Data_mfa_dmc!$A203,env_ac_mfa_dmc!$C:$C,Data_mfa_dmc!H$199,env_ac_mfa_dmc!$D:$D,Data_mfa_dmc!$B$195,env_ac_mfa_dmc!$E:$E,Data_mfa_dmc!$B$197)</f>
        <v>-0.25800000000000001</v>
      </c>
      <c r="I203" s="152">
        <f>SUMIFS(env_ac_mfa_dmc!$F:$F,env_ac_mfa_dmc!$A:$A,Data_mfa_dmc!$B$196,env_ac_mfa_dmc!$B:$B,Data_mfa_dmc!$A203,env_ac_mfa_dmc!$C:$C,Data_mfa_dmc!I$199,env_ac_mfa_dmc!$D:$D,Data_mfa_dmc!$B$195,env_ac_mfa_dmc!$E:$E,Data_mfa_dmc!$B$197)</f>
        <v>4.0000000000000001E-3</v>
      </c>
      <c r="J203" s="152">
        <f t="shared" si="4"/>
        <v>-0.254</v>
      </c>
    </row>
    <row r="204" spans="1:10" x14ac:dyDescent="0.2">
      <c r="A204" s="177" t="s">
        <v>135</v>
      </c>
      <c r="B204" s="185" t="s">
        <v>666</v>
      </c>
      <c r="C204" s="152">
        <f>SUMIFS(env_ac_mfa_dmc!$F:$F,env_ac_mfa_dmc!$A:$A,Data_mfa_dmc!$B$196,env_ac_mfa_dmc!$B:$B,Data_mfa_dmc!$A204,env_ac_mfa_dmc!$C:$C,Data_mfa_dmc!C$199,env_ac_mfa_dmc!$D:$D,Data_mfa_dmc!$B$195,env_ac_mfa_dmc!$E:$E,Data_mfa_dmc!$B$197)</f>
        <v>16.085000000000001</v>
      </c>
      <c r="D204" s="152">
        <f>SUMIFS(env_ac_mfa_dmc!$F:$F,env_ac_mfa_dmc!$A:$A,Data_mfa_dmc!$B$196,env_ac_mfa_dmc!$B:$B,Data_mfa_dmc!$A204,env_ac_mfa_dmc!$C:$C,Data_mfa_dmc!D$199,env_ac_mfa_dmc!$D:$D,Data_mfa_dmc!$B$195,env_ac_mfa_dmc!$E:$E,Data_mfa_dmc!$B$197)</f>
        <v>2.3769999999999998</v>
      </c>
      <c r="E204" s="152">
        <f>SUMIFS(env_ac_mfa_dmc!$F:$F,env_ac_mfa_dmc!$A:$A,Data_mfa_dmc!$B$196,env_ac_mfa_dmc!$B:$B,Data_mfa_dmc!$A204,env_ac_mfa_dmc!$C:$C,Data_mfa_dmc!E$199,env_ac_mfa_dmc!$D:$D,Data_mfa_dmc!$B$195,env_ac_mfa_dmc!$E:$E,Data_mfa_dmc!$B$197)</f>
        <v>0.42299999999999999</v>
      </c>
      <c r="F204" s="152">
        <f>SUMIFS(env_ac_mfa_dmc!$F:$F,env_ac_mfa_dmc!$A:$A,Data_mfa_dmc!$B$196,env_ac_mfa_dmc!$B:$B,Data_mfa_dmc!$A204,env_ac_mfa_dmc!$C:$C,Data_mfa_dmc!F$199,env_ac_mfa_dmc!$D:$D,Data_mfa_dmc!$B$195,env_ac_mfa_dmc!$E:$E,Data_mfa_dmc!$B$197)</f>
        <v>7.6429999999999998</v>
      </c>
      <c r="G204" s="152">
        <f>SUMIFS(env_ac_mfa_dmc!$F:$F,env_ac_mfa_dmc!$A:$A,Data_mfa_dmc!$B$196,env_ac_mfa_dmc!$B:$B,Data_mfa_dmc!$A204,env_ac_mfa_dmc!$C:$C,Data_mfa_dmc!G$199,env_ac_mfa_dmc!$D:$D,Data_mfa_dmc!$B$195,env_ac_mfa_dmc!$E:$E,Data_mfa_dmc!$B$197)</f>
        <v>5.5919999999999996</v>
      </c>
      <c r="H204" s="152">
        <f>SUMIFS(env_ac_mfa_dmc!$F:$F,env_ac_mfa_dmc!$A:$A,Data_mfa_dmc!$B$196,env_ac_mfa_dmc!$B:$B,Data_mfa_dmc!$A204,env_ac_mfa_dmc!$C:$C,Data_mfa_dmc!H$199,env_ac_mfa_dmc!$D:$D,Data_mfa_dmc!$B$195,env_ac_mfa_dmc!$E:$E,Data_mfa_dmc!$B$197)</f>
        <v>5.0999999999999997E-2</v>
      </c>
      <c r="I204" s="152">
        <f>SUMIFS(env_ac_mfa_dmc!$F:$F,env_ac_mfa_dmc!$A:$A,Data_mfa_dmc!$B$196,env_ac_mfa_dmc!$B:$B,Data_mfa_dmc!$A204,env_ac_mfa_dmc!$C:$C,Data_mfa_dmc!I$199,env_ac_mfa_dmc!$D:$D,Data_mfa_dmc!$B$195,env_ac_mfa_dmc!$E:$E,Data_mfa_dmc!$B$197)</f>
        <v>0</v>
      </c>
      <c r="J204" s="152">
        <f t="shared" si="4"/>
        <v>5.0999999999999997E-2</v>
      </c>
    </row>
    <row r="205" spans="1:10" x14ac:dyDescent="0.2">
      <c r="A205" s="177" t="s">
        <v>134</v>
      </c>
      <c r="B205" s="177" t="s">
        <v>24</v>
      </c>
      <c r="C205" s="152">
        <f>SUMIFS(env_ac_mfa_dmc!$F:$F,env_ac_mfa_dmc!$A:$A,Data_mfa_dmc!$B$196,env_ac_mfa_dmc!$B:$B,Data_mfa_dmc!$A205,env_ac_mfa_dmc!$C:$C,Data_mfa_dmc!C$199,env_ac_mfa_dmc!$D:$D,Data_mfa_dmc!$B$195,env_ac_mfa_dmc!$E:$E,Data_mfa_dmc!$B$197)</f>
        <v>24.215</v>
      </c>
      <c r="D205" s="152">
        <f>SUMIFS(env_ac_mfa_dmc!$F:$F,env_ac_mfa_dmc!$A:$A,Data_mfa_dmc!$B$196,env_ac_mfa_dmc!$B:$B,Data_mfa_dmc!$A205,env_ac_mfa_dmc!$C:$C,Data_mfa_dmc!D$199,env_ac_mfa_dmc!$D:$D,Data_mfa_dmc!$B$195,env_ac_mfa_dmc!$E:$E,Data_mfa_dmc!$B$197)</f>
        <v>7.4950000000000001</v>
      </c>
      <c r="E205" s="152">
        <f>SUMIFS(env_ac_mfa_dmc!$F:$F,env_ac_mfa_dmc!$A:$A,Data_mfa_dmc!$B$196,env_ac_mfa_dmc!$B:$B,Data_mfa_dmc!$A205,env_ac_mfa_dmc!$C:$C,Data_mfa_dmc!E$199,env_ac_mfa_dmc!$D:$D,Data_mfa_dmc!$B$195,env_ac_mfa_dmc!$E:$E,Data_mfa_dmc!$B$197)</f>
        <v>0.13400000000000001</v>
      </c>
      <c r="F205" s="152">
        <f>SUMIFS(env_ac_mfa_dmc!$F:$F,env_ac_mfa_dmc!$A:$A,Data_mfa_dmc!$B$196,env_ac_mfa_dmc!$B:$B,Data_mfa_dmc!$A205,env_ac_mfa_dmc!$C:$C,Data_mfa_dmc!F$199,env_ac_mfa_dmc!$D:$D,Data_mfa_dmc!$B$195,env_ac_mfa_dmc!$E:$E,Data_mfa_dmc!$B$197)</f>
        <v>12.507</v>
      </c>
      <c r="G205" s="152">
        <f>SUMIFS(env_ac_mfa_dmc!$F:$F,env_ac_mfa_dmc!$A:$A,Data_mfa_dmc!$B$196,env_ac_mfa_dmc!$B:$B,Data_mfa_dmc!$A205,env_ac_mfa_dmc!$C:$C,Data_mfa_dmc!G$199,env_ac_mfa_dmc!$D:$D,Data_mfa_dmc!$B$195,env_ac_mfa_dmc!$E:$E,Data_mfa_dmc!$B$197)</f>
        <v>4.3570000000000002</v>
      </c>
      <c r="H205" s="152">
        <f>SUMIFS(env_ac_mfa_dmc!$F:$F,env_ac_mfa_dmc!$A:$A,Data_mfa_dmc!$B$196,env_ac_mfa_dmc!$B:$B,Data_mfa_dmc!$A205,env_ac_mfa_dmc!$C:$C,Data_mfa_dmc!H$199,env_ac_mfa_dmc!$D:$D,Data_mfa_dmc!$B$195,env_ac_mfa_dmc!$E:$E,Data_mfa_dmc!$B$197)</f>
        <v>-0.109</v>
      </c>
      <c r="I205" s="152">
        <f>SUMIFS(env_ac_mfa_dmc!$F:$F,env_ac_mfa_dmc!$A:$A,Data_mfa_dmc!$B$196,env_ac_mfa_dmc!$B:$B,Data_mfa_dmc!$A205,env_ac_mfa_dmc!$C:$C,Data_mfa_dmc!I$199,env_ac_mfa_dmc!$D:$D,Data_mfa_dmc!$B$195,env_ac_mfa_dmc!$E:$E,Data_mfa_dmc!$B$197)</f>
        <v>-0.16900000000000001</v>
      </c>
      <c r="J205" s="152">
        <f t="shared" si="4"/>
        <v>-0.27800000000000002</v>
      </c>
    </row>
    <row r="206" spans="1:10" x14ac:dyDescent="0.2">
      <c r="A206" s="177" t="s">
        <v>60</v>
      </c>
      <c r="B206" s="177" t="s">
        <v>34</v>
      </c>
      <c r="C206" s="152">
        <f>SUMIFS(env_ac_mfa_dmc!$F:$F,env_ac_mfa_dmc!$A:$A,Data_mfa_dmc!$B$196,env_ac_mfa_dmc!$B:$B,Data_mfa_dmc!$A206,env_ac_mfa_dmc!$C:$C,Data_mfa_dmc!C$199,env_ac_mfa_dmc!$D:$D,Data_mfa_dmc!$B$195,env_ac_mfa_dmc!$E:$E,Data_mfa_dmc!$B$197)</f>
        <v>14.422000000000001</v>
      </c>
      <c r="D206" s="152">
        <f>SUMIFS(env_ac_mfa_dmc!$F:$F,env_ac_mfa_dmc!$A:$A,Data_mfa_dmc!$B$196,env_ac_mfa_dmc!$B:$B,Data_mfa_dmc!$A206,env_ac_mfa_dmc!$C:$C,Data_mfa_dmc!D$199,env_ac_mfa_dmc!$D:$D,Data_mfa_dmc!$B$195,env_ac_mfa_dmc!$E:$E,Data_mfa_dmc!$B$197)</f>
        <v>2.891</v>
      </c>
      <c r="E206" s="152">
        <f>SUMIFS(env_ac_mfa_dmc!$F:$F,env_ac_mfa_dmc!$A:$A,Data_mfa_dmc!$B$196,env_ac_mfa_dmc!$B:$B,Data_mfa_dmc!$A206,env_ac_mfa_dmc!$C:$C,Data_mfa_dmc!E$199,env_ac_mfa_dmc!$D:$D,Data_mfa_dmc!$B$195,env_ac_mfa_dmc!$E:$E,Data_mfa_dmc!$B$197)</f>
        <v>0.46899999999999997</v>
      </c>
      <c r="F206" s="152">
        <f>SUMIFS(env_ac_mfa_dmc!$F:$F,env_ac_mfa_dmc!$A:$A,Data_mfa_dmc!$B$196,env_ac_mfa_dmc!$B:$B,Data_mfa_dmc!$A206,env_ac_mfa_dmc!$C:$C,Data_mfa_dmc!F$199,env_ac_mfa_dmc!$D:$D,Data_mfa_dmc!$B$195,env_ac_mfa_dmc!$E:$E,Data_mfa_dmc!$B$197)</f>
        <v>6.7530000000000001</v>
      </c>
      <c r="G206" s="152">
        <f>SUMIFS(env_ac_mfa_dmc!$F:$F,env_ac_mfa_dmc!$A:$A,Data_mfa_dmc!$B$196,env_ac_mfa_dmc!$B:$B,Data_mfa_dmc!$A206,env_ac_mfa_dmc!$C:$C,Data_mfa_dmc!G$199,env_ac_mfa_dmc!$D:$D,Data_mfa_dmc!$B$195,env_ac_mfa_dmc!$E:$E,Data_mfa_dmc!$B$197)</f>
        <v>4.29</v>
      </c>
      <c r="H206" s="152">
        <f>SUMIFS(env_ac_mfa_dmc!$F:$F,env_ac_mfa_dmc!$A:$A,Data_mfa_dmc!$B$196,env_ac_mfa_dmc!$B:$B,Data_mfa_dmc!$A206,env_ac_mfa_dmc!$C:$C,Data_mfa_dmc!H$199,env_ac_mfa_dmc!$D:$D,Data_mfa_dmc!$B$195,env_ac_mfa_dmc!$E:$E,Data_mfa_dmc!$B$197)</f>
        <v>-1.4E-2</v>
      </c>
      <c r="I206" s="152">
        <f>SUMIFS(env_ac_mfa_dmc!$F:$F,env_ac_mfa_dmc!$A:$A,Data_mfa_dmc!$B$196,env_ac_mfa_dmc!$B:$B,Data_mfa_dmc!$A206,env_ac_mfa_dmc!$C:$C,Data_mfa_dmc!I$199,env_ac_mfa_dmc!$D:$D,Data_mfa_dmc!$B$195,env_ac_mfa_dmc!$E:$E,Data_mfa_dmc!$B$197)</f>
        <v>3.2000000000000001E-2</v>
      </c>
      <c r="J206" s="152">
        <f t="shared" si="4"/>
        <v>1.8000000000000002E-2</v>
      </c>
    </row>
    <row r="207" spans="1:10" x14ac:dyDescent="0.2">
      <c r="A207" s="177" t="s">
        <v>133</v>
      </c>
      <c r="B207" s="177" t="s">
        <v>22</v>
      </c>
      <c r="C207" s="152">
        <f>SUMIFS(env_ac_mfa_dmc!$F:$F,env_ac_mfa_dmc!$A:$A,Data_mfa_dmc!$B$196,env_ac_mfa_dmc!$B:$B,Data_mfa_dmc!$A207,env_ac_mfa_dmc!$C:$C,Data_mfa_dmc!C$199,env_ac_mfa_dmc!$D:$D,Data_mfa_dmc!$B$195,env_ac_mfa_dmc!$E:$E,Data_mfa_dmc!$B$197)</f>
        <v>28.597000000000001</v>
      </c>
      <c r="D207" s="152">
        <f>SUMIFS(env_ac_mfa_dmc!$F:$F,env_ac_mfa_dmc!$A:$A,Data_mfa_dmc!$B$196,env_ac_mfa_dmc!$B:$B,Data_mfa_dmc!$A207,env_ac_mfa_dmc!$C:$C,Data_mfa_dmc!D$199,env_ac_mfa_dmc!$D:$D,Data_mfa_dmc!$B$195,env_ac_mfa_dmc!$E:$E,Data_mfa_dmc!$B$197)</f>
        <v>4.3319999999999999</v>
      </c>
      <c r="E207" s="152">
        <f>SUMIFS(env_ac_mfa_dmc!$F:$F,env_ac_mfa_dmc!$A:$A,Data_mfa_dmc!$B$196,env_ac_mfa_dmc!$B:$B,Data_mfa_dmc!$A207,env_ac_mfa_dmc!$C:$C,Data_mfa_dmc!E$199,env_ac_mfa_dmc!$D:$D,Data_mfa_dmc!$B$195,env_ac_mfa_dmc!$E:$E,Data_mfa_dmc!$B$197)</f>
        <v>0.26800000000000002</v>
      </c>
      <c r="F207" s="152">
        <f>SUMIFS(env_ac_mfa_dmc!$F:$F,env_ac_mfa_dmc!$A:$A,Data_mfa_dmc!$B$196,env_ac_mfa_dmc!$B:$B,Data_mfa_dmc!$A207,env_ac_mfa_dmc!$C:$C,Data_mfa_dmc!F$199,env_ac_mfa_dmc!$D:$D,Data_mfa_dmc!$B$195,env_ac_mfa_dmc!$E:$E,Data_mfa_dmc!$B$197)</f>
        <v>14.895</v>
      </c>
      <c r="G207" s="152">
        <f>SUMIFS(env_ac_mfa_dmc!$F:$F,env_ac_mfa_dmc!$A:$A,Data_mfa_dmc!$B$196,env_ac_mfa_dmc!$B:$B,Data_mfa_dmc!$A207,env_ac_mfa_dmc!$C:$C,Data_mfa_dmc!G$199,env_ac_mfa_dmc!$D:$D,Data_mfa_dmc!$B$195,env_ac_mfa_dmc!$E:$E,Data_mfa_dmc!$B$197)</f>
        <v>9.24</v>
      </c>
      <c r="H207" s="152">
        <f>SUMIFS(env_ac_mfa_dmc!$F:$F,env_ac_mfa_dmc!$A:$A,Data_mfa_dmc!$B$196,env_ac_mfa_dmc!$B:$B,Data_mfa_dmc!$A207,env_ac_mfa_dmc!$C:$C,Data_mfa_dmc!H$199,env_ac_mfa_dmc!$D:$D,Data_mfa_dmc!$B$195,env_ac_mfa_dmc!$E:$E,Data_mfa_dmc!$B$197)</f>
        <v>-0.13600000000000001</v>
      </c>
      <c r="I207" s="152">
        <f>SUMIFS(env_ac_mfa_dmc!$F:$F,env_ac_mfa_dmc!$A:$A,Data_mfa_dmc!$B$196,env_ac_mfa_dmc!$B:$B,Data_mfa_dmc!$A207,env_ac_mfa_dmc!$C:$C,Data_mfa_dmc!I$199,env_ac_mfa_dmc!$D:$D,Data_mfa_dmc!$B$195,env_ac_mfa_dmc!$E:$E,Data_mfa_dmc!$B$197)</f>
        <v>-1E-3</v>
      </c>
      <c r="J207" s="152">
        <f t="shared" si="4"/>
        <v>-0.13700000000000001</v>
      </c>
    </row>
    <row r="208" spans="1:10" x14ac:dyDescent="0.2">
      <c r="A208" s="177" t="s">
        <v>132</v>
      </c>
      <c r="B208" s="177" t="s">
        <v>26</v>
      </c>
      <c r="C208" s="152">
        <f>SUMIFS(env_ac_mfa_dmc!$F:$F,env_ac_mfa_dmc!$A:$A,Data_mfa_dmc!$B$196,env_ac_mfa_dmc!$B:$B,Data_mfa_dmc!$A208,env_ac_mfa_dmc!$C:$C,Data_mfa_dmc!C$199,env_ac_mfa_dmc!$D:$D,Data_mfa_dmc!$B$195,env_ac_mfa_dmc!$E:$E,Data_mfa_dmc!$B$197)</f>
        <v>25.748999999999999</v>
      </c>
      <c r="D208" s="152">
        <f>SUMIFS(env_ac_mfa_dmc!$F:$F,env_ac_mfa_dmc!$A:$A,Data_mfa_dmc!$B$196,env_ac_mfa_dmc!$B:$B,Data_mfa_dmc!$A208,env_ac_mfa_dmc!$C:$C,Data_mfa_dmc!D$199,env_ac_mfa_dmc!$D:$D,Data_mfa_dmc!$B$195,env_ac_mfa_dmc!$E:$E,Data_mfa_dmc!$B$197)</f>
        <v>9.3420000000000005</v>
      </c>
      <c r="E208" s="152">
        <f>SUMIFS(env_ac_mfa_dmc!$F:$F,env_ac_mfa_dmc!$A:$A,Data_mfa_dmc!$B$196,env_ac_mfa_dmc!$B:$B,Data_mfa_dmc!$A208,env_ac_mfa_dmc!$C:$C,Data_mfa_dmc!E$199,env_ac_mfa_dmc!$D:$D,Data_mfa_dmc!$B$195,env_ac_mfa_dmc!$E:$E,Data_mfa_dmc!$B$197)</f>
        <v>1.363</v>
      </c>
      <c r="F208" s="152">
        <f>SUMIFS(env_ac_mfa_dmc!$F:$F,env_ac_mfa_dmc!$A:$A,Data_mfa_dmc!$B$196,env_ac_mfa_dmc!$B:$B,Data_mfa_dmc!$A208,env_ac_mfa_dmc!$C:$C,Data_mfa_dmc!F$199,env_ac_mfa_dmc!$D:$D,Data_mfa_dmc!$B$195,env_ac_mfa_dmc!$E:$E,Data_mfa_dmc!$B$197)</f>
        <v>11.717000000000001</v>
      </c>
      <c r="G208" s="152">
        <f>SUMIFS(env_ac_mfa_dmc!$F:$F,env_ac_mfa_dmc!$A:$A,Data_mfa_dmc!$B$196,env_ac_mfa_dmc!$B:$B,Data_mfa_dmc!$A208,env_ac_mfa_dmc!$C:$C,Data_mfa_dmc!G$199,env_ac_mfa_dmc!$D:$D,Data_mfa_dmc!$B$195,env_ac_mfa_dmc!$E:$E,Data_mfa_dmc!$B$197)</f>
        <v>3.093</v>
      </c>
      <c r="H208" s="152">
        <f>SUMIFS(env_ac_mfa_dmc!$F:$F,env_ac_mfa_dmc!$A:$A,Data_mfa_dmc!$B$196,env_ac_mfa_dmc!$B:$B,Data_mfa_dmc!$A208,env_ac_mfa_dmc!$C:$C,Data_mfa_dmc!H$199,env_ac_mfa_dmc!$D:$D,Data_mfa_dmc!$B$195,env_ac_mfa_dmc!$E:$E,Data_mfa_dmc!$B$197)</f>
        <v>0.23400000000000001</v>
      </c>
      <c r="I208" s="152">
        <f>SUMIFS(env_ac_mfa_dmc!$F:$F,env_ac_mfa_dmc!$A:$A,Data_mfa_dmc!$B$196,env_ac_mfa_dmc!$B:$B,Data_mfa_dmc!$A208,env_ac_mfa_dmc!$C:$C,Data_mfa_dmc!I$199,env_ac_mfa_dmc!$D:$D,Data_mfa_dmc!$B$195,env_ac_mfa_dmc!$E:$E,Data_mfa_dmc!$B$197)</f>
        <v>0</v>
      </c>
      <c r="J208" s="152">
        <f t="shared" si="4"/>
        <v>0.23400000000000001</v>
      </c>
    </row>
    <row r="209" spans="1:10" x14ac:dyDescent="0.2">
      <c r="A209" s="177" t="s">
        <v>131</v>
      </c>
      <c r="B209" s="177" t="s">
        <v>41</v>
      </c>
      <c r="C209" s="152">
        <f>SUMIFS(env_ac_mfa_dmc!$F:$F,env_ac_mfa_dmc!$A:$A,Data_mfa_dmc!$B$196,env_ac_mfa_dmc!$B:$B,Data_mfa_dmc!$A209,env_ac_mfa_dmc!$C:$C,Data_mfa_dmc!C$199,env_ac_mfa_dmc!$D:$D,Data_mfa_dmc!$B$195,env_ac_mfa_dmc!$E:$E,Data_mfa_dmc!$B$197)</f>
        <v>11.609</v>
      </c>
      <c r="D209" s="152">
        <f>SUMIFS(env_ac_mfa_dmc!$F:$F,env_ac_mfa_dmc!$A:$A,Data_mfa_dmc!$B$196,env_ac_mfa_dmc!$B:$B,Data_mfa_dmc!$A209,env_ac_mfa_dmc!$C:$C,Data_mfa_dmc!D$199,env_ac_mfa_dmc!$D:$D,Data_mfa_dmc!$B$195,env_ac_mfa_dmc!$E:$E,Data_mfa_dmc!$B$197)</f>
        <v>2.673</v>
      </c>
      <c r="E209" s="152">
        <f>SUMIFS(env_ac_mfa_dmc!$F:$F,env_ac_mfa_dmc!$A:$A,Data_mfa_dmc!$B$196,env_ac_mfa_dmc!$B:$B,Data_mfa_dmc!$A209,env_ac_mfa_dmc!$C:$C,Data_mfa_dmc!E$199,env_ac_mfa_dmc!$D:$D,Data_mfa_dmc!$B$195,env_ac_mfa_dmc!$E:$E,Data_mfa_dmc!$B$197)</f>
        <v>0.497</v>
      </c>
      <c r="F209" s="152">
        <f>SUMIFS(env_ac_mfa_dmc!$F:$F,env_ac_mfa_dmc!$A:$A,Data_mfa_dmc!$B$196,env_ac_mfa_dmc!$B:$B,Data_mfa_dmc!$A209,env_ac_mfa_dmc!$C:$C,Data_mfa_dmc!F$199,env_ac_mfa_dmc!$D:$D,Data_mfa_dmc!$B$195,env_ac_mfa_dmc!$E:$E,Data_mfa_dmc!$B$197)</f>
        <v>4.0890000000000004</v>
      </c>
      <c r="G209" s="152">
        <f>SUMIFS(env_ac_mfa_dmc!$F:$F,env_ac_mfa_dmc!$A:$A,Data_mfa_dmc!$B$196,env_ac_mfa_dmc!$B:$B,Data_mfa_dmc!$A209,env_ac_mfa_dmc!$C:$C,Data_mfa_dmc!G$199,env_ac_mfa_dmc!$D:$D,Data_mfa_dmc!$B$195,env_ac_mfa_dmc!$E:$E,Data_mfa_dmc!$B$197)</f>
        <v>4.367</v>
      </c>
      <c r="H209" s="152">
        <f>SUMIFS(env_ac_mfa_dmc!$F:$F,env_ac_mfa_dmc!$A:$A,Data_mfa_dmc!$B$196,env_ac_mfa_dmc!$B:$B,Data_mfa_dmc!$A209,env_ac_mfa_dmc!$C:$C,Data_mfa_dmc!H$199,env_ac_mfa_dmc!$D:$D,Data_mfa_dmc!$B$195,env_ac_mfa_dmc!$E:$E,Data_mfa_dmc!$B$197)</f>
        <v>-1.7000000000000001E-2</v>
      </c>
      <c r="I209" s="152">
        <f>SUMIFS(env_ac_mfa_dmc!$F:$F,env_ac_mfa_dmc!$A:$A,Data_mfa_dmc!$B$196,env_ac_mfa_dmc!$B:$B,Data_mfa_dmc!$A209,env_ac_mfa_dmc!$C:$C,Data_mfa_dmc!I$199,env_ac_mfa_dmc!$D:$D,Data_mfa_dmc!$B$195,env_ac_mfa_dmc!$E:$E,Data_mfa_dmc!$B$197)</f>
        <v>0</v>
      </c>
      <c r="J209" s="152">
        <f t="shared" si="4"/>
        <v>-1.7000000000000001E-2</v>
      </c>
    </row>
    <row r="210" spans="1:10" x14ac:dyDescent="0.2">
      <c r="A210" s="177" t="s">
        <v>130</v>
      </c>
      <c r="B210" s="177" t="s">
        <v>45</v>
      </c>
      <c r="C210" s="152">
        <f>SUMIFS(env_ac_mfa_dmc!$F:$F,env_ac_mfa_dmc!$A:$A,Data_mfa_dmc!$B$196,env_ac_mfa_dmc!$B:$B,Data_mfa_dmc!$A210,env_ac_mfa_dmc!$C:$C,Data_mfa_dmc!C$199,env_ac_mfa_dmc!$D:$D,Data_mfa_dmc!$B$195,env_ac_mfa_dmc!$E:$E,Data_mfa_dmc!$B$197)</f>
        <v>9.2590000000000003</v>
      </c>
      <c r="D210" s="152">
        <f>SUMIFS(env_ac_mfa_dmc!$F:$F,env_ac_mfa_dmc!$A:$A,Data_mfa_dmc!$B$196,env_ac_mfa_dmc!$B:$B,Data_mfa_dmc!$A210,env_ac_mfa_dmc!$C:$C,Data_mfa_dmc!D$199,env_ac_mfa_dmc!$D:$D,Data_mfa_dmc!$B$195,env_ac_mfa_dmc!$E:$E,Data_mfa_dmc!$B$197)</f>
        <v>2.8180000000000001</v>
      </c>
      <c r="E210" s="152">
        <f>SUMIFS(env_ac_mfa_dmc!$F:$F,env_ac_mfa_dmc!$A:$A,Data_mfa_dmc!$B$196,env_ac_mfa_dmc!$B:$B,Data_mfa_dmc!$A210,env_ac_mfa_dmc!$C:$C,Data_mfa_dmc!E$199,env_ac_mfa_dmc!$D:$D,Data_mfa_dmc!$B$195,env_ac_mfa_dmc!$E:$E,Data_mfa_dmc!$B$197)</f>
        <v>0.71899999999999997</v>
      </c>
      <c r="F210" s="152">
        <f>SUMIFS(env_ac_mfa_dmc!$F:$F,env_ac_mfa_dmc!$A:$A,Data_mfa_dmc!$B$196,env_ac_mfa_dmc!$B:$B,Data_mfa_dmc!$A210,env_ac_mfa_dmc!$C:$C,Data_mfa_dmc!F$199,env_ac_mfa_dmc!$D:$D,Data_mfa_dmc!$B$195,env_ac_mfa_dmc!$E:$E,Data_mfa_dmc!$B$197)</f>
        <v>4.125</v>
      </c>
      <c r="G210" s="152">
        <f>SUMIFS(env_ac_mfa_dmc!$F:$F,env_ac_mfa_dmc!$A:$A,Data_mfa_dmc!$B$196,env_ac_mfa_dmc!$B:$B,Data_mfa_dmc!$A210,env_ac_mfa_dmc!$C:$C,Data_mfa_dmc!G$199,env_ac_mfa_dmc!$D:$D,Data_mfa_dmc!$B$195,env_ac_mfa_dmc!$E:$E,Data_mfa_dmc!$B$197)</f>
        <v>1.7689999999999999</v>
      </c>
      <c r="H210" s="152">
        <f>SUMIFS(env_ac_mfa_dmc!$F:$F,env_ac_mfa_dmc!$A:$A,Data_mfa_dmc!$B$196,env_ac_mfa_dmc!$B:$B,Data_mfa_dmc!$A210,env_ac_mfa_dmc!$C:$C,Data_mfa_dmc!H$199,env_ac_mfa_dmc!$D:$D,Data_mfa_dmc!$B$195,env_ac_mfa_dmc!$E:$E,Data_mfa_dmc!$B$197)</f>
        <v>-0.17299999999999999</v>
      </c>
      <c r="I210" s="152">
        <f>SUMIFS(env_ac_mfa_dmc!$F:$F,env_ac_mfa_dmc!$A:$A,Data_mfa_dmc!$B$196,env_ac_mfa_dmc!$B:$B,Data_mfa_dmc!$A210,env_ac_mfa_dmc!$C:$C,Data_mfa_dmc!I$199,env_ac_mfa_dmc!$D:$D,Data_mfa_dmc!$B$195,env_ac_mfa_dmc!$E:$E,Data_mfa_dmc!$B$197)</f>
        <v>0</v>
      </c>
      <c r="J210" s="152">
        <f t="shared" si="4"/>
        <v>-0.17299999999999999</v>
      </c>
    </row>
    <row r="211" spans="1:10" x14ac:dyDescent="0.2">
      <c r="A211" s="177" t="s">
        <v>129</v>
      </c>
      <c r="B211" s="177" t="s">
        <v>42</v>
      </c>
      <c r="C211" s="152">
        <f>SUMIFS(env_ac_mfa_dmc!$F:$F,env_ac_mfa_dmc!$A:$A,Data_mfa_dmc!$B$196,env_ac_mfa_dmc!$B:$B,Data_mfa_dmc!$A211,env_ac_mfa_dmc!$C:$C,Data_mfa_dmc!C$199,env_ac_mfa_dmc!$D:$D,Data_mfa_dmc!$B$195,env_ac_mfa_dmc!$E:$E,Data_mfa_dmc!$B$197)</f>
        <v>11.877000000000001</v>
      </c>
      <c r="D211" s="152">
        <f>SUMIFS(env_ac_mfa_dmc!$F:$F,env_ac_mfa_dmc!$A:$A,Data_mfa_dmc!$B$196,env_ac_mfa_dmc!$B:$B,Data_mfa_dmc!$A211,env_ac_mfa_dmc!$C:$C,Data_mfa_dmc!D$199,env_ac_mfa_dmc!$D:$D,Data_mfa_dmc!$B$195,env_ac_mfa_dmc!$E:$E,Data_mfa_dmc!$B$197)</f>
        <v>3.3820000000000001</v>
      </c>
      <c r="E211" s="152">
        <f>SUMIFS(env_ac_mfa_dmc!$F:$F,env_ac_mfa_dmc!$A:$A,Data_mfa_dmc!$B$196,env_ac_mfa_dmc!$B:$B,Data_mfa_dmc!$A211,env_ac_mfa_dmc!$C:$C,Data_mfa_dmc!E$199,env_ac_mfa_dmc!$D:$D,Data_mfa_dmc!$B$195,env_ac_mfa_dmc!$E:$E,Data_mfa_dmc!$B$197)</f>
        <v>0.27900000000000003</v>
      </c>
      <c r="F211" s="152">
        <f>SUMIFS(env_ac_mfa_dmc!$F:$F,env_ac_mfa_dmc!$A:$A,Data_mfa_dmc!$B$196,env_ac_mfa_dmc!$B:$B,Data_mfa_dmc!$A211,env_ac_mfa_dmc!$C:$C,Data_mfa_dmc!F$199,env_ac_mfa_dmc!$D:$D,Data_mfa_dmc!$B$195,env_ac_mfa_dmc!$E:$E,Data_mfa_dmc!$B$197)</f>
        <v>6.2</v>
      </c>
      <c r="G211" s="152">
        <f>SUMIFS(env_ac_mfa_dmc!$F:$F,env_ac_mfa_dmc!$A:$A,Data_mfa_dmc!$B$196,env_ac_mfa_dmc!$B:$B,Data_mfa_dmc!$A211,env_ac_mfa_dmc!$C:$C,Data_mfa_dmc!G$199,env_ac_mfa_dmc!$D:$D,Data_mfa_dmc!$B$195,env_ac_mfa_dmc!$E:$E,Data_mfa_dmc!$B$197)</f>
        <v>1.9259999999999999</v>
      </c>
      <c r="H211" s="152">
        <f>SUMIFS(env_ac_mfa_dmc!$F:$F,env_ac_mfa_dmc!$A:$A,Data_mfa_dmc!$B$196,env_ac_mfa_dmc!$B:$B,Data_mfa_dmc!$A211,env_ac_mfa_dmc!$C:$C,Data_mfa_dmc!H$199,env_ac_mfa_dmc!$D:$D,Data_mfa_dmc!$B$195,env_ac_mfa_dmc!$E:$E,Data_mfa_dmc!$B$197)</f>
        <v>8.8999999999999996E-2</v>
      </c>
      <c r="I211" s="152">
        <f>SUMIFS(env_ac_mfa_dmc!$F:$F,env_ac_mfa_dmc!$A:$A,Data_mfa_dmc!$B$196,env_ac_mfa_dmc!$B:$B,Data_mfa_dmc!$A211,env_ac_mfa_dmc!$C:$C,Data_mfa_dmc!I$199,env_ac_mfa_dmc!$D:$D,Data_mfa_dmc!$B$195,env_ac_mfa_dmc!$E:$E,Data_mfa_dmc!$B$197)</f>
        <v>1E-3</v>
      </c>
      <c r="J211" s="152">
        <f t="shared" si="4"/>
        <v>0.09</v>
      </c>
    </row>
    <row r="212" spans="1:10" x14ac:dyDescent="0.2">
      <c r="A212" s="177" t="s">
        <v>128</v>
      </c>
      <c r="B212" s="177" t="s">
        <v>43</v>
      </c>
      <c r="C212" s="152">
        <f>SUMIFS(env_ac_mfa_dmc!$F:$F,env_ac_mfa_dmc!$A:$A,Data_mfa_dmc!$B$196,env_ac_mfa_dmc!$B:$B,Data_mfa_dmc!$A212,env_ac_mfa_dmc!$C:$C,Data_mfa_dmc!C$199,env_ac_mfa_dmc!$D:$D,Data_mfa_dmc!$B$195,env_ac_mfa_dmc!$E:$E,Data_mfa_dmc!$B$197)</f>
        <v>10.818</v>
      </c>
      <c r="D212" s="152">
        <f>SUMIFS(env_ac_mfa_dmc!$F:$F,env_ac_mfa_dmc!$A:$A,Data_mfa_dmc!$B$196,env_ac_mfa_dmc!$B:$B,Data_mfa_dmc!$A212,env_ac_mfa_dmc!$C:$C,Data_mfa_dmc!D$199,env_ac_mfa_dmc!$D:$D,Data_mfa_dmc!$B$195,env_ac_mfa_dmc!$E:$E,Data_mfa_dmc!$B$197)</f>
        <v>3.13</v>
      </c>
      <c r="E212" s="152">
        <f>SUMIFS(env_ac_mfa_dmc!$F:$F,env_ac_mfa_dmc!$A:$A,Data_mfa_dmc!$B$196,env_ac_mfa_dmc!$B:$B,Data_mfa_dmc!$A212,env_ac_mfa_dmc!$C:$C,Data_mfa_dmc!E$199,env_ac_mfa_dmc!$D:$D,Data_mfa_dmc!$B$195,env_ac_mfa_dmc!$E:$E,Data_mfa_dmc!$B$197)</f>
        <v>0.215</v>
      </c>
      <c r="F212" s="152">
        <f>SUMIFS(env_ac_mfa_dmc!$F:$F,env_ac_mfa_dmc!$A:$A,Data_mfa_dmc!$B$196,env_ac_mfa_dmc!$B:$B,Data_mfa_dmc!$A212,env_ac_mfa_dmc!$C:$C,Data_mfa_dmc!F$199,env_ac_mfa_dmc!$D:$D,Data_mfa_dmc!$B$195,env_ac_mfa_dmc!$E:$E,Data_mfa_dmc!$B$197)</f>
        <v>5.86</v>
      </c>
      <c r="G212" s="152">
        <f>SUMIFS(env_ac_mfa_dmc!$F:$F,env_ac_mfa_dmc!$A:$A,Data_mfa_dmc!$B$196,env_ac_mfa_dmc!$B:$B,Data_mfa_dmc!$A212,env_ac_mfa_dmc!$C:$C,Data_mfa_dmc!G$199,env_ac_mfa_dmc!$D:$D,Data_mfa_dmc!$B$195,env_ac_mfa_dmc!$E:$E,Data_mfa_dmc!$B$197)</f>
        <v>1.4370000000000001</v>
      </c>
      <c r="H212" s="152">
        <f>SUMIFS(env_ac_mfa_dmc!$F:$F,env_ac_mfa_dmc!$A:$A,Data_mfa_dmc!$B$196,env_ac_mfa_dmc!$B:$B,Data_mfa_dmc!$A212,env_ac_mfa_dmc!$C:$C,Data_mfa_dmc!H$199,env_ac_mfa_dmc!$D:$D,Data_mfa_dmc!$B$195,env_ac_mfa_dmc!$E:$E,Data_mfa_dmc!$B$197)</f>
        <v>0.17599999999999999</v>
      </c>
      <c r="I212" s="152">
        <f>SUMIFS(env_ac_mfa_dmc!$F:$F,env_ac_mfa_dmc!$A:$A,Data_mfa_dmc!$B$196,env_ac_mfa_dmc!$B:$B,Data_mfa_dmc!$A212,env_ac_mfa_dmc!$C:$C,Data_mfa_dmc!I$199,env_ac_mfa_dmc!$D:$D,Data_mfa_dmc!$B$195,env_ac_mfa_dmc!$E:$E,Data_mfa_dmc!$B$197)</f>
        <v>-1E-3</v>
      </c>
      <c r="J212" s="152">
        <f t="shared" si="4"/>
        <v>0.17499999999999999</v>
      </c>
    </row>
    <row r="213" spans="1:10" x14ac:dyDescent="0.2">
      <c r="A213" s="177" t="s">
        <v>127</v>
      </c>
      <c r="B213" s="177" t="s">
        <v>47</v>
      </c>
      <c r="C213" s="152">
        <f>SUMIFS(env_ac_mfa_dmc!$F:$F,env_ac_mfa_dmc!$A:$A,Data_mfa_dmc!$B$196,env_ac_mfa_dmc!$B:$B,Data_mfa_dmc!$A213,env_ac_mfa_dmc!$C:$C,Data_mfa_dmc!C$199,env_ac_mfa_dmc!$D:$D,Data_mfa_dmc!$B$195,env_ac_mfa_dmc!$E:$E,Data_mfa_dmc!$B$197)</f>
        <v>8.3629999999999995</v>
      </c>
      <c r="D213" s="152">
        <f>SUMIFS(env_ac_mfa_dmc!$F:$F,env_ac_mfa_dmc!$A:$A,Data_mfa_dmc!$B$196,env_ac_mfa_dmc!$B:$B,Data_mfa_dmc!$A213,env_ac_mfa_dmc!$C:$C,Data_mfa_dmc!D$199,env_ac_mfa_dmc!$D:$D,Data_mfa_dmc!$B$195,env_ac_mfa_dmc!$E:$E,Data_mfa_dmc!$B$197)</f>
        <v>2.294</v>
      </c>
      <c r="E213" s="152">
        <f>SUMIFS(env_ac_mfa_dmc!$F:$F,env_ac_mfa_dmc!$A:$A,Data_mfa_dmc!$B$196,env_ac_mfa_dmc!$B:$B,Data_mfa_dmc!$A213,env_ac_mfa_dmc!$C:$C,Data_mfa_dmc!E$199,env_ac_mfa_dmc!$D:$D,Data_mfa_dmc!$B$195,env_ac_mfa_dmc!$E:$E,Data_mfa_dmc!$B$197)</f>
        <v>0.23499999999999999</v>
      </c>
      <c r="F213" s="152">
        <f>SUMIFS(env_ac_mfa_dmc!$F:$F,env_ac_mfa_dmc!$A:$A,Data_mfa_dmc!$B$196,env_ac_mfa_dmc!$B:$B,Data_mfa_dmc!$A213,env_ac_mfa_dmc!$C:$C,Data_mfa_dmc!F$199,env_ac_mfa_dmc!$D:$D,Data_mfa_dmc!$B$195,env_ac_mfa_dmc!$E:$E,Data_mfa_dmc!$B$197)</f>
        <v>3.6890000000000001</v>
      </c>
      <c r="G213" s="152">
        <f>SUMIFS(env_ac_mfa_dmc!$F:$F,env_ac_mfa_dmc!$A:$A,Data_mfa_dmc!$B$196,env_ac_mfa_dmc!$B:$B,Data_mfa_dmc!$A213,env_ac_mfa_dmc!$C:$C,Data_mfa_dmc!G$199,env_ac_mfa_dmc!$D:$D,Data_mfa_dmc!$B$195,env_ac_mfa_dmc!$E:$E,Data_mfa_dmc!$B$197)</f>
        <v>2.2370000000000001</v>
      </c>
      <c r="H213" s="152">
        <f>SUMIFS(env_ac_mfa_dmc!$F:$F,env_ac_mfa_dmc!$A:$A,Data_mfa_dmc!$B$196,env_ac_mfa_dmc!$B:$B,Data_mfa_dmc!$A213,env_ac_mfa_dmc!$C:$C,Data_mfa_dmc!H$199,env_ac_mfa_dmc!$D:$D,Data_mfa_dmc!$B$195,env_ac_mfa_dmc!$E:$E,Data_mfa_dmc!$B$197)</f>
        <v>-9.1999999999999998E-2</v>
      </c>
      <c r="I213" s="152">
        <f>SUMIFS(env_ac_mfa_dmc!$F:$F,env_ac_mfa_dmc!$A:$A,Data_mfa_dmc!$B$196,env_ac_mfa_dmc!$B:$B,Data_mfa_dmc!$A213,env_ac_mfa_dmc!$C:$C,Data_mfa_dmc!I$199,env_ac_mfa_dmc!$D:$D,Data_mfa_dmc!$B$195,env_ac_mfa_dmc!$E:$E,Data_mfa_dmc!$B$197)</f>
        <v>-1E-3</v>
      </c>
      <c r="J213" s="152">
        <f t="shared" si="4"/>
        <v>-9.2999999999999999E-2</v>
      </c>
    </row>
    <row r="214" spans="1:10" x14ac:dyDescent="0.2">
      <c r="A214" s="177" t="s">
        <v>126</v>
      </c>
      <c r="B214" s="177" t="s">
        <v>31</v>
      </c>
      <c r="C214" s="152">
        <f>SUMIFS(env_ac_mfa_dmc!$F:$F,env_ac_mfa_dmc!$A:$A,Data_mfa_dmc!$B$196,env_ac_mfa_dmc!$B:$B,Data_mfa_dmc!$A214,env_ac_mfa_dmc!$C:$C,Data_mfa_dmc!C$199,env_ac_mfa_dmc!$D:$D,Data_mfa_dmc!$B$195,env_ac_mfa_dmc!$E:$E,Data_mfa_dmc!$B$197)</f>
        <v>19.190999999999999</v>
      </c>
      <c r="D214" s="152">
        <f>SUMIFS(env_ac_mfa_dmc!$F:$F,env_ac_mfa_dmc!$A:$A,Data_mfa_dmc!$B$196,env_ac_mfa_dmc!$B:$B,Data_mfa_dmc!$A214,env_ac_mfa_dmc!$C:$C,Data_mfa_dmc!D$199,env_ac_mfa_dmc!$D:$D,Data_mfa_dmc!$B$195,env_ac_mfa_dmc!$E:$E,Data_mfa_dmc!$B$197)</f>
        <v>2.0299999999999998</v>
      </c>
      <c r="E214" s="152">
        <f>SUMIFS(env_ac_mfa_dmc!$F:$F,env_ac_mfa_dmc!$A:$A,Data_mfa_dmc!$B$196,env_ac_mfa_dmc!$B:$B,Data_mfa_dmc!$A214,env_ac_mfa_dmc!$C:$C,Data_mfa_dmc!E$199,env_ac_mfa_dmc!$D:$D,Data_mfa_dmc!$B$195,env_ac_mfa_dmc!$E:$E,Data_mfa_dmc!$B$197)</f>
        <v>1.157</v>
      </c>
      <c r="F214" s="152">
        <f>SUMIFS(env_ac_mfa_dmc!$F:$F,env_ac_mfa_dmc!$A:$A,Data_mfa_dmc!$B$196,env_ac_mfa_dmc!$B:$B,Data_mfa_dmc!$A214,env_ac_mfa_dmc!$C:$C,Data_mfa_dmc!F$199,env_ac_mfa_dmc!$D:$D,Data_mfa_dmc!$B$195,env_ac_mfa_dmc!$E:$E,Data_mfa_dmc!$B$197)</f>
        <v>13.082000000000001</v>
      </c>
      <c r="G214" s="152">
        <f>SUMIFS(env_ac_mfa_dmc!$F:$F,env_ac_mfa_dmc!$A:$A,Data_mfa_dmc!$B$196,env_ac_mfa_dmc!$B:$B,Data_mfa_dmc!$A214,env_ac_mfa_dmc!$C:$C,Data_mfa_dmc!G$199,env_ac_mfa_dmc!$D:$D,Data_mfa_dmc!$B$195,env_ac_mfa_dmc!$E:$E,Data_mfa_dmc!$B$197)</f>
        <v>2.431</v>
      </c>
      <c r="H214" s="152">
        <f>SUMIFS(env_ac_mfa_dmc!$F:$F,env_ac_mfa_dmc!$A:$A,Data_mfa_dmc!$B$196,env_ac_mfa_dmc!$B:$B,Data_mfa_dmc!$A214,env_ac_mfa_dmc!$C:$C,Data_mfa_dmc!H$199,env_ac_mfa_dmc!$D:$D,Data_mfa_dmc!$B$195,env_ac_mfa_dmc!$E:$E,Data_mfa_dmc!$B$197)</f>
        <v>0.32400000000000001</v>
      </c>
      <c r="I214" s="152">
        <f>SUMIFS(env_ac_mfa_dmc!$F:$F,env_ac_mfa_dmc!$A:$A,Data_mfa_dmc!$B$196,env_ac_mfa_dmc!$B:$B,Data_mfa_dmc!$A214,env_ac_mfa_dmc!$C:$C,Data_mfa_dmc!I$199,env_ac_mfa_dmc!$D:$D,Data_mfa_dmc!$B$195,env_ac_mfa_dmc!$E:$E,Data_mfa_dmc!$B$197)</f>
        <v>0.16700000000000001</v>
      </c>
      <c r="J214" s="152">
        <f t="shared" si="4"/>
        <v>0.49099999999999999</v>
      </c>
    </row>
    <row r="215" spans="1:10" x14ac:dyDescent="0.2">
      <c r="A215" s="177" t="s">
        <v>125</v>
      </c>
      <c r="B215" s="177" t="s">
        <v>28</v>
      </c>
      <c r="C215" s="152">
        <f>SUMIFS(env_ac_mfa_dmc!$F:$F,env_ac_mfa_dmc!$A:$A,Data_mfa_dmc!$B$196,env_ac_mfa_dmc!$B:$B,Data_mfa_dmc!$A215,env_ac_mfa_dmc!$C:$C,Data_mfa_dmc!C$199,env_ac_mfa_dmc!$D:$D,Data_mfa_dmc!$B$195,env_ac_mfa_dmc!$E:$E,Data_mfa_dmc!$B$197)</f>
        <v>14.667</v>
      </c>
      <c r="D215" s="152">
        <f>SUMIFS(env_ac_mfa_dmc!$F:$F,env_ac_mfa_dmc!$A:$A,Data_mfa_dmc!$B$196,env_ac_mfa_dmc!$B:$B,Data_mfa_dmc!$A215,env_ac_mfa_dmc!$C:$C,Data_mfa_dmc!D$199,env_ac_mfa_dmc!$D:$D,Data_mfa_dmc!$B$195,env_ac_mfa_dmc!$E:$E,Data_mfa_dmc!$B$197)</f>
        <v>3.798</v>
      </c>
      <c r="E215" s="152">
        <f>SUMIFS(env_ac_mfa_dmc!$F:$F,env_ac_mfa_dmc!$A:$A,Data_mfa_dmc!$B$196,env_ac_mfa_dmc!$B:$B,Data_mfa_dmc!$A215,env_ac_mfa_dmc!$C:$C,Data_mfa_dmc!E$199,env_ac_mfa_dmc!$D:$D,Data_mfa_dmc!$B$195,env_ac_mfa_dmc!$E:$E,Data_mfa_dmc!$B$197)</f>
        <v>6.4000000000000001E-2</v>
      </c>
      <c r="F215" s="152">
        <f>SUMIFS(env_ac_mfa_dmc!$F:$F,env_ac_mfa_dmc!$A:$A,Data_mfa_dmc!$B$196,env_ac_mfa_dmc!$B:$B,Data_mfa_dmc!$A215,env_ac_mfa_dmc!$C:$C,Data_mfa_dmc!F$199,env_ac_mfa_dmc!$D:$D,Data_mfa_dmc!$B$195,env_ac_mfa_dmc!$E:$E,Data_mfa_dmc!$B$197)</f>
        <v>9.5709999999999997</v>
      </c>
      <c r="G215" s="152">
        <f>SUMIFS(env_ac_mfa_dmc!$F:$F,env_ac_mfa_dmc!$A:$A,Data_mfa_dmc!$B$196,env_ac_mfa_dmc!$B:$B,Data_mfa_dmc!$A215,env_ac_mfa_dmc!$C:$C,Data_mfa_dmc!G$199,env_ac_mfa_dmc!$D:$D,Data_mfa_dmc!$B$195,env_ac_mfa_dmc!$E:$E,Data_mfa_dmc!$B$197)</f>
        <v>1.2609999999999999</v>
      </c>
      <c r="H215" s="152">
        <f>SUMIFS(env_ac_mfa_dmc!$F:$F,env_ac_mfa_dmc!$A:$A,Data_mfa_dmc!$B$196,env_ac_mfa_dmc!$B:$B,Data_mfa_dmc!$A215,env_ac_mfa_dmc!$C:$C,Data_mfa_dmc!H$199,env_ac_mfa_dmc!$D:$D,Data_mfa_dmc!$B$195,env_ac_mfa_dmc!$E:$E,Data_mfa_dmc!$B$197)</f>
        <v>2.5000000000000001E-2</v>
      </c>
      <c r="I215" s="152">
        <f>SUMIFS(env_ac_mfa_dmc!$F:$F,env_ac_mfa_dmc!$A:$A,Data_mfa_dmc!$B$196,env_ac_mfa_dmc!$B:$B,Data_mfa_dmc!$A215,env_ac_mfa_dmc!$C:$C,Data_mfa_dmc!I$199,env_ac_mfa_dmc!$D:$D,Data_mfa_dmc!$B$195,env_ac_mfa_dmc!$E:$E,Data_mfa_dmc!$B$197)</f>
        <v>-5.1999999999999998E-2</v>
      </c>
      <c r="J215" s="152">
        <f t="shared" si="4"/>
        <v>-2.6999999999999996E-2</v>
      </c>
    </row>
    <row r="216" spans="1:10" x14ac:dyDescent="0.2">
      <c r="A216" s="177" t="s">
        <v>124</v>
      </c>
      <c r="B216" s="177" t="s">
        <v>32</v>
      </c>
      <c r="C216" s="152">
        <f>SUMIFS(env_ac_mfa_dmc!$F:$F,env_ac_mfa_dmc!$A:$A,Data_mfa_dmc!$B$196,env_ac_mfa_dmc!$B:$B,Data_mfa_dmc!$A216,env_ac_mfa_dmc!$C:$C,Data_mfa_dmc!C$199,env_ac_mfa_dmc!$D:$D,Data_mfa_dmc!$B$195,env_ac_mfa_dmc!$E:$E,Data_mfa_dmc!$B$197)</f>
        <v>18.954999999999998</v>
      </c>
      <c r="D216" s="152">
        <f>SUMIFS(env_ac_mfa_dmc!$F:$F,env_ac_mfa_dmc!$A:$A,Data_mfa_dmc!$B$196,env_ac_mfa_dmc!$B:$B,Data_mfa_dmc!$A216,env_ac_mfa_dmc!$C:$C,Data_mfa_dmc!D$199,env_ac_mfa_dmc!$D:$D,Data_mfa_dmc!$B$195,env_ac_mfa_dmc!$E:$E,Data_mfa_dmc!$B$197)</f>
        <v>6.3890000000000002</v>
      </c>
      <c r="E216" s="152">
        <f>SUMIFS(env_ac_mfa_dmc!$F:$F,env_ac_mfa_dmc!$A:$A,Data_mfa_dmc!$B$196,env_ac_mfa_dmc!$B:$B,Data_mfa_dmc!$A216,env_ac_mfa_dmc!$C:$C,Data_mfa_dmc!E$199,env_ac_mfa_dmc!$D:$D,Data_mfa_dmc!$B$195,env_ac_mfa_dmc!$E:$E,Data_mfa_dmc!$B$197)</f>
        <v>0.17699999999999999</v>
      </c>
      <c r="F216" s="152">
        <f>SUMIFS(env_ac_mfa_dmc!$F:$F,env_ac_mfa_dmc!$A:$A,Data_mfa_dmc!$B$196,env_ac_mfa_dmc!$B:$B,Data_mfa_dmc!$A216,env_ac_mfa_dmc!$C:$C,Data_mfa_dmc!F$199,env_ac_mfa_dmc!$D:$D,Data_mfa_dmc!$B$195,env_ac_mfa_dmc!$E:$E,Data_mfa_dmc!$B$197)</f>
        <v>10.725</v>
      </c>
      <c r="G216" s="152">
        <f>SUMIFS(env_ac_mfa_dmc!$F:$F,env_ac_mfa_dmc!$A:$A,Data_mfa_dmc!$B$196,env_ac_mfa_dmc!$B:$B,Data_mfa_dmc!$A216,env_ac_mfa_dmc!$C:$C,Data_mfa_dmc!G$199,env_ac_mfa_dmc!$D:$D,Data_mfa_dmc!$B$195,env_ac_mfa_dmc!$E:$E,Data_mfa_dmc!$B$197)</f>
        <v>2.069</v>
      </c>
      <c r="H216" s="152">
        <f>SUMIFS(env_ac_mfa_dmc!$F:$F,env_ac_mfa_dmc!$A:$A,Data_mfa_dmc!$B$196,env_ac_mfa_dmc!$B:$B,Data_mfa_dmc!$A216,env_ac_mfa_dmc!$C:$C,Data_mfa_dmc!H$199,env_ac_mfa_dmc!$D:$D,Data_mfa_dmc!$B$195,env_ac_mfa_dmc!$E:$E,Data_mfa_dmc!$B$197)</f>
        <v>-0.40400000000000003</v>
      </c>
      <c r="I216" s="152">
        <f>SUMIFS(env_ac_mfa_dmc!$F:$F,env_ac_mfa_dmc!$A:$A,Data_mfa_dmc!$B$196,env_ac_mfa_dmc!$B:$B,Data_mfa_dmc!$A216,env_ac_mfa_dmc!$C:$C,Data_mfa_dmc!I$199,env_ac_mfa_dmc!$D:$D,Data_mfa_dmc!$B$195,env_ac_mfa_dmc!$E:$E,Data_mfa_dmc!$B$197)</f>
        <v>0</v>
      </c>
      <c r="J216" s="152">
        <f t="shared" si="4"/>
        <v>-0.40400000000000003</v>
      </c>
    </row>
    <row r="217" spans="1:10" x14ac:dyDescent="0.2">
      <c r="A217" s="177" t="s">
        <v>123</v>
      </c>
      <c r="B217" s="177" t="s">
        <v>21</v>
      </c>
      <c r="C217" s="152">
        <f>SUMIFS(env_ac_mfa_dmc!$F:$F,env_ac_mfa_dmc!$A:$A,Data_mfa_dmc!$B$196,env_ac_mfa_dmc!$B:$B,Data_mfa_dmc!$A217,env_ac_mfa_dmc!$C:$C,Data_mfa_dmc!C$199,env_ac_mfa_dmc!$D:$D,Data_mfa_dmc!$B$195,env_ac_mfa_dmc!$E:$E,Data_mfa_dmc!$B$197)</f>
        <v>22.88</v>
      </c>
      <c r="D217" s="152">
        <f>SUMIFS(env_ac_mfa_dmc!$F:$F,env_ac_mfa_dmc!$A:$A,Data_mfa_dmc!$B$196,env_ac_mfa_dmc!$B:$B,Data_mfa_dmc!$A217,env_ac_mfa_dmc!$C:$C,Data_mfa_dmc!D$199,env_ac_mfa_dmc!$D:$D,Data_mfa_dmc!$B$195,env_ac_mfa_dmc!$E:$E,Data_mfa_dmc!$B$197)</f>
        <v>3.831</v>
      </c>
      <c r="E217" s="152">
        <f>SUMIFS(env_ac_mfa_dmc!$F:$F,env_ac_mfa_dmc!$A:$A,Data_mfa_dmc!$B$196,env_ac_mfa_dmc!$B:$B,Data_mfa_dmc!$A217,env_ac_mfa_dmc!$C:$C,Data_mfa_dmc!E$199,env_ac_mfa_dmc!$D:$D,Data_mfa_dmc!$B$195,env_ac_mfa_dmc!$E:$E,Data_mfa_dmc!$B$197)</f>
        <v>1.524</v>
      </c>
      <c r="F217" s="152">
        <f>SUMIFS(env_ac_mfa_dmc!$F:$F,env_ac_mfa_dmc!$A:$A,Data_mfa_dmc!$B$196,env_ac_mfa_dmc!$B:$B,Data_mfa_dmc!$A217,env_ac_mfa_dmc!$C:$C,Data_mfa_dmc!F$199,env_ac_mfa_dmc!$D:$D,Data_mfa_dmc!$B$195,env_ac_mfa_dmc!$E:$E,Data_mfa_dmc!$B$197)</f>
        <v>10.922000000000001</v>
      </c>
      <c r="G217" s="152">
        <f>SUMIFS(env_ac_mfa_dmc!$F:$F,env_ac_mfa_dmc!$A:$A,Data_mfa_dmc!$B$196,env_ac_mfa_dmc!$B:$B,Data_mfa_dmc!$A217,env_ac_mfa_dmc!$C:$C,Data_mfa_dmc!G$199,env_ac_mfa_dmc!$D:$D,Data_mfa_dmc!$B$195,env_ac_mfa_dmc!$E:$E,Data_mfa_dmc!$B$197)</f>
        <v>5.6210000000000004</v>
      </c>
      <c r="H217" s="152">
        <f>SUMIFS(env_ac_mfa_dmc!$F:$F,env_ac_mfa_dmc!$A:$A,Data_mfa_dmc!$B$196,env_ac_mfa_dmc!$B:$B,Data_mfa_dmc!$A217,env_ac_mfa_dmc!$C:$C,Data_mfa_dmc!H$199,env_ac_mfa_dmc!$D:$D,Data_mfa_dmc!$B$195,env_ac_mfa_dmc!$E:$E,Data_mfa_dmc!$B$197)</f>
        <v>0.96199999999999997</v>
      </c>
      <c r="I217" s="152">
        <f>SUMIFS(env_ac_mfa_dmc!$F:$F,env_ac_mfa_dmc!$A:$A,Data_mfa_dmc!$B$196,env_ac_mfa_dmc!$B:$B,Data_mfa_dmc!$A217,env_ac_mfa_dmc!$C:$C,Data_mfa_dmc!I$199,env_ac_mfa_dmc!$D:$D,Data_mfa_dmc!$B$195,env_ac_mfa_dmc!$E:$E,Data_mfa_dmc!$B$197)</f>
        <v>0.02</v>
      </c>
      <c r="J217" s="152">
        <f t="shared" si="4"/>
        <v>0.98199999999999998</v>
      </c>
    </row>
    <row r="218" spans="1:10" x14ac:dyDescent="0.2">
      <c r="A218" s="177" t="s">
        <v>122</v>
      </c>
      <c r="B218" s="177" t="s">
        <v>40</v>
      </c>
      <c r="C218" s="152">
        <f>SUMIFS(env_ac_mfa_dmc!$F:$F,env_ac_mfa_dmc!$A:$A,Data_mfa_dmc!$B$196,env_ac_mfa_dmc!$B:$B,Data_mfa_dmc!$A218,env_ac_mfa_dmc!$C:$C,Data_mfa_dmc!C$199,env_ac_mfa_dmc!$D:$D,Data_mfa_dmc!$B$195,env_ac_mfa_dmc!$E:$E,Data_mfa_dmc!$B$197)</f>
        <v>16.427</v>
      </c>
      <c r="D218" s="152">
        <f>SUMIFS(env_ac_mfa_dmc!$F:$F,env_ac_mfa_dmc!$A:$A,Data_mfa_dmc!$B$196,env_ac_mfa_dmc!$B:$B,Data_mfa_dmc!$A218,env_ac_mfa_dmc!$C:$C,Data_mfa_dmc!D$199,env_ac_mfa_dmc!$D:$D,Data_mfa_dmc!$B$195,env_ac_mfa_dmc!$E:$E,Data_mfa_dmc!$B$197)</f>
        <v>3.8519999999999999</v>
      </c>
      <c r="E218" s="152">
        <f>SUMIFS(env_ac_mfa_dmc!$F:$F,env_ac_mfa_dmc!$A:$A,Data_mfa_dmc!$B$196,env_ac_mfa_dmc!$B:$B,Data_mfa_dmc!$A218,env_ac_mfa_dmc!$C:$C,Data_mfa_dmc!E$199,env_ac_mfa_dmc!$D:$D,Data_mfa_dmc!$B$195,env_ac_mfa_dmc!$E:$E,Data_mfa_dmc!$B$197)</f>
        <v>0.307</v>
      </c>
      <c r="F218" s="152">
        <f>SUMIFS(env_ac_mfa_dmc!$F:$F,env_ac_mfa_dmc!$A:$A,Data_mfa_dmc!$B$196,env_ac_mfa_dmc!$B:$B,Data_mfa_dmc!$A218,env_ac_mfa_dmc!$C:$C,Data_mfa_dmc!F$199,env_ac_mfa_dmc!$D:$D,Data_mfa_dmc!$B$195,env_ac_mfa_dmc!$E:$E,Data_mfa_dmc!$B$197)</f>
        <v>9.8800000000000008</v>
      </c>
      <c r="G218" s="152">
        <f>SUMIFS(env_ac_mfa_dmc!$F:$F,env_ac_mfa_dmc!$A:$A,Data_mfa_dmc!$B$196,env_ac_mfa_dmc!$B:$B,Data_mfa_dmc!$A218,env_ac_mfa_dmc!$C:$C,Data_mfa_dmc!G$199,env_ac_mfa_dmc!$D:$D,Data_mfa_dmc!$B$195,env_ac_mfa_dmc!$E:$E,Data_mfa_dmc!$B$197)</f>
        <v>2.4060000000000001</v>
      </c>
      <c r="H218" s="152">
        <f>SUMIFS(env_ac_mfa_dmc!$F:$F,env_ac_mfa_dmc!$A:$A,Data_mfa_dmc!$B$196,env_ac_mfa_dmc!$B:$B,Data_mfa_dmc!$A218,env_ac_mfa_dmc!$C:$C,Data_mfa_dmc!H$199,env_ac_mfa_dmc!$D:$D,Data_mfa_dmc!$B$195,env_ac_mfa_dmc!$E:$E,Data_mfa_dmc!$B$197)</f>
        <v>-1.9E-2</v>
      </c>
      <c r="I218" s="152">
        <f>SUMIFS(env_ac_mfa_dmc!$F:$F,env_ac_mfa_dmc!$A:$A,Data_mfa_dmc!$B$196,env_ac_mfa_dmc!$B:$B,Data_mfa_dmc!$A218,env_ac_mfa_dmc!$C:$C,Data_mfa_dmc!I$199,env_ac_mfa_dmc!$D:$D,Data_mfa_dmc!$B$195,env_ac_mfa_dmc!$E:$E,Data_mfa_dmc!$B$197)</f>
        <v>0</v>
      </c>
      <c r="J218" s="152">
        <f t="shared" si="4"/>
        <v>-1.9E-2</v>
      </c>
    </row>
    <row r="219" spans="1:10" x14ac:dyDescent="0.2">
      <c r="A219" s="177" t="s">
        <v>121</v>
      </c>
      <c r="B219" s="177" t="s">
        <v>36</v>
      </c>
      <c r="C219" s="152">
        <f>SUMIFS(env_ac_mfa_dmc!$F:$F,env_ac_mfa_dmc!$A:$A,Data_mfa_dmc!$B$196,env_ac_mfa_dmc!$B:$B,Data_mfa_dmc!$A219,env_ac_mfa_dmc!$C:$C,Data_mfa_dmc!C$199,env_ac_mfa_dmc!$D:$D,Data_mfa_dmc!$B$195,env_ac_mfa_dmc!$E:$E,Data_mfa_dmc!$B$197)</f>
        <v>11.89</v>
      </c>
      <c r="D219" s="152">
        <f>SUMIFS(env_ac_mfa_dmc!$F:$F,env_ac_mfa_dmc!$A:$A,Data_mfa_dmc!$B$196,env_ac_mfa_dmc!$B:$B,Data_mfa_dmc!$A219,env_ac_mfa_dmc!$C:$C,Data_mfa_dmc!D$199,env_ac_mfa_dmc!$D:$D,Data_mfa_dmc!$B$195,env_ac_mfa_dmc!$E:$E,Data_mfa_dmc!$B$197)</f>
        <v>1.343</v>
      </c>
      <c r="E219" s="152">
        <f>SUMIFS(env_ac_mfa_dmc!$F:$F,env_ac_mfa_dmc!$A:$A,Data_mfa_dmc!$B$196,env_ac_mfa_dmc!$B:$B,Data_mfa_dmc!$A219,env_ac_mfa_dmc!$C:$C,Data_mfa_dmc!E$199,env_ac_mfa_dmc!$D:$D,Data_mfa_dmc!$B$195,env_ac_mfa_dmc!$E:$E,Data_mfa_dmc!$B$197)</f>
        <v>0.29499999999999998</v>
      </c>
      <c r="F219" s="152">
        <f>SUMIFS(env_ac_mfa_dmc!$F:$F,env_ac_mfa_dmc!$A:$A,Data_mfa_dmc!$B$196,env_ac_mfa_dmc!$B:$B,Data_mfa_dmc!$A219,env_ac_mfa_dmc!$C:$C,Data_mfa_dmc!F$199,env_ac_mfa_dmc!$D:$D,Data_mfa_dmc!$B$195,env_ac_mfa_dmc!$E:$E,Data_mfa_dmc!$B$197)</f>
        <v>6.5030000000000001</v>
      </c>
      <c r="G219" s="152">
        <f>SUMIFS(env_ac_mfa_dmc!$F:$F,env_ac_mfa_dmc!$A:$A,Data_mfa_dmc!$B$196,env_ac_mfa_dmc!$B:$B,Data_mfa_dmc!$A219,env_ac_mfa_dmc!$C:$C,Data_mfa_dmc!G$199,env_ac_mfa_dmc!$D:$D,Data_mfa_dmc!$B$195,env_ac_mfa_dmc!$E:$E,Data_mfa_dmc!$B$197)</f>
        <v>3.573</v>
      </c>
      <c r="H219" s="152">
        <f>SUMIFS(env_ac_mfa_dmc!$F:$F,env_ac_mfa_dmc!$A:$A,Data_mfa_dmc!$B$196,env_ac_mfa_dmc!$B:$B,Data_mfa_dmc!$A219,env_ac_mfa_dmc!$C:$C,Data_mfa_dmc!H$199,env_ac_mfa_dmc!$D:$D,Data_mfa_dmc!$B$195,env_ac_mfa_dmc!$E:$E,Data_mfa_dmc!$B$197)</f>
        <v>0.27500000000000002</v>
      </c>
      <c r="I219" s="152">
        <f>SUMIFS(env_ac_mfa_dmc!$F:$F,env_ac_mfa_dmc!$A:$A,Data_mfa_dmc!$B$196,env_ac_mfa_dmc!$B:$B,Data_mfa_dmc!$A219,env_ac_mfa_dmc!$C:$C,Data_mfa_dmc!I$199,env_ac_mfa_dmc!$D:$D,Data_mfa_dmc!$B$195,env_ac_mfa_dmc!$E:$E,Data_mfa_dmc!$B$197)</f>
        <v>-9.8000000000000004E-2</v>
      </c>
      <c r="J219" s="152">
        <f t="shared" si="4"/>
        <v>0.17700000000000002</v>
      </c>
    </row>
    <row r="220" spans="1:10" x14ac:dyDescent="0.2">
      <c r="A220" s="177" t="s">
        <v>120</v>
      </c>
      <c r="B220" s="177" t="s">
        <v>44</v>
      </c>
      <c r="C220" s="152">
        <f>SUMIFS(env_ac_mfa_dmc!$F:$F,env_ac_mfa_dmc!$A:$A,Data_mfa_dmc!$B$196,env_ac_mfa_dmc!$B:$B,Data_mfa_dmc!$A220,env_ac_mfa_dmc!$C:$C,Data_mfa_dmc!C$199,env_ac_mfa_dmc!$D:$D,Data_mfa_dmc!$B$195,env_ac_mfa_dmc!$E:$E,Data_mfa_dmc!$B$197)</f>
        <v>10.768000000000001</v>
      </c>
      <c r="D220" s="152">
        <f>SUMIFS(env_ac_mfa_dmc!$F:$F,env_ac_mfa_dmc!$A:$A,Data_mfa_dmc!$B$196,env_ac_mfa_dmc!$B:$B,Data_mfa_dmc!$A220,env_ac_mfa_dmc!$C:$C,Data_mfa_dmc!D$199,env_ac_mfa_dmc!$D:$D,Data_mfa_dmc!$B$195,env_ac_mfa_dmc!$E:$E,Data_mfa_dmc!$B$197)</f>
        <v>3.3639999999999999</v>
      </c>
      <c r="E220" s="152">
        <f>SUMIFS(env_ac_mfa_dmc!$F:$F,env_ac_mfa_dmc!$A:$A,Data_mfa_dmc!$B$196,env_ac_mfa_dmc!$B:$B,Data_mfa_dmc!$A220,env_ac_mfa_dmc!$C:$C,Data_mfa_dmc!E$199,env_ac_mfa_dmc!$D:$D,Data_mfa_dmc!$B$195,env_ac_mfa_dmc!$E:$E,Data_mfa_dmc!$B$197)</f>
        <v>0.432</v>
      </c>
      <c r="F220" s="152">
        <f>SUMIFS(env_ac_mfa_dmc!$F:$F,env_ac_mfa_dmc!$A:$A,Data_mfa_dmc!$B$196,env_ac_mfa_dmc!$B:$B,Data_mfa_dmc!$A220,env_ac_mfa_dmc!$C:$C,Data_mfa_dmc!F$199,env_ac_mfa_dmc!$D:$D,Data_mfa_dmc!$B$195,env_ac_mfa_dmc!$E:$E,Data_mfa_dmc!$B$197)</f>
        <v>2.214</v>
      </c>
      <c r="G220" s="152">
        <f>SUMIFS(env_ac_mfa_dmc!$F:$F,env_ac_mfa_dmc!$A:$A,Data_mfa_dmc!$B$196,env_ac_mfa_dmc!$B:$B,Data_mfa_dmc!$A220,env_ac_mfa_dmc!$C:$C,Data_mfa_dmc!G$199,env_ac_mfa_dmc!$D:$D,Data_mfa_dmc!$B$195,env_ac_mfa_dmc!$E:$E,Data_mfa_dmc!$B$197)</f>
        <v>4.5960000000000001</v>
      </c>
      <c r="H220" s="152">
        <f>SUMIFS(env_ac_mfa_dmc!$F:$F,env_ac_mfa_dmc!$A:$A,Data_mfa_dmc!$B$196,env_ac_mfa_dmc!$B:$B,Data_mfa_dmc!$A220,env_ac_mfa_dmc!$C:$C,Data_mfa_dmc!H$199,env_ac_mfa_dmc!$D:$D,Data_mfa_dmc!$B$195,env_ac_mfa_dmc!$E:$E,Data_mfa_dmc!$B$197)</f>
        <v>1E-3</v>
      </c>
      <c r="I220" s="152">
        <f>SUMIFS(env_ac_mfa_dmc!$F:$F,env_ac_mfa_dmc!$A:$A,Data_mfa_dmc!$B$196,env_ac_mfa_dmc!$B:$B,Data_mfa_dmc!$A220,env_ac_mfa_dmc!$C:$C,Data_mfa_dmc!I$199,env_ac_mfa_dmc!$D:$D,Data_mfa_dmc!$B$195,env_ac_mfa_dmc!$E:$E,Data_mfa_dmc!$B$197)</f>
        <v>0.16200000000000001</v>
      </c>
      <c r="J220" s="152">
        <f t="shared" si="4"/>
        <v>0.16300000000000001</v>
      </c>
    </row>
    <row r="221" spans="1:10" x14ac:dyDescent="0.2">
      <c r="A221" s="177" t="s">
        <v>119</v>
      </c>
      <c r="B221" s="177" t="s">
        <v>27</v>
      </c>
      <c r="C221" s="152">
        <f>SUMIFS(env_ac_mfa_dmc!$F:$F,env_ac_mfa_dmc!$A:$A,Data_mfa_dmc!$B$196,env_ac_mfa_dmc!$B:$B,Data_mfa_dmc!$A221,env_ac_mfa_dmc!$C:$C,Data_mfa_dmc!C$199,env_ac_mfa_dmc!$D:$D,Data_mfa_dmc!$B$195,env_ac_mfa_dmc!$E:$E,Data_mfa_dmc!$B$197)</f>
        <v>17.844000000000001</v>
      </c>
      <c r="D221" s="152">
        <f>SUMIFS(env_ac_mfa_dmc!$F:$F,env_ac_mfa_dmc!$A:$A,Data_mfa_dmc!$B$196,env_ac_mfa_dmc!$B:$B,Data_mfa_dmc!$A221,env_ac_mfa_dmc!$C:$C,Data_mfa_dmc!D$199,env_ac_mfa_dmc!$D:$D,Data_mfa_dmc!$B$195,env_ac_mfa_dmc!$E:$E,Data_mfa_dmc!$B$197)</f>
        <v>4.3849999999999998</v>
      </c>
      <c r="E221" s="152">
        <f>SUMIFS(env_ac_mfa_dmc!$F:$F,env_ac_mfa_dmc!$A:$A,Data_mfa_dmc!$B$196,env_ac_mfa_dmc!$B:$B,Data_mfa_dmc!$A221,env_ac_mfa_dmc!$C:$C,Data_mfa_dmc!E$199,env_ac_mfa_dmc!$D:$D,Data_mfa_dmc!$B$195,env_ac_mfa_dmc!$E:$E,Data_mfa_dmc!$B$197)</f>
        <v>1.04</v>
      </c>
      <c r="F221" s="152">
        <f>SUMIFS(env_ac_mfa_dmc!$F:$F,env_ac_mfa_dmc!$A:$A,Data_mfa_dmc!$B$196,env_ac_mfa_dmc!$B:$B,Data_mfa_dmc!$A221,env_ac_mfa_dmc!$C:$C,Data_mfa_dmc!F$199,env_ac_mfa_dmc!$D:$D,Data_mfa_dmc!$B$195,env_ac_mfa_dmc!$E:$E,Data_mfa_dmc!$B$197)</f>
        <v>9.4629999999999992</v>
      </c>
      <c r="G221" s="152">
        <f>SUMIFS(env_ac_mfa_dmc!$F:$F,env_ac_mfa_dmc!$A:$A,Data_mfa_dmc!$B$196,env_ac_mfa_dmc!$B:$B,Data_mfa_dmc!$A221,env_ac_mfa_dmc!$C:$C,Data_mfa_dmc!G$199,env_ac_mfa_dmc!$D:$D,Data_mfa_dmc!$B$195,env_ac_mfa_dmc!$E:$E,Data_mfa_dmc!$B$197)</f>
        <v>2.774</v>
      </c>
      <c r="H221" s="152">
        <f>SUMIFS(env_ac_mfa_dmc!$F:$F,env_ac_mfa_dmc!$A:$A,Data_mfa_dmc!$B$196,env_ac_mfa_dmc!$B:$B,Data_mfa_dmc!$A221,env_ac_mfa_dmc!$C:$C,Data_mfa_dmc!H$199,env_ac_mfa_dmc!$D:$D,Data_mfa_dmc!$B$195,env_ac_mfa_dmc!$E:$E,Data_mfa_dmc!$B$197)</f>
        <v>0.19800000000000001</v>
      </c>
      <c r="I221" s="152">
        <f>SUMIFS(env_ac_mfa_dmc!$F:$F,env_ac_mfa_dmc!$A:$A,Data_mfa_dmc!$B$196,env_ac_mfa_dmc!$B:$B,Data_mfa_dmc!$A221,env_ac_mfa_dmc!$C:$C,Data_mfa_dmc!I$199,env_ac_mfa_dmc!$D:$D,Data_mfa_dmc!$B$195,env_ac_mfa_dmc!$E:$E,Data_mfa_dmc!$B$197)</f>
        <v>-1.6E-2</v>
      </c>
      <c r="J221" s="152">
        <f t="shared" si="4"/>
        <v>0.182</v>
      </c>
    </row>
    <row r="222" spans="1:10" x14ac:dyDescent="0.2">
      <c r="A222" s="177" t="s">
        <v>118</v>
      </c>
      <c r="B222" s="177" t="s">
        <v>30</v>
      </c>
      <c r="C222" s="152">
        <f>SUMIFS(env_ac_mfa_dmc!$F:$F,env_ac_mfa_dmc!$A:$A,Data_mfa_dmc!$B$196,env_ac_mfa_dmc!$B:$B,Data_mfa_dmc!$A222,env_ac_mfa_dmc!$C:$C,Data_mfa_dmc!C$199,env_ac_mfa_dmc!$D:$D,Data_mfa_dmc!$B$195,env_ac_mfa_dmc!$E:$E,Data_mfa_dmc!$B$197)</f>
        <v>17.585999999999999</v>
      </c>
      <c r="D222" s="152">
        <f>SUMIFS(env_ac_mfa_dmc!$F:$F,env_ac_mfa_dmc!$A:$A,Data_mfa_dmc!$B$196,env_ac_mfa_dmc!$B:$B,Data_mfa_dmc!$A222,env_ac_mfa_dmc!$C:$C,Data_mfa_dmc!D$199,env_ac_mfa_dmc!$D:$D,Data_mfa_dmc!$B$195,env_ac_mfa_dmc!$E:$E,Data_mfa_dmc!$B$197)</f>
        <v>3.8</v>
      </c>
      <c r="E222" s="152">
        <f>SUMIFS(env_ac_mfa_dmc!$F:$F,env_ac_mfa_dmc!$A:$A,Data_mfa_dmc!$B$196,env_ac_mfa_dmc!$B:$B,Data_mfa_dmc!$A222,env_ac_mfa_dmc!$C:$C,Data_mfa_dmc!E$199,env_ac_mfa_dmc!$D:$D,Data_mfa_dmc!$B$195,env_ac_mfa_dmc!$E:$E,Data_mfa_dmc!$B$197)</f>
        <v>0.92</v>
      </c>
      <c r="F222" s="152">
        <f>SUMIFS(env_ac_mfa_dmc!$F:$F,env_ac_mfa_dmc!$A:$A,Data_mfa_dmc!$B$196,env_ac_mfa_dmc!$B:$B,Data_mfa_dmc!$A222,env_ac_mfa_dmc!$C:$C,Data_mfa_dmc!F$199,env_ac_mfa_dmc!$D:$D,Data_mfa_dmc!$B$195,env_ac_mfa_dmc!$E:$E,Data_mfa_dmc!$B$197)</f>
        <v>8.8559999999999999</v>
      </c>
      <c r="G222" s="152">
        <f>SUMIFS(env_ac_mfa_dmc!$F:$F,env_ac_mfa_dmc!$A:$A,Data_mfa_dmc!$B$196,env_ac_mfa_dmc!$B:$B,Data_mfa_dmc!$A222,env_ac_mfa_dmc!$C:$C,Data_mfa_dmc!G$199,env_ac_mfa_dmc!$D:$D,Data_mfa_dmc!$B$195,env_ac_mfa_dmc!$E:$E,Data_mfa_dmc!$B$197)</f>
        <v>4.1459999999999999</v>
      </c>
      <c r="H222" s="152">
        <f>SUMIFS(env_ac_mfa_dmc!$F:$F,env_ac_mfa_dmc!$A:$A,Data_mfa_dmc!$B$196,env_ac_mfa_dmc!$B:$B,Data_mfa_dmc!$A222,env_ac_mfa_dmc!$C:$C,Data_mfa_dmc!H$199,env_ac_mfa_dmc!$D:$D,Data_mfa_dmc!$B$195,env_ac_mfa_dmc!$E:$E,Data_mfa_dmc!$B$197)</f>
        <v>-0.13600000000000001</v>
      </c>
      <c r="I222" s="152">
        <f>SUMIFS(env_ac_mfa_dmc!$F:$F,env_ac_mfa_dmc!$A:$A,Data_mfa_dmc!$B$196,env_ac_mfa_dmc!$B:$B,Data_mfa_dmc!$A222,env_ac_mfa_dmc!$C:$C,Data_mfa_dmc!I$199,env_ac_mfa_dmc!$D:$D,Data_mfa_dmc!$B$195,env_ac_mfa_dmc!$E:$E,Data_mfa_dmc!$B$197)</f>
        <v>0</v>
      </c>
      <c r="J222" s="152">
        <f t="shared" si="4"/>
        <v>-0.13600000000000001</v>
      </c>
    </row>
    <row r="223" spans="1:10" x14ac:dyDescent="0.2">
      <c r="A223" s="177" t="s">
        <v>117</v>
      </c>
      <c r="B223" s="177" t="s">
        <v>35</v>
      </c>
      <c r="C223" s="152">
        <f>SUMIFS(env_ac_mfa_dmc!$F:$F,env_ac_mfa_dmc!$A:$A,Data_mfa_dmc!$B$196,env_ac_mfa_dmc!$B:$B,Data_mfa_dmc!$A223,env_ac_mfa_dmc!$C:$C,Data_mfa_dmc!C$199,env_ac_mfa_dmc!$D:$D,Data_mfa_dmc!$B$195,env_ac_mfa_dmc!$E:$E,Data_mfa_dmc!$B$197)</f>
        <v>16.594000000000001</v>
      </c>
      <c r="D223" s="152">
        <f>SUMIFS(env_ac_mfa_dmc!$F:$F,env_ac_mfa_dmc!$A:$A,Data_mfa_dmc!$B$196,env_ac_mfa_dmc!$B:$B,Data_mfa_dmc!$A223,env_ac_mfa_dmc!$C:$C,Data_mfa_dmc!D$199,env_ac_mfa_dmc!$D:$D,Data_mfa_dmc!$B$195,env_ac_mfa_dmc!$E:$E,Data_mfa_dmc!$B$197)</f>
        <v>3.3639999999999999</v>
      </c>
      <c r="E223" s="152">
        <f>SUMIFS(env_ac_mfa_dmc!$F:$F,env_ac_mfa_dmc!$A:$A,Data_mfa_dmc!$B$196,env_ac_mfa_dmc!$B:$B,Data_mfa_dmc!$A223,env_ac_mfa_dmc!$C:$C,Data_mfa_dmc!E$199,env_ac_mfa_dmc!$D:$D,Data_mfa_dmc!$B$195,env_ac_mfa_dmc!$E:$E,Data_mfa_dmc!$B$197)</f>
        <v>1.077</v>
      </c>
      <c r="F223" s="152">
        <f>SUMIFS(env_ac_mfa_dmc!$F:$F,env_ac_mfa_dmc!$A:$A,Data_mfa_dmc!$B$196,env_ac_mfa_dmc!$B:$B,Data_mfa_dmc!$A223,env_ac_mfa_dmc!$C:$C,Data_mfa_dmc!F$199,env_ac_mfa_dmc!$D:$D,Data_mfa_dmc!$B$195,env_ac_mfa_dmc!$E:$E,Data_mfa_dmc!$B$197)</f>
        <v>10.36</v>
      </c>
      <c r="G223" s="152">
        <f>SUMIFS(env_ac_mfa_dmc!$F:$F,env_ac_mfa_dmc!$A:$A,Data_mfa_dmc!$B$196,env_ac_mfa_dmc!$B:$B,Data_mfa_dmc!$A223,env_ac_mfa_dmc!$C:$C,Data_mfa_dmc!G$199,env_ac_mfa_dmc!$D:$D,Data_mfa_dmc!$B$195,env_ac_mfa_dmc!$E:$E,Data_mfa_dmc!$B$197)</f>
        <v>1.5349999999999999</v>
      </c>
      <c r="H223" s="152">
        <f>SUMIFS(env_ac_mfa_dmc!$F:$F,env_ac_mfa_dmc!$A:$A,Data_mfa_dmc!$B$196,env_ac_mfa_dmc!$B:$B,Data_mfa_dmc!$A223,env_ac_mfa_dmc!$C:$C,Data_mfa_dmc!H$199,env_ac_mfa_dmc!$D:$D,Data_mfa_dmc!$B$195,env_ac_mfa_dmc!$E:$E,Data_mfa_dmc!$B$197)</f>
        <v>0.14299999999999999</v>
      </c>
      <c r="I223" s="152">
        <f>SUMIFS(env_ac_mfa_dmc!$F:$F,env_ac_mfa_dmc!$A:$A,Data_mfa_dmc!$B$196,env_ac_mfa_dmc!$B:$B,Data_mfa_dmc!$A223,env_ac_mfa_dmc!$C:$C,Data_mfa_dmc!I$199,env_ac_mfa_dmc!$D:$D,Data_mfa_dmc!$B$195,env_ac_mfa_dmc!$E:$E,Data_mfa_dmc!$B$197)</f>
        <v>0.115</v>
      </c>
      <c r="J223" s="152">
        <f t="shared" si="4"/>
        <v>0.25800000000000001</v>
      </c>
    </row>
    <row r="224" spans="1:10" x14ac:dyDescent="0.2">
      <c r="A224" s="177" t="s">
        <v>116</v>
      </c>
      <c r="B224" s="177" t="s">
        <v>23</v>
      </c>
      <c r="C224" s="152">
        <f>SUMIFS(env_ac_mfa_dmc!$F:$F,env_ac_mfa_dmc!$A:$A,Data_mfa_dmc!$B$196,env_ac_mfa_dmc!$B:$B,Data_mfa_dmc!$A224,env_ac_mfa_dmc!$C:$C,Data_mfa_dmc!C$199,env_ac_mfa_dmc!$D:$D,Data_mfa_dmc!$B$195,env_ac_mfa_dmc!$E:$E,Data_mfa_dmc!$B$197)</f>
        <v>27.524999999999999</v>
      </c>
      <c r="D224" s="152">
        <f>SUMIFS(env_ac_mfa_dmc!$F:$F,env_ac_mfa_dmc!$A:$A,Data_mfa_dmc!$B$196,env_ac_mfa_dmc!$B:$B,Data_mfa_dmc!$A224,env_ac_mfa_dmc!$C:$C,Data_mfa_dmc!D$199,env_ac_mfa_dmc!$D:$D,Data_mfa_dmc!$B$195,env_ac_mfa_dmc!$E:$E,Data_mfa_dmc!$B$197)</f>
        <v>3.7410000000000001</v>
      </c>
      <c r="E224" s="152">
        <f>SUMIFS(env_ac_mfa_dmc!$F:$F,env_ac_mfa_dmc!$A:$A,Data_mfa_dmc!$B$196,env_ac_mfa_dmc!$B:$B,Data_mfa_dmc!$A224,env_ac_mfa_dmc!$C:$C,Data_mfa_dmc!E$199,env_ac_mfa_dmc!$D:$D,Data_mfa_dmc!$B$195,env_ac_mfa_dmc!$E:$E,Data_mfa_dmc!$B$197)</f>
        <v>0.39500000000000002</v>
      </c>
      <c r="F224" s="152">
        <f>SUMIFS(env_ac_mfa_dmc!$F:$F,env_ac_mfa_dmc!$A:$A,Data_mfa_dmc!$B$196,env_ac_mfa_dmc!$B:$B,Data_mfa_dmc!$A224,env_ac_mfa_dmc!$C:$C,Data_mfa_dmc!F$199,env_ac_mfa_dmc!$D:$D,Data_mfa_dmc!$B$195,env_ac_mfa_dmc!$E:$E,Data_mfa_dmc!$B$197)</f>
        <v>21.036999999999999</v>
      </c>
      <c r="G224" s="152">
        <f>SUMIFS(env_ac_mfa_dmc!$F:$F,env_ac_mfa_dmc!$A:$A,Data_mfa_dmc!$B$196,env_ac_mfa_dmc!$B:$B,Data_mfa_dmc!$A224,env_ac_mfa_dmc!$C:$C,Data_mfa_dmc!G$199,env_ac_mfa_dmc!$D:$D,Data_mfa_dmc!$B$195,env_ac_mfa_dmc!$E:$E,Data_mfa_dmc!$B$197)</f>
        <v>2.2810000000000001</v>
      </c>
      <c r="H224" s="152">
        <f>SUMIFS(env_ac_mfa_dmc!$F:$F,env_ac_mfa_dmc!$A:$A,Data_mfa_dmc!$B$196,env_ac_mfa_dmc!$B:$B,Data_mfa_dmc!$A224,env_ac_mfa_dmc!$C:$C,Data_mfa_dmc!H$199,env_ac_mfa_dmc!$D:$D,Data_mfa_dmc!$B$195,env_ac_mfa_dmc!$E:$E,Data_mfa_dmc!$B$197)</f>
        <v>7.0999999999999994E-2</v>
      </c>
      <c r="I224" s="152">
        <f>SUMIFS(env_ac_mfa_dmc!$F:$F,env_ac_mfa_dmc!$A:$A,Data_mfa_dmc!$B$196,env_ac_mfa_dmc!$B:$B,Data_mfa_dmc!$A224,env_ac_mfa_dmc!$C:$C,Data_mfa_dmc!I$199,env_ac_mfa_dmc!$D:$D,Data_mfa_dmc!$B$195,env_ac_mfa_dmc!$E:$E,Data_mfa_dmc!$B$197)</f>
        <v>0</v>
      </c>
      <c r="J224" s="152">
        <f t="shared" si="4"/>
        <v>7.0999999999999994E-2</v>
      </c>
    </row>
    <row r="225" spans="1:10" x14ac:dyDescent="0.2">
      <c r="A225" s="177" t="s">
        <v>115</v>
      </c>
      <c r="B225" s="177" t="s">
        <v>38</v>
      </c>
      <c r="C225" s="152">
        <f>SUMIFS(env_ac_mfa_dmc!$F:$F,env_ac_mfa_dmc!$A:$A,Data_mfa_dmc!$B$196,env_ac_mfa_dmc!$B:$B,Data_mfa_dmc!$A225,env_ac_mfa_dmc!$C:$C,Data_mfa_dmc!C$199,env_ac_mfa_dmc!$D:$D,Data_mfa_dmc!$B$195,env_ac_mfa_dmc!$E:$E,Data_mfa_dmc!$B$197)</f>
        <v>13.537000000000001</v>
      </c>
      <c r="D225" s="152">
        <f>SUMIFS(env_ac_mfa_dmc!$F:$F,env_ac_mfa_dmc!$A:$A,Data_mfa_dmc!$B$196,env_ac_mfa_dmc!$B:$B,Data_mfa_dmc!$A225,env_ac_mfa_dmc!$C:$C,Data_mfa_dmc!D$199,env_ac_mfa_dmc!$D:$D,Data_mfa_dmc!$B$195,env_ac_mfa_dmc!$E:$E,Data_mfa_dmc!$B$197)</f>
        <v>2.6819999999999999</v>
      </c>
      <c r="E225" s="152">
        <f>SUMIFS(env_ac_mfa_dmc!$F:$F,env_ac_mfa_dmc!$A:$A,Data_mfa_dmc!$B$196,env_ac_mfa_dmc!$B:$B,Data_mfa_dmc!$A225,env_ac_mfa_dmc!$C:$C,Data_mfa_dmc!E$199,env_ac_mfa_dmc!$D:$D,Data_mfa_dmc!$B$195,env_ac_mfa_dmc!$E:$E,Data_mfa_dmc!$B$197)</f>
        <v>0.307</v>
      </c>
      <c r="F225" s="152">
        <f>SUMIFS(env_ac_mfa_dmc!$F:$F,env_ac_mfa_dmc!$A:$A,Data_mfa_dmc!$B$196,env_ac_mfa_dmc!$B:$B,Data_mfa_dmc!$A225,env_ac_mfa_dmc!$C:$C,Data_mfa_dmc!F$199,env_ac_mfa_dmc!$D:$D,Data_mfa_dmc!$B$195,env_ac_mfa_dmc!$E:$E,Data_mfa_dmc!$B$197)</f>
        <v>7.234</v>
      </c>
      <c r="G225" s="152">
        <f>SUMIFS(env_ac_mfa_dmc!$F:$F,env_ac_mfa_dmc!$A:$A,Data_mfa_dmc!$B$196,env_ac_mfa_dmc!$B:$B,Data_mfa_dmc!$A225,env_ac_mfa_dmc!$C:$C,Data_mfa_dmc!G$199,env_ac_mfa_dmc!$D:$D,Data_mfa_dmc!$B$195,env_ac_mfa_dmc!$E:$E,Data_mfa_dmc!$B$197)</f>
        <v>3.419</v>
      </c>
      <c r="H225" s="152">
        <f>SUMIFS(env_ac_mfa_dmc!$F:$F,env_ac_mfa_dmc!$A:$A,Data_mfa_dmc!$B$196,env_ac_mfa_dmc!$B:$B,Data_mfa_dmc!$A225,env_ac_mfa_dmc!$C:$C,Data_mfa_dmc!H$199,env_ac_mfa_dmc!$D:$D,Data_mfa_dmc!$B$195,env_ac_mfa_dmc!$E:$E,Data_mfa_dmc!$B$197)</f>
        <v>-0.10299999999999999</v>
      </c>
      <c r="I225" s="152">
        <f>SUMIFS(env_ac_mfa_dmc!$F:$F,env_ac_mfa_dmc!$A:$A,Data_mfa_dmc!$B$196,env_ac_mfa_dmc!$B:$B,Data_mfa_dmc!$A225,env_ac_mfa_dmc!$C:$C,Data_mfa_dmc!I$199,env_ac_mfa_dmc!$D:$D,Data_mfa_dmc!$B$195,env_ac_mfa_dmc!$E:$E,Data_mfa_dmc!$B$197)</f>
        <v>-2E-3</v>
      </c>
      <c r="J225" s="152">
        <f t="shared" si="4"/>
        <v>-0.105</v>
      </c>
    </row>
    <row r="226" spans="1:10" x14ac:dyDescent="0.2">
      <c r="A226" s="177" t="s">
        <v>114</v>
      </c>
      <c r="B226" s="177" t="s">
        <v>37</v>
      </c>
      <c r="C226" s="152">
        <f>SUMIFS(env_ac_mfa_dmc!$F:$F,env_ac_mfa_dmc!$A:$A,Data_mfa_dmc!$B$196,env_ac_mfa_dmc!$B:$B,Data_mfa_dmc!$A226,env_ac_mfa_dmc!$C:$C,Data_mfa_dmc!C$199,env_ac_mfa_dmc!$D:$D,Data_mfa_dmc!$B$195,env_ac_mfa_dmc!$E:$E,Data_mfa_dmc!$B$197)</f>
        <v>12.281000000000001</v>
      </c>
      <c r="D226" s="152">
        <f>SUMIFS(env_ac_mfa_dmc!$F:$F,env_ac_mfa_dmc!$A:$A,Data_mfa_dmc!$B$196,env_ac_mfa_dmc!$B:$B,Data_mfa_dmc!$A226,env_ac_mfa_dmc!$C:$C,Data_mfa_dmc!D$199,env_ac_mfa_dmc!$D:$D,Data_mfa_dmc!$B$195,env_ac_mfa_dmc!$E:$E,Data_mfa_dmc!$B$197)</f>
        <v>3.3</v>
      </c>
      <c r="E226" s="152">
        <f>SUMIFS(env_ac_mfa_dmc!$F:$F,env_ac_mfa_dmc!$A:$A,Data_mfa_dmc!$B$196,env_ac_mfa_dmc!$B:$B,Data_mfa_dmc!$A226,env_ac_mfa_dmc!$C:$C,Data_mfa_dmc!E$199,env_ac_mfa_dmc!$D:$D,Data_mfa_dmc!$B$195,env_ac_mfa_dmc!$E:$E,Data_mfa_dmc!$B$197)</f>
        <v>0.46800000000000003</v>
      </c>
      <c r="F226" s="152">
        <f>SUMIFS(env_ac_mfa_dmc!$F:$F,env_ac_mfa_dmc!$A:$A,Data_mfa_dmc!$B$196,env_ac_mfa_dmc!$B:$B,Data_mfa_dmc!$A226,env_ac_mfa_dmc!$C:$C,Data_mfa_dmc!F$199,env_ac_mfa_dmc!$D:$D,Data_mfa_dmc!$B$195,env_ac_mfa_dmc!$E:$E,Data_mfa_dmc!$B$197)</f>
        <v>6.0579999999999998</v>
      </c>
      <c r="G226" s="152">
        <f>SUMIFS(env_ac_mfa_dmc!$F:$F,env_ac_mfa_dmc!$A:$A,Data_mfa_dmc!$B$196,env_ac_mfa_dmc!$B:$B,Data_mfa_dmc!$A226,env_ac_mfa_dmc!$C:$C,Data_mfa_dmc!G$199,env_ac_mfa_dmc!$D:$D,Data_mfa_dmc!$B$195,env_ac_mfa_dmc!$E:$E,Data_mfa_dmc!$B$197)</f>
        <v>2.2269999999999999</v>
      </c>
      <c r="H226" s="152">
        <f>SUMIFS(env_ac_mfa_dmc!$F:$F,env_ac_mfa_dmc!$A:$A,Data_mfa_dmc!$B$196,env_ac_mfa_dmc!$B:$B,Data_mfa_dmc!$A226,env_ac_mfa_dmc!$C:$C,Data_mfa_dmc!H$199,env_ac_mfa_dmc!$D:$D,Data_mfa_dmc!$B$195,env_ac_mfa_dmc!$E:$E,Data_mfa_dmc!$B$197)</f>
        <v>0.22600000000000001</v>
      </c>
      <c r="I226" s="152">
        <f>SUMIFS(env_ac_mfa_dmc!$F:$F,env_ac_mfa_dmc!$A:$A,Data_mfa_dmc!$B$196,env_ac_mfa_dmc!$B:$B,Data_mfa_dmc!$A226,env_ac_mfa_dmc!$C:$C,Data_mfa_dmc!I$199,env_ac_mfa_dmc!$D:$D,Data_mfa_dmc!$B$195,env_ac_mfa_dmc!$E:$E,Data_mfa_dmc!$B$197)</f>
        <v>2E-3</v>
      </c>
      <c r="J226" s="152">
        <f t="shared" si="4"/>
        <v>0.22800000000000001</v>
      </c>
    </row>
    <row r="227" spans="1:10" x14ac:dyDescent="0.2">
      <c r="A227" s="177" t="s">
        <v>113</v>
      </c>
      <c r="B227" s="177" t="s">
        <v>20</v>
      </c>
      <c r="C227" s="152">
        <f>SUMIFS(env_ac_mfa_dmc!$F:$F,env_ac_mfa_dmc!$A:$A,Data_mfa_dmc!$B$196,env_ac_mfa_dmc!$B:$B,Data_mfa_dmc!$A227,env_ac_mfa_dmc!$C:$C,Data_mfa_dmc!C$199,env_ac_mfa_dmc!$D:$D,Data_mfa_dmc!$B$195,env_ac_mfa_dmc!$E:$E,Data_mfa_dmc!$B$197)</f>
        <v>44.816000000000003</v>
      </c>
      <c r="D227" s="152">
        <f>SUMIFS(env_ac_mfa_dmc!$F:$F,env_ac_mfa_dmc!$A:$A,Data_mfa_dmc!$B$196,env_ac_mfa_dmc!$B:$B,Data_mfa_dmc!$A227,env_ac_mfa_dmc!$C:$C,Data_mfa_dmc!D$199,env_ac_mfa_dmc!$D:$D,Data_mfa_dmc!$B$195,env_ac_mfa_dmc!$E:$E,Data_mfa_dmc!$B$197)</f>
        <v>7.0030000000000001</v>
      </c>
      <c r="E227" s="152">
        <f>SUMIFS(env_ac_mfa_dmc!$F:$F,env_ac_mfa_dmc!$A:$A,Data_mfa_dmc!$B$196,env_ac_mfa_dmc!$B:$B,Data_mfa_dmc!$A227,env_ac_mfa_dmc!$C:$C,Data_mfa_dmc!E$199,env_ac_mfa_dmc!$D:$D,Data_mfa_dmc!$B$195,env_ac_mfa_dmc!$E:$E,Data_mfa_dmc!$B$197)</f>
        <v>5.0869999999999997</v>
      </c>
      <c r="F227" s="152">
        <f>SUMIFS(env_ac_mfa_dmc!$F:$F,env_ac_mfa_dmc!$A:$A,Data_mfa_dmc!$B$196,env_ac_mfa_dmc!$B:$B,Data_mfa_dmc!$A227,env_ac_mfa_dmc!$C:$C,Data_mfa_dmc!F$199,env_ac_mfa_dmc!$D:$D,Data_mfa_dmc!$B$195,env_ac_mfa_dmc!$E:$E,Data_mfa_dmc!$B$197)</f>
        <v>29.282</v>
      </c>
      <c r="G227" s="152">
        <f>SUMIFS(env_ac_mfa_dmc!$F:$F,env_ac_mfa_dmc!$A:$A,Data_mfa_dmc!$B$196,env_ac_mfa_dmc!$B:$B,Data_mfa_dmc!$A227,env_ac_mfa_dmc!$C:$C,Data_mfa_dmc!G$199,env_ac_mfa_dmc!$D:$D,Data_mfa_dmc!$B$195,env_ac_mfa_dmc!$E:$E,Data_mfa_dmc!$B$197)</f>
        <v>3.2639999999999998</v>
      </c>
      <c r="H227" s="152">
        <f>SUMIFS(env_ac_mfa_dmc!$F:$F,env_ac_mfa_dmc!$A:$A,Data_mfa_dmc!$B$196,env_ac_mfa_dmc!$B:$B,Data_mfa_dmc!$A227,env_ac_mfa_dmc!$C:$C,Data_mfa_dmc!H$199,env_ac_mfa_dmc!$D:$D,Data_mfa_dmc!$B$195,env_ac_mfa_dmc!$E:$E,Data_mfa_dmc!$B$197)</f>
        <v>0.182</v>
      </c>
      <c r="I227" s="152">
        <f>SUMIFS(env_ac_mfa_dmc!$F:$F,env_ac_mfa_dmc!$A:$A,Data_mfa_dmc!$B$196,env_ac_mfa_dmc!$B:$B,Data_mfa_dmc!$A227,env_ac_mfa_dmc!$C:$C,Data_mfa_dmc!I$199,env_ac_mfa_dmc!$D:$D,Data_mfa_dmc!$B$195,env_ac_mfa_dmc!$E:$E,Data_mfa_dmc!$B$197)</f>
        <v>-2E-3</v>
      </c>
      <c r="J227" s="152">
        <f t="shared" si="4"/>
        <v>0.18</v>
      </c>
    </row>
    <row r="228" spans="1:10" x14ac:dyDescent="0.2">
      <c r="A228" s="177" t="s">
        <v>112</v>
      </c>
      <c r="B228" s="177" t="s">
        <v>25</v>
      </c>
      <c r="C228" s="152">
        <f>SUMIFS(env_ac_mfa_dmc!$F:$F,env_ac_mfa_dmc!$A:$A,Data_mfa_dmc!$B$196,env_ac_mfa_dmc!$B:$B,Data_mfa_dmc!$A228,env_ac_mfa_dmc!$C:$C,Data_mfa_dmc!C$199,env_ac_mfa_dmc!$D:$D,Data_mfa_dmc!$B$195,env_ac_mfa_dmc!$E:$E,Data_mfa_dmc!$B$197)</f>
        <v>25.617000000000001</v>
      </c>
      <c r="D228" s="152">
        <f>SUMIFS(env_ac_mfa_dmc!$F:$F,env_ac_mfa_dmc!$A:$A,Data_mfa_dmc!$B$196,env_ac_mfa_dmc!$B:$B,Data_mfa_dmc!$A228,env_ac_mfa_dmc!$C:$C,Data_mfa_dmc!D$199,env_ac_mfa_dmc!$D:$D,Data_mfa_dmc!$B$195,env_ac_mfa_dmc!$E:$E,Data_mfa_dmc!$B$197)</f>
        <v>6.2830000000000004</v>
      </c>
      <c r="E228" s="152">
        <f>SUMIFS(env_ac_mfa_dmc!$F:$F,env_ac_mfa_dmc!$A:$A,Data_mfa_dmc!$B$196,env_ac_mfa_dmc!$B:$B,Data_mfa_dmc!$A228,env_ac_mfa_dmc!$C:$C,Data_mfa_dmc!E$199,env_ac_mfa_dmc!$D:$D,Data_mfa_dmc!$B$195,env_ac_mfa_dmc!$E:$E,Data_mfa_dmc!$B$197)</f>
        <v>6.1379999999999999</v>
      </c>
      <c r="F228" s="152">
        <f>SUMIFS(env_ac_mfa_dmc!$F:$F,env_ac_mfa_dmc!$A:$A,Data_mfa_dmc!$B$196,env_ac_mfa_dmc!$B:$B,Data_mfa_dmc!$A228,env_ac_mfa_dmc!$C:$C,Data_mfa_dmc!F$199,env_ac_mfa_dmc!$D:$D,Data_mfa_dmc!$B$195,env_ac_mfa_dmc!$E:$E,Data_mfa_dmc!$B$197)</f>
        <v>11.06</v>
      </c>
      <c r="G228" s="152">
        <f>SUMIFS(env_ac_mfa_dmc!$F:$F,env_ac_mfa_dmc!$A:$A,Data_mfa_dmc!$B$196,env_ac_mfa_dmc!$B:$B,Data_mfa_dmc!$A228,env_ac_mfa_dmc!$C:$C,Data_mfa_dmc!G$199,env_ac_mfa_dmc!$D:$D,Data_mfa_dmc!$B$195,env_ac_mfa_dmc!$E:$E,Data_mfa_dmc!$B$197)</f>
        <v>1.6359999999999999</v>
      </c>
      <c r="H228" s="152">
        <f>SUMIFS(env_ac_mfa_dmc!$F:$F,env_ac_mfa_dmc!$A:$A,Data_mfa_dmc!$B$196,env_ac_mfa_dmc!$B:$B,Data_mfa_dmc!$A228,env_ac_mfa_dmc!$C:$C,Data_mfa_dmc!H$199,env_ac_mfa_dmc!$D:$D,Data_mfa_dmc!$B$195,env_ac_mfa_dmc!$E:$E,Data_mfa_dmc!$B$197)</f>
        <v>0.42399999999999999</v>
      </c>
      <c r="I228" s="152">
        <f>SUMIFS(env_ac_mfa_dmc!$F:$F,env_ac_mfa_dmc!$A:$A,Data_mfa_dmc!$B$196,env_ac_mfa_dmc!$B:$B,Data_mfa_dmc!$A228,env_ac_mfa_dmc!$C:$C,Data_mfa_dmc!I$199,env_ac_mfa_dmc!$D:$D,Data_mfa_dmc!$B$195,env_ac_mfa_dmc!$E:$E,Data_mfa_dmc!$B$197)</f>
        <v>7.4999999999999997E-2</v>
      </c>
      <c r="J228" s="152">
        <f t="shared" si="4"/>
        <v>0.499</v>
      </c>
    </row>
    <row r="229" spans="1:10" x14ac:dyDescent="0.2">
      <c r="A229" s="177" t="s">
        <v>669</v>
      </c>
      <c r="B229" s="177" t="s">
        <v>372</v>
      </c>
      <c r="C229" s="152">
        <f>SUMIFS(env_ac_mfa_dmc!$F:$F,env_ac_mfa_dmc!$A:$A,Data_mfa_dmc!$B$196,env_ac_mfa_dmc!$B:$B,Data_mfa_dmc!$A229,env_ac_mfa_dmc!$C:$C,Data_mfa_dmc!C$199,env_ac_mfa_dmc!$D:$D,Data_mfa_dmc!$B$195,env_ac_mfa_dmc!$E:$E,Data_mfa_dmc!$B$197)</f>
        <v>18.274999999999999</v>
      </c>
      <c r="D229" s="152">
        <f>SUMIFS(env_ac_mfa_dmc!$F:$F,env_ac_mfa_dmc!$A:$A,Data_mfa_dmc!$B$196,env_ac_mfa_dmc!$B:$B,Data_mfa_dmc!$A229,env_ac_mfa_dmc!$C:$C,Data_mfa_dmc!D$199,env_ac_mfa_dmc!$D:$D,Data_mfa_dmc!$B$195,env_ac_mfa_dmc!$E:$E,Data_mfa_dmc!$B$197)</f>
        <v>4.2149999999999999</v>
      </c>
      <c r="E229" s="152">
        <f>SUMIFS(env_ac_mfa_dmc!$F:$F,env_ac_mfa_dmc!$A:$A,Data_mfa_dmc!$B$196,env_ac_mfa_dmc!$B:$B,Data_mfa_dmc!$A229,env_ac_mfa_dmc!$C:$C,Data_mfa_dmc!E$199,env_ac_mfa_dmc!$D:$D,Data_mfa_dmc!$B$195,env_ac_mfa_dmc!$E:$E,Data_mfa_dmc!$B$197)</f>
        <v>2.6219999999999999</v>
      </c>
      <c r="F229" s="152">
        <f>SUMIFS(env_ac_mfa_dmc!$F:$F,env_ac_mfa_dmc!$A:$A,Data_mfa_dmc!$B$196,env_ac_mfa_dmc!$B:$B,Data_mfa_dmc!$A229,env_ac_mfa_dmc!$C:$C,Data_mfa_dmc!F$199,env_ac_mfa_dmc!$D:$D,Data_mfa_dmc!$B$195,env_ac_mfa_dmc!$E:$E,Data_mfa_dmc!$B$197)</f>
        <v>6.5759999999999996</v>
      </c>
      <c r="G229" s="152">
        <f>SUMIFS(env_ac_mfa_dmc!$F:$F,env_ac_mfa_dmc!$A:$A,Data_mfa_dmc!$B$196,env_ac_mfa_dmc!$B:$B,Data_mfa_dmc!$A229,env_ac_mfa_dmc!$C:$C,Data_mfa_dmc!G$199,env_ac_mfa_dmc!$D:$D,Data_mfa_dmc!$B$195,env_ac_mfa_dmc!$E:$E,Data_mfa_dmc!$B$197)</f>
        <v>3.7029999999999998</v>
      </c>
      <c r="H229" s="152">
        <f>SUMIFS(env_ac_mfa_dmc!$F:$F,env_ac_mfa_dmc!$A:$A,Data_mfa_dmc!$B$196,env_ac_mfa_dmc!$B:$B,Data_mfa_dmc!$A229,env_ac_mfa_dmc!$C:$C,Data_mfa_dmc!H$199,env_ac_mfa_dmc!$D:$D,Data_mfa_dmc!$B$195,env_ac_mfa_dmc!$E:$E,Data_mfa_dmc!$B$197)</f>
        <v>1.1599999999999999</v>
      </c>
      <c r="I229" s="152">
        <f>SUMIFS(env_ac_mfa_dmc!$F:$F,env_ac_mfa_dmc!$A:$A,Data_mfa_dmc!$B$196,env_ac_mfa_dmc!$B:$B,Data_mfa_dmc!$A229,env_ac_mfa_dmc!$C:$C,Data_mfa_dmc!I$199,env_ac_mfa_dmc!$D:$D,Data_mfa_dmc!$B$195,env_ac_mfa_dmc!$E:$E,Data_mfa_dmc!$B$197)</f>
        <v>0</v>
      </c>
      <c r="J229" s="152">
        <f t="shared" si="4"/>
        <v>1.1599999999999999</v>
      </c>
    </row>
    <row r="230" spans="1:10" x14ac:dyDescent="0.2">
      <c r="A230" s="177" t="s">
        <v>110</v>
      </c>
      <c r="B230" s="177" t="s">
        <v>18</v>
      </c>
      <c r="C230" s="152">
        <f>SUMIFS(env_ac_mfa_dmc!$F:$F,env_ac_mfa_dmc!$A:$A,Data_mfa_dmc!$B$196,env_ac_mfa_dmc!$B:$B,Data_mfa_dmc!$A230,env_ac_mfa_dmc!$C:$C,Data_mfa_dmc!C$199,env_ac_mfa_dmc!$D:$D,Data_mfa_dmc!$B$195,env_ac_mfa_dmc!$E:$E,Data_mfa_dmc!$B$197)</f>
        <v>25.902000000000001</v>
      </c>
      <c r="D230" s="152">
        <f>SUMIFS(env_ac_mfa_dmc!$F:$F,env_ac_mfa_dmc!$A:$A,Data_mfa_dmc!$B$196,env_ac_mfa_dmc!$B:$B,Data_mfa_dmc!$A230,env_ac_mfa_dmc!$C:$C,Data_mfa_dmc!D$199,env_ac_mfa_dmc!$D:$D,Data_mfa_dmc!$B$195,env_ac_mfa_dmc!$E:$E,Data_mfa_dmc!$B$197)</f>
        <v>2.3919999999999999</v>
      </c>
      <c r="E230" s="152">
        <f>SUMIFS(env_ac_mfa_dmc!$F:$F,env_ac_mfa_dmc!$A:$A,Data_mfa_dmc!$B$196,env_ac_mfa_dmc!$B:$B,Data_mfa_dmc!$A230,env_ac_mfa_dmc!$C:$C,Data_mfa_dmc!E$199,env_ac_mfa_dmc!$D:$D,Data_mfa_dmc!$B$195,env_ac_mfa_dmc!$E:$E,Data_mfa_dmc!$B$197)</f>
        <v>0.80200000000000005</v>
      </c>
      <c r="F230" s="152">
        <f>SUMIFS(env_ac_mfa_dmc!$F:$F,env_ac_mfa_dmc!$A:$A,Data_mfa_dmc!$B$196,env_ac_mfa_dmc!$B:$B,Data_mfa_dmc!$A230,env_ac_mfa_dmc!$C:$C,Data_mfa_dmc!F$199,env_ac_mfa_dmc!$D:$D,Data_mfa_dmc!$B$195,env_ac_mfa_dmc!$E:$E,Data_mfa_dmc!$B$197)</f>
        <v>15.472</v>
      </c>
      <c r="G230" s="152">
        <f>SUMIFS(env_ac_mfa_dmc!$F:$F,env_ac_mfa_dmc!$A:$A,Data_mfa_dmc!$B$196,env_ac_mfa_dmc!$B:$B,Data_mfa_dmc!$A230,env_ac_mfa_dmc!$C:$C,Data_mfa_dmc!G$199,env_ac_mfa_dmc!$D:$D,Data_mfa_dmc!$B$195,env_ac_mfa_dmc!$E:$E,Data_mfa_dmc!$B$197)</f>
        <v>7.7050000000000001</v>
      </c>
      <c r="H230" s="152">
        <f>SUMIFS(env_ac_mfa_dmc!$F:$F,env_ac_mfa_dmc!$A:$A,Data_mfa_dmc!$B$196,env_ac_mfa_dmc!$B:$B,Data_mfa_dmc!$A230,env_ac_mfa_dmc!$C:$C,Data_mfa_dmc!H$199,env_ac_mfa_dmc!$D:$D,Data_mfa_dmc!$B$195,env_ac_mfa_dmc!$E:$E,Data_mfa_dmc!$B$197)</f>
        <v>-0.189</v>
      </c>
      <c r="I230" s="152">
        <f>SUMIFS(env_ac_mfa_dmc!$F:$F,env_ac_mfa_dmc!$A:$A,Data_mfa_dmc!$B$196,env_ac_mfa_dmc!$B:$B,Data_mfa_dmc!$A230,env_ac_mfa_dmc!$C:$C,Data_mfa_dmc!I$199,env_ac_mfa_dmc!$D:$D,Data_mfa_dmc!$B$195,env_ac_mfa_dmc!$E:$E,Data_mfa_dmc!$B$197)</f>
        <v>-0.27900000000000003</v>
      </c>
      <c r="J230" s="152">
        <f t="shared" si="4"/>
        <v>-0.46800000000000003</v>
      </c>
    </row>
    <row r="231" spans="1:10" x14ac:dyDescent="0.2">
      <c r="A231" s="177" t="s">
        <v>109</v>
      </c>
      <c r="B231" s="177" t="s">
        <v>108</v>
      </c>
      <c r="C231" s="152">
        <f>SUMIFS(env_ac_mfa_dmc!$F:$F,env_ac_mfa_dmc!$A:$A,Data_mfa_dmc!$B$196,env_ac_mfa_dmc!$B:$B,Data_mfa_dmc!$A231,env_ac_mfa_dmc!$C:$C,Data_mfa_dmc!C$199,env_ac_mfa_dmc!$D:$D,Data_mfa_dmc!$B$195,env_ac_mfa_dmc!$E:$E,Data_mfa_dmc!$B$197)</f>
        <v>11.013</v>
      </c>
      <c r="D231" s="152">
        <f>SUMIFS(env_ac_mfa_dmc!$F:$F,env_ac_mfa_dmc!$A:$A,Data_mfa_dmc!$B$196,env_ac_mfa_dmc!$B:$B,Data_mfa_dmc!$A231,env_ac_mfa_dmc!$C:$C,Data_mfa_dmc!D$199,env_ac_mfa_dmc!$D:$D,Data_mfa_dmc!$B$195,env_ac_mfa_dmc!$E:$E,Data_mfa_dmc!$B$197)</f>
        <v>2.0139999999999998</v>
      </c>
      <c r="E231" s="152">
        <f>SUMIFS(env_ac_mfa_dmc!$F:$F,env_ac_mfa_dmc!$A:$A,Data_mfa_dmc!$B$196,env_ac_mfa_dmc!$B:$B,Data_mfa_dmc!$A231,env_ac_mfa_dmc!$C:$C,Data_mfa_dmc!E$199,env_ac_mfa_dmc!$D:$D,Data_mfa_dmc!$B$195,env_ac_mfa_dmc!$E:$E,Data_mfa_dmc!$B$197)</f>
        <v>0.29299999999999998</v>
      </c>
      <c r="F231" s="152">
        <f>SUMIFS(env_ac_mfa_dmc!$F:$F,env_ac_mfa_dmc!$A:$A,Data_mfa_dmc!$B$196,env_ac_mfa_dmc!$B:$B,Data_mfa_dmc!$A231,env_ac_mfa_dmc!$C:$C,Data_mfa_dmc!F$199,env_ac_mfa_dmc!$D:$D,Data_mfa_dmc!$B$195,env_ac_mfa_dmc!$E:$E,Data_mfa_dmc!$B$197)</f>
        <v>6.5960000000000001</v>
      </c>
      <c r="G231" s="152">
        <f>SUMIFS(env_ac_mfa_dmc!$F:$F,env_ac_mfa_dmc!$A:$A,Data_mfa_dmc!$B$196,env_ac_mfa_dmc!$B:$B,Data_mfa_dmc!$A231,env_ac_mfa_dmc!$C:$C,Data_mfa_dmc!G$199,env_ac_mfa_dmc!$D:$D,Data_mfa_dmc!$B$195,env_ac_mfa_dmc!$E:$E,Data_mfa_dmc!$B$197)</f>
        <v>1.7689999999999999</v>
      </c>
      <c r="H231" s="152">
        <f>SUMIFS(env_ac_mfa_dmc!$F:$F,env_ac_mfa_dmc!$A:$A,Data_mfa_dmc!$B$196,env_ac_mfa_dmc!$B:$B,Data_mfa_dmc!$A231,env_ac_mfa_dmc!$C:$C,Data_mfa_dmc!H$199,env_ac_mfa_dmc!$D:$D,Data_mfa_dmc!$B$195,env_ac_mfa_dmc!$E:$E,Data_mfa_dmc!$B$197)</f>
        <v>0.37</v>
      </c>
      <c r="I231" s="152">
        <f>SUMIFS(env_ac_mfa_dmc!$F:$F,env_ac_mfa_dmc!$A:$A,Data_mfa_dmc!$B$196,env_ac_mfa_dmc!$B:$B,Data_mfa_dmc!$A231,env_ac_mfa_dmc!$C:$C,Data_mfa_dmc!I$199,env_ac_mfa_dmc!$D:$D,Data_mfa_dmc!$B$195,env_ac_mfa_dmc!$E:$E,Data_mfa_dmc!$B$197)</f>
        <v>-2.8000000000000001E-2</v>
      </c>
      <c r="J231" s="152">
        <f t="shared" si="4"/>
        <v>0.34199999999999997</v>
      </c>
    </row>
    <row r="232" spans="1:10" x14ac:dyDescent="0.2">
      <c r="A232" s="177" t="s">
        <v>107</v>
      </c>
      <c r="B232" s="185" t="s">
        <v>667</v>
      </c>
      <c r="C232" s="152">
        <f>SUMIFS(env_ac_mfa_dmc!$F:$F,env_ac_mfa_dmc!$A:$A,Data_mfa_dmc!$B$196,env_ac_mfa_dmc!$B:$B,Data_mfa_dmc!$A232,env_ac_mfa_dmc!$C:$C,Data_mfa_dmc!C$199,env_ac_mfa_dmc!$D:$D,Data_mfa_dmc!$B$195,env_ac_mfa_dmc!$E:$E,Data_mfa_dmc!$B$197)</f>
        <v>10.756</v>
      </c>
      <c r="D232" s="152">
        <f>SUMIFS(env_ac_mfa_dmc!$F:$F,env_ac_mfa_dmc!$A:$A,Data_mfa_dmc!$B$196,env_ac_mfa_dmc!$B:$B,Data_mfa_dmc!$A232,env_ac_mfa_dmc!$C:$C,Data_mfa_dmc!D$199,env_ac_mfa_dmc!$D:$D,Data_mfa_dmc!$B$195,env_ac_mfa_dmc!$E:$E,Data_mfa_dmc!$B$197)</f>
        <v>2.36</v>
      </c>
      <c r="E232" s="152">
        <f>SUMIFS(env_ac_mfa_dmc!$F:$F,env_ac_mfa_dmc!$A:$A,Data_mfa_dmc!$B$196,env_ac_mfa_dmc!$B:$B,Data_mfa_dmc!$A232,env_ac_mfa_dmc!$C:$C,Data_mfa_dmc!E$199,env_ac_mfa_dmc!$D:$D,Data_mfa_dmc!$B$195,env_ac_mfa_dmc!$E:$E,Data_mfa_dmc!$B$197)</f>
        <v>3.1560000000000001</v>
      </c>
      <c r="F232" s="152">
        <f>SUMIFS(env_ac_mfa_dmc!$F:$F,env_ac_mfa_dmc!$A:$A,Data_mfa_dmc!$B$196,env_ac_mfa_dmc!$B:$B,Data_mfa_dmc!$A232,env_ac_mfa_dmc!$C:$C,Data_mfa_dmc!F$199,env_ac_mfa_dmc!$D:$D,Data_mfa_dmc!$B$195,env_ac_mfa_dmc!$E:$E,Data_mfa_dmc!$B$197)</f>
        <v>1.843</v>
      </c>
      <c r="G232" s="152">
        <f>SUMIFS(env_ac_mfa_dmc!$F:$F,env_ac_mfa_dmc!$A:$A,Data_mfa_dmc!$B$196,env_ac_mfa_dmc!$B:$B,Data_mfa_dmc!$A232,env_ac_mfa_dmc!$C:$C,Data_mfa_dmc!G$199,env_ac_mfa_dmc!$D:$D,Data_mfa_dmc!$B$195,env_ac_mfa_dmc!$E:$E,Data_mfa_dmc!$B$197)</f>
        <v>3.383</v>
      </c>
      <c r="H232" s="152">
        <f>SUMIFS(env_ac_mfa_dmc!$F:$F,env_ac_mfa_dmc!$A:$A,Data_mfa_dmc!$B$196,env_ac_mfa_dmc!$B:$B,Data_mfa_dmc!$A232,env_ac_mfa_dmc!$C:$C,Data_mfa_dmc!H$199,env_ac_mfa_dmc!$D:$D,Data_mfa_dmc!$B$195,env_ac_mfa_dmc!$E:$E,Data_mfa_dmc!$B$197)</f>
        <v>1.0999999999999999E-2</v>
      </c>
      <c r="I232" s="152">
        <f>SUMIFS(env_ac_mfa_dmc!$F:$F,env_ac_mfa_dmc!$A:$A,Data_mfa_dmc!$B$196,env_ac_mfa_dmc!$B:$B,Data_mfa_dmc!$A232,env_ac_mfa_dmc!$C:$C,Data_mfa_dmc!I$199,env_ac_mfa_dmc!$D:$D,Data_mfa_dmc!$B$195,env_ac_mfa_dmc!$E:$E,Data_mfa_dmc!$B$197)</f>
        <v>3.0000000000000001E-3</v>
      </c>
      <c r="J232" s="152">
        <f t="shared" si="4"/>
        <v>1.3999999999999999E-2</v>
      </c>
    </row>
    <row r="233" spans="1:10" x14ac:dyDescent="0.2">
      <c r="A233" s="177" t="s">
        <v>106</v>
      </c>
      <c r="B233" s="177" t="s">
        <v>105</v>
      </c>
      <c r="C233" s="152">
        <f>SUMIFS(env_ac_mfa_dmc!$F:$F,env_ac_mfa_dmc!$A:$A,Data_mfa_dmc!$B$196,env_ac_mfa_dmc!$B:$B,Data_mfa_dmc!$A233,env_ac_mfa_dmc!$C:$C,Data_mfa_dmc!C$199,env_ac_mfa_dmc!$D:$D,Data_mfa_dmc!$B$195,env_ac_mfa_dmc!$E:$E,Data_mfa_dmc!$B$197)</f>
        <v>7.8579999999999997</v>
      </c>
      <c r="D233" s="152">
        <f>SUMIFS(env_ac_mfa_dmc!$F:$F,env_ac_mfa_dmc!$A:$A,Data_mfa_dmc!$B$196,env_ac_mfa_dmc!$B:$B,Data_mfa_dmc!$A233,env_ac_mfa_dmc!$C:$C,Data_mfa_dmc!D$199,env_ac_mfa_dmc!$D:$D,Data_mfa_dmc!$B$195,env_ac_mfa_dmc!$E:$E,Data_mfa_dmc!$B$197)</f>
        <v>3.0840000000000001</v>
      </c>
      <c r="E233" s="152">
        <f>SUMIFS(env_ac_mfa_dmc!$F:$F,env_ac_mfa_dmc!$A:$A,Data_mfa_dmc!$B$196,env_ac_mfa_dmc!$B:$B,Data_mfa_dmc!$A233,env_ac_mfa_dmc!$C:$C,Data_mfa_dmc!E$199,env_ac_mfa_dmc!$D:$D,Data_mfa_dmc!$B$195,env_ac_mfa_dmc!$E:$E,Data_mfa_dmc!$B$197)</f>
        <v>0.63900000000000001</v>
      </c>
      <c r="F233" s="152">
        <f>SUMIFS(env_ac_mfa_dmc!$F:$F,env_ac_mfa_dmc!$A:$A,Data_mfa_dmc!$B$196,env_ac_mfa_dmc!$B:$B,Data_mfa_dmc!$A233,env_ac_mfa_dmc!$C:$C,Data_mfa_dmc!F$199,env_ac_mfa_dmc!$D:$D,Data_mfa_dmc!$B$195,env_ac_mfa_dmc!$E:$E,Data_mfa_dmc!$B$197)</f>
        <v>3.5950000000000002</v>
      </c>
      <c r="G233" s="152">
        <f>SUMIFS(env_ac_mfa_dmc!$F:$F,env_ac_mfa_dmc!$A:$A,Data_mfa_dmc!$B$196,env_ac_mfa_dmc!$B:$B,Data_mfa_dmc!$A233,env_ac_mfa_dmc!$C:$C,Data_mfa_dmc!G$199,env_ac_mfa_dmc!$D:$D,Data_mfa_dmc!$B$195,env_ac_mfa_dmc!$E:$E,Data_mfa_dmc!$B$197)</f>
        <v>0.499</v>
      </c>
      <c r="H233" s="152">
        <f>SUMIFS(env_ac_mfa_dmc!$F:$F,env_ac_mfa_dmc!$A:$A,Data_mfa_dmc!$B$196,env_ac_mfa_dmc!$B:$B,Data_mfa_dmc!$A233,env_ac_mfa_dmc!$C:$C,Data_mfa_dmc!H$199,env_ac_mfa_dmc!$D:$D,Data_mfa_dmc!$B$195,env_ac_mfa_dmc!$E:$E,Data_mfa_dmc!$B$197)</f>
        <v>0.04</v>
      </c>
      <c r="I233" s="152">
        <f>SUMIFS(env_ac_mfa_dmc!$F:$F,env_ac_mfa_dmc!$A:$A,Data_mfa_dmc!$B$196,env_ac_mfa_dmc!$B:$B,Data_mfa_dmc!$A233,env_ac_mfa_dmc!$C:$C,Data_mfa_dmc!I$199,env_ac_mfa_dmc!$D:$D,Data_mfa_dmc!$B$195,env_ac_mfa_dmc!$E:$E,Data_mfa_dmc!$B$197)</f>
        <v>0</v>
      </c>
      <c r="J233" s="152">
        <f t="shared" si="4"/>
        <v>0.04</v>
      </c>
    </row>
    <row r="234" spans="1:10" x14ac:dyDescent="0.2">
      <c r="A234" s="177" t="s">
        <v>104</v>
      </c>
      <c r="B234" s="177" t="s">
        <v>19</v>
      </c>
      <c r="C234" s="152">
        <f>SUMIFS(env_ac_mfa_dmc!$F:$F,env_ac_mfa_dmc!$A:$A,Data_mfa_dmc!$B$196,env_ac_mfa_dmc!$B:$B,Data_mfa_dmc!$A234,env_ac_mfa_dmc!$C:$C,Data_mfa_dmc!C$199,env_ac_mfa_dmc!$D:$D,Data_mfa_dmc!$B$195,env_ac_mfa_dmc!$E:$E,Data_mfa_dmc!$B$197)</f>
        <v>18.12</v>
      </c>
      <c r="D234" s="152">
        <f>SUMIFS(env_ac_mfa_dmc!$F:$F,env_ac_mfa_dmc!$A:$A,Data_mfa_dmc!$B$196,env_ac_mfa_dmc!$B:$B,Data_mfa_dmc!$A234,env_ac_mfa_dmc!$C:$C,Data_mfa_dmc!D$199,env_ac_mfa_dmc!$D:$D,Data_mfa_dmc!$B$195,env_ac_mfa_dmc!$E:$E,Data_mfa_dmc!$B$197)</f>
        <v>5.1130000000000004</v>
      </c>
      <c r="E234" s="152">
        <f>SUMIFS(env_ac_mfa_dmc!$F:$F,env_ac_mfa_dmc!$A:$A,Data_mfa_dmc!$B$196,env_ac_mfa_dmc!$B:$B,Data_mfa_dmc!$A234,env_ac_mfa_dmc!$C:$C,Data_mfa_dmc!E$199,env_ac_mfa_dmc!$D:$D,Data_mfa_dmc!$B$195,env_ac_mfa_dmc!$E:$E,Data_mfa_dmc!$B$197)</f>
        <v>2.7690000000000001</v>
      </c>
      <c r="F234" s="152">
        <f>SUMIFS(env_ac_mfa_dmc!$F:$F,env_ac_mfa_dmc!$A:$A,Data_mfa_dmc!$B$196,env_ac_mfa_dmc!$B:$B,Data_mfa_dmc!$A234,env_ac_mfa_dmc!$C:$C,Data_mfa_dmc!F$199,env_ac_mfa_dmc!$D:$D,Data_mfa_dmc!$B$195,env_ac_mfa_dmc!$E:$E,Data_mfa_dmc!$B$197)</f>
        <v>3.6259999999999999</v>
      </c>
      <c r="G234" s="152">
        <f>SUMIFS(env_ac_mfa_dmc!$F:$F,env_ac_mfa_dmc!$A:$A,Data_mfa_dmc!$B$196,env_ac_mfa_dmc!$B:$B,Data_mfa_dmc!$A234,env_ac_mfa_dmc!$C:$C,Data_mfa_dmc!G$199,env_ac_mfa_dmc!$D:$D,Data_mfa_dmc!$B$195,env_ac_mfa_dmc!$E:$E,Data_mfa_dmc!$B$197)</f>
        <v>6.617</v>
      </c>
      <c r="H234" s="152">
        <f>SUMIFS(env_ac_mfa_dmc!$F:$F,env_ac_mfa_dmc!$A:$A,Data_mfa_dmc!$B$196,env_ac_mfa_dmc!$B:$B,Data_mfa_dmc!$A234,env_ac_mfa_dmc!$C:$C,Data_mfa_dmc!H$199,env_ac_mfa_dmc!$D:$D,Data_mfa_dmc!$B$195,env_ac_mfa_dmc!$E:$E,Data_mfa_dmc!$B$197)</f>
        <v>-4.0000000000000001E-3</v>
      </c>
      <c r="I234" s="152">
        <f>SUMIFS(env_ac_mfa_dmc!$F:$F,env_ac_mfa_dmc!$A:$A,Data_mfa_dmc!$B$196,env_ac_mfa_dmc!$B:$B,Data_mfa_dmc!$A234,env_ac_mfa_dmc!$C:$C,Data_mfa_dmc!I$199,env_ac_mfa_dmc!$D:$D,Data_mfa_dmc!$B$195,env_ac_mfa_dmc!$E:$E,Data_mfa_dmc!$B$197)</f>
        <v>-1E-3</v>
      </c>
      <c r="J234" s="152">
        <f t="shared" si="4"/>
        <v>-5.0000000000000001E-3</v>
      </c>
    </row>
    <row r="235" spans="1:10" x14ac:dyDescent="0.2">
      <c r="A235" s="177" t="s">
        <v>103</v>
      </c>
      <c r="B235" s="177" t="s">
        <v>752</v>
      </c>
      <c r="C235" s="152">
        <f>SUMIFS(env_ac_mfa_dmc!$F:$F,env_ac_mfa_dmc!$A:$A,Data_mfa_dmc!$B$196,env_ac_mfa_dmc!$B:$B,Data_mfa_dmc!$A235,env_ac_mfa_dmc!$C:$C,Data_mfa_dmc!C$199,env_ac_mfa_dmc!$D:$D,Data_mfa_dmc!$B$195,env_ac_mfa_dmc!$E:$E,Data_mfa_dmc!$B$197)</f>
        <v>10.654999999999999</v>
      </c>
      <c r="D235" s="152">
        <f>SUMIFS(env_ac_mfa_dmc!$F:$F,env_ac_mfa_dmc!$A:$A,Data_mfa_dmc!$B$196,env_ac_mfa_dmc!$B:$B,Data_mfa_dmc!$A235,env_ac_mfa_dmc!$C:$C,Data_mfa_dmc!D$199,env_ac_mfa_dmc!$D:$D,Data_mfa_dmc!$B$195,env_ac_mfa_dmc!$E:$E,Data_mfa_dmc!$B$197)</f>
        <v>3.6080000000000001</v>
      </c>
      <c r="E235" s="152">
        <f>SUMIFS(env_ac_mfa_dmc!$F:$F,env_ac_mfa_dmc!$A:$A,Data_mfa_dmc!$B$196,env_ac_mfa_dmc!$B:$B,Data_mfa_dmc!$A235,env_ac_mfa_dmc!$C:$C,Data_mfa_dmc!E$199,env_ac_mfa_dmc!$D:$D,Data_mfa_dmc!$B$195,env_ac_mfa_dmc!$E:$E,Data_mfa_dmc!$B$197)</f>
        <v>0.79400000000000004</v>
      </c>
      <c r="F235" s="152">
        <f>SUMIFS(env_ac_mfa_dmc!$F:$F,env_ac_mfa_dmc!$A:$A,Data_mfa_dmc!$B$196,env_ac_mfa_dmc!$B:$B,Data_mfa_dmc!$A235,env_ac_mfa_dmc!$C:$C,Data_mfa_dmc!F$199,env_ac_mfa_dmc!$D:$D,Data_mfa_dmc!$B$195,env_ac_mfa_dmc!$E:$E,Data_mfa_dmc!$B$197)</f>
        <v>4.1870000000000003</v>
      </c>
      <c r="G235" s="152">
        <f>SUMIFS(env_ac_mfa_dmc!$F:$F,env_ac_mfa_dmc!$A:$A,Data_mfa_dmc!$B$196,env_ac_mfa_dmc!$B:$B,Data_mfa_dmc!$A235,env_ac_mfa_dmc!$C:$C,Data_mfa_dmc!G$199,env_ac_mfa_dmc!$D:$D,Data_mfa_dmc!$B$195,env_ac_mfa_dmc!$E:$E,Data_mfa_dmc!$B$197)</f>
        <v>2.165</v>
      </c>
      <c r="H235" s="152">
        <f>SUMIFS(env_ac_mfa_dmc!$F:$F,env_ac_mfa_dmc!$A:$A,Data_mfa_dmc!$B$196,env_ac_mfa_dmc!$B:$B,Data_mfa_dmc!$A235,env_ac_mfa_dmc!$C:$C,Data_mfa_dmc!H$199,env_ac_mfa_dmc!$D:$D,Data_mfa_dmc!$B$195,env_ac_mfa_dmc!$E:$E,Data_mfa_dmc!$B$197)</f>
        <v>-9.9000000000000005E-2</v>
      </c>
      <c r="I235" s="152">
        <f>SUMIFS(env_ac_mfa_dmc!$F:$F,env_ac_mfa_dmc!$A:$A,Data_mfa_dmc!$B$196,env_ac_mfa_dmc!$B:$B,Data_mfa_dmc!$A235,env_ac_mfa_dmc!$C:$C,Data_mfa_dmc!I$199,env_ac_mfa_dmc!$D:$D,Data_mfa_dmc!$B$195,env_ac_mfa_dmc!$E:$E,Data_mfa_dmc!$B$197)</f>
        <v>0</v>
      </c>
      <c r="J235" s="152">
        <f t="shared" si="4"/>
        <v>-9.9000000000000005E-2</v>
      </c>
    </row>
    <row r="236" spans="1:10" x14ac:dyDescent="0.2">
      <c r="A236" s="177" t="s">
        <v>101</v>
      </c>
      <c r="B236" s="177" t="s">
        <v>100</v>
      </c>
      <c r="C236" s="152">
        <f>SUMIFS(env_ac_mfa_dmc!$F:$F,env_ac_mfa_dmc!$A:$A,Data_mfa_dmc!$B$196,env_ac_mfa_dmc!$B:$B,Data_mfa_dmc!$A236,env_ac_mfa_dmc!$C:$C,Data_mfa_dmc!C$199,env_ac_mfa_dmc!$D:$D,Data_mfa_dmc!$B$195,env_ac_mfa_dmc!$E:$E,Data_mfa_dmc!$B$197)</f>
        <v>11.247999999999999</v>
      </c>
      <c r="D236" s="152">
        <f>SUMIFS(env_ac_mfa_dmc!$F:$F,env_ac_mfa_dmc!$A:$A,Data_mfa_dmc!$B$196,env_ac_mfa_dmc!$B:$B,Data_mfa_dmc!$A236,env_ac_mfa_dmc!$C:$C,Data_mfa_dmc!D$199,env_ac_mfa_dmc!$D:$D,Data_mfa_dmc!$B$195,env_ac_mfa_dmc!$E:$E,Data_mfa_dmc!$B$197)</f>
        <v>2.9449999999999998</v>
      </c>
      <c r="E236" s="152">
        <f>SUMIFS(env_ac_mfa_dmc!$F:$F,env_ac_mfa_dmc!$A:$A,Data_mfa_dmc!$B$196,env_ac_mfa_dmc!$B:$B,Data_mfa_dmc!$A236,env_ac_mfa_dmc!$C:$C,Data_mfa_dmc!E$199,env_ac_mfa_dmc!$D:$D,Data_mfa_dmc!$B$195,env_ac_mfa_dmc!$E:$E,Data_mfa_dmc!$B$197)</f>
        <v>0.84499999999999997</v>
      </c>
      <c r="F236" s="152">
        <f>SUMIFS(env_ac_mfa_dmc!$F:$F,env_ac_mfa_dmc!$A:$A,Data_mfa_dmc!$B$196,env_ac_mfa_dmc!$B:$B,Data_mfa_dmc!$A236,env_ac_mfa_dmc!$C:$C,Data_mfa_dmc!F$199,env_ac_mfa_dmc!$D:$D,Data_mfa_dmc!$B$195,env_ac_mfa_dmc!$E:$E,Data_mfa_dmc!$B$197)</f>
        <v>2.9409999999999998</v>
      </c>
      <c r="G236" s="152">
        <f>SUMIFS(env_ac_mfa_dmc!$F:$F,env_ac_mfa_dmc!$A:$A,Data_mfa_dmc!$B$196,env_ac_mfa_dmc!$B:$B,Data_mfa_dmc!$A236,env_ac_mfa_dmc!$C:$C,Data_mfa_dmc!G$199,env_ac_mfa_dmc!$D:$D,Data_mfa_dmc!$B$195,env_ac_mfa_dmc!$E:$E,Data_mfa_dmc!$B$197)</f>
        <v>4.6970000000000001</v>
      </c>
      <c r="H236" s="152">
        <f>SUMIFS(env_ac_mfa_dmc!$F:$F,env_ac_mfa_dmc!$A:$A,Data_mfa_dmc!$B$196,env_ac_mfa_dmc!$B:$B,Data_mfa_dmc!$A236,env_ac_mfa_dmc!$C:$C,Data_mfa_dmc!H$199,env_ac_mfa_dmc!$D:$D,Data_mfa_dmc!$B$195,env_ac_mfa_dmc!$E:$E,Data_mfa_dmc!$B$197)</f>
        <v>-0.19</v>
      </c>
      <c r="I236" s="152">
        <f>SUMIFS(env_ac_mfa_dmc!$F:$F,env_ac_mfa_dmc!$A:$A,Data_mfa_dmc!$B$196,env_ac_mfa_dmc!$B:$B,Data_mfa_dmc!$A236,env_ac_mfa_dmc!$C:$C,Data_mfa_dmc!I$199,env_ac_mfa_dmc!$D:$D,Data_mfa_dmc!$B$195,env_ac_mfa_dmc!$E:$E,Data_mfa_dmc!$B$197)</f>
        <v>0.01</v>
      </c>
      <c r="J236" s="152">
        <f t="shared" si="4"/>
        <v>-0.18</v>
      </c>
    </row>
    <row r="237" spans="1:10" x14ac:dyDescent="0.2">
      <c r="A237" s="177" t="s">
        <v>111</v>
      </c>
      <c r="B237" s="177" t="s">
        <v>46</v>
      </c>
      <c r="C237" s="152">
        <f>SUMIFS(env_ac_mfa_dmc!$F:$F,env_ac_mfa_dmc!$A:$A,Data_mfa_dmc!$B$196,env_ac_mfa_dmc!$B:$B,Data_mfa_dmc!$A237,env_ac_mfa_dmc!$C:$C,Data_mfa_dmc!C$199,env_ac_mfa_dmc!$D:$D,Data_mfa_dmc!$B$195,env_ac_mfa_dmc!$E:$E,Data_mfa_dmc!$B$197)</f>
        <v>0</v>
      </c>
      <c r="D237" s="152">
        <f>SUMIFS(env_ac_mfa_dmc!$F:$F,env_ac_mfa_dmc!$A:$A,Data_mfa_dmc!$B$196,env_ac_mfa_dmc!$B:$B,Data_mfa_dmc!$A237,env_ac_mfa_dmc!$C:$C,Data_mfa_dmc!D$199,env_ac_mfa_dmc!$D:$D,Data_mfa_dmc!$B$195,env_ac_mfa_dmc!$E:$E,Data_mfa_dmc!$B$197)</f>
        <v>0</v>
      </c>
      <c r="E237" s="152">
        <f>SUMIFS(env_ac_mfa_dmc!$F:$F,env_ac_mfa_dmc!$A:$A,Data_mfa_dmc!$B$196,env_ac_mfa_dmc!$B:$B,Data_mfa_dmc!$A237,env_ac_mfa_dmc!$C:$C,Data_mfa_dmc!E$199,env_ac_mfa_dmc!$D:$D,Data_mfa_dmc!$B$195,env_ac_mfa_dmc!$E:$E,Data_mfa_dmc!$B$197)</f>
        <v>0</v>
      </c>
      <c r="F237" s="152">
        <f>SUMIFS(env_ac_mfa_dmc!$F:$F,env_ac_mfa_dmc!$A:$A,Data_mfa_dmc!$B$196,env_ac_mfa_dmc!$B:$B,Data_mfa_dmc!$A237,env_ac_mfa_dmc!$C:$C,Data_mfa_dmc!F$199,env_ac_mfa_dmc!$D:$D,Data_mfa_dmc!$B$195,env_ac_mfa_dmc!$E:$E,Data_mfa_dmc!$B$197)</f>
        <v>0</v>
      </c>
      <c r="G237" s="152">
        <f>SUMIFS(env_ac_mfa_dmc!$F:$F,env_ac_mfa_dmc!$A:$A,Data_mfa_dmc!$B$196,env_ac_mfa_dmc!$B:$B,Data_mfa_dmc!$A237,env_ac_mfa_dmc!$C:$C,Data_mfa_dmc!G$199,env_ac_mfa_dmc!$D:$D,Data_mfa_dmc!$B$195,env_ac_mfa_dmc!$E:$E,Data_mfa_dmc!$B$197)</f>
        <v>0</v>
      </c>
      <c r="H237" s="152">
        <f>SUMIFS(env_ac_mfa_dmc!$F:$F,env_ac_mfa_dmc!$A:$A,Data_mfa_dmc!$B$196,env_ac_mfa_dmc!$B:$B,Data_mfa_dmc!$A237,env_ac_mfa_dmc!$C:$C,Data_mfa_dmc!H$199,env_ac_mfa_dmc!$D:$D,Data_mfa_dmc!$B$195,env_ac_mfa_dmc!$E:$E,Data_mfa_dmc!$B$197)</f>
        <v>0</v>
      </c>
      <c r="I237" s="152">
        <f>SUMIFS(env_ac_mfa_dmc!$F:$F,env_ac_mfa_dmc!$A:$A,Data_mfa_dmc!$B$196,env_ac_mfa_dmc!$B:$B,Data_mfa_dmc!$A237,env_ac_mfa_dmc!$C:$C,Data_mfa_dmc!I$199,env_ac_mfa_dmc!$D:$D,Data_mfa_dmc!$B$195,env_ac_mfa_dmc!$E:$E,Data_mfa_dmc!$B$197)</f>
        <v>0</v>
      </c>
      <c r="J237" s="152">
        <f t="shared" si="4"/>
        <v>0</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84BC8"/>
  </sheetPr>
  <dimension ref="A1:AD14"/>
  <sheetViews>
    <sheetView zoomScale="80" zoomScaleNormal="80" workbookViewId="0">
      <selection activeCell="AD5" sqref="AD5"/>
    </sheetView>
  </sheetViews>
  <sheetFormatPr defaultColWidth="9.140625" defaultRowHeight="12.75" x14ac:dyDescent="0.2"/>
  <cols>
    <col min="1" max="1" width="22.28515625" style="200" customWidth="1"/>
    <col min="2" max="2" width="15.7109375" style="200" customWidth="1"/>
    <col min="3" max="4" width="9.140625" style="200"/>
    <col min="5" max="5" width="15.5703125" style="200" customWidth="1"/>
    <col min="6" max="23" width="16.140625" style="200" customWidth="1"/>
    <col min="24" max="24" width="20.140625" style="200" customWidth="1"/>
    <col min="25" max="25" width="21.140625" style="200" customWidth="1"/>
    <col min="26" max="26" width="12.42578125" style="200" customWidth="1"/>
    <col min="27" max="27" width="12.140625" style="200" customWidth="1"/>
    <col min="28" max="16384" width="9.140625" style="200"/>
  </cols>
  <sheetData>
    <row r="1" spans="1:30" ht="15" x14ac:dyDescent="0.2">
      <c r="A1" s="216" t="s">
        <v>787</v>
      </c>
      <c r="B1" s="66"/>
      <c r="C1" s="66"/>
      <c r="D1" s="66"/>
      <c r="E1" s="66"/>
      <c r="F1" s="66"/>
      <c r="G1" s="141" t="s">
        <v>782</v>
      </c>
      <c r="H1" s="42"/>
    </row>
    <row r="2" spans="1:30" x14ac:dyDescent="0.2">
      <c r="A2" s="22"/>
      <c r="B2" s="22"/>
      <c r="C2" s="22"/>
      <c r="D2" s="22"/>
      <c r="E2" s="22"/>
      <c r="F2" s="22"/>
      <c r="G2" s="142" t="s">
        <v>14</v>
      </c>
      <c r="H2" s="42" t="s">
        <v>725</v>
      </c>
    </row>
    <row r="3" spans="1:30" x14ac:dyDescent="0.2">
      <c r="A3" s="22"/>
      <c r="B3" s="22"/>
      <c r="C3" s="22"/>
      <c r="D3" s="22"/>
      <c r="E3" s="22"/>
      <c r="F3" s="22"/>
    </row>
    <row r="4" spans="1:30" x14ac:dyDescent="0.2">
      <c r="A4" s="22"/>
      <c r="B4" s="22"/>
      <c r="C4" s="22"/>
      <c r="D4" s="22"/>
      <c r="E4" s="22"/>
      <c r="F4" s="22"/>
    </row>
    <row r="5" spans="1:30" x14ac:dyDescent="0.2">
      <c r="A5" s="200" t="s">
        <v>659</v>
      </c>
      <c r="B5" s="200" t="s">
        <v>660</v>
      </c>
      <c r="C5" s="200" t="s">
        <v>661</v>
      </c>
      <c r="D5" s="200" t="s">
        <v>662</v>
      </c>
      <c r="E5" s="200" t="s">
        <v>663</v>
      </c>
      <c r="F5" s="201" t="s">
        <v>88</v>
      </c>
      <c r="G5" s="200" t="s">
        <v>87</v>
      </c>
      <c r="H5" s="200" t="s">
        <v>86</v>
      </c>
      <c r="I5" s="200" t="s">
        <v>85</v>
      </c>
      <c r="J5" s="200" t="s">
        <v>84</v>
      </c>
      <c r="K5" s="200" t="s">
        <v>83</v>
      </c>
      <c r="L5" s="200" t="s">
        <v>82</v>
      </c>
      <c r="M5" s="200" t="s">
        <v>81</v>
      </c>
      <c r="N5" s="200" t="s">
        <v>80</v>
      </c>
      <c r="O5" s="200" t="s">
        <v>79</v>
      </c>
      <c r="P5" s="200" t="s">
        <v>78</v>
      </c>
      <c r="Q5" s="200" t="s">
        <v>77</v>
      </c>
      <c r="R5" s="200" t="s">
        <v>76</v>
      </c>
      <c r="S5" s="200" t="s">
        <v>75</v>
      </c>
      <c r="T5" s="200" t="s">
        <v>74</v>
      </c>
      <c r="U5" s="200" t="s">
        <v>73</v>
      </c>
      <c r="V5" s="200" t="s">
        <v>72</v>
      </c>
      <c r="W5" s="200" t="s">
        <v>71</v>
      </c>
      <c r="X5" s="200" t="s">
        <v>70</v>
      </c>
      <c r="Y5" s="200" t="s">
        <v>702</v>
      </c>
      <c r="Z5" s="200" t="s">
        <v>731</v>
      </c>
      <c r="AA5" s="200" t="s">
        <v>739</v>
      </c>
      <c r="AB5" s="200">
        <v>2022</v>
      </c>
      <c r="AC5" s="200">
        <v>2023</v>
      </c>
    </row>
    <row r="6" spans="1:30" x14ac:dyDescent="0.2">
      <c r="A6" s="200" t="s">
        <v>645</v>
      </c>
      <c r="B6" s="200" t="s">
        <v>664</v>
      </c>
      <c r="C6" s="200" t="s">
        <v>60</v>
      </c>
      <c r="D6" s="200" t="s">
        <v>786</v>
      </c>
      <c r="E6" s="200" t="s">
        <v>665</v>
      </c>
      <c r="F6" s="217">
        <v>9.2232000000000003</v>
      </c>
      <c r="G6" s="217">
        <v>9.2682000000000002</v>
      </c>
      <c r="H6" s="217">
        <v>9.3377999999999997</v>
      </c>
      <c r="I6" s="217">
        <v>9.6042000000000005</v>
      </c>
      <c r="J6" s="217">
        <v>9.9954999999999998</v>
      </c>
      <c r="K6" s="217">
        <v>10.2433</v>
      </c>
      <c r="L6" s="217">
        <v>10.606299999999999</v>
      </c>
      <c r="M6" s="217">
        <v>10.906499999999999</v>
      </c>
      <c r="N6" s="217">
        <v>10.9551</v>
      </c>
      <c r="O6" s="217">
        <v>10.8513</v>
      </c>
      <c r="P6" s="217">
        <v>11.2964</v>
      </c>
      <c r="Q6" s="217">
        <v>11.8741</v>
      </c>
      <c r="R6" s="217">
        <v>12.089600000000001</v>
      </c>
      <c r="S6" s="217">
        <v>12.3188</v>
      </c>
      <c r="T6" s="217">
        <v>12.379799999999999</v>
      </c>
      <c r="U6" s="217">
        <v>12.234400000000001</v>
      </c>
      <c r="V6" s="217">
        <v>12.234400000000001</v>
      </c>
      <c r="W6" s="217">
        <v>12.2431</v>
      </c>
      <c r="X6" s="217">
        <v>12.177300000000001</v>
      </c>
      <c r="Y6" s="217">
        <v>12.0785</v>
      </c>
      <c r="Z6" s="217">
        <v>11.8094</v>
      </c>
      <c r="AA6" s="217">
        <v>12.061999999999999</v>
      </c>
      <c r="AB6" s="217">
        <v>12.036099999999999</v>
      </c>
      <c r="AC6" s="217" t="s">
        <v>14</v>
      </c>
      <c r="AD6" s="217"/>
    </row>
    <row r="9" spans="1:30" x14ac:dyDescent="0.2">
      <c r="A9" s="202" t="s">
        <v>161</v>
      </c>
      <c r="B9" s="203">
        <v>45484</v>
      </c>
      <c r="F9" s="201"/>
      <c r="G9" s="201"/>
      <c r="H9" s="201"/>
      <c r="I9" s="201"/>
      <c r="J9" s="201"/>
      <c r="K9" s="201"/>
      <c r="L9" s="201"/>
      <c r="M9" s="201"/>
      <c r="N9" s="201"/>
      <c r="O9" s="201"/>
      <c r="P9" s="201"/>
      <c r="Q9" s="201"/>
      <c r="R9" s="201"/>
      <c r="S9" s="201"/>
      <c r="T9" s="201"/>
      <c r="U9" s="201"/>
      <c r="V9" s="201"/>
      <c r="W9" s="201"/>
    </row>
    <row r="10" spans="1:30" x14ac:dyDescent="0.2">
      <c r="Y10" s="201"/>
    </row>
    <row r="11" spans="1:30" x14ac:dyDescent="0.2">
      <c r="F11" s="201"/>
      <c r="G11" s="201"/>
      <c r="H11" s="201"/>
      <c r="I11" s="201"/>
      <c r="J11" s="201"/>
      <c r="K11" s="201"/>
      <c r="L11" s="201"/>
      <c r="M11" s="201"/>
      <c r="N11" s="201"/>
      <c r="O11" s="201"/>
      <c r="P11" s="201"/>
      <c r="Q11" s="201"/>
      <c r="R11" s="201"/>
      <c r="S11" s="201"/>
      <c r="T11" s="201"/>
      <c r="U11" s="201"/>
      <c r="V11" s="201"/>
      <c r="W11" s="201"/>
      <c r="X11" s="201"/>
      <c r="Y11" s="201"/>
    </row>
    <row r="12" spans="1:30" x14ac:dyDescent="0.2">
      <c r="F12" s="201"/>
      <c r="G12" s="201"/>
      <c r="H12" s="201"/>
      <c r="I12" s="201"/>
      <c r="J12" s="201"/>
      <c r="K12" s="201"/>
      <c r="L12" s="201"/>
      <c r="M12" s="201"/>
      <c r="N12" s="201"/>
      <c r="O12" s="201"/>
      <c r="P12" s="201"/>
      <c r="Q12" s="201"/>
      <c r="R12" s="201"/>
      <c r="S12" s="201"/>
      <c r="T12" s="201"/>
      <c r="U12" s="201"/>
      <c r="V12" s="201"/>
      <c r="W12" s="201"/>
      <c r="X12" s="201"/>
      <c r="Y12" s="201"/>
    </row>
    <row r="14" spans="1:30" x14ac:dyDescent="0.2">
      <c r="F14" s="201"/>
      <c r="G14" s="201"/>
      <c r="H14" s="201"/>
      <c r="I14" s="201"/>
      <c r="J14" s="201"/>
      <c r="K14" s="201"/>
      <c r="L14" s="201"/>
      <c r="M14" s="201"/>
      <c r="N14" s="201"/>
      <c r="O14" s="201"/>
      <c r="P14" s="201"/>
      <c r="Q14" s="201"/>
      <c r="R14" s="201"/>
      <c r="S14" s="201"/>
      <c r="T14" s="201"/>
      <c r="U14" s="201"/>
      <c r="V14" s="201"/>
      <c r="W14" s="201"/>
    </row>
  </sheetData>
  <hyperlinks>
    <hyperlink ref="A1" r:id="rId1" xr:uid="{00000000-0004-0000-0C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FC2A-BC04-492D-9075-C412C6F46576}">
  <sheetPr>
    <tabColor rgb="FFC84BC8"/>
  </sheetPr>
  <dimension ref="A2:BQ271"/>
  <sheetViews>
    <sheetView topLeftCell="AW232" workbookViewId="0">
      <selection activeCell="BP265" sqref="BP265"/>
    </sheetView>
  </sheetViews>
  <sheetFormatPr defaultRowHeight="12.75" x14ac:dyDescent="0.2"/>
  <cols>
    <col min="1" max="1" width="44.140625" style="66" bestFit="1" customWidth="1"/>
    <col min="2" max="2" width="28.28515625" style="66" bestFit="1" customWidth="1"/>
    <col min="3" max="3" width="13.7109375" style="66" bestFit="1" customWidth="1"/>
    <col min="4" max="4" width="12.42578125" style="66" bestFit="1" customWidth="1"/>
    <col min="5" max="68" width="11" style="66" bestFit="1" customWidth="1"/>
    <col min="69" max="69" width="6.28515625" style="66" bestFit="1" customWidth="1"/>
    <col min="70" max="16384" width="9.140625" style="66"/>
  </cols>
  <sheetData>
    <row r="2" spans="1:69" x14ac:dyDescent="0.2">
      <c r="A2" s="204" t="s">
        <v>139</v>
      </c>
      <c r="B2" s="204" t="s">
        <v>139</v>
      </c>
      <c r="C2" s="204" t="s">
        <v>139</v>
      </c>
      <c r="D2" s="204" t="s">
        <v>139</v>
      </c>
      <c r="BQ2" s="204" t="s">
        <v>139</v>
      </c>
    </row>
    <row r="3" spans="1:69" x14ac:dyDescent="0.2">
      <c r="A3" s="204" t="s">
        <v>161</v>
      </c>
      <c r="B3" s="204" t="s">
        <v>773</v>
      </c>
      <c r="C3" s="204" t="s">
        <v>139</v>
      </c>
      <c r="D3" s="204" t="s">
        <v>139</v>
      </c>
      <c r="BQ3" s="204" t="s">
        <v>139</v>
      </c>
    </row>
    <row r="4" spans="1:69" x14ac:dyDescent="0.2">
      <c r="A4" s="204" t="s">
        <v>139</v>
      </c>
      <c r="B4" s="204" t="s">
        <v>139</v>
      </c>
      <c r="C4" s="204" t="s">
        <v>139</v>
      </c>
      <c r="D4" s="204" t="s">
        <v>139</v>
      </c>
      <c r="BQ4" s="204" t="s">
        <v>139</v>
      </c>
    </row>
    <row r="5" spans="1:69" x14ac:dyDescent="0.2">
      <c r="A5" s="204" t="s">
        <v>162</v>
      </c>
      <c r="B5" s="204" t="s">
        <v>163</v>
      </c>
      <c r="C5" s="204" t="s">
        <v>164</v>
      </c>
      <c r="D5" s="204" t="s">
        <v>165</v>
      </c>
      <c r="E5" s="66">
        <v>1960</v>
      </c>
      <c r="F5" s="66">
        <v>1961</v>
      </c>
      <c r="G5" s="66">
        <v>1962</v>
      </c>
      <c r="H5" s="66">
        <v>1963</v>
      </c>
      <c r="I5" s="66">
        <v>1964</v>
      </c>
      <c r="J5" s="66">
        <v>1965</v>
      </c>
      <c r="K5" s="66">
        <v>1966</v>
      </c>
      <c r="L5" s="66">
        <v>1967</v>
      </c>
      <c r="M5" s="66">
        <v>1968</v>
      </c>
      <c r="N5" s="66">
        <v>1969</v>
      </c>
      <c r="O5" s="66">
        <v>1970</v>
      </c>
      <c r="P5" s="66">
        <v>1971</v>
      </c>
      <c r="Q5" s="66">
        <v>1972</v>
      </c>
      <c r="R5" s="66">
        <v>1973</v>
      </c>
      <c r="S5" s="66">
        <v>1974</v>
      </c>
      <c r="T5" s="66">
        <v>1975</v>
      </c>
      <c r="U5" s="66">
        <v>1976</v>
      </c>
      <c r="V5" s="66">
        <v>1977</v>
      </c>
      <c r="W5" s="66">
        <v>1978</v>
      </c>
      <c r="X5" s="66">
        <v>1979</v>
      </c>
      <c r="Y5" s="66">
        <v>1980</v>
      </c>
      <c r="Z5" s="66">
        <v>1981</v>
      </c>
      <c r="AA5" s="66">
        <v>1982</v>
      </c>
      <c r="AB5" s="66">
        <v>1983</v>
      </c>
      <c r="AC5" s="66">
        <v>1984</v>
      </c>
      <c r="AD5" s="66">
        <v>1985</v>
      </c>
      <c r="AE5" s="66">
        <v>1986</v>
      </c>
      <c r="AF5" s="66">
        <v>1987</v>
      </c>
      <c r="AG5" s="66">
        <v>1988</v>
      </c>
      <c r="AH5" s="66">
        <v>1989</v>
      </c>
      <c r="AI5" s="66">
        <v>1990</v>
      </c>
      <c r="AJ5" s="66">
        <v>1991</v>
      </c>
      <c r="AK5" s="66">
        <v>1992</v>
      </c>
      <c r="AL5" s="66">
        <v>1993</v>
      </c>
      <c r="AM5" s="66">
        <v>1994</v>
      </c>
      <c r="AN5" s="66">
        <v>1995</v>
      </c>
      <c r="AO5" s="66">
        <v>1996</v>
      </c>
      <c r="AP5" s="66">
        <v>1997</v>
      </c>
      <c r="AQ5" s="66">
        <v>1998</v>
      </c>
      <c r="AR5" s="66">
        <v>1999</v>
      </c>
      <c r="AS5" s="66">
        <v>2000</v>
      </c>
      <c r="AT5" s="66">
        <v>2001</v>
      </c>
      <c r="AU5" s="66">
        <v>2002</v>
      </c>
      <c r="AV5" s="66">
        <v>2003</v>
      </c>
      <c r="AW5" s="66">
        <v>2004</v>
      </c>
      <c r="AX5" s="66">
        <v>2005</v>
      </c>
      <c r="AY5" s="66">
        <v>2006</v>
      </c>
      <c r="AZ5" s="66">
        <v>2007</v>
      </c>
      <c r="BA5" s="66">
        <v>2008</v>
      </c>
      <c r="BB5" s="66">
        <v>2009</v>
      </c>
      <c r="BC5" s="66">
        <v>2010</v>
      </c>
      <c r="BD5" s="66">
        <v>2011</v>
      </c>
      <c r="BE5" s="66">
        <v>2012</v>
      </c>
      <c r="BF5" s="66">
        <v>2013</v>
      </c>
      <c r="BG5" s="66">
        <v>2014</v>
      </c>
      <c r="BH5" s="66">
        <v>2015</v>
      </c>
      <c r="BI5" s="66">
        <v>2016</v>
      </c>
      <c r="BJ5" s="66">
        <v>2017</v>
      </c>
      <c r="BK5" s="66">
        <v>2018</v>
      </c>
      <c r="BL5" s="66">
        <v>2019</v>
      </c>
      <c r="BM5" s="66">
        <v>2020</v>
      </c>
      <c r="BN5" s="66">
        <v>2021</v>
      </c>
      <c r="BO5" s="66">
        <v>2022</v>
      </c>
      <c r="BP5" s="66">
        <v>2023</v>
      </c>
      <c r="BQ5" s="204" t="s">
        <v>139</v>
      </c>
    </row>
    <row r="6" spans="1:69" x14ac:dyDescent="0.2">
      <c r="A6" s="204" t="s">
        <v>166</v>
      </c>
      <c r="B6" s="204" t="s">
        <v>167</v>
      </c>
      <c r="C6" s="204" t="s">
        <v>168</v>
      </c>
      <c r="D6" s="204" t="s">
        <v>169</v>
      </c>
      <c r="E6" s="66">
        <v>54608</v>
      </c>
      <c r="F6" s="66">
        <v>55811</v>
      </c>
      <c r="G6" s="66">
        <v>56682</v>
      </c>
      <c r="H6" s="66">
        <v>57475</v>
      </c>
      <c r="I6" s="66">
        <v>58178</v>
      </c>
      <c r="J6" s="66">
        <v>58782</v>
      </c>
      <c r="K6" s="66">
        <v>59291</v>
      </c>
      <c r="L6" s="66">
        <v>59522</v>
      </c>
      <c r="M6" s="66">
        <v>59471</v>
      </c>
      <c r="N6" s="66">
        <v>59330</v>
      </c>
      <c r="O6" s="66">
        <v>59106</v>
      </c>
      <c r="P6" s="66">
        <v>58816</v>
      </c>
      <c r="Q6" s="66">
        <v>58855</v>
      </c>
      <c r="R6" s="66">
        <v>59365</v>
      </c>
      <c r="S6" s="66">
        <v>60028</v>
      </c>
      <c r="T6" s="66">
        <v>60715</v>
      </c>
      <c r="U6" s="66">
        <v>61193</v>
      </c>
      <c r="V6" s="66">
        <v>61465</v>
      </c>
      <c r="W6" s="66">
        <v>61738</v>
      </c>
      <c r="X6" s="66">
        <v>62006</v>
      </c>
      <c r="Y6" s="66">
        <v>62267</v>
      </c>
      <c r="Z6" s="66">
        <v>62614</v>
      </c>
      <c r="AA6" s="66">
        <v>63116</v>
      </c>
      <c r="AB6" s="66">
        <v>63683</v>
      </c>
      <c r="AC6" s="66">
        <v>64174</v>
      </c>
      <c r="AD6" s="66">
        <v>64478</v>
      </c>
      <c r="AE6" s="66">
        <v>64553</v>
      </c>
      <c r="AF6" s="66">
        <v>64450</v>
      </c>
      <c r="AG6" s="66">
        <v>64332</v>
      </c>
      <c r="AH6" s="66">
        <v>64596</v>
      </c>
      <c r="AI6" s="66">
        <v>65712</v>
      </c>
      <c r="AJ6" s="66">
        <v>67864</v>
      </c>
      <c r="AK6" s="66">
        <v>70192</v>
      </c>
      <c r="AL6" s="66">
        <v>72360</v>
      </c>
      <c r="AM6" s="66">
        <v>74710</v>
      </c>
      <c r="AN6" s="66">
        <v>77050</v>
      </c>
      <c r="AO6" s="66">
        <v>79417</v>
      </c>
      <c r="AP6" s="66">
        <v>81858</v>
      </c>
      <c r="AQ6" s="66">
        <v>84355</v>
      </c>
      <c r="AR6" s="66">
        <v>86867</v>
      </c>
      <c r="AS6" s="66">
        <v>89101</v>
      </c>
      <c r="AT6" s="66">
        <v>90691</v>
      </c>
      <c r="AU6" s="66">
        <v>91781</v>
      </c>
      <c r="AV6" s="66">
        <v>92701</v>
      </c>
      <c r="AW6" s="66">
        <v>93540</v>
      </c>
      <c r="AX6" s="66">
        <v>94483</v>
      </c>
      <c r="AY6" s="66">
        <v>95606</v>
      </c>
      <c r="AZ6" s="66">
        <v>96787</v>
      </c>
      <c r="BA6" s="66">
        <v>97996</v>
      </c>
      <c r="BB6" s="66">
        <v>99212</v>
      </c>
      <c r="BC6" s="66">
        <v>100341</v>
      </c>
      <c r="BD6" s="66">
        <v>101288</v>
      </c>
      <c r="BE6" s="66">
        <v>102112</v>
      </c>
      <c r="BF6" s="66">
        <v>102880</v>
      </c>
      <c r="BG6" s="66">
        <v>103594</v>
      </c>
      <c r="BH6" s="66">
        <v>104257</v>
      </c>
      <c r="BI6" s="66">
        <v>104874</v>
      </c>
      <c r="BJ6" s="66">
        <v>105439</v>
      </c>
      <c r="BK6" s="66">
        <v>105962</v>
      </c>
      <c r="BL6" s="66">
        <v>106442</v>
      </c>
      <c r="BM6" s="66">
        <v>106585</v>
      </c>
      <c r="BN6" s="66">
        <v>106537</v>
      </c>
      <c r="BO6" s="66">
        <v>106445</v>
      </c>
      <c r="BP6" s="66">
        <v>106277</v>
      </c>
      <c r="BQ6" s="204" t="s">
        <v>139</v>
      </c>
    </row>
    <row r="7" spans="1:69" x14ac:dyDescent="0.2">
      <c r="A7" s="204" t="s">
        <v>733</v>
      </c>
      <c r="B7" s="204" t="s">
        <v>734</v>
      </c>
      <c r="C7" s="204" t="s">
        <v>168</v>
      </c>
      <c r="D7" s="204" t="s">
        <v>169</v>
      </c>
      <c r="E7" s="66">
        <v>130692579</v>
      </c>
      <c r="F7" s="66">
        <v>134169237</v>
      </c>
      <c r="G7" s="66">
        <v>137835590</v>
      </c>
      <c r="H7" s="66">
        <v>141630546</v>
      </c>
      <c r="I7" s="66">
        <v>145605995</v>
      </c>
      <c r="J7" s="66">
        <v>149742351</v>
      </c>
      <c r="K7" s="66">
        <v>153955516</v>
      </c>
      <c r="L7" s="66">
        <v>158313235</v>
      </c>
      <c r="M7" s="66">
        <v>162875171</v>
      </c>
      <c r="N7" s="66">
        <v>167596160</v>
      </c>
      <c r="O7" s="66">
        <v>172475766</v>
      </c>
      <c r="P7" s="66">
        <v>177503186</v>
      </c>
      <c r="Q7" s="66">
        <v>182599092</v>
      </c>
      <c r="R7" s="66">
        <v>187901657</v>
      </c>
      <c r="S7" s="66">
        <v>193512956</v>
      </c>
      <c r="T7" s="66">
        <v>199284304</v>
      </c>
      <c r="U7" s="66">
        <v>205202669</v>
      </c>
      <c r="V7" s="66">
        <v>211120911</v>
      </c>
      <c r="W7" s="66">
        <v>217481420</v>
      </c>
      <c r="X7" s="66">
        <v>224315978</v>
      </c>
      <c r="Y7" s="66">
        <v>230967858</v>
      </c>
      <c r="Z7" s="66">
        <v>237937461</v>
      </c>
      <c r="AA7" s="66">
        <v>245386717</v>
      </c>
      <c r="AB7" s="66">
        <v>252779730</v>
      </c>
      <c r="AC7" s="66">
        <v>260209149</v>
      </c>
      <c r="AD7" s="66">
        <v>267938123</v>
      </c>
      <c r="AE7" s="66">
        <v>276035920</v>
      </c>
      <c r="AF7" s="66">
        <v>284490394</v>
      </c>
      <c r="AG7" s="66">
        <v>292795186</v>
      </c>
      <c r="AH7" s="66">
        <v>301124880</v>
      </c>
      <c r="AI7" s="66">
        <v>309890664</v>
      </c>
      <c r="AJ7" s="66">
        <v>318544083</v>
      </c>
      <c r="AK7" s="66">
        <v>326933522</v>
      </c>
      <c r="AL7" s="66">
        <v>335625136</v>
      </c>
      <c r="AM7" s="66">
        <v>344418362</v>
      </c>
      <c r="AN7" s="66">
        <v>353466601</v>
      </c>
      <c r="AO7" s="66">
        <v>362985802</v>
      </c>
      <c r="AP7" s="66">
        <v>372352230</v>
      </c>
      <c r="AQ7" s="66">
        <v>381715600</v>
      </c>
      <c r="AR7" s="66">
        <v>391486231</v>
      </c>
      <c r="AS7" s="66">
        <v>401600588</v>
      </c>
      <c r="AT7" s="66">
        <v>412001885</v>
      </c>
      <c r="AU7" s="66">
        <v>422741118</v>
      </c>
      <c r="AV7" s="66">
        <v>433807484</v>
      </c>
      <c r="AW7" s="66">
        <v>445281555</v>
      </c>
      <c r="AX7" s="66">
        <v>457153837</v>
      </c>
      <c r="AY7" s="66">
        <v>469508516</v>
      </c>
      <c r="AZ7" s="66">
        <v>482406426</v>
      </c>
      <c r="BA7" s="66">
        <v>495748900</v>
      </c>
      <c r="BB7" s="66">
        <v>509410477</v>
      </c>
      <c r="BC7" s="66">
        <v>523459657</v>
      </c>
      <c r="BD7" s="66">
        <v>537792950</v>
      </c>
      <c r="BE7" s="66">
        <v>552530654</v>
      </c>
      <c r="BF7" s="66">
        <v>567892149</v>
      </c>
      <c r="BG7" s="66">
        <v>583651101</v>
      </c>
      <c r="BH7" s="66">
        <v>600008424</v>
      </c>
      <c r="BI7" s="66">
        <v>616377605</v>
      </c>
      <c r="BJ7" s="66">
        <v>632746570</v>
      </c>
      <c r="BK7" s="66">
        <v>649757148</v>
      </c>
      <c r="BL7" s="66">
        <v>667242986</v>
      </c>
      <c r="BM7" s="66">
        <v>685112979</v>
      </c>
      <c r="BN7" s="66">
        <v>702977106</v>
      </c>
      <c r="BO7" s="66">
        <v>720859132</v>
      </c>
      <c r="BP7" s="66">
        <v>739108306</v>
      </c>
      <c r="BQ7" s="204" t="s">
        <v>139</v>
      </c>
    </row>
    <row r="8" spans="1:69" x14ac:dyDescent="0.2">
      <c r="A8" s="204" t="s">
        <v>170</v>
      </c>
      <c r="B8" s="204" t="s">
        <v>171</v>
      </c>
      <c r="C8" s="204" t="s">
        <v>168</v>
      </c>
      <c r="D8" s="204" t="s">
        <v>169</v>
      </c>
      <c r="E8" s="66">
        <v>8622466</v>
      </c>
      <c r="F8" s="66">
        <v>8790140</v>
      </c>
      <c r="G8" s="66">
        <v>8969047</v>
      </c>
      <c r="H8" s="66">
        <v>9157465</v>
      </c>
      <c r="I8" s="66">
        <v>9355514</v>
      </c>
      <c r="J8" s="66">
        <v>9565147</v>
      </c>
      <c r="K8" s="66">
        <v>9783147</v>
      </c>
      <c r="L8" s="66">
        <v>10010030</v>
      </c>
      <c r="M8" s="66">
        <v>10247780</v>
      </c>
      <c r="N8" s="66">
        <v>10494489</v>
      </c>
      <c r="O8" s="66">
        <v>10752971</v>
      </c>
      <c r="P8" s="66">
        <v>11015857</v>
      </c>
      <c r="Q8" s="66">
        <v>11286753</v>
      </c>
      <c r="R8" s="66">
        <v>11575305</v>
      </c>
      <c r="S8" s="66">
        <v>11869879</v>
      </c>
      <c r="T8" s="66">
        <v>12157386</v>
      </c>
      <c r="U8" s="66">
        <v>12425267</v>
      </c>
      <c r="V8" s="66">
        <v>12687301</v>
      </c>
      <c r="W8" s="66">
        <v>12938862</v>
      </c>
      <c r="X8" s="66">
        <v>12986369</v>
      </c>
      <c r="Y8" s="66">
        <v>12486631</v>
      </c>
      <c r="Z8" s="66">
        <v>11155195</v>
      </c>
      <c r="AA8" s="66">
        <v>10088289</v>
      </c>
      <c r="AB8" s="66">
        <v>9951449</v>
      </c>
      <c r="AC8" s="66">
        <v>10243686</v>
      </c>
      <c r="AD8" s="66">
        <v>10512221</v>
      </c>
      <c r="AE8" s="66">
        <v>10448442</v>
      </c>
      <c r="AF8" s="66">
        <v>10322758</v>
      </c>
      <c r="AG8" s="66">
        <v>10383460</v>
      </c>
      <c r="AH8" s="66">
        <v>10673168</v>
      </c>
      <c r="AI8" s="66">
        <v>10694796</v>
      </c>
      <c r="AJ8" s="66">
        <v>10745167</v>
      </c>
      <c r="AK8" s="66">
        <v>12057433</v>
      </c>
      <c r="AL8" s="66">
        <v>14003760</v>
      </c>
      <c r="AM8" s="66">
        <v>15455555</v>
      </c>
      <c r="AN8" s="66">
        <v>16418912</v>
      </c>
      <c r="AO8" s="66">
        <v>17106595</v>
      </c>
      <c r="AP8" s="66">
        <v>17788819</v>
      </c>
      <c r="AQ8" s="66">
        <v>18493132</v>
      </c>
      <c r="AR8" s="66">
        <v>19262847</v>
      </c>
      <c r="AS8" s="66">
        <v>19542982</v>
      </c>
      <c r="AT8" s="66">
        <v>19688632</v>
      </c>
      <c r="AU8" s="66">
        <v>21000256</v>
      </c>
      <c r="AV8" s="66">
        <v>22645130</v>
      </c>
      <c r="AW8" s="66">
        <v>23553551</v>
      </c>
      <c r="AX8" s="66">
        <v>24411191</v>
      </c>
      <c r="AY8" s="66">
        <v>25442944</v>
      </c>
      <c r="AZ8" s="66">
        <v>25903301</v>
      </c>
      <c r="BA8" s="66">
        <v>26427199</v>
      </c>
      <c r="BB8" s="66">
        <v>27385307</v>
      </c>
      <c r="BC8" s="66">
        <v>28189672</v>
      </c>
      <c r="BD8" s="66">
        <v>29249157</v>
      </c>
      <c r="BE8" s="66">
        <v>30466479</v>
      </c>
      <c r="BF8" s="66">
        <v>31541209</v>
      </c>
      <c r="BG8" s="66">
        <v>32716210</v>
      </c>
      <c r="BH8" s="66">
        <v>33753499</v>
      </c>
      <c r="BI8" s="66">
        <v>34636207</v>
      </c>
      <c r="BJ8" s="66">
        <v>35643418</v>
      </c>
      <c r="BK8" s="66">
        <v>36686784</v>
      </c>
      <c r="BL8" s="66">
        <v>37769499</v>
      </c>
      <c r="BM8" s="66">
        <v>38972230</v>
      </c>
      <c r="BN8" s="66">
        <v>40099462</v>
      </c>
      <c r="BO8" s="66">
        <v>41128771</v>
      </c>
      <c r="BP8" s="66">
        <v>42239854</v>
      </c>
      <c r="BQ8" s="204" t="s">
        <v>139</v>
      </c>
    </row>
    <row r="9" spans="1:69" x14ac:dyDescent="0.2">
      <c r="A9" s="204" t="s">
        <v>735</v>
      </c>
      <c r="B9" s="204" t="s">
        <v>736</v>
      </c>
      <c r="C9" s="204" t="s">
        <v>168</v>
      </c>
      <c r="D9" s="204" t="s">
        <v>169</v>
      </c>
      <c r="E9" s="66">
        <v>97256290</v>
      </c>
      <c r="F9" s="66">
        <v>99314028</v>
      </c>
      <c r="G9" s="66">
        <v>101445032</v>
      </c>
      <c r="H9" s="66">
        <v>103667517</v>
      </c>
      <c r="I9" s="66">
        <v>105959979</v>
      </c>
      <c r="J9" s="66">
        <v>108336203</v>
      </c>
      <c r="K9" s="66">
        <v>110798486</v>
      </c>
      <c r="L9" s="66">
        <v>113319950</v>
      </c>
      <c r="M9" s="66">
        <v>115921723</v>
      </c>
      <c r="N9" s="66">
        <v>118615741</v>
      </c>
      <c r="O9" s="66">
        <v>121424797</v>
      </c>
      <c r="P9" s="66">
        <v>124336039</v>
      </c>
      <c r="Q9" s="66">
        <v>127364044</v>
      </c>
      <c r="R9" s="66">
        <v>130563107</v>
      </c>
      <c r="S9" s="66">
        <v>133953892</v>
      </c>
      <c r="T9" s="66">
        <v>137548613</v>
      </c>
      <c r="U9" s="66">
        <v>141258400</v>
      </c>
      <c r="V9" s="66">
        <v>145122851</v>
      </c>
      <c r="W9" s="66">
        <v>149206663</v>
      </c>
      <c r="X9" s="66">
        <v>153459665</v>
      </c>
      <c r="Y9" s="66">
        <v>157825609</v>
      </c>
      <c r="Z9" s="66">
        <v>162323313</v>
      </c>
      <c r="AA9" s="66">
        <v>167023385</v>
      </c>
      <c r="AB9" s="66">
        <v>171566640</v>
      </c>
      <c r="AC9" s="66">
        <v>176054495</v>
      </c>
      <c r="AD9" s="66">
        <v>180817312</v>
      </c>
      <c r="AE9" s="66">
        <v>185720244</v>
      </c>
      <c r="AF9" s="66">
        <v>190759952</v>
      </c>
      <c r="AG9" s="66">
        <v>195969722</v>
      </c>
      <c r="AH9" s="66">
        <v>201392200</v>
      </c>
      <c r="AI9" s="66">
        <v>206739024</v>
      </c>
      <c r="AJ9" s="66">
        <v>212172888</v>
      </c>
      <c r="AK9" s="66">
        <v>217966101</v>
      </c>
      <c r="AL9" s="66">
        <v>223788766</v>
      </c>
      <c r="AM9" s="66">
        <v>229675775</v>
      </c>
      <c r="AN9" s="66">
        <v>235861484</v>
      </c>
      <c r="AO9" s="66">
        <v>242200260</v>
      </c>
      <c r="AP9" s="66">
        <v>248713095</v>
      </c>
      <c r="AQ9" s="66">
        <v>255482918</v>
      </c>
      <c r="AR9" s="66">
        <v>262397030</v>
      </c>
      <c r="AS9" s="66">
        <v>269611898</v>
      </c>
      <c r="AT9" s="66">
        <v>277160097</v>
      </c>
      <c r="AU9" s="66">
        <v>284952322</v>
      </c>
      <c r="AV9" s="66">
        <v>292977949</v>
      </c>
      <c r="AW9" s="66">
        <v>301265247</v>
      </c>
      <c r="AX9" s="66">
        <v>309824829</v>
      </c>
      <c r="AY9" s="66">
        <v>318601484</v>
      </c>
      <c r="AZ9" s="66">
        <v>327612838</v>
      </c>
      <c r="BA9" s="66">
        <v>336893835</v>
      </c>
      <c r="BB9" s="66">
        <v>346475221</v>
      </c>
      <c r="BC9" s="66">
        <v>356337762</v>
      </c>
      <c r="BD9" s="66">
        <v>366489204</v>
      </c>
      <c r="BE9" s="66">
        <v>376797999</v>
      </c>
      <c r="BF9" s="66">
        <v>387204553</v>
      </c>
      <c r="BG9" s="66">
        <v>397855507</v>
      </c>
      <c r="BH9" s="66">
        <v>408690375</v>
      </c>
      <c r="BI9" s="66">
        <v>419778384</v>
      </c>
      <c r="BJ9" s="66">
        <v>431138704</v>
      </c>
      <c r="BK9" s="66">
        <v>442646825</v>
      </c>
      <c r="BL9" s="66">
        <v>454306063</v>
      </c>
      <c r="BM9" s="66">
        <v>466189102</v>
      </c>
      <c r="BN9" s="66">
        <v>478185907</v>
      </c>
      <c r="BO9" s="66">
        <v>490330870</v>
      </c>
      <c r="BP9" s="66">
        <v>502789511</v>
      </c>
      <c r="BQ9" s="204" t="s">
        <v>139</v>
      </c>
    </row>
    <row r="10" spans="1:69" x14ac:dyDescent="0.2">
      <c r="A10" s="204" t="s">
        <v>172</v>
      </c>
      <c r="B10" s="204" t="s">
        <v>173</v>
      </c>
      <c r="C10" s="204" t="s">
        <v>168</v>
      </c>
      <c r="D10" s="204" t="s">
        <v>169</v>
      </c>
      <c r="E10" s="66">
        <v>5357195</v>
      </c>
      <c r="F10" s="66">
        <v>5441333</v>
      </c>
      <c r="G10" s="66">
        <v>5521400</v>
      </c>
      <c r="H10" s="66">
        <v>5599827</v>
      </c>
      <c r="I10" s="66">
        <v>5673199</v>
      </c>
      <c r="J10" s="66">
        <v>5736582</v>
      </c>
      <c r="K10" s="66">
        <v>5787044</v>
      </c>
      <c r="L10" s="66">
        <v>5827503</v>
      </c>
      <c r="M10" s="66">
        <v>5868203</v>
      </c>
      <c r="N10" s="66">
        <v>5928386</v>
      </c>
      <c r="O10" s="66">
        <v>6029700</v>
      </c>
      <c r="P10" s="66">
        <v>6177049</v>
      </c>
      <c r="Q10" s="66">
        <v>6364731</v>
      </c>
      <c r="R10" s="66">
        <v>6578230</v>
      </c>
      <c r="S10" s="66">
        <v>6802494</v>
      </c>
      <c r="T10" s="66">
        <v>7032713</v>
      </c>
      <c r="U10" s="66">
        <v>7266780</v>
      </c>
      <c r="V10" s="66">
        <v>7511895</v>
      </c>
      <c r="W10" s="66">
        <v>7771590</v>
      </c>
      <c r="X10" s="66">
        <v>8043218</v>
      </c>
      <c r="Y10" s="66">
        <v>8330047</v>
      </c>
      <c r="Z10" s="66">
        <v>8631457</v>
      </c>
      <c r="AA10" s="66">
        <v>8947152</v>
      </c>
      <c r="AB10" s="66">
        <v>9276707</v>
      </c>
      <c r="AC10" s="66">
        <v>9617702</v>
      </c>
      <c r="AD10" s="66">
        <v>9970621</v>
      </c>
      <c r="AE10" s="66">
        <v>10332574</v>
      </c>
      <c r="AF10" s="66">
        <v>10694057</v>
      </c>
      <c r="AG10" s="66">
        <v>11060261</v>
      </c>
      <c r="AH10" s="66">
        <v>11439498</v>
      </c>
      <c r="AI10" s="66">
        <v>11828638</v>
      </c>
      <c r="AJ10" s="66">
        <v>12228691</v>
      </c>
      <c r="AK10" s="66">
        <v>12632507</v>
      </c>
      <c r="AL10" s="66">
        <v>13038270</v>
      </c>
      <c r="AM10" s="66">
        <v>13462031</v>
      </c>
      <c r="AN10" s="66">
        <v>13912253</v>
      </c>
      <c r="AO10" s="66">
        <v>14383350</v>
      </c>
      <c r="AP10" s="66">
        <v>14871146</v>
      </c>
      <c r="AQ10" s="66">
        <v>15366864</v>
      </c>
      <c r="AR10" s="66">
        <v>15870753</v>
      </c>
      <c r="AS10" s="66">
        <v>16394062</v>
      </c>
      <c r="AT10" s="66">
        <v>16941587</v>
      </c>
      <c r="AU10" s="66">
        <v>17516139</v>
      </c>
      <c r="AV10" s="66">
        <v>18124342</v>
      </c>
      <c r="AW10" s="66">
        <v>18771125</v>
      </c>
      <c r="AX10" s="66">
        <v>19450959</v>
      </c>
      <c r="AY10" s="66">
        <v>20162340</v>
      </c>
      <c r="AZ10" s="66">
        <v>20909684</v>
      </c>
      <c r="BA10" s="66">
        <v>21691522</v>
      </c>
      <c r="BB10" s="66">
        <v>22507674</v>
      </c>
      <c r="BC10" s="66">
        <v>23364185</v>
      </c>
      <c r="BD10" s="66">
        <v>24259111</v>
      </c>
      <c r="BE10" s="66">
        <v>25188292</v>
      </c>
      <c r="BF10" s="66">
        <v>26147002</v>
      </c>
      <c r="BG10" s="66">
        <v>27128337</v>
      </c>
      <c r="BH10" s="66">
        <v>28127721</v>
      </c>
      <c r="BI10" s="66">
        <v>29154746</v>
      </c>
      <c r="BJ10" s="66">
        <v>30208628</v>
      </c>
      <c r="BK10" s="66">
        <v>31273533</v>
      </c>
      <c r="BL10" s="66">
        <v>32353588</v>
      </c>
      <c r="BM10" s="66">
        <v>33428486</v>
      </c>
      <c r="BN10" s="66">
        <v>34503774</v>
      </c>
      <c r="BO10" s="66">
        <v>35588987</v>
      </c>
      <c r="BP10" s="66">
        <v>36684202</v>
      </c>
      <c r="BQ10" s="204" t="s">
        <v>139</v>
      </c>
    </row>
    <row r="11" spans="1:69" x14ac:dyDescent="0.2">
      <c r="A11" s="204" t="s">
        <v>105</v>
      </c>
      <c r="B11" s="204" t="s">
        <v>174</v>
      </c>
      <c r="C11" s="204" t="s">
        <v>168</v>
      </c>
      <c r="D11" s="204" t="s">
        <v>169</v>
      </c>
      <c r="E11" s="66">
        <v>1608800</v>
      </c>
      <c r="F11" s="66">
        <v>1659800</v>
      </c>
      <c r="G11" s="66">
        <v>1711319</v>
      </c>
      <c r="H11" s="66">
        <v>1762621</v>
      </c>
      <c r="I11" s="66">
        <v>1814135</v>
      </c>
      <c r="J11" s="66">
        <v>1864791</v>
      </c>
      <c r="K11" s="66">
        <v>1914573</v>
      </c>
      <c r="L11" s="66">
        <v>1965598</v>
      </c>
      <c r="M11" s="66">
        <v>2022272</v>
      </c>
      <c r="N11" s="66">
        <v>2081695</v>
      </c>
      <c r="O11" s="66">
        <v>2135479</v>
      </c>
      <c r="P11" s="66">
        <v>2187853</v>
      </c>
      <c r="Q11" s="66">
        <v>2243126</v>
      </c>
      <c r="R11" s="66">
        <v>2296752</v>
      </c>
      <c r="S11" s="66">
        <v>2350124</v>
      </c>
      <c r="T11" s="66">
        <v>2404831</v>
      </c>
      <c r="U11" s="66">
        <v>2458526</v>
      </c>
      <c r="V11" s="66">
        <v>2513546</v>
      </c>
      <c r="W11" s="66">
        <v>2566266</v>
      </c>
      <c r="X11" s="66">
        <v>2617832</v>
      </c>
      <c r="Y11" s="66">
        <v>2671997</v>
      </c>
      <c r="Z11" s="66">
        <v>2726056</v>
      </c>
      <c r="AA11" s="66">
        <v>2784278</v>
      </c>
      <c r="AB11" s="66">
        <v>2843960</v>
      </c>
      <c r="AC11" s="66">
        <v>2904429</v>
      </c>
      <c r="AD11" s="66">
        <v>2964762</v>
      </c>
      <c r="AE11" s="66">
        <v>3022635</v>
      </c>
      <c r="AF11" s="66">
        <v>3083605</v>
      </c>
      <c r="AG11" s="66">
        <v>3142336</v>
      </c>
      <c r="AH11" s="66">
        <v>3227943</v>
      </c>
      <c r="AI11" s="66">
        <v>3286542</v>
      </c>
      <c r="AJ11" s="66">
        <v>3266790</v>
      </c>
      <c r="AK11" s="66">
        <v>3247039</v>
      </c>
      <c r="AL11" s="66">
        <v>3227287</v>
      </c>
      <c r="AM11" s="66">
        <v>3207536</v>
      </c>
      <c r="AN11" s="66">
        <v>3187784</v>
      </c>
      <c r="AO11" s="66">
        <v>3168033</v>
      </c>
      <c r="AP11" s="66">
        <v>3148281</v>
      </c>
      <c r="AQ11" s="66">
        <v>3128530</v>
      </c>
      <c r="AR11" s="66">
        <v>3108778</v>
      </c>
      <c r="AS11" s="66">
        <v>3089027</v>
      </c>
      <c r="AT11" s="66">
        <v>3060173</v>
      </c>
      <c r="AU11" s="66">
        <v>3051010</v>
      </c>
      <c r="AV11" s="66">
        <v>3039616</v>
      </c>
      <c r="AW11" s="66">
        <v>3026939</v>
      </c>
      <c r="AX11" s="66">
        <v>3011487</v>
      </c>
      <c r="AY11" s="66">
        <v>2992547</v>
      </c>
      <c r="AZ11" s="66">
        <v>2970017</v>
      </c>
      <c r="BA11" s="66">
        <v>2947314</v>
      </c>
      <c r="BB11" s="66">
        <v>2927519</v>
      </c>
      <c r="BC11" s="66">
        <v>2913021</v>
      </c>
      <c r="BD11" s="66">
        <v>2905195</v>
      </c>
      <c r="BE11" s="66">
        <v>2900401</v>
      </c>
      <c r="BF11" s="66">
        <v>2895092</v>
      </c>
      <c r="BG11" s="66">
        <v>2889104</v>
      </c>
      <c r="BH11" s="66">
        <v>2880703</v>
      </c>
      <c r="BI11" s="66">
        <v>2876101</v>
      </c>
      <c r="BJ11" s="66">
        <v>2873457</v>
      </c>
      <c r="BK11" s="66">
        <v>2866376</v>
      </c>
      <c r="BL11" s="66">
        <v>2854191</v>
      </c>
      <c r="BM11" s="66">
        <v>2837849</v>
      </c>
      <c r="BN11" s="66">
        <v>2811666</v>
      </c>
      <c r="BO11" s="66">
        <v>2777689</v>
      </c>
      <c r="BP11" s="66">
        <v>2745972</v>
      </c>
      <c r="BQ11" s="204" t="s">
        <v>139</v>
      </c>
    </row>
    <row r="12" spans="1:69" x14ac:dyDescent="0.2">
      <c r="A12" s="204" t="s">
        <v>175</v>
      </c>
      <c r="B12" s="204" t="s">
        <v>176</v>
      </c>
      <c r="C12" s="204" t="s">
        <v>168</v>
      </c>
      <c r="D12" s="204" t="s">
        <v>169</v>
      </c>
      <c r="E12" s="66">
        <v>9443</v>
      </c>
      <c r="F12" s="66">
        <v>10216</v>
      </c>
      <c r="G12" s="66">
        <v>11014</v>
      </c>
      <c r="H12" s="66">
        <v>11839</v>
      </c>
      <c r="I12" s="66">
        <v>12690</v>
      </c>
      <c r="J12" s="66">
        <v>13563</v>
      </c>
      <c r="K12" s="66">
        <v>14546</v>
      </c>
      <c r="L12" s="66">
        <v>15745</v>
      </c>
      <c r="M12" s="66">
        <v>17079</v>
      </c>
      <c r="N12" s="66">
        <v>18449</v>
      </c>
      <c r="O12" s="66">
        <v>19860</v>
      </c>
      <c r="P12" s="66">
        <v>21322</v>
      </c>
      <c r="Q12" s="66">
        <v>22832</v>
      </c>
      <c r="R12" s="66">
        <v>24393</v>
      </c>
      <c r="S12" s="66">
        <v>26003</v>
      </c>
      <c r="T12" s="66">
        <v>27640</v>
      </c>
      <c r="U12" s="66">
        <v>29294</v>
      </c>
      <c r="V12" s="66">
        <v>30949</v>
      </c>
      <c r="W12" s="66">
        <v>32574</v>
      </c>
      <c r="X12" s="66">
        <v>34142</v>
      </c>
      <c r="Y12" s="66">
        <v>35611</v>
      </c>
      <c r="Z12" s="66">
        <v>36987</v>
      </c>
      <c r="AA12" s="66">
        <v>38598</v>
      </c>
      <c r="AB12" s="66">
        <v>40432</v>
      </c>
      <c r="AC12" s="66">
        <v>42181</v>
      </c>
      <c r="AD12" s="66">
        <v>43809</v>
      </c>
      <c r="AE12" s="66">
        <v>45605</v>
      </c>
      <c r="AF12" s="66">
        <v>47635</v>
      </c>
      <c r="AG12" s="66">
        <v>49654</v>
      </c>
      <c r="AH12" s="66">
        <v>51639</v>
      </c>
      <c r="AI12" s="66">
        <v>53569</v>
      </c>
      <c r="AJ12" s="66">
        <v>55434</v>
      </c>
      <c r="AK12" s="66">
        <v>57283</v>
      </c>
      <c r="AL12" s="66">
        <v>59156</v>
      </c>
      <c r="AM12" s="66">
        <v>61037</v>
      </c>
      <c r="AN12" s="66">
        <v>62928</v>
      </c>
      <c r="AO12" s="66">
        <v>64147</v>
      </c>
      <c r="AP12" s="66">
        <v>64682</v>
      </c>
      <c r="AQ12" s="66">
        <v>65186</v>
      </c>
      <c r="AR12" s="66">
        <v>65655</v>
      </c>
      <c r="AS12" s="66">
        <v>66097</v>
      </c>
      <c r="AT12" s="66">
        <v>67820</v>
      </c>
      <c r="AU12" s="66">
        <v>70849</v>
      </c>
      <c r="AV12" s="66">
        <v>73907</v>
      </c>
      <c r="AW12" s="66">
        <v>76933</v>
      </c>
      <c r="AX12" s="66">
        <v>79826</v>
      </c>
      <c r="AY12" s="66">
        <v>80221</v>
      </c>
      <c r="AZ12" s="66">
        <v>78168</v>
      </c>
      <c r="BA12" s="66">
        <v>76055</v>
      </c>
      <c r="BB12" s="66">
        <v>73852</v>
      </c>
      <c r="BC12" s="66">
        <v>71519</v>
      </c>
      <c r="BD12" s="66">
        <v>70567</v>
      </c>
      <c r="BE12" s="66">
        <v>71013</v>
      </c>
      <c r="BF12" s="66">
        <v>71367</v>
      </c>
      <c r="BG12" s="66">
        <v>71621</v>
      </c>
      <c r="BH12" s="66">
        <v>71746</v>
      </c>
      <c r="BI12" s="66">
        <v>72540</v>
      </c>
      <c r="BJ12" s="66">
        <v>73837</v>
      </c>
      <c r="BK12" s="66">
        <v>75013</v>
      </c>
      <c r="BL12" s="66">
        <v>76343</v>
      </c>
      <c r="BM12" s="66">
        <v>77700</v>
      </c>
      <c r="BN12" s="66">
        <v>79034</v>
      </c>
      <c r="BO12" s="66">
        <v>79824</v>
      </c>
      <c r="BP12" s="66">
        <v>80088</v>
      </c>
      <c r="BQ12" s="204" t="s">
        <v>139</v>
      </c>
    </row>
    <row r="13" spans="1:69" x14ac:dyDescent="0.2">
      <c r="A13" s="204" t="s">
        <v>177</v>
      </c>
      <c r="B13" s="204" t="s">
        <v>178</v>
      </c>
      <c r="C13" s="204" t="s">
        <v>168</v>
      </c>
      <c r="D13" s="204" t="s">
        <v>169</v>
      </c>
      <c r="E13" s="66">
        <v>93359407</v>
      </c>
      <c r="F13" s="66">
        <v>95760348</v>
      </c>
      <c r="G13" s="66">
        <v>98268683</v>
      </c>
      <c r="H13" s="66">
        <v>100892507</v>
      </c>
      <c r="I13" s="66">
        <v>103618568</v>
      </c>
      <c r="J13" s="66">
        <v>106444103</v>
      </c>
      <c r="K13" s="66">
        <v>109394536</v>
      </c>
      <c r="L13" s="66">
        <v>112499764</v>
      </c>
      <c r="M13" s="66">
        <v>115729597</v>
      </c>
      <c r="N13" s="66">
        <v>119061868</v>
      </c>
      <c r="O13" s="66">
        <v>122475578</v>
      </c>
      <c r="P13" s="66">
        <v>125979765</v>
      </c>
      <c r="Q13" s="66">
        <v>129605560</v>
      </c>
      <c r="R13" s="66">
        <v>133384981</v>
      </c>
      <c r="S13" s="66">
        <v>137372356</v>
      </c>
      <c r="T13" s="66">
        <v>141756318</v>
      </c>
      <c r="U13" s="66">
        <v>146815543</v>
      </c>
      <c r="V13" s="66">
        <v>151960544</v>
      </c>
      <c r="W13" s="66">
        <v>156741680</v>
      </c>
      <c r="X13" s="66">
        <v>162014425</v>
      </c>
      <c r="Y13" s="66">
        <v>167707208</v>
      </c>
      <c r="Z13" s="66">
        <v>173118753</v>
      </c>
      <c r="AA13" s="66">
        <v>178587926</v>
      </c>
      <c r="AB13" s="66">
        <v>184342569</v>
      </c>
      <c r="AC13" s="66">
        <v>190162096</v>
      </c>
      <c r="AD13" s="66">
        <v>195956917</v>
      </c>
      <c r="AE13" s="66">
        <v>201916517</v>
      </c>
      <c r="AF13" s="66">
        <v>207894127</v>
      </c>
      <c r="AG13" s="66">
        <v>213455083</v>
      </c>
      <c r="AH13" s="66">
        <v>219021375</v>
      </c>
      <c r="AI13" s="66">
        <v>225923327</v>
      </c>
      <c r="AJ13" s="66">
        <v>230837072</v>
      </c>
      <c r="AK13" s="66">
        <v>236598334</v>
      </c>
      <c r="AL13" s="66">
        <v>242994250</v>
      </c>
      <c r="AM13" s="66">
        <v>249596194</v>
      </c>
      <c r="AN13" s="66">
        <v>255803349</v>
      </c>
      <c r="AO13" s="66">
        <v>261953764</v>
      </c>
      <c r="AP13" s="66">
        <v>268158920</v>
      </c>
      <c r="AQ13" s="66">
        <v>274376380</v>
      </c>
      <c r="AR13" s="66">
        <v>280650496</v>
      </c>
      <c r="AS13" s="66">
        <v>287065982</v>
      </c>
      <c r="AT13" s="66">
        <v>293512340</v>
      </c>
      <c r="AU13" s="66">
        <v>300018650</v>
      </c>
      <c r="AV13" s="66">
        <v>306573087</v>
      </c>
      <c r="AW13" s="66">
        <v>313249616</v>
      </c>
      <c r="AX13" s="66">
        <v>320558754</v>
      </c>
      <c r="AY13" s="66">
        <v>328703057</v>
      </c>
      <c r="AZ13" s="66">
        <v>337498222</v>
      </c>
      <c r="BA13" s="66">
        <v>346630443</v>
      </c>
      <c r="BB13" s="66">
        <v>355754908</v>
      </c>
      <c r="BC13" s="66">
        <v>364427661</v>
      </c>
      <c r="BD13" s="66">
        <v>372351065</v>
      </c>
      <c r="BE13" s="66">
        <v>380383408</v>
      </c>
      <c r="BF13" s="66">
        <v>389131555</v>
      </c>
      <c r="BG13" s="66">
        <v>397922915</v>
      </c>
      <c r="BH13" s="66">
        <v>406501999</v>
      </c>
      <c r="BI13" s="66">
        <v>415077960</v>
      </c>
      <c r="BJ13" s="66">
        <v>423664839</v>
      </c>
      <c r="BK13" s="66">
        <v>432545676</v>
      </c>
      <c r="BL13" s="66">
        <v>441467739</v>
      </c>
      <c r="BM13" s="66">
        <v>449228296</v>
      </c>
      <c r="BN13" s="66">
        <v>456520777</v>
      </c>
      <c r="BO13" s="66">
        <v>464684914</v>
      </c>
      <c r="BP13" s="66">
        <v>473272080</v>
      </c>
      <c r="BQ13" s="204" t="s">
        <v>139</v>
      </c>
    </row>
    <row r="14" spans="1:69" x14ac:dyDescent="0.2">
      <c r="A14" s="204" t="s">
        <v>179</v>
      </c>
      <c r="B14" s="204" t="s">
        <v>180</v>
      </c>
      <c r="C14" s="204" t="s">
        <v>168</v>
      </c>
      <c r="D14" s="204" t="s">
        <v>169</v>
      </c>
      <c r="E14" s="66">
        <v>133426</v>
      </c>
      <c r="F14" s="66">
        <v>140984</v>
      </c>
      <c r="G14" s="66">
        <v>148877</v>
      </c>
      <c r="H14" s="66">
        <v>157006</v>
      </c>
      <c r="I14" s="66">
        <v>165305</v>
      </c>
      <c r="J14" s="66">
        <v>173797</v>
      </c>
      <c r="K14" s="66">
        <v>182509</v>
      </c>
      <c r="L14" s="66">
        <v>191404</v>
      </c>
      <c r="M14" s="66">
        <v>213582</v>
      </c>
      <c r="N14" s="66">
        <v>253261</v>
      </c>
      <c r="O14" s="66">
        <v>298084</v>
      </c>
      <c r="P14" s="66">
        <v>344513</v>
      </c>
      <c r="Q14" s="66">
        <v>392368</v>
      </c>
      <c r="R14" s="66">
        <v>441546</v>
      </c>
      <c r="S14" s="66">
        <v>491955</v>
      </c>
      <c r="T14" s="66">
        <v>543394</v>
      </c>
      <c r="U14" s="66">
        <v>614177</v>
      </c>
      <c r="V14" s="66">
        <v>706861</v>
      </c>
      <c r="W14" s="66">
        <v>805231</v>
      </c>
      <c r="X14" s="66">
        <v>908452</v>
      </c>
      <c r="Y14" s="66">
        <v>1014048</v>
      </c>
      <c r="Z14" s="66">
        <v>1100180</v>
      </c>
      <c r="AA14" s="66">
        <v>1167856</v>
      </c>
      <c r="AB14" s="66">
        <v>1237572</v>
      </c>
      <c r="AC14" s="66">
        <v>1308331</v>
      </c>
      <c r="AD14" s="66">
        <v>1379536</v>
      </c>
      <c r="AE14" s="66">
        <v>1468697</v>
      </c>
      <c r="AF14" s="66">
        <v>1575909</v>
      </c>
      <c r="AG14" s="66">
        <v>1683681</v>
      </c>
      <c r="AH14" s="66">
        <v>1791840</v>
      </c>
      <c r="AI14" s="66">
        <v>1900151</v>
      </c>
      <c r="AJ14" s="66">
        <v>2008383</v>
      </c>
      <c r="AK14" s="66">
        <v>2116231</v>
      </c>
      <c r="AL14" s="66">
        <v>2223284</v>
      </c>
      <c r="AM14" s="66">
        <v>2329024</v>
      </c>
      <c r="AN14" s="66">
        <v>2433988</v>
      </c>
      <c r="AO14" s="66">
        <v>2572735</v>
      </c>
      <c r="AP14" s="66">
        <v>2746119</v>
      </c>
      <c r="AQ14" s="66">
        <v>2921130</v>
      </c>
      <c r="AR14" s="66">
        <v>3097563</v>
      </c>
      <c r="AS14" s="66">
        <v>3275333</v>
      </c>
      <c r="AT14" s="66">
        <v>3454198</v>
      </c>
      <c r="AU14" s="66">
        <v>3633655</v>
      </c>
      <c r="AV14" s="66">
        <v>3813443</v>
      </c>
      <c r="AW14" s="66">
        <v>3993339</v>
      </c>
      <c r="AX14" s="66">
        <v>4280993</v>
      </c>
      <c r="AY14" s="66">
        <v>4898954</v>
      </c>
      <c r="AZ14" s="66">
        <v>5872624</v>
      </c>
      <c r="BA14" s="66">
        <v>6988685</v>
      </c>
      <c r="BB14" s="66">
        <v>7992644</v>
      </c>
      <c r="BC14" s="66">
        <v>8481771</v>
      </c>
      <c r="BD14" s="66">
        <v>8575205</v>
      </c>
      <c r="BE14" s="66">
        <v>8664969</v>
      </c>
      <c r="BF14" s="66">
        <v>8751847</v>
      </c>
      <c r="BG14" s="66">
        <v>8835951</v>
      </c>
      <c r="BH14" s="66">
        <v>8916899</v>
      </c>
      <c r="BI14" s="66">
        <v>8994263</v>
      </c>
      <c r="BJ14" s="66">
        <v>9068296</v>
      </c>
      <c r="BK14" s="66">
        <v>9140169</v>
      </c>
      <c r="BL14" s="66">
        <v>9211657</v>
      </c>
      <c r="BM14" s="66">
        <v>9287289</v>
      </c>
      <c r="BN14" s="66">
        <v>9365145</v>
      </c>
      <c r="BO14" s="66">
        <v>9441129</v>
      </c>
      <c r="BP14" s="66">
        <v>9516871</v>
      </c>
      <c r="BQ14" s="204" t="s">
        <v>139</v>
      </c>
    </row>
    <row r="15" spans="1:69" x14ac:dyDescent="0.2">
      <c r="A15" s="204" t="s">
        <v>181</v>
      </c>
      <c r="B15" s="204" t="s">
        <v>182</v>
      </c>
      <c r="C15" s="204" t="s">
        <v>168</v>
      </c>
      <c r="D15" s="204" t="s">
        <v>169</v>
      </c>
      <c r="E15" s="66">
        <v>20349744</v>
      </c>
      <c r="F15" s="66">
        <v>20680653</v>
      </c>
      <c r="G15" s="66">
        <v>21020359</v>
      </c>
      <c r="H15" s="66">
        <v>21364017</v>
      </c>
      <c r="I15" s="66">
        <v>21708487</v>
      </c>
      <c r="J15" s="66">
        <v>22053661</v>
      </c>
      <c r="K15" s="66">
        <v>22403116</v>
      </c>
      <c r="L15" s="66">
        <v>22757014</v>
      </c>
      <c r="M15" s="66">
        <v>23112971</v>
      </c>
      <c r="N15" s="66">
        <v>23472028</v>
      </c>
      <c r="O15" s="66">
        <v>23842803</v>
      </c>
      <c r="P15" s="66">
        <v>24223379</v>
      </c>
      <c r="Q15" s="66">
        <v>24612794</v>
      </c>
      <c r="R15" s="66">
        <v>25020588</v>
      </c>
      <c r="S15" s="66">
        <v>25449754</v>
      </c>
      <c r="T15" s="66">
        <v>25875558</v>
      </c>
      <c r="U15" s="66">
        <v>26290257</v>
      </c>
      <c r="V15" s="66">
        <v>26713780</v>
      </c>
      <c r="W15" s="66">
        <v>27146121</v>
      </c>
      <c r="X15" s="66">
        <v>27584134</v>
      </c>
      <c r="Y15" s="66">
        <v>28024803</v>
      </c>
      <c r="Z15" s="66">
        <v>28471285</v>
      </c>
      <c r="AA15" s="66">
        <v>28922762</v>
      </c>
      <c r="AB15" s="66">
        <v>29377137</v>
      </c>
      <c r="AC15" s="66">
        <v>29832197</v>
      </c>
      <c r="AD15" s="66">
        <v>30287112</v>
      </c>
      <c r="AE15" s="66">
        <v>30748326</v>
      </c>
      <c r="AF15" s="66">
        <v>31216453</v>
      </c>
      <c r="AG15" s="66">
        <v>31690792</v>
      </c>
      <c r="AH15" s="66">
        <v>32165766</v>
      </c>
      <c r="AI15" s="66">
        <v>32637657</v>
      </c>
      <c r="AJ15" s="66">
        <v>33105763</v>
      </c>
      <c r="AK15" s="66">
        <v>33568285</v>
      </c>
      <c r="AL15" s="66">
        <v>34027240</v>
      </c>
      <c r="AM15" s="66">
        <v>34488696</v>
      </c>
      <c r="AN15" s="66">
        <v>34946110</v>
      </c>
      <c r="AO15" s="66">
        <v>35389362</v>
      </c>
      <c r="AP15" s="66">
        <v>35815971</v>
      </c>
      <c r="AQ15" s="66">
        <v>36233195</v>
      </c>
      <c r="AR15" s="66">
        <v>36653031</v>
      </c>
      <c r="AS15" s="66">
        <v>37070774</v>
      </c>
      <c r="AT15" s="66">
        <v>37480493</v>
      </c>
      <c r="AU15" s="66">
        <v>37885028</v>
      </c>
      <c r="AV15" s="66">
        <v>38278164</v>
      </c>
      <c r="AW15" s="66">
        <v>38668796</v>
      </c>
      <c r="AX15" s="66">
        <v>39070501</v>
      </c>
      <c r="AY15" s="66">
        <v>39476851</v>
      </c>
      <c r="AZ15" s="66">
        <v>39876111</v>
      </c>
      <c r="BA15" s="66">
        <v>40273769</v>
      </c>
      <c r="BB15" s="66">
        <v>40684338</v>
      </c>
      <c r="BC15" s="66">
        <v>40788453</v>
      </c>
      <c r="BD15" s="66">
        <v>41261490</v>
      </c>
      <c r="BE15" s="66">
        <v>41733271</v>
      </c>
      <c r="BF15" s="66">
        <v>42202935</v>
      </c>
      <c r="BG15" s="66">
        <v>42669500</v>
      </c>
      <c r="BH15" s="66">
        <v>43131966</v>
      </c>
      <c r="BI15" s="66">
        <v>43590368</v>
      </c>
      <c r="BJ15" s="66">
        <v>44044811</v>
      </c>
      <c r="BK15" s="66">
        <v>44494502</v>
      </c>
      <c r="BL15" s="66">
        <v>44938712</v>
      </c>
      <c r="BM15" s="66">
        <v>45376763</v>
      </c>
      <c r="BN15" s="66">
        <v>45808747</v>
      </c>
      <c r="BO15" s="66">
        <v>46234830</v>
      </c>
      <c r="BP15" s="66">
        <v>46654581</v>
      </c>
      <c r="BQ15" s="204" t="s">
        <v>139</v>
      </c>
    </row>
    <row r="16" spans="1:69" x14ac:dyDescent="0.2">
      <c r="A16" s="204" t="s">
        <v>183</v>
      </c>
      <c r="B16" s="204" t="s">
        <v>184</v>
      </c>
      <c r="C16" s="204" t="s">
        <v>168</v>
      </c>
      <c r="D16" s="204" t="s">
        <v>169</v>
      </c>
      <c r="E16" s="66">
        <v>1904148</v>
      </c>
      <c r="F16" s="66">
        <v>1971530</v>
      </c>
      <c r="G16" s="66">
        <v>2039346</v>
      </c>
      <c r="H16" s="66">
        <v>2106142</v>
      </c>
      <c r="I16" s="66">
        <v>2171029</v>
      </c>
      <c r="J16" s="66">
        <v>2234051</v>
      </c>
      <c r="K16" s="66">
        <v>2295496</v>
      </c>
      <c r="L16" s="66">
        <v>2355997</v>
      </c>
      <c r="M16" s="66">
        <v>2416461</v>
      </c>
      <c r="N16" s="66">
        <v>2476359</v>
      </c>
      <c r="O16" s="66">
        <v>2534377</v>
      </c>
      <c r="P16" s="66">
        <v>2590923</v>
      </c>
      <c r="Q16" s="66">
        <v>2648048</v>
      </c>
      <c r="R16" s="66">
        <v>2706852</v>
      </c>
      <c r="S16" s="66">
        <v>2767646</v>
      </c>
      <c r="T16" s="66">
        <v>2830798</v>
      </c>
      <c r="U16" s="66">
        <v>2896311</v>
      </c>
      <c r="V16" s="66">
        <v>2965523</v>
      </c>
      <c r="W16" s="66">
        <v>3038224</v>
      </c>
      <c r="X16" s="66">
        <v>3097058</v>
      </c>
      <c r="Y16" s="66">
        <v>3135123</v>
      </c>
      <c r="Z16" s="66">
        <v>3167876</v>
      </c>
      <c r="AA16" s="66">
        <v>3202011</v>
      </c>
      <c r="AB16" s="66">
        <v>3238291</v>
      </c>
      <c r="AC16" s="66">
        <v>3272102</v>
      </c>
      <c r="AD16" s="66">
        <v>3300896</v>
      </c>
      <c r="AE16" s="66">
        <v>3327182</v>
      </c>
      <c r="AF16" s="66">
        <v>3351364</v>
      </c>
      <c r="AG16" s="66">
        <v>3366838</v>
      </c>
      <c r="AH16" s="66">
        <v>3448186</v>
      </c>
      <c r="AI16" s="66">
        <v>3556539</v>
      </c>
      <c r="AJ16" s="66">
        <v>3617631</v>
      </c>
      <c r="AK16" s="66">
        <v>3574555</v>
      </c>
      <c r="AL16" s="66">
        <v>3457349</v>
      </c>
      <c r="AM16" s="66">
        <v>3373713</v>
      </c>
      <c r="AN16" s="66">
        <v>3322782</v>
      </c>
      <c r="AO16" s="66">
        <v>3298898</v>
      </c>
      <c r="AP16" s="66">
        <v>3271418</v>
      </c>
      <c r="AQ16" s="66">
        <v>3240550</v>
      </c>
      <c r="AR16" s="66">
        <v>3206030</v>
      </c>
      <c r="AS16" s="66">
        <v>3168523</v>
      </c>
      <c r="AT16" s="66">
        <v>3133133</v>
      </c>
      <c r="AU16" s="66">
        <v>3105037</v>
      </c>
      <c r="AV16" s="66">
        <v>3084102</v>
      </c>
      <c r="AW16" s="66">
        <v>3065745</v>
      </c>
      <c r="AX16" s="66">
        <v>3047246</v>
      </c>
      <c r="AY16" s="66">
        <v>3026486</v>
      </c>
      <c r="AZ16" s="66">
        <v>3004393</v>
      </c>
      <c r="BA16" s="66">
        <v>2983421</v>
      </c>
      <c r="BB16" s="66">
        <v>2964296</v>
      </c>
      <c r="BC16" s="66">
        <v>2946293</v>
      </c>
      <c r="BD16" s="66">
        <v>2928976</v>
      </c>
      <c r="BE16" s="66">
        <v>2914421</v>
      </c>
      <c r="BF16" s="66">
        <v>2901385</v>
      </c>
      <c r="BG16" s="66">
        <v>2889930</v>
      </c>
      <c r="BH16" s="66">
        <v>2878595</v>
      </c>
      <c r="BI16" s="66">
        <v>2865835</v>
      </c>
      <c r="BJ16" s="66">
        <v>2851923</v>
      </c>
      <c r="BK16" s="66">
        <v>2836557</v>
      </c>
      <c r="BL16" s="66">
        <v>2820602</v>
      </c>
      <c r="BM16" s="66">
        <v>2805608</v>
      </c>
      <c r="BN16" s="66">
        <v>2790974</v>
      </c>
      <c r="BO16" s="66">
        <v>2780469</v>
      </c>
      <c r="BP16" s="66">
        <v>2777970</v>
      </c>
      <c r="BQ16" s="204" t="s">
        <v>139</v>
      </c>
    </row>
    <row r="17" spans="1:69" x14ac:dyDescent="0.2">
      <c r="A17" s="204" t="s">
        <v>185</v>
      </c>
      <c r="B17" s="204" t="s">
        <v>186</v>
      </c>
      <c r="C17" s="204" t="s">
        <v>168</v>
      </c>
      <c r="D17" s="204" t="s">
        <v>169</v>
      </c>
      <c r="E17" s="66">
        <v>20085</v>
      </c>
      <c r="F17" s="66">
        <v>20626</v>
      </c>
      <c r="G17" s="66">
        <v>21272</v>
      </c>
      <c r="H17" s="66">
        <v>21949</v>
      </c>
      <c r="I17" s="66">
        <v>22656</v>
      </c>
      <c r="J17" s="66">
        <v>23391</v>
      </c>
      <c r="K17" s="66">
        <v>24122</v>
      </c>
      <c r="L17" s="66">
        <v>24848</v>
      </c>
      <c r="M17" s="66">
        <v>25608</v>
      </c>
      <c r="N17" s="66">
        <v>26396</v>
      </c>
      <c r="O17" s="66">
        <v>27075</v>
      </c>
      <c r="P17" s="66">
        <v>27593</v>
      </c>
      <c r="Q17" s="66">
        <v>28063</v>
      </c>
      <c r="R17" s="66">
        <v>28529</v>
      </c>
      <c r="S17" s="66">
        <v>29012</v>
      </c>
      <c r="T17" s="66">
        <v>29573</v>
      </c>
      <c r="U17" s="66">
        <v>30198</v>
      </c>
      <c r="V17" s="66">
        <v>30816</v>
      </c>
      <c r="W17" s="66">
        <v>31428</v>
      </c>
      <c r="X17" s="66">
        <v>32045</v>
      </c>
      <c r="Y17" s="66">
        <v>32886</v>
      </c>
      <c r="Z17" s="66">
        <v>34059</v>
      </c>
      <c r="AA17" s="66">
        <v>35367</v>
      </c>
      <c r="AB17" s="66">
        <v>36735</v>
      </c>
      <c r="AC17" s="66">
        <v>38168</v>
      </c>
      <c r="AD17" s="66">
        <v>39663</v>
      </c>
      <c r="AE17" s="66">
        <v>41221</v>
      </c>
      <c r="AF17" s="66">
        <v>42842</v>
      </c>
      <c r="AG17" s="66">
        <v>44532</v>
      </c>
      <c r="AH17" s="66">
        <v>46288</v>
      </c>
      <c r="AI17" s="66">
        <v>47818</v>
      </c>
      <c r="AJ17" s="66">
        <v>48992</v>
      </c>
      <c r="AK17" s="66">
        <v>50078</v>
      </c>
      <c r="AL17" s="66">
        <v>51174</v>
      </c>
      <c r="AM17" s="66">
        <v>52288</v>
      </c>
      <c r="AN17" s="66">
        <v>53401</v>
      </c>
      <c r="AO17" s="66">
        <v>54500</v>
      </c>
      <c r="AP17" s="66">
        <v>55578</v>
      </c>
      <c r="AQ17" s="66">
        <v>56603</v>
      </c>
      <c r="AR17" s="66">
        <v>57594</v>
      </c>
      <c r="AS17" s="66">
        <v>58230</v>
      </c>
      <c r="AT17" s="66">
        <v>58324</v>
      </c>
      <c r="AU17" s="66">
        <v>58177</v>
      </c>
      <c r="AV17" s="66">
        <v>57941</v>
      </c>
      <c r="AW17" s="66">
        <v>57626</v>
      </c>
      <c r="AX17" s="66">
        <v>57254</v>
      </c>
      <c r="AY17" s="66">
        <v>56837</v>
      </c>
      <c r="AZ17" s="66">
        <v>56383</v>
      </c>
      <c r="BA17" s="66">
        <v>55891</v>
      </c>
      <c r="BB17" s="66">
        <v>55366</v>
      </c>
      <c r="BC17" s="66">
        <v>54849</v>
      </c>
      <c r="BD17" s="66">
        <v>54310</v>
      </c>
      <c r="BE17" s="66">
        <v>53691</v>
      </c>
      <c r="BF17" s="66">
        <v>52995</v>
      </c>
      <c r="BG17" s="66">
        <v>52217</v>
      </c>
      <c r="BH17" s="66">
        <v>51368</v>
      </c>
      <c r="BI17" s="66">
        <v>50448</v>
      </c>
      <c r="BJ17" s="66">
        <v>49463</v>
      </c>
      <c r="BK17" s="66">
        <v>48424</v>
      </c>
      <c r="BL17" s="66">
        <v>47321</v>
      </c>
      <c r="BM17" s="66">
        <v>46189</v>
      </c>
      <c r="BN17" s="66">
        <v>45035</v>
      </c>
      <c r="BO17" s="66">
        <v>44273</v>
      </c>
      <c r="BP17" s="66">
        <v>43914</v>
      </c>
      <c r="BQ17" s="204" t="s">
        <v>139</v>
      </c>
    </row>
    <row r="18" spans="1:69" x14ac:dyDescent="0.2">
      <c r="A18" s="204" t="s">
        <v>187</v>
      </c>
      <c r="B18" s="204" t="s">
        <v>188</v>
      </c>
      <c r="C18" s="204" t="s">
        <v>168</v>
      </c>
      <c r="D18" s="204" t="s">
        <v>169</v>
      </c>
      <c r="E18" s="66">
        <v>55342</v>
      </c>
      <c r="F18" s="66">
        <v>56245</v>
      </c>
      <c r="G18" s="66">
        <v>57008</v>
      </c>
      <c r="H18" s="66">
        <v>57778</v>
      </c>
      <c r="I18" s="66">
        <v>58664</v>
      </c>
      <c r="J18" s="66">
        <v>59644</v>
      </c>
      <c r="K18" s="66">
        <v>60615</v>
      </c>
      <c r="L18" s="66">
        <v>61617</v>
      </c>
      <c r="M18" s="66">
        <v>62658</v>
      </c>
      <c r="N18" s="66">
        <v>63742</v>
      </c>
      <c r="O18" s="66">
        <v>64517</v>
      </c>
      <c r="P18" s="66">
        <v>64769</v>
      </c>
      <c r="Q18" s="66">
        <v>64695</v>
      </c>
      <c r="R18" s="66">
        <v>64463</v>
      </c>
      <c r="S18" s="66">
        <v>64218</v>
      </c>
      <c r="T18" s="66">
        <v>64035</v>
      </c>
      <c r="U18" s="66">
        <v>63990</v>
      </c>
      <c r="V18" s="66">
        <v>64117</v>
      </c>
      <c r="W18" s="66">
        <v>64329</v>
      </c>
      <c r="X18" s="66">
        <v>64609</v>
      </c>
      <c r="Y18" s="66">
        <v>64889</v>
      </c>
      <c r="Z18" s="66">
        <v>65076</v>
      </c>
      <c r="AA18" s="66">
        <v>65231</v>
      </c>
      <c r="AB18" s="66">
        <v>65408</v>
      </c>
      <c r="AC18" s="66">
        <v>65362</v>
      </c>
      <c r="AD18" s="66">
        <v>65048</v>
      </c>
      <c r="AE18" s="66">
        <v>64712</v>
      </c>
      <c r="AF18" s="66">
        <v>64353</v>
      </c>
      <c r="AG18" s="66">
        <v>63982</v>
      </c>
      <c r="AH18" s="66">
        <v>63636</v>
      </c>
      <c r="AI18" s="66">
        <v>63328</v>
      </c>
      <c r="AJ18" s="66">
        <v>63634</v>
      </c>
      <c r="AK18" s="66">
        <v>64659</v>
      </c>
      <c r="AL18" s="66">
        <v>65834</v>
      </c>
      <c r="AM18" s="66">
        <v>67072</v>
      </c>
      <c r="AN18" s="66">
        <v>68398</v>
      </c>
      <c r="AO18" s="66">
        <v>69798</v>
      </c>
      <c r="AP18" s="66">
        <v>71218</v>
      </c>
      <c r="AQ18" s="66">
        <v>72572</v>
      </c>
      <c r="AR18" s="66">
        <v>73821</v>
      </c>
      <c r="AS18" s="66">
        <v>75055</v>
      </c>
      <c r="AT18" s="66">
        <v>76215</v>
      </c>
      <c r="AU18" s="66">
        <v>77195</v>
      </c>
      <c r="AV18" s="66">
        <v>78075</v>
      </c>
      <c r="AW18" s="66">
        <v>78941</v>
      </c>
      <c r="AX18" s="66">
        <v>79869</v>
      </c>
      <c r="AY18" s="66">
        <v>80895</v>
      </c>
      <c r="AZ18" s="66">
        <v>82016</v>
      </c>
      <c r="BA18" s="66">
        <v>83251</v>
      </c>
      <c r="BB18" s="66">
        <v>84534</v>
      </c>
      <c r="BC18" s="66">
        <v>85695</v>
      </c>
      <c r="BD18" s="66">
        <v>86729</v>
      </c>
      <c r="BE18" s="66">
        <v>87674</v>
      </c>
      <c r="BF18" s="66">
        <v>88497</v>
      </c>
      <c r="BG18" s="66">
        <v>89236</v>
      </c>
      <c r="BH18" s="66">
        <v>89941</v>
      </c>
      <c r="BI18" s="66">
        <v>90564</v>
      </c>
      <c r="BJ18" s="66">
        <v>91119</v>
      </c>
      <c r="BK18" s="66">
        <v>91626</v>
      </c>
      <c r="BL18" s="66">
        <v>92117</v>
      </c>
      <c r="BM18" s="66">
        <v>92664</v>
      </c>
      <c r="BN18" s="66">
        <v>93219</v>
      </c>
      <c r="BO18" s="66">
        <v>93763</v>
      </c>
      <c r="BP18" s="66">
        <v>94298</v>
      </c>
      <c r="BQ18" s="204" t="s">
        <v>139</v>
      </c>
    </row>
    <row r="19" spans="1:69" x14ac:dyDescent="0.2">
      <c r="A19" s="204" t="s">
        <v>189</v>
      </c>
      <c r="B19" s="204" t="s">
        <v>190</v>
      </c>
      <c r="C19" s="204" t="s">
        <v>168</v>
      </c>
      <c r="D19" s="204" t="s">
        <v>169</v>
      </c>
      <c r="E19" s="66">
        <v>10276477</v>
      </c>
      <c r="F19" s="66">
        <v>10483000</v>
      </c>
      <c r="G19" s="66">
        <v>10742000</v>
      </c>
      <c r="H19" s="66">
        <v>10950000</v>
      </c>
      <c r="I19" s="66">
        <v>11167000</v>
      </c>
      <c r="J19" s="66">
        <v>11388000</v>
      </c>
      <c r="K19" s="66">
        <v>11651000</v>
      </c>
      <c r="L19" s="66">
        <v>11799000</v>
      </c>
      <c r="M19" s="66">
        <v>12009000</v>
      </c>
      <c r="N19" s="66">
        <v>12263000</v>
      </c>
      <c r="O19" s="66">
        <v>12507000</v>
      </c>
      <c r="P19" s="66">
        <v>12937000</v>
      </c>
      <c r="Q19" s="66">
        <v>13177000</v>
      </c>
      <c r="R19" s="66">
        <v>13380000</v>
      </c>
      <c r="S19" s="66">
        <v>13723000</v>
      </c>
      <c r="T19" s="66">
        <v>13893000</v>
      </c>
      <c r="U19" s="66">
        <v>14033000</v>
      </c>
      <c r="V19" s="66">
        <v>14192000</v>
      </c>
      <c r="W19" s="66">
        <v>14358000</v>
      </c>
      <c r="X19" s="66">
        <v>14514000</v>
      </c>
      <c r="Y19" s="66">
        <v>14692000</v>
      </c>
      <c r="Z19" s="66">
        <v>14923260</v>
      </c>
      <c r="AA19" s="66">
        <v>15184247</v>
      </c>
      <c r="AB19" s="66">
        <v>15393472</v>
      </c>
      <c r="AC19" s="66">
        <v>15579391</v>
      </c>
      <c r="AD19" s="66">
        <v>15788312</v>
      </c>
      <c r="AE19" s="66">
        <v>16018350</v>
      </c>
      <c r="AF19" s="66">
        <v>16263874</v>
      </c>
      <c r="AG19" s="66">
        <v>16532164</v>
      </c>
      <c r="AH19" s="66">
        <v>16814416</v>
      </c>
      <c r="AI19" s="66">
        <v>17065128</v>
      </c>
      <c r="AJ19" s="66">
        <v>17284036</v>
      </c>
      <c r="AK19" s="66">
        <v>17478635</v>
      </c>
      <c r="AL19" s="66">
        <v>17634808</v>
      </c>
      <c r="AM19" s="66">
        <v>17805468</v>
      </c>
      <c r="AN19" s="66">
        <v>18004882</v>
      </c>
      <c r="AO19" s="66">
        <v>18224767</v>
      </c>
      <c r="AP19" s="66">
        <v>18423037</v>
      </c>
      <c r="AQ19" s="66">
        <v>18607584</v>
      </c>
      <c r="AR19" s="66">
        <v>18812264</v>
      </c>
      <c r="AS19" s="66">
        <v>19028802</v>
      </c>
      <c r="AT19" s="66">
        <v>19274701</v>
      </c>
      <c r="AU19" s="66">
        <v>19495210</v>
      </c>
      <c r="AV19" s="66">
        <v>19720737</v>
      </c>
      <c r="AW19" s="66">
        <v>19932722</v>
      </c>
      <c r="AX19" s="66">
        <v>20176844</v>
      </c>
      <c r="AY19" s="66">
        <v>20450966</v>
      </c>
      <c r="AZ19" s="66">
        <v>20827622</v>
      </c>
      <c r="BA19" s="66">
        <v>21249199</v>
      </c>
      <c r="BB19" s="66">
        <v>21691653</v>
      </c>
      <c r="BC19" s="66">
        <v>22031750</v>
      </c>
      <c r="BD19" s="66">
        <v>22340024</v>
      </c>
      <c r="BE19" s="66">
        <v>22733465</v>
      </c>
      <c r="BF19" s="66">
        <v>23128129</v>
      </c>
      <c r="BG19" s="66">
        <v>23475686</v>
      </c>
      <c r="BH19" s="66">
        <v>23815995</v>
      </c>
      <c r="BI19" s="66">
        <v>24190907</v>
      </c>
      <c r="BJ19" s="66">
        <v>24592588</v>
      </c>
      <c r="BK19" s="66">
        <v>24963258</v>
      </c>
      <c r="BL19" s="66">
        <v>25334826</v>
      </c>
      <c r="BM19" s="66">
        <v>25649248</v>
      </c>
      <c r="BN19" s="66">
        <v>25685412</v>
      </c>
      <c r="BO19" s="66">
        <v>26014399</v>
      </c>
      <c r="BP19" s="66">
        <v>26638544</v>
      </c>
      <c r="BQ19" s="204" t="s">
        <v>139</v>
      </c>
    </row>
    <row r="20" spans="1:69" x14ac:dyDescent="0.2">
      <c r="A20" s="204" t="s">
        <v>27</v>
      </c>
      <c r="B20" s="204" t="s">
        <v>191</v>
      </c>
      <c r="C20" s="204" t="s">
        <v>168</v>
      </c>
      <c r="D20" s="204" t="s">
        <v>169</v>
      </c>
      <c r="E20" s="66">
        <v>7047539</v>
      </c>
      <c r="F20" s="66">
        <v>7086299</v>
      </c>
      <c r="G20" s="66">
        <v>7129864</v>
      </c>
      <c r="H20" s="66">
        <v>7175811</v>
      </c>
      <c r="I20" s="66">
        <v>7223801</v>
      </c>
      <c r="J20" s="66">
        <v>7270889</v>
      </c>
      <c r="K20" s="66">
        <v>7322066</v>
      </c>
      <c r="L20" s="66">
        <v>7376998</v>
      </c>
      <c r="M20" s="66">
        <v>7415403</v>
      </c>
      <c r="N20" s="66">
        <v>7441055</v>
      </c>
      <c r="O20" s="66">
        <v>7467086</v>
      </c>
      <c r="P20" s="66">
        <v>7500482</v>
      </c>
      <c r="Q20" s="66">
        <v>7544201</v>
      </c>
      <c r="R20" s="66">
        <v>7586115</v>
      </c>
      <c r="S20" s="66">
        <v>7599038</v>
      </c>
      <c r="T20" s="66">
        <v>7578903</v>
      </c>
      <c r="U20" s="66">
        <v>7565525</v>
      </c>
      <c r="V20" s="66">
        <v>7568430</v>
      </c>
      <c r="W20" s="66">
        <v>7562305</v>
      </c>
      <c r="X20" s="66">
        <v>7549425</v>
      </c>
      <c r="Y20" s="66">
        <v>7549433</v>
      </c>
      <c r="Z20" s="66">
        <v>7568710</v>
      </c>
      <c r="AA20" s="66">
        <v>7574140</v>
      </c>
      <c r="AB20" s="66">
        <v>7561910</v>
      </c>
      <c r="AC20" s="66">
        <v>7561434</v>
      </c>
      <c r="AD20" s="66">
        <v>7564985</v>
      </c>
      <c r="AE20" s="66">
        <v>7569794</v>
      </c>
      <c r="AF20" s="66">
        <v>7574586</v>
      </c>
      <c r="AG20" s="66">
        <v>7585317</v>
      </c>
      <c r="AH20" s="66">
        <v>7619567</v>
      </c>
      <c r="AI20" s="66">
        <v>7677850</v>
      </c>
      <c r="AJ20" s="66">
        <v>7754891</v>
      </c>
      <c r="AK20" s="66">
        <v>7840709</v>
      </c>
      <c r="AL20" s="66">
        <v>7905633</v>
      </c>
      <c r="AM20" s="66">
        <v>7936118</v>
      </c>
      <c r="AN20" s="66">
        <v>7948278</v>
      </c>
      <c r="AO20" s="66">
        <v>7959017</v>
      </c>
      <c r="AP20" s="66">
        <v>7968041</v>
      </c>
      <c r="AQ20" s="66">
        <v>7976789</v>
      </c>
      <c r="AR20" s="66">
        <v>7992324</v>
      </c>
      <c r="AS20" s="66">
        <v>8011566</v>
      </c>
      <c r="AT20" s="66">
        <v>8042293</v>
      </c>
      <c r="AU20" s="66">
        <v>8081957</v>
      </c>
      <c r="AV20" s="66">
        <v>8121423</v>
      </c>
      <c r="AW20" s="66">
        <v>8171966</v>
      </c>
      <c r="AX20" s="66">
        <v>8227829</v>
      </c>
      <c r="AY20" s="66">
        <v>8268641</v>
      </c>
      <c r="AZ20" s="66">
        <v>8295487</v>
      </c>
      <c r="BA20" s="66">
        <v>8321496</v>
      </c>
      <c r="BB20" s="66">
        <v>8343323</v>
      </c>
      <c r="BC20" s="66">
        <v>8363404</v>
      </c>
      <c r="BD20" s="66">
        <v>8391643</v>
      </c>
      <c r="BE20" s="66">
        <v>8429991</v>
      </c>
      <c r="BF20" s="66">
        <v>8479823</v>
      </c>
      <c r="BG20" s="66">
        <v>8546356</v>
      </c>
      <c r="BH20" s="66">
        <v>8642699</v>
      </c>
      <c r="BI20" s="66">
        <v>8736668</v>
      </c>
      <c r="BJ20" s="66">
        <v>8797566</v>
      </c>
      <c r="BK20" s="66">
        <v>8840521</v>
      </c>
      <c r="BL20" s="66">
        <v>8879920</v>
      </c>
      <c r="BM20" s="66">
        <v>8916864</v>
      </c>
      <c r="BN20" s="66">
        <v>8955797</v>
      </c>
      <c r="BO20" s="66">
        <v>9041851</v>
      </c>
      <c r="BP20" s="66">
        <v>9132383</v>
      </c>
      <c r="BQ20" s="204" t="s">
        <v>139</v>
      </c>
    </row>
    <row r="21" spans="1:69" x14ac:dyDescent="0.2">
      <c r="A21" s="204" t="s">
        <v>192</v>
      </c>
      <c r="B21" s="204" t="s">
        <v>193</v>
      </c>
      <c r="C21" s="204" t="s">
        <v>168</v>
      </c>
      <c r="D21" s="204" t="s">
        <v>169</v>
      </c>
      <c r="E21" s="66">
        <v>3894500</v>
      </c>
      <c r="F21" s="66">
        <v>4045750</v>
      </c>
      <c r="G21" s="66">
        <v>4168150</v>
      </c>
      <c r="H21" s="66">
        <v>4293550</v>
      </c>
      <c r="I21" s="66">
        <v>4439250</v>
      </c>
      <c r="J21" s="66">
        <v>4574650</v>
      </c>
      <c r="K21" s="66">
        <v>4708150</v>
      </c>
      <c r="L21" s="66">
        <v>4832000</v>
      </c>
      <c r="M21" s="66">
        <v>4948500</v>
      </c>
      <c r="N21" s="66">
        <v>5063300</v>
      </c>
      <c r="O21" s="66">
        <v>5172050</v>
      </c>
      <c r="P21" s="66">
        <v>5282950</v>
      </c>
      <c r="Q21" s="66">
        <v>5391450</v>
      </c>
      <c r="R21" s="66">
        <v>5493900</v>
      </c>
      <c r="S21" s="66">
        <v>5594100</v>
      </c>
      <c r="T21" s="66">
        <v>5689050</v>
      </c>
      <c r="U21" s="66">
        <v>5781000</v>
      </c>
      <c r="V21" s="66">
        <v>5876150</v>
      </c>
      <c r="W21" s="66">
        <v>5976150</v>
      </c>
      <c r="X21" s="66">
        <v>6071300</v>
      </c>
      <c r="Y21" s="66">
        <v>6160500</v>
      </c>
      <c r="Z21" s="66">
        <v>6257750</v>
      </c>
      <c r="AA21" s="66">
        <v>6357550</v>
      </c>
      <c r="AB21" s="66">
        <v>6459800</v>
      </c>
      <c r="AC21" s="66">
        <v>6567850</v>
      </c>
      <c r="AD21" s="66">
        <v>6670150</v>
      </c>
      <c r="AE21" s="66">
        <v>6770300</v>
      </c>
      <c r="AF21" s="66">
        <v>6875350</v>
      </c>
      <c r="AG21" s="66">
        <v>6974600</v>
      </c>
      <c r="AH21" s="66">
        <v>7076550</v>
      </c>
      <c r="AI21" s="66">
        <v>7175200</v>
      </c>
      <c r="AJ21" s="66">
        <v>7271300</v>
      </c>
      <c r="AK21" s="66">
        <v>7382050</v>
      </c>
      <c r="AL21" s="66">
        <v>7494800</v>
      </c>
      <c r="AM21" s="66">
        <v>7596550</v>
      </c>
      <c r="AN21" s="66">
        <v>7684850</v>
      </c>
      <c r="AO21" s="66">
        <v>7763000</v>
      </c>
      <c r="AP21" s="66">
        <v>7838250</v>
      </c>
      <c r="AQ21" s="66">
        <v>7913000</v>
      </c>
      <c r="AR21" s="66">
        <v>7982750</v>
      </c>
      <c r="AS21" s="66">
        <v>8048600</v>
      </c>
      <c r="AT21" s="66">
        <v>8111200</v>
      </c>
      <c r="AU21" s="66">
        <v>8171950</v>
      </c>
      <c r="AV21" s="66">
        <v>8234100</v>
      </c>
      <c r="AW21" s="66">
        <v>8306500</v>
      </c>
      <c r="AX21" s="66">
        <v>8391850</v>
      </c>
      <c r="AY21" s="66">
        <v>8484550</v>
      </c>
      <c r="AZ21" s="66">
        <v>8581300</v>
      </c>
      <c r="BA21" s="66">
        <v>8763400</v>
      </c>
      <c r="BB21" s="66">
        <v>8947243</v>
      </c>
      <c r="BC21" s="66">
        <v>9054332</v>
      </c>
      <c r="BD21" s="66">
        <v>9173082</v>
      </c>
      <c r="BE21" s="66">
        <v>9295784</v>
      </c>
      <c r="BF21" s="66">
        <v>9416801</v>
      </c>
      <c r="BG21" s="66">
        <v>9535079</v>
      </c>
      <c r="BH21" s="66">
        <v>9649341</v>
      </c>
      <c r="BI21" s="66">
        <v>9757812</v>
      </c>
      <c r="BJ21" s="66">
        <v>9854033</v>
      </c>
      <c r="BK21" s="66">
        <v>9939771</v>
      </c>
      <c r="BL21" s="66">
        <v>10024283</v>
      </c>
      <c r="BM21" s="66">
        <v>10093121</v>
      </c>
      <c r="BN21" s="66">
        <v>10137750</v>
      </c>
      <c r="BO21" s="66">
        <v>10141756</v>
      </c>
      <c r="BP21" s="66">
        <v>10112555</v>
      </c>
      <c r="BQ21" s="204" t="s">
        <v>139</v>
      </c>
    </row>
    <row r="22" spans="1:69" x14ac:dyDescent="0.2">
      <c r="A22" s="204" t="s">
        <v>194</v>
      </c>
      <c r="B22" s="204" t="s">
        <v>195</v>
      </c>
      <c r="C22" s="204" t="s">
        <v>168</v>
      </c>
      <c r="D22" s="204" t="s">
        <v>169</v>
      </c>
      <c r="E22" s="66">
        <v>2746628</v>
      </c>
      <c r="F22" s="66">
        <v>2815972</v>
      </c>
      <c r="G22" s="66">
        <v>2887398</v>
      </c>
      <c r="H22" s="66">
        <v>2948133</v>
      </c>
      <c r="I22" s="66">
        <v>3033221</v>
      </c>
      <c r="J22" s="66">
        <v>3118134</v>
      </c>
      <c r="K22" s="66">
        <v>3193378</v>
      </c>
      <c r="L22" s="66">
        <v>3274493</v>
      </c>
      <c r="M22" s="66">
        <v>3352397</v>
      </c>
      <c r="N22" s="66">
        <v>3424429</v>
      </c>
      <c r="O22" s="66">
        <v>3497834</v>
      </c>
      <c r="P22" s="66">
        <v>3582070</v>
      </c>
      <c r="Q22" s="66">
        <v>3579195</v>
      </c>
      <c r="R22" s="66">
        <v>3571450</v>
      </c>
      <c r="S22" s="66">
        <v>3660032</v>
      </c>
      <c r="T22" s="66">
        <v>3749232</v>
      </c>
      <c r="U22" s="66">
        <v>3830889</v>
      </c>
      <c r="V22" s="66">
        <v>3927428</v>
      </c>
      <c r="W22" s="66">
        <v>4039410</v>
      </c>
      <c r="X22" s="66">
        <v>4137437</v>
      </c>
      <c r="Y22" s="66">
        <v>4312834</v>
      </c>
      <c r="Z22" s="66">
        <v>4490743</v>
      </c>
      <c r="AA22" s="66">
        <v>4602271</v>
      </c>
      <c r="AB22" s="66">
        <v>4726506</v>
      </c>
      <c r="AC22" s="66">
        <v>4842268</v>
      </c>
      <c r="AD22" s="66">
        <v>4948024</v>
      </c>
      <c r="AE22" s="66">
        <v>5041706</v>
      </c>
      <c r="AF22" s="66">
        <v>5157769</v>
      </c>
      <c r="AG22" s="66">
        <v>5271840</v>
      </c>
      <c r="AH22" s="66">
        <v>5373697</v>
      </c>
      <c r="AI22" s="66">
        <v>5483793</v>
      </c>
      <c r="AJ22" s="66">
        <v>5594828</v>
      </c>
      <c r="AK22" s="66">
        <v>5743085</v>
      </c>
      <c r="AL22" s="66">
        <v>5555220</v>
      </c>
      <c r="AM22" s="66">
        <v>5586408</v>
      </c>
      <c r="AN22" s="66">
        <v>5932783</v>
      </c>
      <c r="AO22" s="66">
        <v>5930507</v>
      </c>
      <c r="AP22" s="66">
        <v>5923862</v>
      </c>
      <c r="AQ22" s="66">
        <v>6035340</v>
      </c>
      <c r="AR22" s="66">
        <v>6180180</v>
      </c>
      <c r="AS22" s="66">
        <v>6307659</v>
      </c>
      <c r="AT22" s="66">
        <v>6465729</v>
      </c>
      <c r="AU22" s="66">
        <v>6648938</v>
      </c>
      <c r="AV22" s="66">
        <v>6860846</v>
      </c>
      <c r="AW22" s="66">
        <v>7120496</v>
      </c>
      <c r="AX22" s="66">
        <v>7388874</v>
      </c>
      <c r="AY22" s="66">
        <v>7658190</v>
      </c>
      <c r="AZ22" s="66">
        <v>7944609</v>
      </c>
      <c r="BA22" s="66">
        <v>8278109</v>
      </c>
      <c r="BB22" s="66">
        <v>8709366</v>
      </c>
      <c r="BC22" s="66">
        <v>9126605</v>
      </c>
      <c r="BD22" s="66">
        <v>9455733</v>
      </c>
      <c r="BE22" s="66">
        <v>9795479</v>
      </c>
      <c r="BF22" s="66">
        <v>10149577</v>
      </c>
      <c r="BG22" s="66">
        <v>10494913</v>
      </c>
      <c r="BH22" s="66">
        <v>10727148</v>
      </c>
      <c r="BI22" s="66">
        <v>10903327</v>
      </c>
      <c r="BJ22" s="66">
        <v>11155593</v>
      </c>
      <c r="BK22" s="66">
        <v>11493472</v>
      </c>
      <c r="BL22" s="66">
        <v>11874838</v>
      </c>
      <c r="BM22" s="66">
        <v>12220227</v>
      </c>
      <c r="BN22" s="66">
        <v>12551213</v>
      </c>
      <c r="BO22" s="66">
        <v>12889576</v>
      </c>
      <c r="BP22" s="66">
        <v>13238559</v>
      </c>
      <c r="BQ22" s="204" t="s">
        <v>139</v>
      </c>
    </row>
    <row r="23" spans="1:69" x14ac:dyDescent="0.2">
      <c r="A23" s="204" t="s">
        <v>39</v>
      </c>
      <c r="B23" s="204" t="s">
        <v>196</v>
      </c>
      <c r="C23" s="204" t="s">
        <v>168</v>
      </c>
      <c r="D23" s="204" t="s">
        <v>169</v>
      </c>
      <c r="E23" s="66">
        <v>9153489</v>
      </c>
      <c r="F23" s="66">
        <v>9183948</v>
      </c>
      <c r="G23" s="66">
        <v>9220578</v>
      </c>
      <c r="H23" s="66">
        <v>9289770</v>
      </c>
      <c r="I23" s="66">
        <v>9378113</v>
      </c>
      <c r="J23" s="66">
        <v>9463667</v>
      </c>
      <c r="K23" s="66">
        <v>9527807</v>
      </c>
      <c r="L23" s="66">
        <v>9580991</v>
      </c>
      <c r="M23" s="66">
        <v>9618756</v>
      </c>
      <c r="N23" s="66">
        <v>9646032</v>
      </c>
      <c r="O23" s="66">
        <v>9655549</v>
      </c>
      <c r="P23" s="66">
        <v>9673162</v>
      </c>
      <c r="Q23" s="66">
        <v>9711115</v>
      </c>
      <c r="R23" s="66">
        <v>9741720</v>
      </c>
      <c r="S23" s="66">
        <v>9772419</v>
      </c>
      <c r="T23" s="66">
        <v>9800700</v>
      </c>
      <c r="U23" s="66">
        <v>9818227</v>
      </c>
      <c r="V23" s="66">
        <v>9830358</v>
      </c>
      <c r="W23" s="66">
        <v>9839534</v>
      </c>
      <c r="X23" s="66">
        <v>9848382</v>
      </c>
      <c r="Y23" s="66">
        <v>9859242</v>
      </c>
      <c r="Z23" s="66">
        <v>9858982</v>
      </c>
      <c r="AA23" s="66">
        <v>9856303</v>
      </c>
      <c r="AB23" s="66">
        <v>9855520</v>
      </c>
      <c r="AC23" s="66">
        <v>9855372</v>
      </c>
      <c r="AD23" s="66">
        <v>9858308</v>
      </c>
      <c r="AE23" s="66">
        <v>9861823</v>
      </c>
      <c r="AF23" s="66">
        <v>9870234</v>
      </c>
      <c r="AG23" s="66">
        <v>9901664</v>
      </c>
      <c r="AH23" s="66">
        <v>9937697</v>
      </c>
      <c r="AI23" s="66">
        <v>9967379</v>
      </c>
      <c r="AJ23" s="66">
        <v>10004486</v>
      </c>
      <c r="AK23" s="66">
        <v>10045158</v>
      </c>
      <c r="AL23" s="66">
        <v>10084475</v>
      </c>
      <c r="AM23" s="66">
        <v>10115603</v>
      </c>
      <c r="AN23" s="66">
        <v>10136811</v>
      </c>
      <c r="AO23" s="66">
        <v>10156637</v>
      </c>
      <c r="AP23" s="66">
        <v>10181245</v>
      </c>
      <c r="AQ23" s="66">
        <v>10203008</v>
      </c>
      <c r="AR23" s="66">
        <v>10226419</v>
      </c>
      <c r="AS23" s="66">
        <v>10251250</v>
      </c>
      <c r="AT23" s="66">
        <v>10286570</v>
      </c>
      <c r="AU23" s="66">
        <v>10332785</v>
      </c>
      <c r="AV23" s="66">
        <v>10376133</v>
      </c>
      <c r="AW23" s="66">
        <v>10421137</v>
      </c>
      <c r="AX23" s="66">
        <v>10478617</v>
      </c>
      <c r="AY23" s="66">
        <v>10547958</v>
      </c>
      <c r="AZ23" s="66">
        <v>10625700</v>
      </c>
      <c r="BA23" s="66">
        <v>10709973</v>
      </c>
      <c r="BB23" s="66">
        <v>10796493</v>
      </c>
      <c r="BC23" s="66">
        <v>10895586</v>
      </c>
      <c r="BD23" s="66">
        <v>11038264</v>
      </c>
      <c r="BE23" s="66">
        <v>11106932</v>
      </c>
      <c r="BF23" s="66">
        <v>11159407</v>
      </c>
      <c r="BG23" s="66">
        <v>11209057</v>
      </c>
      <c r="BH23" s="66">
        <v>11274196</v>
      </c>
      <c r="BI23" s="66">
        <v>11331422</v>
      </c>
      <c r="BJ23" s="66">
        <v>11375158</v>
      </c>
      <c r="BK23" s="66">
        <v>11427054</v>
      </c>
      <c r="BL23" s="66">
        <v>11488980</v>
      </c>
      <c r="BM23" s="66">
        <v>11538604</v>
      </c>
      <c r="BN23" s="66">
        <v>11586195</v>
      </c>
      <c r="BO23" s="66">
        <v>11685814</v>
      </c>
      <c r="BP23" s="66">
        <v>11822592</v>
      </c>
      <c r="BQ23" s="204" t="s">
        <v>139</v>
      </c>
    </row>
    <row r="24" spans="1:69" x14ac:dyDescent="0.2">
      <c r="A24" s="204" t="s">
        <v>197</v>
      </c>
      <c r="B24" s="204" t="s">
        <v>198</v>
      </c>
      <c r="C24" s="204" t="s">
        <v>168</v>
      </c>
      <c r="D24" s="204" t="s">
        <v>169</v>
      </c>
      <c r="E24" s="66">
        <v>2512284</v>
      </c>
      <c r="F24" s="66">
        <v>2551216</v>
      </c>
      <c r="G24" s="66">
        <v>2593302</v>
      </c>
      <c r="H24" s="66">
        <v>2638082</v>
      </c>
      <c r="I24" s="66">
        <v>2685619</v>
      </c>
      <c r="J24" s="66">
        <v>2735843</v>
      </c>
      <c r="K24" s="66">
        <v>2788642</v>
      </c>
      <c r="L24" s="66">
        <v>2843739</v>
      </c>
      <c r="M24" s="66">
        <v>2901218</v>
      </c>
      <c r="N24" s="66">
        <v>2961166</v>
      </c>
      <c r="O24" s="66">
        <v>3023443</v>
      </c>
      <c r="P24" s="66">
        <v>3088381</v>
      </c>
      <c r="Q24" s="66">
        <v>3156408</v>
      </c>
      <c r="R24" s="66">
        <v>3227380</v>
      </c>
      <c r="S24" s="66">
        <v>3301276</v>
      </c>
      <c r="T24" s="66">
        <v>3378703</v>
      </c>
      <c r="U24" s="66">
        <v>3460329</v>
      </c>
      <c r="V24" s="66">
        <v>3546454</v>
      </c>
      <c r="W24" s="66">
        <v>3636927</v>
      </c>
      <c r="X24" s="66">
        <v>3732394</v>
      </c>
      <c r="Y24" s="66">
        <v>3833939</v>
      </c>
      <c r="Z24" s="66">
        <v>3941569</v>
      </c>
      <c r="AA24" s="66">
        <v>4054385</v>
      </c>
      <c r="AB24" s="66">
        <v>4171526</v>
      </c>
      <c r="AC24" s="66">
        <v>4293070</v>
      </c>
      <c r="AD24" s="66">
        <v>4419552</v>
      </c>
      <c r="AE24" s="66">
        <v>4551382</v>
      </c>
      <c r="AF24" s="66">
        <v>4688787</v>
      </c>
      <c r="AG24" s="66">
        <v>4831624</v>
      </c>
      <c r="AH24" s="66">
        <v>4979680</v>
      </c>
      <c r="AI24" s="66">
        <v>5133419</v>
      </c>
      <c r="AJ24" s="66">
        <v>5293046</v>
      </c>
      <c r="AK24" s="66">
        <v>5457778</v>
      </c>
      <c r="AL24" s="66">
        <v>5706181</v>
      </c>
      <c r="AM24" s="66">
        <v>5923394</v>
      </c>
      <c r="AN24" s="66">
        <v>6046511</v>
      </c>
      <c r="AO24" s="66">
        <v>6203860</v>
      </c>
      <c r="AP24" s="66">
        <v>6387026</v>
      </c>
      <c r="AQ24" s="66">
        <v>6584183</v>
      </c>
      <c r="AR24" s="66">
        <v>6788589</v>
      </c>
      <c r="AS24" s="66">
        <v>6998023</v>
      </c>
      <c r="AT24" s="66">
        <v>7212041</v>
      </c>
      <c r="AU24" s="66">
        <v>7431783</v>
      </c>
      <c r="AV24" s="66">
        <v>7659208</v>
      </c>
      <c r="AW24" s="66">
        <v>7894554</v>
      </c>
      <c r="AX24" s="66">
        <v>8149419</v>
      </c>
      <c r="AY24" s="66">
        <v>8402631</v>
      </c>
      <c r="AZ24" s="66">
        <v>8647761</v>
      </c>
      <c r="BA24" s="66">
        <v>8906469</v>
      </c>
      <c r="BB24" s="66">
        <v>9172514</v>
      </c>
      <c r="BC24" s="66">
        <v>9445710</v>
      </c>
      <c r="BD24" s="66">
        <v>9726380</v>
      </c>
      <c r="BE24" s="66">
        <v>10014078</v>
      </c>
      <c r="BF24" s="66">
        <v>10308730</v>
      </c>
      <c r="BG24" s="66">
        <v>10614844</v>
      </c>
      <c r="BH24" s="66">
        <v>10932783</v>
      </c>
      <c r="BI24" s="66">
        <v>11260085</v>
      </c>
      <c r="BJ24" s="66">
        <v>11596779</v>
      </c>
      <c r="BK24" s="66">
        <v>11940683</v>
      </c>
      <c r="BL24" s="66">
        <v>12290444</v>
      </c>
      <c r="BM24" s="66">
        <v>12643123</v>
      </c>
      <c r="BN24" s="66">
        <v>12996895</v>
      </c>
      <c r="BO24" s="66">
        <v>13352864</v>
      </c>
      <c r="BP24" s="66">
        <v>13712828</v>
      </c>
      <c r="BQ24" s="204" t="s">
        <v>139</v>
      </c>
    </row>
    <row r="25" spans="1:69" x14ac:dyDescent="0.2">
      <c r="A25" s="204" t="s">
        <v>199</v>
      </c>
      <c r="B25" s="204" t="s">
        <v>200</v>
      </c>
      <c r="C25" s="204" t="s">
        <v>168</v>
      </c>
      <c r="D25" s="204" t="s">
        <v>169</v>
      </c>
      <c r="E25" s="66">
        <v>4783259</v>
      </c>
      <c r="F25" s="66">
        <v>4852833</v>
      </c>
      <c r="G25" s="66">
        <v>4924497</v>
      </c>
      <c r="H25" s="66">
        <v>4998671</v>
      </c>
      <c r="I25" s="66">
        <v>5076111</v>
      </c>
      <c r="J25" s="66">
        <v>5157929</v>
      </c>
      <c r="K25" s="66">
        <v>5242797</v>
      </c>
      <c r="L25" s="66">
        <v>5330613</v>
      </c>
      <c r="M25" s="66">
        <v>5422119</v>
      </c>
      <c r="N25" s="66">
        <v>5515747</v>
      </c>
      <c r="O25" s="66">
        <v>5611666</v>
      </c>
      <c r="P25" s="66">
        <v>5707793</v>
      </c>
      <c r="Q25" s="66">
        <v>5805283</v>
      </c>
      <c r="R25" s="66">
        <v>5907742</v>
      </c>
      <c r="S25" s="66">
        <v>6018141</v>
      </c>
      <c r="T25" s="66">
        <v>6138444</v>
      </c>
      <c r="U25" s="66">
        <v>6269765</v>
      </c>
      <c r="V25" s="66">
        <v>6416569</v>
      </c>
      <c r="W25" s="66">
        <v>6577779</v>
      </c>
      <c r="X25" s="66">
        <v>6749939</v>
      </c>
      <c r="Y25" s="66">
        <v>6932967</v>
      </c>
      <c r="Z25" s="66">
        <v>7123730</v>
      </c>
      <c r="AA25" s="66">
        <v>7321817</v>
      </c>
      <c r="AB25" s="66">
        <v>7531184</v>
      </c>
      <c r="AC25" s="66">
        <v>7751476</v>
      </c>
      <c r="AD25" s="66">
        <v>7979185</v>
      </c>
      <c r="AE25" s="66">
        <v>8207827</v>
      </c>
      <c r="AF25" s="66">
        <v>8434996</v>
      </c>
      <c r="AG25" s="66">
        <v>8663720</v>
      </c>
      <c r="AH25" s="66">
        <v>8895234</v>
      </c>
      <c r="AI25" s="66">
        <v>9131361</v>
      </c>
      <c r="AJ25" s="66">
        <v>9365064</v>
      </c>
      <c r="AK25" s="66">
        <v>9598555</v>
      </c>
      <c r="AL25" s="66">
        <v>9840075</v>
      </c>
      <c r="AM25" s="66">
        <v>10091256</v>
      </c>
      <c r="AN25" s="66">
        <v>10353263</v>
      </c>
      <c r="AO25" s="66">
        <v>10621210</v>
      </c>
      <c r="AP25" s="66">
        <v>10897353</v>
      </c>
      <c r="AQ25" s="66">
        <v>11201063</v>
      </c>
      <c r="AR25" s="66">
        <v>11533554</v>
      </c>
      <c r="AS25" s="66">
        <v>11882888</v>
      </c>
      <c r="AT25" s="66">
        <v>12249764</v>
      </c>
      <c r="AU25" s="66">
        <v>12632269</v>
      </c>
      <c r="AV25" s="66">
        <v>13030591</v>
      </c>
      <c r="AW25" s="66">
        <v>13445977</v>
      </c>
      <c r="AX25" s="66">
        <v>13876127</v>
      </c>
      <c r="AY25" s="66">
        <v>14316242</v>
      </c>
      <c r="AZ25" s="66">
        <v>14757074</v>
      </c>
      <c r="BA25" s="66">
        <v>15197915</v>
      </c>
      <c r="BB25" s="66">
        <v>15650022</v>
      </c>
      <c r="BC25" s="66">
        <v>16116845</v>
      </c>
      <c r="BD25" s="66">
        <v>16602651</v>
      </c>
      <c r="BE25" s="66">
        <v>17113732</v>
      </c>
      <c r="BF25" s="66">
        <v>17636408</v>
      </c>
      <c r="BG25" s="66">
        <v>18169842</v>
      </c>
      <c r="BH25" s="66">
        <v>18718019</v>
      </c>
      <c r="BI25" s="66">
        <v>19275498</v>
      </c>
      <c r="BJ25" s="66">
        <v>19835858</v>
      </c>
      <c r="BK25" s="66">
        <v>20392723</v>
      </c>
      <c r="BL25" s="66">
        <v>20951639</v>
      </c>
      <c r="BM25" s="66">
        <v>21522626</v>
      </c>
      <c r="BN25" s="66">
        <v>22100683</v>
      </c>
      <c r="BO25" s="66">
        <v>22673762</v>
      </c>
      <c r="BP25" s="66">
        <v>23251485</v>
      </c>
      <c r="BQ25" s="204" t="s">
        <v>139</v>
      </c>
    </row>
    <row r="26" spans="1:69" x14ac:dyDescent="0.2">
      <c r="A26" s="204" t="s">
        <v>201</v>
      </c>
      <c r="B26" s="204" t="s">
        <v>202</v>
      </c>
      <c r="C26" s="204" t="s">
        <v>168</v>
      </c>
      <c r="D26" s="204" t="s">
        <v>169</v>
      </c>
      <c r="E26" s="66">
        <v>50396429</v>
      </c>
      <c r="F26" s="66">
        <v>51882769</v>
      </c>
      <c r="G26" s="66">
        <v>53461661</v>
      </c>
      <c r="H26" s="66">
        <v>55094115</v>
      </c>
      <c r="I26" s="66">
        <v>56774465</v>
      </c>
      <c r="J26" s="66">
        <v>58500159</v>
      </c>
      <c r="K26" s="66">
        <v>60265259</v>
      </c>
      <c r="L26" s="66">
        <v>62104488</v>
      </c>
      <c r="M26" s="66">
        <v>63995652</v>
      </c>
      <c r="N26" s="66">
        <v>65866908</v>
      </c>
      <c r="O26" s="66">
        <v>67541860</v>
      </c>
      <c r="P26" s="66">
        <v>68376204</v>
      </c>
      <c r="Q26" s="66">
        <v>69346705</v>
      </c>
      <c r="R26" s="66">
        <v>71144818</v>
      </c>
      <c r="S26" s="66">
        <v>72947807</v>
      </c>
      <c r="T26" s="66">
        <v>74700345</v>
      </c>
      <c r="U26" s="66">
        <v>76380080</v>
      </c>
      <c r="V26" s="66">
        <v>78137788</v>
      </c>
      <c r="W26" s="66">
        <v>80007550</v>
      </c>
      <c r="X26" s="66">
        <v>81908151</v>
      </c>
      <c r="Y26" s="66">
        <v>83929765</v>
      </c>
      <c r="Z26" s="66">
        <v>86154836</v>
      </c>
      <c r="AA26" s="66">
        <v>88555336</v>
      </c>
      <c r="AB26" s="66">
        <v>91045478</v>
      </c>
      <c r="AC26" s="66">
        <v>93534239</v>
      </c>
      <c r="AD26" s="66">
        <v>95959099</v>
      </c>
      <c r="AE26" s="66">
        <v>98271746</v>
      </c>
      <c r="AF26" s="66">
        <v>100490256</v>
      </c>
      <c r="AG26" s="66">
        <v>102688833</v>
      </c>
      <c r="AH26" s="66">
        <v>104893674</v>
      </c>
      <c r="AI26" s="66">
        <v>107147651</v>
      </c>
      <c r="AJ26" s="66">
        <v>109242834</v>
      </c>
      <c r="AK26" s="66">
        <v>111272102</v>
      </c>
      <c r="AL26" s="66">
        <v>113418757</v>
      </c>
      <c r="AM26" s="66">
        <v>115614891</v>
      </c>
      <c r="AN26" s="66">
        <v>117793338</v>
      </c>
      <c r="AO26" s="66">
        <v>119876868</v>
      </c>
      <c r="AP26" s="66">
        <v>122039226</v>
      </c>
      <c r="AQ26" s="66">
        <v>124350471</v>
      </c>
      <c r="AR26" s="66">
        <v>126754824</v>
      </c>
      <c r="AS26" s="66">
        <v>129193327</v>
      </c>
      <c r="AT26" s="66">
        <v>131670484</v>
      </c>
      <c r="AU26" s="66">
        <v>134139826</v>
      </c>
      <c r="AV26" s="66">
        <v>136503206</v>
      </c>
      <c r="AW26" s="66">
        <v>138789725</v>
      </c>
      <c r="AX26" s="66">
        <v>140912590</v>
      </c>
      <c r="AY26" s="66">
        <v>142628831</v>
      </c>
      <c r="AZ26" s="66">
        <v>144135934</v>
      </c>
      <c r="BA26" s="66">
        <v>145421318</v>
      </c>
      <c r="BB26" s="66">
        <v>146706810</v>
      </c>
      <c r="BC26" s="66">
        <v>148391139</v>
      </c>
      <c r="BD26" s="66">
        <v>150211005</v>
      </c>
      <c r="BE26" s="66">
        <v>152090649</v>
      </c>
      <c r="BF26" s="66">
        <v>154030139</v>
      </c>
      <c r="BG26" s="66">
        <v>155961299</v>
      </c>
      <c r="BH26" s="66">
        <v>157830000</v>
      </c>
      <c r="BI26" s="66">
        <v>159784568</v>
      </c>
      <c r="BJ26" s="66">
        <v>161793964</v>
      </c>
      <c r="BK26" s="66">
        <v>163683958</v>
      </c>
      <c r="BL26" s="66">
        <v>165516222</v>
      </c>
      <c r="BM26" s="66">
        <v>167420951</v>
      </c>
      <c r="BN26" s="66">
        <v>169356251</v>
      </c>
      <c r="BO26" s="66">
        <v>171186372</v>
      </c>
      <c r="BP26" s="66">
        <v>172954319</v>
      </c>
      <c r="BQ26" s="204" t="s">
        <v>139</v>
      </c>
    </row>
    <row r="27" spans="1:69" x14ac:dyDescent="0.2">
      <c r="A27" s="204" t="s">
        <v>29</v>
      </c>
      <c r="B27" s="204" t="s">
        <v>203</v>
      </c>
      <c r="C27" s="204" t="s">
        <v>168</v>
      </c>
      <c r="D27" s="204" t="s">
        <v>169</v>
      </c>
      <c r="E27" s="66">
        <v>7867374</v>
      </c>
      <c r="F27" s="66">
        <v>7943118</v>
      </c>
      <c r="G27" s="66">
        <v>8012946</v>
      </c>
      <c r="H27" s="66">
        <v>8078145</v>
      </c>
      <c r="I27" s="66">
        <v>8144340</v>
      </c>
      <c r="J27" s="66">
        <v>8204168</v>
      </c>
      <c r="K27" s="66">
        <v>8258057</v>
      </c>
      <c r="L27" s="66">
        <v>8310226</v>
      </c>
      <c r="M27" s="66">
        <v>8369603</v>
      </c>
      <c r="N27" s="66">
        <v>8434172</v>
      </c>
      <c r="O27" s="66">
        <v>8489574</v>
      </c>
      <c r="P27" s="66">
        <v>8536395</v>
      </c>
      <c r="Q27" s="66">
        <v>8576200</v>
      </c>
      <c r="R27" s="66">
        <v>8620967</v>
      </c>
      <c r="S27" s="66">
        <v>8678745</v>
      </c>
      <c r="T27" s="66">
        <v>8720742</v>
      </c>
      <c r="U27" s="66">
        <v>8758599</v>
      </c>
      <c r="V27" s="66">
        <v>8804183</v>
      </c>
      <c r="W27" s="66">
        <v>8814032</v>
      </c>
      <c r="X27" s="66">
        <v>8825940</v>
      </c>
      <c r="Y27" s="66">
        <v>8861535</v>
      </c>
      <c r="Z27" s="66">
        <v>8891117</v>
      </c>
      <c r="AA27" s="66">
        <v>8917457</v>
      </c>
      <c r="AB27" s="66">
        <v>8939738</v>
      </c>
      <c r="AC27" s="66">
        <v>8960679</v>
      </c>
      <c r="AD27" s="66">
        <v>8960547</v>
      </c>
      <c r="AE27" s="66">
        <v>8958171</v>
      </c>
      <c r="AF27" s="66">
        <v>8971359</v>
      </c>
      <c r="AG27" s="66">
        <v>8981446</v>
      </c>
      <c r="AH27" s="66">
        <v>8876972</v>
      </c>
      <c r="AI27" s="66">
        <v>8718289</v>
      </c>
      <c r="AJ27" s="66">
        <v>8632367</v>
      </c>
      <c r="AK27" s="66">
        <v>8540164</v>
      </c>
      <c r="AL27" s="66">
        <v>8472313</v>
      </c>
      <c r="AM27" s="66">
        <v>8443591</v>
      </c>
      <c r="AN27" s="66">
        <v>8406067</v>
      </c>
      <c r="AO27" s="66">
        <v>8362826</v>
      </c>
      <c r="AP27" s="66">
        <v>8312068</v>
      </c>
      <c r="AQ27" s="66">
        <v>8256786</v>
      </c>
      <c r="AR27" s="66">
        <v>8210624</v>
      </c>
      <c r="AS27" s="66">
        <v>8170172</v>
      </c>
      <c r="AT27" s="66">
        <v>8009142</v>
      </c>
      <c r="AU27" s="66">
        <v>7837161</v>
      </c>
      <c r="AV27" s="66">
        <v>7775327</v>
      </c>
      <c r="AW27" s="66">
        <v>7716860</v>
      </c>
      <c r="AX27" s="66">
        <v>7658972</v>
      </c>
      <c r="AY27" s="66">
        <v>7601022</v>
      </c>
      <c r="AZ27" s="66">
        <v>7545338</v>
      </c>
      <c r="BA27" s="66">
        <v>7492561</v>
      </c>
      <c r="BB27" s="66">
        <v>7444443</v>
      </c>
      <c r="BC27" s="66">
        <v>7395599</v>
      </c>
      <c r="BD27" s="66">
        <v>7348328</v>
      </c>
      <c r="BE27" s="66">
        <v>7305888</v>
      </c>
      <c r="BF27" s="66">
        <v>7265115</v>
      </c>
      <c r="BG27" s="66">
        <v>7223938</v>
      </c>
      <c r="BH27" s="66">
        <v>7177991</v>
      </c>
      <c r="BI27" s="66">
        <v>7127822</v>
      </c>
      <c r="BJ27" s="66">
        <v>7075947</v>
      </c>
      <c r="BK27" s="66">
        <v>7025037</v>
      </c>
      <c r="BL27" s="66">
        <v>6975761</v>
      </c>
      <c r="BM27" s="66">
        <v>6934015</v>
      </c>
      <c r="BN27" s="66">
        <v>6877743</v>
      </c>
      <c r="BO27" s="66">
        <v>6465097</v>
      </c>
      <c r="BP27" s="66">
        <v>6430370</v>
      </c>
      <c r="BQ27" s="204" t="s">
        <v>139</v>
      </c>
    </row>
    <row r="28" spans="1:69" x14ac:dyDescent="0.2">
      <c r="A28" s="204" t="s">
        <v>204</v>
      </c>
      <c r="B28" s="204" t="s">
        <v>205</v>
      </c>
      <c r="C28" s="204" t="s">
        <v>168</v>
      </c>
      <c r="D28" s="204" t="s">
        <v>169</v>
      </c>
      <c r="E28" s="66">
        <v>160691</v>
      </c>
      <c r="F28" s="66">
        <v>166970</v>
      </c>
      <c r="G28" s="66">
        <v>173359</v>
      </c>
      <c r="H28" s="66">
        <v>179891</v>
      </c>
      <c r="I28" s="66">
        <v>186587</v>
      </c>
      <c r="J28" s="66">
        <v>193012</v>
      </c>
      <c r="K28" s="66">
        <v>199019</v>
      </c>
      <c r="L28" s="66">
        <v>204916</v>
      </c>
      <c r="M28" s="66">
        <v>210801</v>
      </c>
      <c r="N28" s="66">
        <v>216696</v>
      </c>
      <c r="O28" s="66">
        <v>222555</v>
      </c>
      <c r="P28" s="66">
        <v>230992</v>
      </c>
      <c r="Q28" s="66">
        <v>243143</v>
      </c>
      <c r="R28" s="66">
        <v>256632</v>
      </c>
      <c r="S28" s="66">
        <v>270627</v>
      </c>
      <c r="T28" s="66">
        <v>285116</v>
      </c>
      <c r="U28" s="66">
        <v>300044</v>
      </c>
      <c r="V28" s="66">
        <v>315337</v>
      </c>
      <c r="W28" s="66">
        <v>330912</v>
      </c>
      <c r="X28" s="66">
        <v>346697</v>
      </c>
      <c r="Y28" s="66">
        <v>362595</v>
      </c>
      <c r="Z28" s="66">
        <v>377430</v>
      </c>
      <c r="AA28" s="66">
        <v>391017</v>
      </c>
      <c r="AB28" s="66">
        <v>404772</v>
      </c>
      <c r="AC28" s="66">
        <v>419217</v>
      </c>
      <c r="AD28" s="66">
        <v>434375</v>
      </c>
      <c r="AE28" s="66">
        <v>450196</v>
      </c>
      <c r="AF28" s="66">
        <v>466565</v>
      </c>
      <c r="AG28" s="66">
        <v>483337</v>
      </c>
      <c r="AH28" s="66">
        <v>500349</v>
      </c>
      <c r="AI28" s="66">
        <v>517418</v>
      </c>
      <c r="AJ28" s="66">
        <v>535415</v>
      </c>
      <c r="AK28" s="66">
        <v>554470</v>
      </c>
      <c r="AL28" s="66">
        <v>573755</v>
      </c>
      <c r="AM28" s="66">
        <v>593254</v>
      </c>
      <c r="AN28" s="66">
        <v>612934</v>
      </c>
      <c r="AO28" s="66">
        <v>632756</v>
      </c>
      <c r="AP28" s="66">
        <v>652643</v>
      </c>
      <c r="AQ28" s="66">
        <v>672484</v>
      </c>
      <c r="AR28" s="66">
        <v>692133</v>
      </c>
      <c r="AS28" s="66">
        <v>711442</v>
      </c>
      <c r="AT28" s="66">
        <v>730257</v>
      </c>
      <c r="AU28" s="66">
        <v>748324</v>
      </c>
      <c r="AV28" s="66">
        <v>778256</v>
      </c>
      <c r="AW28" s="66">
        <v>833451</v>
      </c>
      <c r="AX28" s="66">
        <v>901921</v>
      </c>
      <c r="AY28" s="66">
        <v>970981</v>
      </c>
      <c r="AZ28" s="66">
        <v>1040532</v>
      </c>
      <c r="BA28" s="66">
        <v>1110343</v>
      </c>
      <c r="BB28" s="66">
        <v>1179453</v>
      </c>
      <c r="BC28" s="66">
        <v>1213645</v>
      </c>
      <c r="BD28" s="66">
        <v>1212077</v>
      </c>
      <c r="BE28" s="66">
        <v>1224939</v>
      </c>
      <c r="BF28" s="66">
        <v>1261673</v>
      </c>
      <c r="BG28" s="66">
        <v>1311134</v>
      </c>
      <c r="BH28" s="66">
        <v>1362142</v>
      </c>
      <c r="BI28" s="66">
        <v>1409661</v>
      </c>
      <c r="BJ28" s="66">
        <v>1456834</v>
      </c>
      <c r="BK28" s="66">
        <v>1487340</v>
      </c>
      <c r="BL28" s="66">
        <v>1494188</v>
      </c>
      <c r="BM28" s="66">
        <v>1477469</v>
      </c>
      <c r="BN28" s="66">
        <v>1463265</v>
      </c>
      <c r="BO28" s="66">
        <v>1472233</v>
      </c>
      <c r="BP28" s="66">
        <v>1485509</v>
      </c>
      <c r="BQ28" s="204" t="s">
        <v>139</v>
      </c>
    </row>
    <row r="29" spans="1:69" x14ac:dyDescent="0.2">
      <c r="A29" s="204" t="s">
        <v>206</v>
      </c>
      <c r="B29" s="204" t="s">
        <v>207</v>
      </c>
      <c r="C29" s="204" t="s">
        <v>168</v>
      </c>
      <c r="D29" s="204" t="s">
        <v>169</v>
      </c>
      <c r="E29" s="66">
        <v>114500</v>
      </c>
      <c r="F29" s="66">
        <v>120216</v>
      </c>
      <c r="G29" s="66">
        <v>126305</v>
      </c>
      <c r="H29" s="66">
        <v>132639</v>
      </c>
      <c r="I29" s="66">
        <v>138785</v>
      </c>
      <c r="J29" s="66">
        <v>144849</v>
      </c>
      <c r="K29" s="66">
        <v>151323</v>
      </c>
      <c r="L29" s="66">
        <v>158197</v>
      </c>
      <c r="M29" s="66">
        <v>165456</v>
      </c>
      <c r="N29" s="66">
        <v>172745</v>
      </c>
      <c r="O29" s="66">
        <v>179129</v>
      </c>
      <c r="P29" s="66">
        <v>184435</v>
      </c>
      <c r="Q29" s="66">
        <v>189181</v>
      </c>
      <c r="R29" s="66">
        <v>193563</v>
      </c>
      <c r="S29" s="66">
        <v>197767</v>
      </c>
      <c r="T29" s="66">
        <v>201881</v>
      </c>
      <c r="U29" s="66">
        <v>206096</v>
      </c>
      <c r="V29" s="66">
        <v>210534</v>
      </c>
      <c r="W29" s="66">
        <v>215016</v>
      </c>
      <c r="X29" s="66">
        <v>219426</v>
      </c>
      <c r="Y29" s="66">
        <v>223752</v>
      </c>
      <c r="Z29" s="66">
        <v>227956</v>
      </c>
      <c r="AA29" s="66">
        <v>232177</v>
      </c>
      <c r="AB29" s="66">
        <v>236586</v>
      </c>
      <c r="AC29" s="66">
        <v>241166</v>
      </c>
      <c r="AD29" s="66">
        <v>245935</v>
      </c>
      <c r="AE29" s="66">
        <v>250804</v>
      </c>
      <c r="AF29" s="66">
        <v>255618</v>
      </c>
      <c r="AG29" s="66">
        <v>260452</v>
      </c>
      <c r="AH29" s="66">
        <v>265493</v>
      </c>
      <c r="AI29" s="66">
        <v>270679</v>
      </c>
      <c r="AJ29" s="66">
        <v>276058</v>
      </c>
      <c r="AK29" s="66">
        <v>281973</v>
      </c>
      <c r="AL29" s="66">
        <v>288164</v>
      </c>
      <c r="AM29" s="66">
        <v>293997</v>
      </c>
      <c r="AN29" s="66">
        <v>299554</v>
      </c>
      <c r="AO29" s="66">
        <v>304933</v>
      </c>
      <c r="AP29" s="66">
        <v>310171</v>
      </c>
      <c r="AQ29" s="66">
        <v>315398</v>
      </c>
      <c r="AR29" s="66">
        <v>320272</v>
      </c>
      <c r="AS29" s="66">
        <v>325014</v>
      </c>
      <c r="AT29" s="66">
        <v>329626</v>
      </c>
      <c r="AU29" s="66">
        <v>334002</v>
      </c>
      <c r="AV29" s="66">
        <v>338490</v>
      </c>
      <c r="AW29" s="66">
        <v>343089</v>
      </c>
      <c r="AX29" s="66">
        <v>347804</v>
      </c>
      <c r="AY29" s="66">
        <v>352664</v>
      </c>
      <c r="AZ29" s="66">
        <v>357666</v>
      </c>
      <c r="BA29" s="66">
        <v>362795</v>
      </c>
      <c r="BB29" s="66">
        <v>368057</v>
      </c>
      <c r="BC29" s="66">
        <v>373272</v>
      </c>
      <c r="BD29" s="66">
        <v>377950</v>
      </c>
      <c r="BE29" s="66">
        <v>382061</v>
      </c>
      <c r="BF29" s="66">
        <v>385650</v>
      </c>
      <c r="BG29" s="66">
        <v>389131</v>
      </c>
      <c r="BH29" s="66">
        <v>392697</v>
      </c>
      <c r="BI29" s="66">
        <v>395976</v>
      </c>
      <c r="BJ29" s="66">
        <v>399020</v>
      </c>
      <c r="BK29" s="66">
        <v>401906</v>
      </c>
      <c r="BL29" s="66">
        <v>404557</v>
      </c>
      <c r="BM29" s="66">
        <v>406471</v>
      </c>
      <c r="BN29" s="66">
        <v>407906</v>
      </c>
      <c r="BO29" s="66">
        <v>409984</v>
      </c>
      <c r="BP29" s="66">
        <v>412623</v>
      </c>
      <c r="BQ29" s="204" t="s">
        <v>139</v>
      </c>
    </row>
    <row r="30" spans="1:69" x14ac:dyDescent="0.2">
      <c r="A30" s="204" t="s">
        <v>100</v>
      </c>
      <c r="B30" s="204" t="s">
        <v>208</v>
      </c>
      <c r="C30" s="204" t="s">
        <v>168</v>
      </c>
      <c r="D30" s="204" t="s">
        <v>169</v>
      </c>
      <c r="E30" s="66">
        <v>3262539</v>
      </c>
      <c r="F30" s="66">
        <v>3325333</v>
      </c>
      <c r="G30" s="66">
        <v>3387512</v>
      </c>
      <c r="H30" s="66">
        <v>3448532</v>
      </c>
      <c r="I30" s="66">
        <v>3507959</v>
      </c>
      <c r="J30" s="66">
        <v>3565517</v>
      </c>
      <c r="K30" s="66">
        <v>3620849</v>
      </c>
      <c r="L30" s="66">
        <v>3673367</v>
      </c>
      <c r="M30" s="66">
        <v>3723067</v>
      </c>
      <c r="N30" s="66">
        <v>3770376</v>
      </c>
      <c r="O30" s="66">
        <v>3815561</v>
      </c>
      <c r="P30" s="66">
        <v>3859242</v>
      </c>
      <c r="Q30" s="66">
        <v>3901895</v>
      </c>
      <c r="R30" s="66">
        <v>3943152</v>
      </c>
      <c r="S30" s="66">
        <v>3983063</v>
      </c>
      <c r="T30" s="66">
        <v>4022090</v>
      </c>
      <c r="U30" s="66">
        <v>4060039</v>
      </c>
      <c r="V30" s="66">
        <v>4096516</v>
      </c>
      <c r="W30" s="66">
        <v>4131521</v>
      </c>
      <c r="X30" s="66">
        <v>4165511</v>
      </c>
      <c r="Y30" s="66">
        <v>4199820</v>
      </c>
      <c r="Z30" s="66">
        <v>4235970</v>
      </c>
      <c r="AA30" s="66">
        <v>4274013</v>
      </c>
      <c r="AB30" s="66">
        <v>4312521</v>
      </c>
      <c r="AC30" s="66">
        <v>4349597</v>
      </c>
      <c r="AD30" s="66">
        <v>4383306</v>
      </c>
      <c r="AE30" s="66">
        <v>4413374</v>
      </c>
      <c r="AF30" s="66">
        <v>4440300</v>
      </c>
      <c r="AG30" s="66">
        <v>4463320</v>
      </c>
      <c r="AH30" s="66">
        <v>4481230</v>
      </c>
      <c r="AI30" s="66">
        <v>4494310</v>
      </c>
      <c r="AJ30" s="66">
        <v>4502386</v>
      </c>
      <c r="AK30" s="66">
        <v>4275730</v>
      </c>
      <c r="AL30" s="66">
        <v>3942981</v>
      </c>
      <c r="AM30" s="66">
        <v>3762330</v>
      </c>
      <c r="AN30" s="66">
        <v>3750527</v>
      </c>
      <c r="AO30" s="66">
        <v>3907751</v>
      </c>
      <c r="AP30" s="66">
        <v>4047748</v>
      </c>
      <c r="AQ30" s="66">
        <v>4115059</v>
      </c>
      <c r="AR30" s="66">
        <v>4153014</v>
      </c>
      <c r="AS30" s="66">
        <v>4179350</v>
      </c>
      <c r="AT30" s="66">
        <v>4194932</v>
      </c>
      <c r="AU30" s="66">
        <v>4198410</v>
      </c>
      <c r="AV30" s="66">
        <v>4183757</v>
      </c>
      <c r="AW30" s="66">
        <v>4142860</v>
      </c>
      <c r="AX30" s="66">
        <v>4094297</v>
      </c>
      <c r="AY30" s="66">
        <v>4058086</v>
      </c>
      <c r="AZ30" s="66">
        <v>4007876</v>
      </c>
      <c r="BA30" s="66">
        <v>3943392</v>
      </c>
      <c r="BB30" s="66">
        <v>3877750</v>
      </c>
      <c r="BC30" s="66">
        <v>3811088</v>
      </c>
      <c r="BD30" s="66">
        <v>3743142</v>
      </c>
      <c r="BE30" s="66">
        <v>3674374</v>
      </c>
      <c r="BF30" s="66">
        <v>3617559</v>
      </c>
      <c r="BG30" s="66">
        <v>3571068</v>
      </c>
      <c r="BH30" s="66">
        <v>3524324</v>
      </c>
      <c r="BI30" s="66">
        <v>3480986</v>
      </c>
      <c r="BJ30" s="66">
        <v>3440027</v>
      </c>
      <c r="BK30" s="66">
        <v>3400129</v>
      </c>
      <c r="BL30" s="66">
        <v>3360711</v>
      </c>
      <c r="BM30" s="66">
        <v>3318407</v>
      </c>
      <c r="BN30" s="66">
        <v>3270943</v>
      </c>
      <c r="BO30" s="66">
        <v>3233526</v>
      </c>
      <c r="BP30" s="66">
        <v>3210847</v>
      </c>
      <c r="BQ30" s="204" t="s">
        <v>139</v>
      </c>
    </row>
    <row r="31" spans="1:69" x14ac:dyDescent="0.2">
      <c r="A31" s="204" t="s">
        <v>209</v>
      </c>
      <c r="B31" s="204" t="s">
        <v>210</v>
      </c>
      <c r="C31" s="204" t="s">
        <v>168</v>
      </c>
      <c r="D31" s="204" t="s">
        <v>169</v>
      </c>
      <c r="E31" s="66">
        <v>8198000</v>
      </c>
      <c r="F31" s="66">
        <v>8271216</v>
      </c>
      <c r="G31" s="66">
        <v>8351928</v>
      </c>
      <c r="H31" s="66">
        <v>8437232</v>
      </c>
      <c r="I31" s="66">
        <v>8524224</v>
      </c>
      <c r="J31" s="66">
        <v>8610000</v>
      </c>
      <c r="K31" s="66">
        <v>8696496</v>
      </c>
      <c r="L31" s="66">
        <v>8785648</v>
      </c>
      <c r="M31" s="66">
        <v>8874552</v>
      </c>
      <c r="N31" s="66">
        <v>8960304</v>
      </c>
      <c r="O31" s="66">
        <v>9040000</v>
      </c>
      <c r="P31" s="66">
        <v>9115576</v>
      </c>
      <c r="Q31" s="66">
        <v>9188968</v>
      </c>
      <c r="R31" s="66">
        <v>9257272</v>
      </c>
      <c r="S31" s="66">
        <v>9317584</v>
      </c>
      <c r="T31" s="66">
        <v>9367000</v>
      </c>
      <c r="U31" s="66">
        <v>9411000</v>
      </c>
      <c r="V31" s="66">
        <v>9463000</v>
      </c>
      <c r="W31" s="66">
        <v>9525000</v>
      </c>
      <c r="X31" s="66">
        <v>9584000</v>
      </c>
      <c r="Y31" s="66">
        <v>9643000</v>
      </c>
      <c r="Z31" s="66">
        <v>9710000</v>
      </c>
      <c r="AA31" s="66">
        <v>9776000</v>
      </c>
      <c r="AB31" s="66">
        <v>9843000</v>
      </c>
      <c r="AC31" s="66">
        <v>9910000</v>
      </c>
      <c r="AD31" s="66">
        <v>9975000</v>
      </c>
      <c r="AE31" s="66">
        <v>10043000</v>
      </c>
      <c r="AF31" s="66">
        <v>10111000</v>
      </c>
      <c r="AG31" s="66">
        <v>10140000</v>
      </c>
      <c r="AH31" s="66">
        <v>10170000</v>
      </c>
      <c r="AI31" s="66">
        <v>10189348</v>
      </c>
      <c r="AJ31" s="66">
        <v>10194050</v>
      </c>
      <c r="AK31" s="66">
        <v>10216470</v>
      </c>
      <c r="AL31" s="66">
        <v>10239050</v>
      </c>
      <c r="AM31" s="66">
        <v>10226955</v>
      </c>
      <c r="AN31" s="66">
        <v>10193831</v>
      </c>
      <c r="AO31" s="66">
        <v>10159569</v>
      </c>
      <c r="AP31" s="66">
        <v>10117433</v>
      </c>
      <c r="AQ31" s="66">
        <v>10071963</v>
      </c>
      <c r="AR31" s="66">
        <v>10026738</v>
      </c>
      <c r="AS31" s="66">
        <v>9979610</v>
      </c>
      <c r="AT31" s="66">
        <v>9928549</v>
      </c>
      <c r="AU31" s="66">
        <v>9865548</v>
      </c>
      <c r="AV31" s="66">
        <v>9796749</v>
      </c>
      <c r="AW31" s="66">
        <v>9730146</v>
      </c>
      <c r="AX31" s="66">
        <v>9663915</v>
      </c>
      <c r="AY31" s="66">
        <v>9604924</v>
      </c>
      <c r="AZ31" s="66">
        <v>9560953</v>
      </c>
      <c r="BA31" s="66">
        <v>9527985</v>
      </c>
      <c r="BB31" s="66">
        <v>9504583</v>
      </c>
      <c r="BC31" s="66">
        <v>9483836</v>
      </c>
      <c r="BD31" s="66">
        <v>9461643</v>
      </c>
      <c r="BE31" s="66">
        <v>9446836</v>
      </c>
      <c r="BF31" s="66">
        <v>9443211</v>
      </c>
      <c r="BG31" s="66">
        <v>9448515</v>
      </c>
      <c r="BH31" s="66">
        <v>9461076</v>
      </c>
      <c r="BI31" s="66">
        <v>9469379</v>
      </c>
      <c r="BJ31" s="66">
        <v>9458989</v>
      </c>
      <c r="BK31" s="66">
        <v>9438785</v>
      </c>
      <c r="BL31" s="66">
        <v>9419758</v>
      </c>
      <c r="BM31" s="66">
        <v>9379952</v>
      </c>
      <c r="BN31" s="66">
        <v>9302585</v>
      </c>
      <c r="BO31" s="66">
        <v>9228071</v>
      </c>
      <c r="BP31" s="66">
        <v>9178298</v>
      </c>
      <c r="BQ31" s="204" t="s">
        <v>139</v>
      </c>
    </row>
    <row r="32" spans="1:69" x14ac:dyDescent="0.2">
      <c r="A32" s="204" t="s">
        <v>211</v>
      </c>
      <c r="B32" s="204" t="s">
        <v>212</v>
      </c>
      <c r="C32" s="204" t="s">
        <v>168</v>
      </c>
      <c r="D32" s="204" t="s">
        <v>169</v>
      </c>
      <c r="E32" s="66">
        <v>91403</v>
      </c>
      <c r="F32" s="66">
        <v>93757</v>
      </c>
      <c r="G32" s="66">
        <v>96188</v>
      </c>
      <c r="H32" s="66">
        <v>98862</v>
      </c>
      <c r="I32" s="66">
        <v>101772</v>
      </c>
      <c r="J32" s="66">
        <v>104838</v>
      </c>
      <c r="K32" s="66">
        <v>108062</v>
      </c>
      <c r="L32" s="66">
        <v>111411</v>
      </c>
      <c r="M32" s="66">
        <v>114825</v>
      </c>
      <c r="N32" s="66">
        <v>118145</v>
      </c>
      <c r="O32" s="66">
        <v>120905</v>
      </c>
      <c r="P32" s="66">
        <v>123091</v>
      </c>
      <c r="Q32" s="66">
        <v>125054</v>
      </c>
      <c r="R32" s="66">
        <v>126875</v>
      </c>
      <c r="S32" s="66">
        <v>128620</v>
      </c>
      <c r="T32" s="66">
        <v>130801</v>
      </c>
      <c r="U32" s="66">
        <v>133471</v>
      </c>
      <c r="V32" s="66">
        <v>136183</v>
      </c>
      <c r="W32" s="66">
        <v>138933</v>
      </c>
      <c r="X32" s="66">
        <v>141823</v>
      </c>
      <c r="Y32" s="66">
        <v>145133</v>
      </c>
      <c r="Z32" s="66">
        <v>148764</v>
      </c>
      <c r="AA32" s="66">
        <v>152409</v>
      </c>
      <c r="AB32" s="66">
        <v>156053</v>
      </c>
      <c r="AC32" s="66">
        <v>159721</v>
      </c>
      <c r="AD32" s="66">
        <v>163436</v>
      </c>
      <c r="AE32" s="66">
        <v>167191</v>
      </c>
      <c r="AF32" s="66">
        <v>170980</v>
      </c>
      <c r="AG32" s="66">
        <v>174817</v>
      </c>
      <c r="AH32" s="66">
        <v>178695</v>
      </c>
      <c r="AI32" s="66">
        <v>182589</v>
      </c>
      <c r="AJ32" s="66">
        <v>186462</v>
      </c>
      <c r="AK32" s="66">
        <v>190299</v>
      </c>
      <c r="AL32" s="66">
        <v>194177</v>
      </c>
      <c r="AM32" s="66">
        <v>198416</v>
      </c>
      <c r="AN32" s="66">
        <v>203556</v>
      </c>
      <c r="AO32" s="66">
        <v>209840</v>
      </c>
      <c r="AP32" s="66">
        <v>217117</v>
      </c>
      <c r="AQ32" s="66">
        <v>224907</v>
      </c>
      <c r="AR32" s="66">
        <v>232733</v>
      </c>
      <c r="AS32" s="66">
        <v>240406</v>
      </c>
      <c r="AT32" s="66">
        <v>248100</v>
      </c>
      <c r="AU32" s="66">
        <v>255987</v>
      </c>
      <c r="AV32" s="66">
        <v>263998</v>
      </c>
      <c r="AW32" s="66">
        <v>272128</v>
      </c>
      <c r="AX32" s="66">
        <v>280375</v>
      </c>
      <c r="AY32" s="66">
        <v>288729</v>
      </c>
      <c r="AZ32" s="66">
        <v>297173</v>
      </c>
      <c r="BA32" s="66">
        <v>305671</v>
      </c>
      <c r="BB32" s="66">
        <v>314171</v>
      </c>
      <c r="BC32" s="66">
        <v>322106</v>
      </c>
      <c r="BD32" s="66">
        <v>329538</v>
      </c>
      <c r="BE32" s="66">
        <v>337059</v>
      </c>
      <c r="BF32" s="66">
        <v>344688</v>
      </c>
      <c r="BG32" s="66">
        <v>352335</v>
      </c>
      <c r="BH32" s="66">
        <v>359871</v>
      </c>
      <c r="BI32" s="66">
        <v>367313</v>
      </c>
      <c r="BJ32" s="66">
        <v>374693</v>
      </c>
      <c r="BK32" s="66">
        <v>382066</v>
      </c>
      <c r="BL32" s="66">
        <v>389095</v>
      </c>
      <c r="BM32" s="66">
        <v>394921</v>
      </c>
      <c r="BN32" s="66">
        <v>400031</v>
      </c>
      <c r="BO32" s="66">
        <v>405272</v>
      </c>
      <c r="BP32" s="66">
        <v>410825</v>
      </c>
      <c r="BQ32" s="204" t="s">
        <v>139</v>
      </c>
    </row>
    <row r="33" spans="1:69" x14ac:dyDescent="0.2">
      <c r="A33" s="204" t="s">
        <v>213</v>
      </c>
      <c r="B33" s="204" t="s">
        <v>214</v>
      </c>
      <c r="C33" s="204" t="s">
        <v>168</v>
      </c>
      <c r="D33" s="204" t="s">
        <v>169</v>
      </c>
      <c r="E33" s="66">
        <v>44400</v>
      </c>
      <c r="F33" s="66">
        <v>45500</v>
      </c>
      <c r="G33" s="66">
        <v>46600</v>
      </c>
      <c r="H33" s="66">
        <v>47700</v>
      </c>
      <c r="I33" s="66">
        <v>48900</v>
      </c>
      <c r="J33" s="66">
        <v>50100</v>
      </c>
      <c r="K33" s="66">
        <v>51000</v>
      </c>
      <c r="L33" s="66">
        <v>52000</v>
      </c>
      <c r="M33" s="66">
        <v>53000</v>
      </c>
      <c r="N33" s="66">
        <v>54000</v>
      </c>
      <c r="O33" s="66">
        <v>55000</v>
      </c>
      <c r="P33" s="66">
        <v>54600</v>
      </c>
      <c r="Q33" s="66">
        <v>54200</v>
      </c>
      <c r="R33" s="66">
        <v>53800</v>
      </c>
      <c r="S33" s="66">
        <v>53400</v>
      </c>
      <c r="T33" s="66">
        <v>53000</v>
      </c>
      <c r="U33" s="66">
        <v>53200</v>
      </c>
      <c r="V33" s="66">
        <v>53400</v>
      </c>
      <c r="W33" s="66">
        <v>53600</v>
      </c>
      <c r="X33" s="66">
        <v>53800</v>
      </c>
      <c r="Y33" s="66">
        <v>54670</v>
      </c>
      <c r="Z33" s="66">
        <v>55050</v>
      </c>
      <c r="AA33" s="66">
        <v>55449</v>
      </c>
      <c r="AB33" s="66">
        <v>55930</v>
      </c>
      <c r="AC33" s="66">
        <v>56423</v>
      </c>
      <c r="AD33" s="66">
        <v>56898</v>
      </c>
      <c r="AE33" s="66">
        <v>57382</v>
      </c>
      <c r="AF33" s="66">
        <v>57849</v>
      </c>
      <c r="AG33" s="66">
        <v>58347</v>
      </c>
      <c r="AH33" s="66">
        <v>58841</v>
      </c>
      <c r="AI33" s="66">
        <v>59326</v>
      </c>
      <c r="AJ33" s="66">
        <v>59021</v>
      </c>
      <c r="AK33" s="66">
        <v>58595</v>
      </c>
      <c r="AL33" s="66">
        <v>58910</v>
      </c>
      <c r="AM33" s="66">
        <v>59320</v>
      </c>
      <c r="AN33" s="66">
        <v>59746</v>
      </c>
      <c r="AO33" s="66">
        <v>60129</v>
      </c>
      <c r="AP33" s="66">
        <v>60497</v>
      </c>
      <c r="AQ33" s="66">
        <v>60943</v>
      </c>
      <c r="AR33" s="66">
        <v>61285</v>
      </c>
      <c r="AS33" s="66">
        <v>61833</v>
      </c>
      <c r="AT33" s="66">
        <v>62504</v>
      </c>
      <c r="AU33" s="66">
        <v>62912</v>
      </c>
      <c r="AV33" s="66">
        <v>63325</v>
      </c>
      <c r="AW33" s="66">
        <v>63740</v>
      </c>
      <c r="AX33" s="66">
        <v>64154</v>
      </c>
      <c r="AY33" s="66">
        <v>64523</v>
      </c>
      <c r="AZ33" s="66">
        <v>64888</v>
      </c>
      <c r="BA33" s="66">
        <v>65273</v>
      </c>
      <c r="BB33" s="66">
        <v>65636</v>
      </c>
      <c r="BC33" s="66">
        <v>65124</v>
      </c>
      <c r="BD33" s="66">
        <v>64564</v>
      </c>
      <c r="BE33" s="66">
        <v>64798</v>
      </c>
      <c r="BF33" s="66">
        <v>65001</v>
      </c>
      <c r="BG33" s="66">
        <v>65138</v>
      </c>
      <c r="BH33" s="66">
        <v>65237</v>
      </c>
      <c r="BI33" s="66">
        <v>64554</v>
      </c>
      <c r="BJ33" s="66">
        <v>63873</v>
      </c>
      <c r="BK33" s="66">
        <v>63918</v>
      </c>
      <c r="BL33" s="66">
        <v>63911</v>
      </c>
      <c r="BM33" s="66">
        <v>63893</v>
      </c>
      <c r="BN33" s="66">
        <v>63764</v>
      </c>
      <c r="BO33" s="66">
        <v>63595</v>
      </c>
      <c r="BP33" s="66">
        <v>63489</v>
      </c>
      <c r="BQ33" s="204" t="s">
        <v>139</v>
      </c>
    </row>
    <row r="34" spans="1:69" x14ac:dyDescent="0.2">
      <c r="A34" s="204" t="s">
        <v>215</v>
      </c>
      <c r="B34" s="204" t="s">
        <v>216</v>
      </c>
      <c r="C34" s="204" t="s">
        <v>168</v>
      </c>
      <c r="D34" s="204" t="s">
        <v>169</v>
      </c>
      <c r="E34" s="66">
        <v>3707515</v>
      </c>
      <c r="F34" s="66">
        <v>3784744</v>
      </c>
      <c r="G34" s="66">
        <v>3864140</v>
      </c>
      <c r="H34" s="66">
        <v>3945729</v>
      </c>
      <c r="I34" s="66">
        <v>4029472</v>
      </c>
      <c r="J34" s="66">
        <v>4115511</v>
      </c>
      <c r="K34" s="66">
        <v>4204065</v>
      </c>
      <c r="L34" s="66">
        <v>4295269</v>
      </c>
      <c r="M34" s="66">
        <v>4389249</v>
      </c>
      <c r="N34" s="66">
        <v>4486098</v>
      </c>
      <c r="O34" s="66">
        <v>4585693</v>
      </c>
      <c r="P34" s="66">
        <v>4688267</v>
      </c>
      <c r="Q34" s="66">
        <v>4793804</v>
      </c>
      <c r="R34" s="66">
        <v>4902248</v>
      </c>
      <c r="S34" s="66">
        <v>5013765</v>
      </c>
      <c r="T34" s="66">
        <v>5127776</v>
      </c>
      <c r="U34" s="66">
        <v>5244355</v>
      </c>
      <c r="V34" s="66">
        <v>5363917</v>
      </c>
      <c r="W34" s="66">
        <v>5486132</v>
      </c>
      <c r="X34" s="66">
        <v>5610380</v>
      </c>
      <c r="Y34" s="66">
        <v>5736088</v>
      </c>
      <c r="Z34" s="66">
        <v>5862990</v>
      </c>
      <c r="AA34" s="66">
        <v>5991118</v>
      </c>
      <c r="AB34" s="66">
        <v>6120620</v>
      </c>
      <c r="AC34" s="66">
        <v>6251926</v>
      </c>
      <c r="AD34" s="66">
        <v>6385630</v>
      </c>
      <c r="AE34" s="66">
        <v>6521983</v>
      </c>
      <c r="AF34" s="66">
        <v>6661434</v>
      </c>
      <c r="AG34" s="66">
        <v>6804072</v>
      </c>
      <c r="AH34" s="66">
        <v>6949139</v>
      </c>
      <c r="AI34" s="66">
        <v>7096194</v>
      </c>
      <c r="AJ34" s="66">
        <v>7244891</v>
      </c>
      <c r="AK34" s="66">
        <v>7394419</v>
      </c>
      <c r="AL34" s="66">
        <v>7544489</v>
      </c>
      <c r="AM34" s="66">
        <v>7693722</v>
      </c>
      <c r="AN34" s="66">
        <v>7841471</v>
      </c>
      <c r="AO34" s="66">
        <v>7989367</v>
      </c>
      <c r="AP34" s="66">
        <v>8137619</v>
      </c>
      <c r="AQ34" s="66">
        <v>8286928</v>
      </c>
      <c r="AR34" s="66">
        <v>8439052</v>
      </c>
      <c r="AS34" s="66">
        <v>8592656</v>
      </c>
      <c r="AT34" s="66">
        <v>8746084</v>
      </c>
      <c r="AU34" s="66">
        <v>8900583</v>
      </c>
      <c r="AV34" s="66">
        <v>9057378</v>
      </c>
      <c r="AW34" s="66">
        <v>9216279</v>
      </c>
      <c r="AX34" s="66">
        <v>9377388</v>
      </c>
      <c r="AY34" s="66">
        <v>9542663</v>
      </c>
      <c r="AZ34" s="66">
        <v>9711152</v>
      </c>
      <c r="BA34" s="66">
        <v>9880593</v>
      </c>
      <c r="BB34" s="66">
        <v>10051317</v>
      </c>
      <c r="BC34" s="66">
        <v>10223270</v>
      </c>
      <c r="BD34" s="66">
        <v>10396246</v>
      </c>
      <c r="BE34" s="66">
        <v>10569697</v>
      </c>
      <c r="BF34" s="66">
        <v>10743349</v>
      </c>
      <c r="BG34" s="66">
        <v>10916987</v>
      </c>
      <c r="BH34" s="66">
        <v>11090085</v>
      </c>
      <c r="BI34" s="66">
        <v>11263015</v>
      </c>
      <c r="BJ34" s="66">
        <v>11435533</v>
      </c>
      <c r="BK34" s="66">
        <v>11606905</v>
      </c>
      <c r="BL34" s="66">
        <v>11777315</v>
      </c>
      <c r="BM34" s="66">
        <v>11936162</v>
      </c>
      <c r="BN34" s="66">
        <v>12079472</v>
      </c>
      <c r="BO34" s="66">
        <v>12224110</v>
      </c>
      <c r="BP34" s="66">
        <v>12388571</v>
      </c>
      <c r="BQ34" s="204" t="s">
        <v>139</v>
      </c>
    </row>
    <row r="35" spans="1:69" x14ac:dyDescent="0.2">
      <c r="A35" s="204" t="s">
        <v>217</v>
      </c>
      <c r="B35" s="204" t="s">
        <v>218</v>
      </c>
      <c r="C35" s="204" t="s">
        <v>168</v>
      </c>
      <c r="D35" s="204" t="s">
        <v>169</v>
      </c>
      <c r="E35" s="66">
        <v>73092515</v>
      </c>
      <c r="F35" s="66">
        <v>75330008</v>
      </c>
      <c r="G35" s="66">
        <v>77599218</v>
      </c>
      <c r="H35" s="66">
        <v>79915555</v>
      </c>
      <c r="I35" s="66">
        <v>82262794</v>
      </c>
      <c r="J35" s="66">
        <v>84623747</v>
      </c>
      <c r="K35" s="66">
        <v>86979283</v>
      </c>
      <c r="L35" s="66">
        <v>89323288</v>
      </c>
      <c r="M35" s="66">
        <v>91659246</v>
      </c>
      <c r="N35" s="66">
        <v>94000381</v>
      </c>
      <c r="O35" s="66">
        <v>96369875</v>
      </c>
      <c r="P35" s="66">
        <v>98766288</v>
      </c>
      <c r="Q35" s="66">
        <v>101194394</v>
      </c>
      <c r="R35" s="66">
        <v>103666904</v>
      </c>
      <c r="S35" s="66">
        <v>106167372</v>
      </c>
      <c r="T35" s="66">
        <v>108700515</v>
      </c>
      <c r="U35" s="66">
        <v>111286504</v>
      </c>
      <c r="V35" s="66">
        <v>113939886</v>
      </c>
      <c r="W35" s="66">
        <v>116664382</v>
      </c>
      <c r="X35" s="66">
        <v>119447303</v>
      </c>
      <c r="Y35" s="66">
        <v>122288383</v>
      </c>
      <c r="Z35" s="66">
        <v>125168060</v>
      </c>
      <c r="AA35" s="66">
        <v>128065095</v>
      </c>
      <c r="AB35" s="66">
        <v>130977370</v>
      </c>
      <c r="AC35" s="66">
        <v>133888775</v>
      </c>
      <c r="AD35" s="66">
        <v>136783180</v>
      </c>
      <c r="AE35" s="66">
        <v>139643355</v>
      </c>
      <c r="AF35" s="66">
        <v>142466264</v>
      </c>
      <c r="AG35" s="66">
        <v>145253973</v>
      </c>
      <c r="AH35" s="66">
        <v>148003411</v>
      </c>
      <c r="AI35" s="66">
        <v>150706446</v>
      </c>
      <c r="AJ35" s="66">
        <v>153336445</v>
      </c>
      <c r="AK35" s="66">
        <v>155900790</v>
      </c>
      <c r="AL35" s="66">
        <v>158440875</v>
      </c>
      <c r="AM35" s="66">
        <v>160980472</v>
      </c>
      <c r="AN35" s="66">
        <v>163515328</v>
      </c>
      <c r="AO35" s="66">
        <v>166037122</v>
      </c>
      <c r="AP35" s="66">
        <v>168546707</v>
      </c>
      <c r="AQ35" s="66">
        <v>171039804</v>
      </c>
      <c r="AR35" s="66">
        <v>173486281</v>
      </c>
      <c r="AS35" s="66">
        <v>175873720</v>
      </c>
      <c r="AT35" s="66">
        <v>178211881</v>
      </c>
      <c r="AU35" s="66">
        <v>180476685</v>
      </c>
      <c r="AV35" s="66">
        <v>182629278</v>
      </c>
      <c r="AW35" s="66">
        <v>184722043</v>
      </c>
      <c r="AX35" s="66">
        <v>186797334</v>
      </c>
      <c r="AY35" s="66">
        <v>188820682</v>
      </c>
      <c r="AZ35" s="66">
        <v>190779453</v>
      </c>
      <c r="BA35" s="66">
        <v>192672317</v>
      </c>
      <c r="BB35" s="66">
        <v>194517549</v>
      </c>
      <c r="BC35" s="66">
        <v>196353492</v>
      </c>
      <c r="BD35" s="66">
        <v>198185302</v>
      </c>
      <c r="BE35" s="66">
        <v>199977707</v>
      </c>
      <c r="BF35" s="66">
        <v>201721767</v>
      </c>
      <c r="BG35" s="66">
        <v>203459650</v>
      </c>
      <c r="BH35" s="66">
        <v>205188205</v>
      </c>
      <c r="BI35" s="66">
        <v>206859578</v>
      </c>
      <c r="BJ35" s="66">
        <v>208504960</v>
      </c>
      <c r="BK35" s="66">
        <v>210166592</v>
      </c>
      <c r="BL35" s="66">
        <v>211782878</v>
      </c>
      <c r="BM35" s="66">
        <v>213196304</v>
      </c>
      <c r="BN35" s="66">
        <v>214326223</v>
      </c>
      <c r="BO35" s="66">
        <v>215313498</v>
      </c>
      <c r="BP35" s="66">
        <v>216422446</v>
      </c>
      <c r="BQ35" s="204" t="s">
        <v>139</v>
      </c>
    </row>
    <row r="36" spans="1:69" x14ac:dyDescent="0.2">
      <c r="A36" s="204" t="s">
        <v>219</v>
      </c>
      <c r="B36" s="204" t="s">
        <v>220</v>
      </c>
      <c r="C36" s="204" t="s">
        <v>168</v>
      </c>
      <c r="D36" s="204" t="s">
        <v>169</v>
      </c>
      <c r="E36" s="66">
        <v>232550</v>
      </c>
      <c r="F36" s="66">
        <v>233698</v>
      </c>
      <c r="G36" s="66">
        <v>234829</v>
      </c>
      <c r="H36" s="66">
        <v>235875</v>
      </c>
      <c r="I36" s="66">
        <v>236834</v>
      </c>
      <c r="J36" s="66">
        <v>237694</v>
      </c>
      <c r="K36" s="66">
        <v>238494</v>
      </c>
      <c r="L36" s="66">
        <v>239238</v>
      </c>
      <c r="M36" s="66">
        <v>239905</v>
      </c>
      <c r="N36" s="66">
        <v>240594</v>
      </c>
      <c r="O36" s="66">
        <v>241397</v>
      </c>
      <c r="P36" s="66">
        <v>242350</v>
      </c>
      <c r="Q36" s="66">
        <v>243458</v>
      </c>
      <c r="R36" s="66">
        <v>244643</v>
      </c>
      <c r="S36" s="66">
        <v>245851</v>
      </c>
      <c r="T36" s="66">
        <v>247090</v>
      </c>
      <c r="U36" s="66">
        <v>248359</v>
      </c>
      <c r="V36" s="66">
        <v>249663</v>
      </c>
      <c r="W36" s="66">
        <v>251009</v>
      </c>
      <c r="X36" s="66">
        <v>252334</v>
      </c>
      <c r="Y36" s="66">
        <v>253575</v>
      </c>
      <c r="Z36" s="66">
        <v>254684</v>
      </c>
      <c r="AA36" s="66">
        <v>255642</v>
      </c>
      <c r="AB36" s="66">
        <v>256505</v>
      </c>
      <c r="AC36" s="66">
        <v>257279</v>
      </c>
      <c r="AD36" s="66">
        <v>257911</v>
      </c>
      <c r="AE36" s="66">
        <v>258370</v>
      </c>
      <c r="AF36" s="66">
        <v>258654</v>
      </c>
      <c r="AG36" s="66">
        <v>258762</v>
      </c>
      <c r="AH36" s="66">
        <v>258759</v>
      </c>
      <c r="AI36" s="66">
        <v>258868</v>
      </c>
      <c r="AJ36" s="66">
        <v>259402</v>
      </c>
      <c r="AK36" s="66">
        <v>260212</v>
      </c>
      <c r="AL36" s="66">
        <v>260995</v>
      </c>
      <c r="AM36" s="66">
        <v>261712</v>
      </c>
      <c r="AN36" s="66">
        <v>262303</v>
      </c>
      <c r="AO36" s="66">
        <v>262793</v>
      </c>
      <c r="AP36" s="66">
        <v>263224</v>
      </c>
      <c r="AQ36" s="66">
        <v>263642</v>
      </c>
      <c r="AR36" s="66">
        <v>264170</v>
      </c>
      <c r="AS36" s="66">
        <v>264657</v>
      </c>
      <c r="AT36" s="66">
        <v>265377</v>
      </c>
      <c r="AU36" s="66">
        <v>266455</v>
      </c>
      <c r="AV36" s="66">
        <v>267499</v>
      </c>
      <c r="AW36" s="66">
        <v>268505</v>
      </c>
      <c r="AX36" s="66">
        <v>269477</v>
      </c>
      <c r="AY36" s="66">
        <v>270425</v>
      </c>
      <c r="AZ36" s="66">
        <v>271444</v>
      </c>
      <c r="BA36" s="66">
        <v>272635</v>
      </c>
      <c r="BB36" s="66">
        <v>273791</v>
      </c>
      <c r="BC36" s="66">
        <v>274711</v>
      </c>
      <c r="BD36" s="66">
        <v>275486</v>
      </c>
      <c r="BE36" s="66">
        <v>276197</v>
      </c>
      <c r="BF36" s="66">
        <v>276865</v>
      </c>
      <c r="BG36" s="66">
        <v>277493</v>
      </c>
      <c r="BH36" s="66">
        <v>278083</v>
      </c>
      <c r="BI36" s="66">
        <v>278649</v>
      </c>
      <c r="BJ36" s="66">
        <v>279187</v>
      </c>
      <c r="BK36" s="66">
        <v>279688</v>
      </c>
      <c r="BL36" s="66">
        <v>280180</v>
      </c>
      <c r="BM36" s="66">
        <v>280693</v>
      </c>
      <c r="BN36" s="66">
        <v>281200</v>
      </c>
      <c r="BO36" s="66">
        <v>281635</v>
      </c>
      <c r="BP36" s="66">
        <v>281995</v>
      </c>
      <c r="BQ36" s="204" t="s">
        <v>139</v>
      </c>
    </row>
    <row r="37" spans="1:69" x14ac:dyDescent="0.2">
      <c r="A37" s="204" t="s">
        <v>221</v>
      </c>
      <c r="B37" s="204" t="s">
        <v>222</v>
      </c>
      <c r="C37" s="204" t="s">
        <v>168</v>
      </c>
      <c r="D37" s="204" t="s">
        <v>169</v>
      </c>
      <c r="E37" s="66">
        <v>85346</v>
      </c>
      <c r="F37" s="66">
        <v>89561</v>
      </c>
      <c r="G37" s="66">
        <v>93837</v>
      </c>
      <c r="H37" s="66">
        <v>98277</v>
      </c>
      <c r="I37" s="66">
        <v>102904</v>
      </c>
      <c r="J37" s="66">
        <v>107686</v>
      </c>
      <c r="K37" s="66">
        <v>112597</v>
      </c>
      <c r="L37" s="66">
        <v>117628</v>
      </c>
      <c r="M37" s="66">
        <v>122764</v>
      </c>
      <c r="N37" s="66">
        <v>128012</v>
      </c>
      <c r="O37" s="66">
        <v>133343</v>
      </c>
      <c r="P37" s="66">
        <v>138666</v>
      </c>
      <c r="Q37" s="66">
        <v>143886</v>
      </c>
      <c r="R37" s="66">
        <v>149065</v>
      </c>
      <c r="S37" s="66">
        <v>154314</v>
      </c>
      <c r="T37" s="66">
        <v>159653</v>
      </c>
      <c r="U37" s="66">
        <v>165064</v>
      </c>
      <c r="V37" s="66">
        <v>170560</v>
      </c>
      <c r="W37" s="66">
        <v>176176</v>
      </c>
      <c r="X37" s="66">
        <v>181951</v>
      </c>
      <c r="Y37" s="66">
        <v>187921</v>
      </c>
      <c r="Z37" s="66">
        <v>194099</v>
      </c>
      <c r="AA37" s="66">
        <v>200630</v>
      </c>
      <c r="AB37" s="66">
        <v>207523</v>
      </c>
      <c r="AC37" s="66">
        <v>214682</v>
      </c>
      <c r="AD37" s="66">
        <v>222119</v>
      </c>
      <c r="AE37" s="66">
        <v>229815</v>
      </c>
      <c r="AF37" s="66">
        <v>237712</v>
      </c>
      <c r="AG37" s="66">
        <v>245729</v>
      </c>
      <c r="AH37" s="66">
        <v>253821</v>
      </c>
      <c r="AI37" s="66">
        <v>261928</v>
      </c>
      <c r="AJ37" s="66">
        <v>269860</v>
      </c>
      <c r="AK37" s="66">
        <v>277416</v>
      </c>
      <c r="AL37" s="66">
        <v>284713</v>
      </c>
      <c r="AM37" s="66">
        <v>291935</v>
      </c>
      <c r="AN37" s="66">
        <v>299097</v>
      </c>
      <c r="AO37" s="66">
        <v>306196</v>
      </c>
      <c r="AP37" s="66">
        <v>313215</v>
      </c>
      <c r="AQ37" s="66">
        <v>320152</v>
      </c>
      <c r="AR37" s="66">
        <v>327045</v>
      </c>
      <c r="AS37" s="66">
        <v>333926</v>
      </c>
      <c r="AT37" s="66">
        <v>340748</v>
      </c>
      <c r="AU37" s="66">
        <v>347463</v>
      </c>
      <c r="AV37" s="66">
        <v>354045</v>
      </c>
      <c r="AW37" s="66">
        <v>360461</v>
      </c>
      <c r="AX37" s="66">
        <v>366717</v>
      </c>
      <c r="AY37" s="66">
        <v>372808</v>
      </c>
      <c r="AZ37" s="66">
        <v>378748</v>
      </c>
      <c r="BA37" s="66">
        <v>384568</v>
      </c>
      <c r="BB37" s="66">
        <v>390311</v>
      </c>
      <c r="BC37" s="66">
        <v>396053</v>
      </c>
      <c r="BD37" s="66">
        <v>401506</v>
      </c>
      <c r="BE37" s="66">
        <v>406634</v>
      </c>
      <c r="BF37" s="66">
        <v>411702</v>
      </c>
      <c r="BG37" s="66">
        <v>416656</v>
      </c>
      <c r="BH37" s="66">
        <v>421437</v>
      </c>
      <c r="BI37" s="66">
        <v>425994</v>
      </c>
      <c r="BJ37" s="66">
        <v>430276</v>
      </c>
      <c r="BK37" s="66">
        <v>434274</v>
      </c>
      <c r="BL37" s="66">
        <v>438048</v>
      </c>
      <c r="BM37" s="66">
        <v>441725</v>
      </c>
      <c r="BN37" s="66">
        <v>445373</v>
      </c>
      <c r="BO37" s="66">
        <v>449002</v>
      </c>
      <c r="BP37" s="66">
        <v>452524</v>
      </c>
      <c r="BQ37" s="204" t="s">
        <v>139</v>
      </c>
    </row>
    <row r="38" spans="1:69" x14ac:dyDescent="0.2">
      <c r="A38" s="204" t="s">
        <v>223</v>
      </c>
      <c r="B38" s="204" t="s">
        <v>224</v>
      </c>
      <c r="C38" s="204" t="s">
        <v>168</v>
      </c>
      <c r="D38" s="204" t="s">
        <v>169</v>
      </c>
      <c r="E38" s="66">
        <v>221266</v>
      </c>
      <c r="F38" s="66">
        <v>227071</v>
      </c>
      <c r="G38" s="66">
        <v>233417</v>
      </c>
      <c r="H38" s="66">
        <v>240268</v>
      </c>
      <c r="I38" s="66">
        <v>247444</v>
      </c>
      <c r="J38" s="66">
        <v>255010</v>
      </c>
      <c r="K38" s="66">
        <v>262976</v>
      </c>
      <c r="L38" s="66">
        <v>271339</v>
      </c>
      <c r="M38" s="66">
        <v>280102</v>
      </c>
      <c r="N38" s="66">
        <v>289296</v>
      </c>
      <c r="O38" s="66">
        <v>298894</v>
      </c>
      <c r="P38" s="66">
        <v>308837</v>
      </c>
      <c r="Q38" s="66">
        <v>319128</v>
      </c>
      <c r="R38" s="66">
        <v>329800</v>
      </c>
      <c r="S38" s="66">
        <v>340842</v>
      </c>
      <c r="T38" s="66">
        <v>352269</v>
      </c>
      <c r="U38" s="66">
        <v>364119</v>
      </c>
      <c r="V38" s="66">
        <v>376387</v>
      </c>
      <c r="W38" s="66">
        <v>389072</v>
      </c>
      <c r="X38" s="66">
        <v>402063</v>
      </c>
      <c r="Y38" s="66">
        <v>415257</v>
      </c>
      <c r="Z38" s="66">
        <v>428641</v>
      </c>
      <c r="AA38" s="66">
        <v>442201</v>
      </c>
      <c r="AB38" s="66">
        <v>456033</v>
      </c>
      <c r="AC38" s="66">
        <v>470165</v>
      </c>
      <c r="AD38" s="66">
        <v>484528</v>
      </c>
      <c r="AE38" s="66">
        <v>499151</v>
      </c>
      <c r="AF38" s="66">
        <v>514026</v>
      </c>
      <c r="AG38" s="66">
        <v>529051</v>
      </c>
      <c r="AH38" s="66">
        <v>544209</v>
      </c>
      <c r="AI38" s="66">
        <v>558442</v>
      </c>
      <c r="AJ38" s="66">
        <v>567710</v>
      </c>
      <c r="AK38" s="66">
        <v>545944</v>
      </c>
      <c r="AL38" s="66">
        <v>520838</v>
      </c>
      <c r="AM38" s="66">
        <v>521260</v>
      </c>
      <c r="AN38" s="66">
        <v>527536</v>
      </c>
      <c r="AO38" s="66">
        <v>537494</v>
      </c>
      <c r="AP38" s="66">
        <v>546865</v>
      </c>
      <c r="AQ38" s="66">
        <v>557143</v>
      </c>
      <c r="AR38" s="66">
        <v>570990</v>
      </c>
      <c r="AS38" s="66">
        <v>587207</v>
      </c>
      <c r="AT38" s="66">
        <v>603234</v>
      </c>
      <c r="AU38" s="66">
        <v>619048</v>
      </c>
      <c r="AV38" s="66">
        <v>634627</v>
      </c>
      <c r="AW38" s="66">
        <v>649991</v>
      </c>
      <c r="AX38" s="66">
        <v>663323</v>
      </c>
      <c r="AY38" s="66">
        <v>673260</v>
      </c>
      <c r="AZ38" s="66">
        <v>681614</v>
      </c>
      <c r="BA38" s="66">
        <v>689737</v>
      </c>
      <c r="BB38" s="66">
        <v>697678</v>
      </c>
      <c r="BC38" s="66">
        <v>705516</v>
      </c>
      <c r="BD38" s="66">
        <v>713331</v>
      </c>
      <c r="BE38" s="66">
        <v>721145</v>
      </c>
      <c r="BF38" s="66">
        <v>728889</v>
      </c>
      <c r="BG38" s="66">
        <v>736357</v>
      </c>
      <c r="BH38" s="66">
        <v>743274</v>
      </c>
      <c r="BI38" s="66">
        <v>749761</v>
      </c>
      <c r="BJ38" s="66">
        <v>756121</v>
      </c>
      <c r="BK38" s="66">
        <v>762096</v>
      </c>
      <c r="BL38" s="66">
        <v>767459</v>
      </c>
      <c r="BM38" s="66">
        <v>772506</v>
      </c>
      <c r="BN38" s="66">
        <v>777486</v>
      </c>
      <c r="BO38" s="66">
        <v>782455</v>
      </c>
      <c r="BP38" s="66">
        <v>787424</v>
      </c>
      <c r="BQ38" s="204" t="s">
        <v>139</v>
      </c>
    </row>
    <row r="39" spans="1:69" x14ac:dyDescent="0.2">
      <c r="A39" s="204" t="s">
        <v>225</v>
      </c>
      <c r="B39" s="204" t="s">
        <v>226</v>
      </c>
      <c r="C39" s="204" t="s">
        <v>168</v>
      </c>
      <c r="D39" s="204" t="s">
        <v>169</v>
      </c>
      <c r="E39" s="66">
        <v>512865</v>
      </c>
      <c r="F39" s="66">
        <v>524403</v>
      </c>
      <c r="G39" s="66">
        <v>536428</v>
      </c>
      <c r="H39" s="66">
        <v>549041</v>
      </c>
      <c r="I39" s="66">
        <v>562274</v>
      </c>
      <c r="J39" s="66">
        <v>570975</v>
      </c>
      <c r="K39" s="66">
        <v>574855</v>
      </c>
      <c r="L39" s="66">
        <v>578723</v>
      </c>
      <c r="M39" s="66">
        <v>582655</v>
      </c>
      <c r="N39" s="66">
        <v>586737</v>
      </c>
      <c r="O39" s="66">
        <v>592244</v>
      </c>
      <c r="P39" s="66">
        <v>604139</v>
      </c>
      <c r="Q39" s="66">
        <v>626601</v>
      </c>
      <c r="R39" s="66">
        <v>657246</v>
      </c>
      <c r="S39" s="66">
        <v>691569</v>
      </c>
      <c r="T39" s="66">
        <v>727930</v>
      </c>
      <c r="U39" s="66">
        <v>766424</v>
      </c>
      <c r="V39" s="66">
        <v>806968</v>
      </c>
      <c r="W39" s="66">
        <v>849394</v>
      </c>
      <c r="X39" s="66">
        <v>893500</v>
      </c>
      <c r="Y39" s="66">
        <v>938578</v>
      </c>
      <c r="Z39" s="66">
        <v>982747</v>
      </c>
      <c r="AA39" s="66">
        <v>1023009</v>
      </c>
      <c r="AB39" s="66">
        <v>1060717</v>
      </c>
      <c r="AC39" s="66">
        <v>1099170</v>
      </c>
      <c r="AD39" s="66">
        <v>1138704</v>
      </c>
      <c r="AE39" s="66">
        <v>1179263</v>
      </c>
      <c r="AF39" s="66">
        <v>1220361</v>
      </c>
      <c r="AG39" s="66">
        <v>1261272</v>
      </c>
      <c r="AH39" s="66">
        <v>1301671</v>
      </c>
      <c r="AI39" s="66">
        <v>1341474</v>
      </c>
      <c r="AJ39" s="66">
        <v>1380584</v>
      </c>
      <c r="AK39" s="66">
        <v>1420695</v>
      </c>
      <c r="AL39" s="66">
        <v>1462262</v>
      </c>
      <c r="AM39" s="66">
        <v>1503544</v>
      </c>
      <c r="AN39" s="66">
        <v>1543634</v>
      </c>
      <c r="AO39" s="66">
        <v>1582169</v>
      </c>
      <c r="AP39" s="66">
        <v>1619354</v>
      </c>
      <c r="AQ39" s="66">
        <v>1655699</v>
      </c>
      <c r="AR39" s="66">
        <v>1691558</v>
      </c>
      <c r="AS39" s="66">
        <v>1726985</v>
      </c>
      <c r="AT39" s="66">
        <v>1761930</v>
      </c>
      <c r="AU39" s="66">
        <v>1795130</v>
      </c>
      <c r="AV39" s="66">
        <v>1826863</v>
      </c>
      <c r="AW39" s="66">
        <v>1859085</v>
      </c>
      <c r="AX39" s="66">
        <v>1892807</v>
      </c>
      <c r="AY39" s="66">
        <v>1928704</v>
      </c>
      <c r="AZ39" s="66">
        <v>1966977</v>
      </c>
      <c r="BA39" s="66">
        <v>2007320</v>
      </c>
      <c r="BB39" s="66">
        <v>2048997</v>
      </c>
      <c r="BC39" s="66">
        <v>2091664</v>
      </c>
      <c r="BD39" s="66">
        <v>2134037</v>
      </c>
      <c r="BE39" s="66">
        <v>2175425</v>
      </c>
      <c r="BF39" s="66">
        <v>2217278</v>
      </c>
      <c r="BG39" s="66">
        <v>2260376</v>
      </c>
      <c r="BH39" s="66">
        <v>2305171</v>
      </c>
      <c r="BI39" s="66">
        <v>2352416</v>
      </c>
      <c r="BJ39" s="66">
        <v>2401840</v>
      </c>
      <c r="BK39" s="66">
        <v>2451409</v>
      </c>
      <c r="BL39" s="66">
        <v>2499702</v>
      </c>
      <c r="BM39" s="66">
        <v>2546402</v>
      </c>
      <c r="BN39" s="66">
        <v>2588423</v>
      </c>
      <c r="BO39" s="66">
        <v>2630296</v>
      </c>
      <c r="BP39" s="66">
        <v>2675352</v>
      </c>
      <c r="BQ39" s="204" t="s">
        <v>139</v>
      </c>
    </row>
    <row r="40" spans="1:69" x14ac:dyDescent="0.2">
      <c r="A40" s="204" t="s">
        <v>227</v>
      </c>
      <c r="B40" s="204" t="s">
        <v>228</v>
      </c>
      <c r="C40" s="204" t="s">
        <v>168</v>
      </c>
      <c r="D40" s="204" t="s">
        <v>169</v>
      </c>
      <c r="E40" s="66">
        <v>1679728</v>
      </c>
      <c r="F40" s="66">
        <v>1710364</v>
      </c>
      <c r="G40" s="66">
        <v>1742502</v>
      </c>
      <c r="H40" s="66">
        <v>1776214</v>
      </c>
      <c r="I40" s="66">
        <v>1811694</v>
      </c>
      <c r="J40" s="66">
        <v>1849171</v>
      </c>
      <c r="K40" s="66">
        <v>1888853</v>
      </c>
      <c r="L40" s="66">
        <v>1930861</v>
      </c>
      <c r="M40" s="66">
        <v>1975257</v>
      </c>
      <c r="N40" s="66">
        <v>2021519</v>
      </c>
      <c r="O40" s="66">
        <v>2067356</v>
      </c>
      <c r="P40" s="66">
        <v>2111224</v>
      </c>
      <c r="Q40" s="66">
        <v>2153613</v>
      </c>
      <c r="R40" s="66">
        <v>2195905</v>
      </c>
      <c r="S40" s="66">
        <v>2239305</v>
      </c>
      <c r="T40" s="66">
        <v>2283927</v>
      </c>
      <c r="U40" s="66">
        <v>2318349</v>
      </c>
      <c r="V40" s="66">
        <v>2342048</v>
      </c>
      <c r="W40" s="66">
        <v>2365957</v>
      </c>
      <c r="X40" s="66">
        <v>2390329</v>
      </c>
      <c r="Y40" s="66">
        <v>2415276</v>
      </c>
      <c r="Z40" s="66">
        <v>2441010</v>
      </c>
      <c r="AA40" s="66">
        <v>2467635</v>
      </c>
      <c r="AB40" s="66">
        <v>2495097</v>
      </c>
      <c r="AC40" s="66">
        <v>2523538</v>
      </c>
      <c r="AD40" s="66">
        <v>2553075</v>
      </c>
      <c r="AE40" s="66">
        <v>2583631</v>
      </c>
      <c r="AF40" s="66">
        <v>2615594</v>
      </c>
      <c r="AG40" s="66">
        <v>2657235</v>
      </c>
      <c r="AH40" s="66">
        <v>2724109</v>
      </c>
      <c r="AI40" s="66">
        <v>2809221</v>
      </c>
      <c r="AJ40" s="66">
        <v>2898052</v>
      </c>
      <c r="AK40" s="66">
        <v>2991727</v>
      </c>
      <c r="AL40" s="66">
        <v>3089146</v>
      </c>
      <c r="AM40" s="66">
        <v>3187844</v>
      </c>
      <c r="AN40" s="66">
        <v>3276706</v>
      </c>
      <c r="AO40" s="66">
        <v>3363570</v>
      </c>
      <c r="AP40" s="66">
        <v>3458472</v>
      </c>
      <c r="AQ40" s="66">
        <v>3555064</v>
      </c>
      <c r="AR40" s="66">
        <v>3655360</v>
      </c>
      <c r="AS40" s="66">
        <v>3759170</v>
      </c>
      <c r="AT40" s="66">
        <v>3844773</v>
      </c>
      <c r="AU40" s="66">
        <v>3930648</v>
      </c>
      <c r="AV40" s="66">
        <v>4026841</v>
      </c>
      <c r="AW40" s="66">
        <v>4115138</v>
      </c>
      <c r="AX40" s="66">
        <v>4208834</v>
      </c>
      <c r="AY40" s="66">
        <v>4294352</v>
      </c>
      <c r="AZ40" s="66">
        <v>4375569</v>
      </c>
      <c r="BA40" s="66">
        <v>4467233</v>
      </c>
      <c r="BB40" s="66">
        <v>4564540</v>
      </c>
      <c r="BC40" s="66">
        <v>4660067</v>
      </c>
      <c r="BD40" s="66">
        <v>4732022</v>
      </c>
      <c r="BE40" s="66">
        <v>4773306</v>
      </c>
      <c r="BF40" s="66">
        <v>4802428</v>
      </c>
      <c r="BG40" s="66">
        <v>4798734</v>
      </c>
      <c r="BH40" s="66">
        <v>4819333</v>
      </c>
      <c r="BI40" s="66">
        <v>4904177</v>
      </c>
      <c r="BJ40" s="66">
        <v>4996741</v>
      </c>
      <c r="BK40" s="66">
        <v>5094780</v>
      </c>
      <c r="BL40" s="66">
        <v>5209324</v>
      </c>
      <c r="BM40" s="66">
        <v>5343020</v>
      </c>
      <c r="BN40" s="66">
        <v>5457154</v>
      </c>
      <c r="BO40" s="66">
        <v>5579144</v>
      </c>
      <c r="BP40" s="66">
        <v>5742315</v>
      </c>
      <c r="BQ40" s="204" t="s">
        <v>139</v>
      </c>
    </row>
    <row r="41" spans="1:69" x14ac:dyDescent="0.2">
      <c r="A41" s="204" t="s">
        <v>229</v>
      </c>
      <c r="B41" s="204" t="s">
        <v>230</v>
      </c>
      <c r="C41" s="204" t="s">
        <v>168</v>
      </c>
      <c r="D41" s="204" t="s">
        <v>169</v>
      </c>
      <c r="E41" s="66">
        <v>17909356</v>
      </c>
      <c r="F41" s="66">
        <v>18271000</v>
      </c>
      <c r="G41" s="66">
        <v>18614000</v>
      </c>
      <c r="H41" s="66">
        <v>18964000</v>
      </c>
      <c r="I41" s="66">
        <v>19325000</v>
      </c>
      <c r="J41" s="66">
        <v>19678000</v>
      </c>
      <c r="K41" s="66">
        <v>20048000</v>
      </c>
      <c r="L41" s="66">
        <v>20412000</v>
      </c>
      <c r="M41" s="66">
        <v>20744000</v>
      </c>
      <c r="N41" s="66">
        <v>21028000</v>
      </c>
      <c r="O41" s="66">
        <v>21324000</v>
      </c>
      <c r="P41" s="66">
        <v>21962032</v>
      </c>
      <c r="Q41" s="66">
        <v>22218463</v>
      </c>
      <c r="R41" s="66">
        <v>22491777</v>
      </c>
      <c r="S41" s="66">
        <v>22807969</v>
      </c>
      <c r="T41" s="66">
        <v>23143275</v>
      </c>
      <c r="U41" s="66">
        <v>23449808</v>
      </c>
      <c r="V41" s="66">
        <v>23725843</v>
      </c>
      <c r="W41" s="66">
        <v>23963203</v>
      </c>
      <c r="X41" s="66">
        <v>24201544</v>
      </c>
      <c r="Y41" s="66">
        <v>24515667</v>
      </c>
      <c r="Z41" s="66">
        <v>24819915</v>
      </c>
      <c r="AA41" s="66">
        <v>25116942</v>
      </c>
      <c r="AB41" s="66">
        <v>25366451</v>
      </c>
      <c r="AC41" s="66">
        <v>25607053</v>
      </c>
      <c r="AD41" s="66">
        <v>25842116</v>
      </c>
      <c r="AE41" s="66">
        <v>26100278</v>
      </c>
      <c r="AF41" s="66">
        <v>26446601</v>
      </c>
      <c r="AG41" s="66">
        <v>26791747</v>
      </c>
      <c r="AH41" s="66">
        <v>27276781</v>
      </c>
      <c r="AI41" s="66">
        <v>27691138</v>
      </c>
      <c r="AJ41" s="66">
        <v>28037420</v>
      </c>
      <c r="AK41" s="66">
        <v>28371264</v>
      </c>
      <c r="AL41" s="66">
        <v>28684764</v>
      </c>
      <c r="AM41" s="66">
        <v>29000663</v>
      </c>
      <c r="AN41" s="66">
        <v>29302311</v>
      </c>
      <c r="AO41" s="66">
        <v>29610218</v>
      </c>
      <c r="AP41" s="66">
        <v>29905948</v>
      </c>
      <c r="AQ41" s="66">
        <v>30155173</v>
      </c>
      <c r="AR41" s="66">
        <v>30401286</v>
      </c>
      <c r="AS41" s="66">
        <v>30685730</v>
      </c>
      <c r="AT41" s="66">
        <v>31020855</v>
      </c>
      <c r="AU41" s="66">
        <v>31359199</v>
      </c>
      <c r="AV41" s="66">
        <v>31642461</v>
      </c>
      <c r="AW41" s="66">
        <v>31938807</v>
      </c>
      <c r="AX41" s="66">
        <v>32242732</v>
      </c>
      <c r="AY41" s="66">
        <v>32571193</v>
      </c>
      <c r="AZ41" s="66">
        <v>32888886</v>
      </c>
      <c r="BA41" s="66">
        <v>33247298</v>
      </c>
      <c r="BB41" s="66">
        <v>33630069</v>
      </c>
      <c r="BC41" s="66">
        <v>34005902</v>
      </c>
      <c r="BD41" s="66">
        <v>34339221</v>
      </c>
      <c r="BE41" s="66">
        <v>34713395</v>
      </c>
      <c r="BF41" s="66">
        <v>35080992</v>
      </c>
      <c r="BG41" s="66">
        <v>35434066</v>
      </c>
      <c r="BH41" s="66">
        <v>35704498</v>
      </c>
      <c r="BI41" s="66">
        <v>36110803</v>
      </c>
      <c r="BJ41" s="66">
        <v>36545075</v>
      </c>
      <c r="BK41" s="66">
        <v>37072620</v>
      </c>
      <c r="BL41" s="66">
        <v>37618495</v>
      </c>
      <c r="BM41" s="66">
        <v>38028638</v>
      </c>
      <c r="BN41" s="66">
        <v>38239864</v>
      </c>
      <c r="BO41" s="66">
        <v>38939056</v>
      </c>
      <c r="BP41" s="66">
        <v>40097761</v>
      </c>
      <c r="BQ41" s="204" t="s">
        <v>139</v>
      </c>
    </row>
    <row r="42" spans="1:69" x14ac:dyDescent="0.2">
      <c r="A42" s="204" t="s">
        <v>231</v>
      </c>
      <c r="B42" s="204" t="s">
        <v>232</v>
      </c>
      <c r="C42" s="204" t="s">
        <v>168</v>
      </c>
      <c r="D42" s="204" t="s">
        <v>169</v>
      </c>
      <c r="E42" s="66">
        <v>91401764</v>
      </c>
      <c r="F42" s="66">
        <v>92232738</v>
      </c>
      <c r="G42" s="66">
        <v>93009498</v>
      </c>
      <c r="H42" s="66">
        <v>93840016</v>
      </c>
      <c r="I42" s="66">
        <v>94715795</v>
      </c>
      <c r="J42" s="66">
        <v>95440988</v>
      </c>
      <c r="K42" s="66">
        <v>96146336</v>
      </c>
      <c r="L42" s="66">
        <v>97043270</v>
      </c>
      <c r="M42" s="66">
        <v>97884022</v>
      </c>
      <c r="N42" s="66">
        <v>98606630</v>
      </c>
      <c r="O42" s="66">
        <v>99134548</v>
      </c>
      <c r="P42" s="66">
        <v>99635258</v>
      </c>
      <c r="Q42" s="66">
        <v>100357161</v>
      </c>
      <c r="R42" s="66">
        <v>101112680</v>
      </c>
      <c r="S42" s="66">
        <v>101939916</v>
      </c>
      <c r="T42" s="66">
        <v>102860571</v>
      </c>
      <c r="U42" s="66">
        <v>103776068</v>
      </c>
      <c r="V42" s="66">
        <v>104616884</v>
      </c>
      <c r="W42" s="66">
        <v>105329397</v>
      </c>
      <c r="X42" s="66">
        <v>105948616</v>
      </c>
      <c r="Y42" s="66">
        <v>106541316</v>
      </c>
      <c r="Z42" s="66">
        <v>107129392</v>
      </c>
      <c r="AA42" s="66">
        <v>107730380</v>
      </c>
      <c r="AB42" s="66">
        <v>108297837</v>
      </c>
      <c r="AC42" s="66">
        <v>108838073</v>
      </c>
      <c r="AD42" s="66">
        <v>109338285</v>
      </c>
      <c r="AE42" s="66">
        <v>109824166</v>
      </c>
      <c r="AF42" s="66">
        <v>110296425</v>
      </c>
      <c r="AG42" s="66">
        <v>110686740</v>
      </c>
      <c r="AH42" s="66">
        <v>110801640</v>
      </c>
      <c r="AI42" s="66">
        <v>110743128</v>
      </c>
      <c r="AJ42" s="66">
        <v>110469467</v>
      </c>
      <c r="AK42" s="66">
        <v>110111454</v>
      </c>
      <c r="AL42" s="66">
        <v>110041924</v>
      </c>
      <c r="AM42" s="66">
        <v>110021594</v>
      </c>
      <c r="AN42" s="66">
        <v>109864246</v>
      </c>
      <c r="AO42" s="66">
        <v>109626194</v>
      </c>
      <c r="AP42" s="66">
        <v>109422013</v>
      </c>
      <c r="AQ42" s="66">
        <v>109238340</v>
      </c>
      <c r="AR42" s="66">
        <v>109060951</v>
      </c>
      <c r="AS42" s="66">
        <v>108447824</v>
      </c>
      <c r="AT42" s="66">
        <v>107660041</v>
      </c>
      <c r="AU42" s="66">
        <v>106959751</v>
      </c>
      <c r="AV42" s="66">
        <v>106624167</v>
      </c>
      <c r="AW42" s="66">
        <v>106331716</v>
      </c>
      <c r="AX42" s="66">
        <v>106041911</v>
      </c>
      <c r="AY42" s="66">
        <v>105772481</v>
      </c>
      <c r="AZ42" s="66">
        <v>105378748</v>
      </c>
      <c r="BA42" s="66">
        <v>105001883</v>
      </c>
      <c r="BB42" s="66">
        <v>104800475</v>
      </c>
      <c r="BC42" s="66">
        <v>104421447</v>
      </c>
      <c r="BD42" s="66">
        <v>104174038</v>
      </c>
      <c r="BE42" s="66">
        <v>103935318</v>
      </c>
      <c r="BF42" s="66">
        <v>103713726</v>
      </c>
      <c r="BG42" s="66">
        <v>103496179</v>
      </c>
      <c r="BH42" s="66">
        <v>103257886</v>
      </c>
      <c r="BI42" s="66">
        <v>102994278</v>
      </c>
      <c r="BJ42" s="66">
        <v>102740078</v>
      </c>
      <c r="BK42" s="66">
        <v>102538451</v>
      </c>
      <c r="BL42" s="66">
        <v>102398537</v>
      </c>
      <c r="BM42" s="66">
        <v>102180124</v>
      </c>
      <c r="BN42" s="66">
        <v>101413157</v>
      </c>
      <c r="BO42" s="66">
        <v>100108262</v>
      </c>
      <c r="BP42" s="66">
        <v>100156608</v>
      </c>
      <c r="BQ42" s="204" t="s">
        <v>139</v>
      </c>
    </row>
    <row r="43" spans="1:69" x14ac:dyDescent="0.2">
      <c r="A43" s="204" t="s">
        <v>108</v>
      </c>
      <c r="B43" s="204" t="s">
        <v>233</v>
      </c>
      <c r="C43" s="204" t="s">
        <v>168</v>
      </c>
      <c r="D43" s="204" t="s">
        <v>169</v>
      </c>
      <c r="E43" s="66">
        <v>5327827</v>
      </c>
      <c r="F43" s="66">
        <v>5434294</v>
      </c>
      <c r="G43" s="66">
        <v>5573815</v>
      </c>
      <c r="H43" s="66">
        <v>5694247</v>
      </c>
      <c r="I43" s="66">
        <v>5789228</v>
      </c>
      <c r="J43" s="66">
        <v>5856472</v>
      </c>
      <c r="K43" s="66">
        <v>5918002</v>
      </c>
      <c r="L43" s="66">
        <v>5991785</v>
      </c>
      <c r="M43" s="66">
        <v>6067714</v>
      </c>
      <c r="N43" s="66">
        <v>6136387</v>
      </c>
      <c r="O43" s="66">
        <v>6180877</v>
      </c>
      <c r="P43" s="66">
        <v>6213399</v>
      </c>
      <c r="Q43" s="66">
        <v>6260956</v>
      </c>
      <c r="R43" s="66">
        <v>6307347</v>
      </c>
      <c r="S43" s="66">
        <v>6341405</v>
      </c>
      <c r="T43" s="66">
        <v>6338632</v>
      </c>
      <c r="U43" s="66">
        <v>6302504</v>
      </c>
      <c r="V43" s="66">
        <v>6281174</v>
      </c>
      <c r="W43" s="66">
        <v>6281738</v>
      </c>
      <c r="X43" s="66">
        <v>6294365</v>
      </c>
      <c r="Y43" s="66">
        <v>6319408</v>
      </c>
      <c r="Z43" s="66">
        <v>6354074</v>
      </c>
      <c r="AA43" s="66">
        <v>6391309</v>
      </c>
      <c r="AB43" s="66">
        <v>6418773</v>
      </c>
      <c r="AC43" s="66">
        <v>6441865</v>
      </c>
      <c r="AD43" s="66">
        <v>6470365</v>
      </c>
      <c r="AE43" s="66">
        <v>6504124</v>
      </c>
      <c r="AF43" s="66">
        <v>6545106</v>
      </c>
      <c r="AG43" s="66">
        <v>6593386</v>
      </c>
      <c r="AH43" s="66">
        <v>6646912</v>
      </c>
      <c r="AI43" s="66">
        <v>6715519</v>
      </c>
      <c r="AJ43" s="66">
        <v>6799978</v>
      </c>
      <c r="AK43" s="66">
        <v>6875364</v>
      </c>
      <c r="AL43" s="66">
        <v>6938265</v>
      </c>
      <c r="AM43" s="66">
        <v>6993795</v>
      </c>
      <c r="AN43" s="66">
        <v>7040687</v>
      </c>
      <c r="AO43" s="66">
        <v>7071850</v>
      </c>
      <c r="AP43" s="66">
        <v>7088906</v>
      </c>
      <c r="AQ43" s="66">
        <v>7110001</v>
      </c>
      <c r="AR43" s="66">
        <v>7143991</v>
      </c>
      <c r="AS43" s="66">
        <v>7184250</v>
      </c>
      <c r="AT43" s="66">
        <v>7229854</v>
      </c>
      <c r="AU43" s="66">
        <v>7284753</v>
      </c>
      <c r="AV43" s="66">
        <v>7339001</v>
      </c>
      <c r="AW43" s="66">
        <v>7389625</v>
      </c>
      <c r="AX43" s="66">
        <v>7437115</v>
      </c>
      <c r="AY43" s="66">
        <v>7483934</v>
      </c>
      <c r="AZ43" s="66">
        <v>7551117</v>
      </c>
      <c r="BA43" s="66">
        <v>7647675</v>
      </c>
      <c r="BB43" s="66">
        <v>7743831</v>
      </c>
      <c r="BC43" s="66">
        <v>7824909</v>
      </c>
      <c r="BD43" s="66">
        <v>7912398</v>
      </c>
      <c r="BE43" s="66">
        <v>7996861</v>
      </c>
      <c r="BF43" s="66">
        <v>8089346</v>
      </c>
      <c r="BG43" s="66">
        <v>8188649</v>
      </c>
      <c r="BH43" s="66">
        <v>8282396</v>
      </c>
      <c r="BI43" s="66">
        <v>8373338</v>
      </c>
      <c r="BJ43" s="66">
        <v>8451840</v>
      </c>
      <c r="BK43" s="66">
        <v>8514329</v>
      </c>
      <c r="BL43" s="66">
        <v>8575280</v>
      </c>
      <c r="BM43" s="66">
        <v>8638167</v>
      </c>
      <c r="BN43" s="66">
        <v>8704546</v>
      </c>
      <c r="BO43" s="66">
        <v>8775760</v>
      </c>
      <c r="BP43" s="66">
        <v>8849852</v>
      </c>
      <c r="BQ43" s="204" t="s">
        <v>139</v>
      </c>
    </row>
    <row r="44" spans="1:69" x14ac:dyDescent="0.2">
      <c r="A44" s="204" t="s">
        <v>234</v>
      </c>
      <c r="B44" s="204" t="s">
        <v>235</v>
      </c>
      <c r="C44" s="204" t="s">
        <v>168</v>
      </c>
      <c r="D44" s="204" t="s">
        <v>169</v>
      </c>
      <c r="E44" s="66">
        <v>109186</v>
      </c>
      <c r="F44" s="66">
        <v>110225</v>
      </c>
      <c r="G44" s="66">
        <v>111281</v>
      </c>
      <c r="H44" s="66">
        <v>112410</v>
      </c>
      <c r="I44" s="66">
        <v>113596</v>
      </c>
      <c r="J44" s="66">
        <v>114832</v>
      </c>
      <c r="K44" s="66">
        <v>116116</v>
      </c>
      <c r="L44" s="66">
        <v>117430</v>
      </c>
      <c r="M44" s="66">
        <v>118707</v>
      </c>
      <c r="N44" s="66">
        <v>119884</v>
      </c>
      <c r="O44" s="66">
        <v>121003</v>
      </c>
      <c r="P44" s="66">
        <v>122162</v>
      </c>
      <c r="Q44" s="66">
        <v>123348</v>
      </c>
      <c r="R44" s="66">
        <v>124465</v>
      </c>
      <c r="S44" s="66">
        <v>125486</v>
      </c>
      <c r="T44" s="66">
        <v>126393</v>
      </c>
      <c r="U44" s="66">
        <v>127052</v>
      </c>
      <c r="V44" s="66">
        <v>127425</v>
      </c>
      <c r="W44" s="66">
        <v>127667</v>
      </c>
      <c r="X44" s="66">
        <v>127850</v>
      </c>
      <c r="Y44" s="66">
        <v>127984</v>
      </c>
      <c r="Z44" s="66">
        <v>128510</v>
      </c>
      <c r="AA44" s="66">
        <v>129614</v>
      </c>
      <c r="AB44" s="66">
        <v>130881</v>
      </c>
      <c r="AC44" s="66">
        <v>132154</v>
      </c>
      <c r="AD44" s="66">
        <v>133450</v>
      </c>
      <c r="AE44" s="66">
        <v>134808</v>
      </c>
      <c r="AF44" s="66">
        <v>136264</v>
      </c>
      <c r="AG44" s="66">
        <v>137765</v>
      </c>
      <c r="AH44" s="66">
        <v>139228</v>
      </c>
      <c r="AI44" s="66">
        <v>140601</v>
      </c>
      <c r="AJ44" s="66">
        <v>141557</v>
      </c>
      <c r="AK44" s="66">
        <v>142011</v>
      </c>
      <c r="AL44" s="66">
        <v>142291</v>
      </c>
      <c r="AM44" s="66">
        <v>142466</v>
      </c>
      <c r="AN44" s="66">
        <v>142559</v>
      </c>
      <c r="AO44" s="66">
        <v>142898</v>
      </c>
      <c r="AP44" s="66">
        <v>143549</v>
      </c>
      <c r="AQ44" s="66">
        <v>144211</v>
      </c>
      <c r="AR44" s="66">
        <v>144811</v>
      </c>
      <c r="AS44" s="66">
        <v>145306</v>
      </c>
      <c r="AT44" s="66">
        <v>146044</v>
      </c>
      <c r="AU44" s="66">
        <v>147167</v>
      </c>
      <c r="AV44" s="66">
        <v>148341</v>
      </c>
      <c r="AW44" s="66">
        <v>149538</v>
      </c>
      <c r="AX44" s="66">
        <v>150763</v>
      </c>
      <c r="AY44" s="66">
        <v>151985</v>
      </c>
      <c r="AZ44" s="66">
        <v>153225</v>
      </c>
      <c r="BA44" s="66">
        <v>154475</v>
      </c>
      <c r="BB44" s="66">
        <v>155721</v>
      </c>
      <c r="BC44" s="66">
        <v>156933</v>
      </c>
      <c r="BD44" s="66">
        <v>157819</v>
      </c>
      <c r="BE44" s="66">
        <v>158621</v>
      </c>
      <c r="BF44" s="66">
        <v>159794</v>
      </c>
      <c r="BG44" s="66">
        <v>160912</v>
      </c>
      <c r="BH44" s="66">
        <v>162190</v>
      </c>
      <c r="BI44" s="66">
        <v>163721</v>
      </c>
      <c r="BJ44" s="66">
        <v>165215</v>
      </c>
      <c r="BK44" s="66">
        <v>167259</v>
      </c>
      <c r="BL44" s="66">
        <v>169410</v>
      </c>
      <c r="BM44" s="66">
        <v>171113</v>
      </c>
      <c r="BN44" s="66">
        <v>172683</v>
      </c>
      <c r="BO44" s="66">
        <v>174079</v>
      </c>
      <c r="BP44" s="66">
        <v>175346</v>
      </c>
      <c r="BQ44" s="204" t="s">
        <v>139</v>
      </c>
    </row>
    <row r="45" spans="1:69" x14ac:dyDescent="0.2">
      <c r="A45" s="204" t="s">
        <v>236</v>
      </c>
      <c r="B45" s="204" t="s">
        <v>237</v>
      </c>
      <c r="C45" s="204" t="s">
        <v>168</v>
      </c>
      <c r="D45" s="204" t="s">
        <v>169</v>
      </c>
      <c r="E45" s="66">
        <v>8141820</v>
      </c>
      <c r="F45" s="66">
        <v>8313535</v>
      </c>
      <c r="G45" s="66">
        <v>8486120</v>
      </c>
      <c r="H45" s="66">
        <v>8656006</v>
      </c>
      <c r="I45" s="66">
        <v>8825046</v>
      </c>
      <c r="J45" s="66">
        <v>8994936</v>
      </c>
      <c r="K45" s="66">
        <v>9161649</v>
      </c>
      <c r="L45" s="66">
        <v>9326268</v>
      </c>
      <c r="M45" s="66">
        <v>9491502</v>
      </c>
      <c r="N45" s="66">
        <v>9656299</v>
      </c>
      <c r="O45" s="66">
        <v>9820481</v>
      </c>
      <c r="P45" s="66">
        <v>9984378</v>
      </c>
      <c r="Q45" s="66">
        <v>10145765</v>
      </c>
      <c r="R45" s="66">
        <v>10307842</v>
      </c>
      <c r="S45" s="66">
        <v>10472743</v>
      </c>
      <c r="T45" s="66">
        <v>10639531</v>
      </c>
      <c r="U45" s="66">
        <v>10804869</v>
      </c>
      <c r="V45" s="66">
        <v>10969861</v>
      </c>
      <c r="W45" s="66">
        <v>11137748</v>
      </c>
      <c r="X45" s="66">
        <v>11304331</v>
      </c>
      <c r="Y45" s="66">
        <v>11469828</v>
      </c>
      <c r="Z45" s="66">
        <v>11637613</v>
      </c>
      <c r="AA45" s="66">
        <v>11807408</v>
      </c>
      <c r="AB45" s="66">
        <v>11976513</v>
      </c>
      <c r="AC45" s="66">
        <v>12147758</v>
      </c>
      <c r="AD45" s="66">
        <v>12326396</v>
      </c>
      <c r="AE45" s="66">
        <v>12514502</v>
      </c>
      <c r="AF45" s="66">
        <v>12712784</v>
      </c>
      <c r="AG45" s="66">
        <v>12918389</v>
      </c>
      <c r="AH45" s="66">
        <v>13128619</v>
      </c>
      <c r="AI45" s="66">
        <v>13342868</v>
      </c>
      <c r="AJ45" s="66">
        <v>13561945</v>
      </c>
      <c r="AK45" s="66">
        <v>13782297</v>
      </c>
      <c r="AL45" s="66">
        <v>13998386</v>
      </c>
      <c r="AM45" s="66">
        <v>14210674</v>
      </c>
      <c r="AN45" s="66">
        <v>14416796</v>
      </c>
      <c r="AO45" s="66">
        <v>14615483</v>
      </c>
      <c r="AP45" s="66">
        <v>14809289</v>
      </c>
      <c r="AQ45" s="66">
        <v>14996742</v>
      </c>
      <c r="AR45" s="66">
        <v>15176410</v>
      </c>
      <c r="AS45" s="66">
        <v>15351799</v>
      </c>
      <c r="AT45" s="66">
        <v>15523978</v>
      </c>
      <c r="AU45" s="66">
        <v>15693790</v>
      </c>
      <c r="AV45" s="66">
        <v>15859112</v>
      </c>
      <c r="AW45" s="66">
        <v>16017966</v>
      </c>
      <c r="AX45" s="66">
        <v>16175311</v>
      </c>
      <c r="AY45" s="66">
        <v>16334575</v>
      </c>
      <c r="AZ45" s="66">
        <v>16495538</v>
      </c>
      <c r="BA45" s="66">
        <v>16661462</v>
      </c>
      <c r="BB45" s="66">
        <v>16833447</v>
      </c>
      <c r="BC45" s="66">
        <v>17004162</v>
      </c>
      <c r="BD45" s="66">
        <v>17173573</v>
      </c>
      <c r="BE45" s="66">
        <v>17341771</v>
      </c>
      <c r="BF45" s="66">
        <v>17509925</v>
      </c>
      <c r="BG45" s="66">
        <v>17687108</v>
      </c>
      <c r="BH45" s="66">
        <v>17870124</v>
      </c>
      <c r="BI45" s="66">
        <v>18083879</v>
      </c>
      <c r="BJ45" s="66">
        <v>18368577</v>
      </c>
      <c r="BK45" s="66">
        <v>18701450</v>
      </c>
      <c r="BL45" s="66">
        <v>19039485</v>
      </c>
      <c r="BM45" s="66">
        <v>19300315</v>
      </c>
      <c r="BN45" s="66">
        <v>19493184</v>
      </c>
      <c r="BO45" s="66">
        <v>19603733</v>
      </c>
      <c r="BP45" s="66">
        <v>19629590</v>
      </c>
      <c r="BQ45" s="204" t="s">
        <v>139</v>
      </c>
    </row>
    <row r="46" spans="1:69" x14ac:dyDescent="0.2">
      <c r="A46" s="204" t="s">
        <v>238</v>
      </c>
      <c r="B46" s="204" t="s">
        <v>239</v>
      </c>
      <c r="C46" s="204" t="s">
        <v>168</v>
      </c>
      <c r="D46" s="204" t="s">
        <v>169</v>
      </c>
      <c r="E46" s="66">
        <v>667070000</v>
      </c>
      <c r="F46" s="66">
        <v>660330000</v>
      </c>
      <c r="G46" s="66">
        <v>665770000</v>
      </c>
      <c r="H46" s="66">
        <v>682335000</v>
      </c>
      <c r="I46" s="66">
        <v>698355000</v>
      </c>
      <c r="J46" s="66">
        <v>715185000</v>
      </c>
      <c r="K46" s="66">
        <v>735400000</v>
      </c>
      <c r="L46" s="66">
        <v>754550000</v>
      </c>
      <c r="M46" s="66">
        <v>774510000</v>
      </c>
      <c r="N46" s="66">
        <v>796025000</v>
      </c>
      <c r="O46" s="66">
        <v>818315000</v>
      </c>
      <c r="P46" s="66">
        <v>841105000</v>
      </c>
      <c r="Q46" s="66">
        <v>862030000</v>
      </c>
      <c r="R46" s="66">
        <v>881940000</v>
      </c>
      <c r="S46" s="66">
        <v>900350000</v>
      </c>
      <c r="T46" s="66">
        <v>916395000</v>
      </c>
      <c r="U46" s="66">
        <v>930685000</v>
      </c>
      <c r="V46" s="66">
        <v>943455000</v>
      </c>
      <c r="W46" s="66">
        <v>956165000</v>
      </c>
      <c r="X46" s="66">
        <v>969005000</v>
      </c>
      <c r="Y46" s="66">
        <v>981235000</v>
      </c>
      <c r="Z46" s="66">
        <v>993885000</v>
      </c>
      <c r="AA46" s="66">
        <v>1008630000</v>
      </c>
      <c r="AB46" s="66">
        <v>1023310000</v>
      </c>
      <c r="AC46" s="66">
        <v>1036825000</v>
      </c>
      <c r="AD46" s="66">
        <v>1051040000</v>
      </c>
      <c r="AE46" s="66">
        <v>1066790000</v>
      </c>
      <c r="AF46" s="66">
        <v>1084035000</v>
      </c>
      <c r="AG46" s="66">
        <v>1101630000</v>
      </c>
      <c r="AH46" s="66">
        <v>1118650000</v>
      </c>
      <c r="AI46" s="66">
        <v>1135185000</v>
      </c>
      <c r="AJ46" s="66">
        <v>1150780000</v>
      </c>
      <c r="AK46" s="66">
        <v>1164970000</v>
      </c>
      <c r="AL46" s="66">
        <v>1178440000</v>
      </c>
      <c r="AM46" s="66">
        <v>1191835000</v>
      </c>
      <c r="AN46" s="66">
        <v>1204855000</v>
      </c>
      <c r="AO46" s="66">
        <v>1217550000</v>
      </c>
      <c r="AP46" s="66">
        <v>1230075000</v>
      </c>
      <c r="AQ46" s="66">
        <v>1241935000</v>
      </c>
      <c r="AR46" s="66">
        <v>1252735000</v>
      </c>
      <c r="AS46" s="66">
        <v>1262645000</v>
      </c>
      <c r="AT46" s="66">
        <v>1271850000</v>
      </c>
      <c r="AU46" s="66">
        <v>1280400000</v>
      </c>
      <c r="AV46" s="66">
        <v>1288400000</v>
      </c>
      <c r="AW46" s="66">
        <v>1296075000</v>
      </c>
      <c r="AX46" s="66">
        <v>1303720000</v>
      </c>
      <c r="AY46" s="66">
        <v>1311020000</v>
      </c>
      <c r="AZ46" s="66">
        <v>1317885000</v>
      </c>
      <c r="BA46" s="66">
        <v>1324655000</v>
      </c>
      <c r="BB46" s="66">
        <v>1331260000</v>
      </c>
      <c r="BC46" s="66">
        <v>1337705000</v>
      </c>
      <c r="BD46" s="66">
        <v>1345035000</v>
      </c>
      <c r="BE46" s="66">
        <v>1354190000</v>
      </c>
      <c r="BF46" s="66">
        <v>1363240000</v>
      </c>
      <c r="BG46" s="66">
        <v>1371860000</v>
      </c>
      <c r="BH46" s="66">
        <v>1379860000</v>
      </c>
      <c r="BI46" s="66">
        <v>1387790000</v>
      </c>
      <c r="BJ46" s="66">
        <v>1396215000</v>
      </c>
      <c r="BK46" s="66">
        <v>1402760000</v>
      </c>
      <c r="BL46" s="66">
        <v>1407745000</v>
      </c>
      <c r="BM46" s="66">
        <v>1411100000</v>
      </c>
      <c r="BN46" s="66">
        <v>1412360000</v>
      </c>
      <c r="BO46" s="66">
        <v>1412175000</v>
      </c>
      <c r="BP46" s="66">
        <v>1410710000</v>
      </c>
      <c r="BQ46" s="204" t="s">
        <v>139</v>
      </c>
    </row>
    <row r="47" spans="1:69" x14ac:dyDescent="0.2">
      <c r="A47" s="204" t="s">
        <v>240</v>
      </c>
      <c r="B47" s="204" t="s">
        <v>241</v>
      </c>
      <c r="C47" s="204" t="s">
        <v>168</v>
      </c>
      <c r="D47" s="204" t="s">
        <v>169</v>
      </c>
      <c r="E47" s="66">
        <v>3708661</v>
      </c>
      <c r="F47" s="66">
        <v>3848336</v>
      </c>
      <c r="G47" s="66">
        <v>3998287</v>
      </c>
      <c r="H47" s="66">
        <v>4156453</v>
      </c>
      <c r="I47" s="66">
        <v>4321368</v>
      </c>
      <c r="J47" s="66">
        <v>4492890</v>
      </c>
      <c r="K47" s="66">
        <v>4671196</v>
      </c>
      <c r="L47" s="66">
        <v>4856689</v>
      </c>
      <c r="M47" s="66">
        <v>5050106</v>
      </c>
      <c r="N47" s="66">
        <v>5255149</v>
      </c>
      <c r="O47" s="66">
        <v>5477086</v>
      </c>
      <c r="P47" s="66">
        <v>5718867</v>
      </c>
      <c r="Q47" s="66">
        <v>5979984</v>
      </c>
      <c r="R47" s="66">
        <v>6257373</v>
      </c>
      <c r="S47" s="66">
        <v>6548923</v>
      </c>
      <c r="T47" s="66">
        <v>6853981</v>
      </c>
      <c r="U47" s="66">
        <v>7142690</v>
      </c>
      <c r="V47" s="66">
        <v>7415900</v>
      </c>
      <c r="W47" s="66">
        <v>7700816</v>
      </c>
      <c r="X47" s="66">
        <v>7996368</v>
      </c>
      <c r="Y47" s="66">
        <v>8303810</v>
      </c>
      <c r="Z47" s="66">
        <v>8621621</v>
      </c>
      <c r="AA47" s="66">
        <v>8948119</v>
      </c>
      <c r="AB47" s="66">
        <v>9282050</v>
      </c>
      <c r="AC47" s="66">
        <v>9621405</v>
      </c>
      <c r="AD47" s="66">
        <v>9964075</v>
      </c>
      <c r="AE47" s="66">
        <v>10309440</v>
      </c>
      <c r="AF47" s="66">
        <v>10663498</v>
      </c>
      <c r="AG47" s="66">
        <v>11043193</v>
      </c>
      <c r="AH47" s="66">
        <v>11462943</v>
      </c>
      <c r="AI47" s="66">
        <v>11910540</v>
      </c>
      <c r="AJ47" s="66">
        <v>12369269</v>
      </c>
      <c r="AK47" s="66">
        <v>12838314</v>
      </c>
      <c r="AL47" s="66">
        <v>13316448</v>
      </c>
      <c r="AM47" s="66">
        <v>13802285</v>
      </c>
      <c r="AN47" s="66">
        <v>14299727</v>
      </c>
      <c r="AO47" s="66">
        <v>14810946</v>
      </c>
      <c r="AP47" s="66">
        <v>15335453</v>
      </c>
      <c r="AQ47" s="66">
        <v>15858990</v>
      </c>
      <c r="AR47" s="66">
        <v>16345894</v>
      </c>
      <c r="AS47" s="66">
        <v>16799670</v>
      </c>
      <c r="AT47" s="66">
        <v>17245468</v>
      </c>
      <c r="AU47" s="66">
        <v>17683897</v>
      </c>
      <c r="AV47" s="66">
        <v>18116451</v>
      </c>
      <c r="AW47" s="66">
        <v>18544903</v>
      </c>
      <c r="AX47" s="66">
        <v>18970215</v>
      </c>
      <c r="AY47" s="66">
        <v>19394057</v>
      </c>
      <c r="AZ47" s="66">
        <v>19817700</v>
      </c>
      <c r="BA47" s="66">
        <v>20244449</v>
      </c>
      <c r="BB47" s="66">
        <v>20677762</v>
      </c>
      <c r="BC47" s="66">
        <v>21120042</v>
      </c>
      <c r="BD47" s="66">
        <v>21562914</v>
      </c>
      <c r="BE47" s="66">
        <v>22010712</v>
      </c>
      <c r="BF47" s="66">
        <v>22469268</v>
      </c>
      <c r="BG47" s="66">
        <v>22995555</v>
      </c>
      <c r="BH47" s="66">
        <v>23596741</v>
      </c>
      <c r="BI47" s="66">
        <v>24213622</v>
      </c>
      <c r="BJ47" s="66">
        <v>24848016</v>
      </c>
      <c r="BK47" s="66">
        <v>25493988</v>
      </c>
      <c r="BL47" s="66">
        <v>26147551</v>
      </c>
      <c r="BM47" s="66">
        <v>26811790</v>
      </c>
      <c r="BN47" s="66">
        <v>27478249</v>
      </c>
      <c r="BO47" s="66">
        <v>28160542</v>
      </c>
      <c r="BP47" s="66">
        <v>28873034</v>
      </c>
      <c r="BQ47" s="204" t="s">
        <v>139</v>
      </c>
    </row>
    <row r="48" spans="1:69" x14ac:dyDescent="0.2">
      <c r="A48" s="204" t="s">
        <v>242</v>
      </c>
      <c r="B48" s="204" t="s">
        <v>243</v>
      </c>
      <c r="C48" s="204" t="s">
        <v>168</v>
      </c>
      <c r="D48" s="204" t="s">
        <v>169</v>
      </c>
      <c r="E48" s="66">
        <v>5117608</v>
      </c>
      <c r="F48" s="66">
        <v>5200355</v>
      </c>
      <c r="G48" s="66">
        <v>5303841</v>
      </c>
      <c r="H48" s="66">
        <v>5427511</v>
      </c>
      <c r="I48" s="66">
        <v>5556209</v>
      </c>
      <c r="J48" s="66">
        <v>5690086</v>
      </c>
      <c r="K48" s="66">
        <v>5829580</v>
      </c>
      <c r="L48" s="66">
        <v>5975087</v>
      </c>
      <c r="M48" s="66">
        <v>6127193</v>
      </c>
      <c r="N48" s="66">
        <v>6286232</v>
      </c>
      <c r="O48" s="66">
        <v>6452787</v>
      </c>
      <c r="P48" s="66">
        <v>6627350</v>
      </c>
      <c r="Q48" s="66">
        <v>6809468</v>
      </c>
      <c r="R48" s="66">
        <v>6998688</v>
      </c>
      <c r="S48" s="66">
        <v>7194697</v>
      </c>
      <c r="T48" s="66">
        <v>7397417</v>
      </c>
      <c r="U48" s="66">
        <v>7598028</v>
      </c>
      <c r="V48" s="66">
        <v>7796825</v>
      </c>
      <c r="W48" s="66">
        <v>8013279</v>
      </c>
      <c r="X48" s="66">
        <v>8243377</v>
      </c>
      <c r="Y48" s="66">
        <v>8519891</v>
      </c>
      <c r="Z48" s="66">
        <v>8829048</v>
      </c>
      <c r="AA48" s="66">
        <v>9046986</v>
      </c>
      <c r="AB48" s="66">
        <v>9240672</v>
      </c>
      <c r="AC48" s="66">
        <v>9508570</v>
      </c>
      <c r="AD48" s="66">
        <v>9804254</v>
      </c>
      <c r="AE48" s="66">
        <v>10112712</v>
      </c>
      <c r="AF48" s="66">
        <v>10433905</v>
      </c>
      <c r="AG48" s="66">
        <v>10759573</v>
      </c>
      <c r="AH48" s="66">
        <v>11089222</v>
      </c>
      <c r="AI48" s="66">
        <v>11430520</v>
      </c>
      <c r="AJ48" s="66">
        <v>11777719</v>
      </c>
      <c r="AK48" s="66">
        <v>12128604</v>
      </c>
      <c r="AL48" s="66">
        <v>12486773</v>
      </c>
      <c r="AM48" s="66">
        <v>12848862</v>
      </c>
      <c r="AN48" s="66">
        <v>13211647</v>
      </c>
      <c r="AO48" s="66">
        <v>13575324</v>
      </c>
      <c r="AP48" s="66">
        <v>13941181</v>
      </c>
      <c r="AQ48" s="66">
        <v>14314599</v>
      </c>
      <c r="AR48" s="66">
        <v>14698973</v>
      </c>
      <c r="AS48" s="66">
        <v>15091594</v>
      </c>
      <c r="AT48" s="66">
        <v>15493253</v>
      </c>
      <c r="AU48" s="66">
        <v>15914033</v>
      </c>
      <c r="AV48" s="66">
        <v>16354326</v>
      </c>
      <c r="AW48" s="66">
        <v>16809407</v>
      </c>
      <c r="AX48" s="66">
        <v>17275171</v>
      </c>
      <c r="AY48" s="66">
        <v>17751333</v>
      </c>
      <c r="AZ48" s="66">
        <v>18251866</v>
      </c>
      <c r="BA48" s="66">
        <v>18777081</v>
      </c>
      <c r="BB48" s="66">
        <v>19319274</v>
      </c>
      <c r="BC48" s="66">
        <v>19878036</v>
      </c>
      <c r="BD48" s="66">
        <v>20448873</v>
      </c>
      <c r="BE48" s="66">
        <v>21032684</v>
      </c>
      <c r="BF48" s="66">
        <v>21632850</v>
      </c>
      <c r="BG48" s="66">
        <v>22299585</v>
      </c>
      <c r="BH48" s="66">
        <v>23012646</v>
      </c>
      <c r="BI48" s="66">
        <v>23711630</v>
      </c>
      <c r="BJ48" s="66">
        <v>24393181</v>
      </c>
      <c r="BK48" s="66">
        <v>25076747</v>
      </c>
      <c r="BL48" s="66">
        <v>25782341</v>
      </c>
      <c r="BM48" s="66">
        <v>26491087</v>
      </c>
      <c r="BN48" s="66">
        <v>27198628</v>
      </c>
      <c r="BO48" s="66">
        <v>27914536</v>
      </c>
      <c r="BP48" s="66">
        <v>28647293</v>
      </c>
      <c r="BQ48" s="204" t="s">
        <v>139</v>
      </c>
    </row>
    <row r="49" spans="1:69" x14ac:dyDescent="0.2">
      <c r="A49" s="204" t="s">
        <v>244</v>
      </c>
      <c r="B49" s="204" t="s">
        <v>245</v>
      </c>
      <c r="C49" s="204" t="s">
        <v>168</v>
      </c>
      <c r="D49" s="204" t="s">
        <v>169</v>
      </c>
      <c r="E49" s="66">
        <v>15276558</v>
      </c>
      <c r="F49" s="66">
        <v>15673284</v>
      </c>
      <c r="G49" s="66">
        <v>16086084</v>
      </c>
      <c r="H49" s="66">
        <v>16517995</v>
      </c>
      <c r="I49" s="66">
        <v>16965855</v>
      </c>
      <c r="J49" s="66">
        <v>17438254</v>
      </c>
      <c r="K49" s="66">
        <v>17941738</v>
      </c>
      <c r="L49" s="66">
        <v>18472105</v>
      </c>
      <c r="M49" s="66">
        <v>19022799</v>
      </c>
      <c r="N49" s="66">
        <v>19583123</v>
      </c>
      <c r="O49" s="66">
        <v>20151733</v>
      </c>
      <c r="P49" s="66">
        <v>20712952</v>
      </c>
      <c r="Q49" s="66">
        <v>21273409</v>
      </c>
      <c r="R49" s="66">
        <v>21853906</v>
      </c>
      <c r="S49" s="66">
        <v>22448415</v>
      </c>
      <c r="T49" s="66">
        <v>23052715</v>
      </c>
      <c r="U49" s="66">
        <v>23655016</v>
      </c>
      <c r="V49" s="66">
        <v>24256464</v>
      </c>
      <c r="W49" s="66">
        <v>25015244</v>
      </c>
      <c r="X49" s="66">
        <v>25902760</v>
      </c>
      <c r="Y49" s="66">
        <v>26708686</v>
      </c>
      <c r="Z49" s="66">
        <v>27457783</v>
      </c>
      <c r="AA49" s="66">
        <v>28219219</v>
      </c>
      <c r="AB49" s="66">
        <v>29005175</v>
      </c>
      <c r="AC49" s="66">
        <v>29879852</v>
      </c>
      <c r="AD49" s="66">
        <v>30800051</v>
      </c>
      <c r="AE49" s="66">
        <v>31725132</v>
      </c>
      <c r="AF49" s="66">
        <v>32712574</v>
      </c>
      <c r="AG49" s="66">
        <v>33750052</v>
      </c>
      <c r="AH49" s="66">
        <v>34825891</v>
      </c>
      <c r="AI49" s="66">
        <v>35987541</v>
      </c>
      <c r="AJ49" s="66">
        <v>37194812</v>
      </c>
      <c r="AK49" s="66">
        <v>38332302</v>
      </c>
      <c r="AL49" s="66">
        <v>39580844</v>
      </c>
      <c r="AM49" s="66">
        <v>41511985</v>
      </c>
      <c r="AN49" s="66">
        <v>43285791</v>
      </c>
      <c r="AO49" s="66">
        <v>44118709</v>
      </c>
      <c r="AP49" s="66">
        <v>44822198</v>
      </c>
      <c r="AQ49" s="66">
        <v>45895524</v>
      </c>
      <c r="AR49" s="66">
        <v>47227238</v>
      </c>
      <c r="AS49" s="66">
        <v>48616317</v>
      </c>
      <c r="AT49" s="66">
        <v>50106657</v>
      </c>
      <c r="AU49" s="66">
        <v>51662071</v>
      </c>
      <c r="AV49" s="66">
        <v>53205639</v>
      </c>
      <c r="AW49" s="66">
        <v>54815607</v>
      </c>
      <c r="AX49" s="66">
        <v>56550247</v>
      </c>
      <c r="AY49" s="66">
        <v>58381630</v>
      </c>
      <c r="AZ49" s="66">
        <v>60289422</v>
      </c>
      <c r="BA49" s="66">
        <v>62249724</v>
      </c>
      <c r="BB49" s="66">
        <v>64270232</v>
      </c>
      <c r="BC49" s="66">
        <v>66391257</v>
      </c>
      <c r="BD49" s="66">
        <v>68654269</v>
      </c>
      <c r="BE49" s="66">
        <v>70997870</v>
      </c>
      <c r="BF49" s="66">
        <v>73460021</v>
      </c>
      <c r="BG49" s="66">
        <v>76035588</v>
      </c>
      <c r="BH49" s="66">
        <v>78656904</v>
      </c>
      <c r="BI49" s="66">
        <v>81430977</v>
      </c>
      <c r="BJ49" s="66">
        <v>84283273</v>
      </c>
      <c r="BK49" s="66">
        <v>87087355</v>
      </c>
      <c r="BL49" s="66">
        <v>89906890</v>
      </c>
      <c r="BM49" s="66">
        <v>92853164</v>
      </c>
      <c r="BN49" s="66">
        <v>95894118</v>
      </c>
      <c r="BO49" s="66">
        <v>99010212</v>
      </c>
      <c r="BP49" s="66">
        <v>102262808</v>
      </c>
      <c r="BQ49" s="204" t="s">
        <v>139</v>
      </c>
    </row>
    <row r="50" spans="1:69" x14ac:dyDescent="0.2">
      <c r="A50" s="204" t="s">
        <v>246</v>
      </c>
      <c r="B50" s="204" t="s">
        <v>247</v>
      </c>
      <c r="C50" s="204" t="s">
        <v>168</v>
      </c>
      <c r="D50" s="204" t="s">
        <v>169</v>
      </c>
      <c r="E50" s="66">
        <v>1055693</v>
      </c>
      <c r="F50" s="66">
        <v>1083431</v>
      </c>
      <c r="G50" s="66">
        <v>1112348</v>
      </c>
      <c r="H50" s="66">
        <v>1142600</v>
      </c>
      <c r="I50" s="66">
        <v>1174269</v>
      </c>
      <c r="J50" s="66">
        <v>1207412</v>
      </c>
      <c r="K50" s="66">
        <v>1242116</v>
      </c>
      <c r="L50" s="66">
        <v>1278312</v>
      </c>
      <c r="M50" s="66">
        <v>1316130</v>
      </c>
      <c r="N50" s="66">
        <v>1355699</v>
      </c>
      <c r="O50" s="66">
        <v>1396989</v>
      </c>
      <c r="P50" s="66">
        <v>1440159</v>
      </c>
      <c r="Q50" s="66">
        <v>1485274</v>
      </c>
      <c r="R50" s="66">
        <v>1532069</v>
      </c>
      <c r="S50" s="66">
        <v>1580280</v>
      </c>
      <c r="T50" s="66">
        <v>1624935</v>
      </c>
      <c r="U50" s="66">
        <v>1665418</v>
      </c>
      <c r="V50" s="66">
        <v>1706181</v>
      </c>
      <c r="W50" s="66">
        <v>1747207</v>
      </c>
      <c r="X50" s="66">
        <v>1788218</v>
      </c>
      <c r="Y50" s="66">
        <v>1829256</v>
      </c>
      <c r="Z50" s="66">
        <v>1870540</v>
      </c>
      <c r="AA50" s="66">
        <v>1911634</v>
      </c>
      <c r="AB50" s="66">
        <v>1951851</v>
      </c>
      <c r="AC50" s="66">
        <v>2001739</v>
      </c>
      <c r="AD50" s="66">
        <v>2062555</v>
      </c>
      <c r="AE50" s="66">
        <v>2124863</v>
      </c>
      <c r="AF50" s="66">
        <v>2188654</v>
      </c>
      <c r="AG50" s="66">
        <v>2253336</v>
      </c>
      <c r="AH50" s="66">
        <v>2319177</v>
      </c>
      <c r="AI50" s="66">
        <v>2385435</v>
      </c>
      <c r="AJ50" s="66">
        <v>2452675</v>
      </c>
      <c r="AK50" s="66">
        <v>2520958</v>
      </c>
      <c r="AL50" s="66">
        <v>2594168</v>
      </c>
      <c r="AM50" s="66">
        <v>2669220</v>
      </c>
      <c r="AN50" s="66">
        <v>2742309</v>
      </c>
      <c r="AO50" s="66">
        <v>2816595</v>
      </c>
      <c r="AP50" s="66">
        <v>2875037</v>
      </c>
      <c r="AQ50" s="66">
        <v>2937166</v>
      </c>
      <c r="AR50" s="66">
        <v>3016659</v>
      </c>
      <c r="AS50" s="66">
        <v>3134030</v>
      </c>
      <c r="AT50" s="66">
        <v>3254101</v>
      </c>
      <c r="AU50" s="66">
        <v>3331158</v>
      </c>
      <c r="AV50" s="66">
        <v>3424653</v>
      </c>
      <c r="AW50" s="66">
        <v>3543012</v>
      </c>
      <c r="AX50" s="66">
        <v>3672839</v>
      </c>
      <c r="AY50" s="66">
        <v>3813323</v>
      </c>
      <c r="AZ50" s="66">
        <v>3956329</v>
      </c>
      <c r="BA50" s="66">
        <v>4089602</v>
      </c>
      <c r="BB50" s="66">
        <v>4257230</v>
      </c>
      <c r="BC50" s="66">
        <v>4437884</v>
      </c>
      <c r="BD50" s="66">
        <v>4584216</v>
      </c>
      <c r="BE50" s="66">
        <v>4713257</v>
      </c>
      <c r="BF50" s="66">
        <v>4828066</v>
      </c>
      <c r="BG50" s="66">
        <v>4944861</v>
      </c>
      <c r="BH50" s="66">
        <v>5064386</v>
      </c>
      <c r="BI50" s="66">
        <v>5186824</v>
      </c>
      <c r="BJ50" s="66">
        <v>5312340</v>
      </c>
      <c r="BK50" s="66">
        <v>5441062</v>
      </c>
      <c r="BL50" s="66">
        <v>5570733</v>
      </c>
      <c r="BM50" s="66">
        <v>5702174</v>
      </c>
      <c r="BN50" s="66">
        <v>5835806</v>
      </c>
      <c r="BO50" s="66">
        <v>5970424</v>
      </c>
      <c r="BP50" s="66">
        <v>6106869</v>
      </c>
      <c r="BQ50" s="204" t="s">
        <v>139</v>
      </c>
    </row>
    <row r="51" spans="1:69" x14ac:dyDescent="0.2">
      <c r="A51" s="204" t="s">
        <v>248</v>
      </c>
      <c r="B51" s="204" t="s">
        <v>249</v>
      </c>
      <c r="C51" s="204" t="s">
        <v>168</v>
      </c>
      <c r="D51" s="204" t="s">
        <v>169</v>
      </c>
      <c r="E51" s="66">
        <v>15687688</v>
      </c>
      <c r="F51" s="66">
        <v>16182414</v>
      </c>
      <c r="G51" s="66">
        <v>16691282</v>
      </c>
      <c r="H51" s="66">
        <v>17210956</v>
      </c>
      <c r="I51" s="66">
        <v>17739754</v>
      </c>
      <c r="J51" s="66">
        <v>18275814</v>
      </c>
      <c r="K51" s="66">
        <v>18811407</v>
      </c>
      <c r="L51" s="66">
        <v>19343961</v>
      </c>
      <c r="M51" s="66">
        <v>19872503</v>
      </c>
      <c r="N51" s="66">
        <v>20392264</v>
      </c>
      <c r="O51" s="66">
        <v>20905254</v>
      </c>
      <c r="P51" s="66">
        <v>21405413</v>
      </c>
      <c r="Q51" s="66">
        <v>21898055</v>
      </c>
      <c r="R51" s="66">
        <v>22396318</v>
      </c>
      <c r="S51" s="66">
        <v>22897871</v>
      </c>
      <c r="T51" s="66">
        <v>23403731</v>
      </c>
      <c r="U51" s="66">
        <v>23913002</v>
      </c>
      <c r="V51" s="66">
        <v>24443926</v>
      </c>
      <c r="W51" s="66">
        <v>25003608</v>
      </c>
      <c r="X51" s="66">
        <v>25579323</v>
      </c>
      <c r="Y51" s="66">
        <v>26176195</v>
      </c>
      <c r="Z51" s="66">
        <v>26785982</v>
      </c>
      <c r="AA51" s="66">
        <v>27405194</v>
      </c>
      <c r="AB51" s="66">
        <v>28042329</v>
      </c>
      <c r="AC51" s="66">
        <v>28689032</v>
      </c>
      <c r="AD51" s="66">
        <v>29326260</v>
      </c>
      <c r="AE51" s="66">
        <v>29960101</v>
      </c>
      <c r="AF51" s="66">
        <v>30603048</v>
      </c>
      <c r="AG51" s="66">
        <v>31256727</v>
      </c>
      <c r="AH51" s="66">
        <v>31923117</v>
      </c>
      <c r="AI51" s="66">
        <v>32601393</v>
      </c>
      <c r="AJ51" s="66">
        <v>33272628</v>
      </c>
      <c r="AK51" s="66">
        <v>33939039</v>
      </c>
      <c r="AL51" s="66">
        <v>34614735</v>
      </c>
      <c r="AM51" s="66">
        <v>35295461</v>
      </c>
      <c r="AN51" s="66">
        <v>35970101</v>
      </c>
      <c r="AO51" s="66">
        <v>36632573</v>
      </c>
      <c r="AP51" s="66">
        <v>37291946</v>
      </c>
      <c r="AQ51" s="66">
        <v>37944414</v>
      </c>
      <c r="AR51" s="66">
        <v>38585033</v>
      </c>
      <c r="AS51" s="66">
        <v>39215135</v>
      </c>
      <c r="AT51" s="66">
        <v>39837875</v>
      </c>
      <c r="AU51" s="66">
        <v>40454050</v>
      </c>
      <c r="AV51" s="66">
        <v>41057687</v>
      </c>
      <c r="AW51" s="66">
        <v>41648268</v>
      </c>
      <c r="AX51" s="66">
        <v>42220940</v>
      </c>
      <c r="AY51" s="66">
        <v>42772910</v>
      </c>
      <c r="AZ51" s="66">
        <v>43306582</v>
      </c>
      <c r="BA51" s="66">
        <v>43815313</v>
      </c>
      <c r="BB51" s="66">
        <v>44313917</v>
      </c>
      <c r="BC51" s="66">
        <v>44816108</v>
      </c>
      <c r="BD51" s="66">
        <v>45308899</v>
      </c>
      <c r="BE51" s="66">
        <v>45782417</v>
      </c>
      <c r="BF51" s="66">
        <v>46237930</v>
      </c>
      <c r="BG51" s="66">
        <v>46677947</v>
      </c>
      <c r="BH51" s="66">
        <v>47119728</v>
      </c>
      <c r="BI51" s="66">
        <v>47625955</v>
      </c>
      <c r="BJ51" s="66">
        <v>48351671</v>
      </c>
      <c r="BK51" s="66">
        <v>49276961</v>
      </c>
      <c r="BL51" s="66">
        <v>50187406</v>
      </c>
      <c r="BM51" s="66">
        <v>50930662</v>
      </c>
      <c r="BN51" s="66">
        <v>51516562</v>
      </c>
      <c r="BO51" s="66">
        <v>51874024</v>
      </c>
      <c r="BP51" s="66">
        <v>52085168</v>
      </c>
      <c r="BQ51" s="204" t="s">
        <v>139</v>
      </c>
    </row>
    <row r="52" spans="1:69" x14ac:dyDescent="0.2">
      <c r="A52" s="204" t="s">
        <v>250</v>
      </c>
      <c r="B52" s="204" t="s">
        <v>251</v>
      </c>
      <c r="C52" s="204" t="s">
        <v>168</v>
      </c>
      <c r="D52" s="204" t="s">
        <v>169</v>
      </c>
      <c r="E52" s="66">
        <v>194852</v>
      </c>
      <c r="F52" s="66">
        <v>198617</v>
      </c>
      <c r="G52" s="66">
        <v>202527</v>
      </c>
      <c r="H52" s="66">
        <v>206546</v>
      </c>
      <c r="I52" s="66">
        <v>210665</v>
      </c>
      <c r="J52" s="66">
        <v>214939</v>
      </c>
      <c r="K52" s="66">
        <v>219369</v>
      </c>
      <c r="L52" s="66">
        <v>224321</v>
      </c>
      <c r="M52" s="66">
        <v>229971</v>
      </c>
      <c r="N52" s="66">
        <v>236002</v>
      </c>
      <c r="O52" s="66">
        <v>242351</v>
      </c>
      <c r="P52" s="66">
        <v>249066</v>
      </c>
      <c r="Q52" s="66">
        <v>256187</v>
      </c>
      <c r="R52" s="66">
        <v>263728</v>
      </c>
      <c r="S52" s="66">
        <v>271719</v>
      </c>
      <c r="T52" s="66">
        <v>280036</v>
      </c>
      <c r="U52" s="66">
        <v>288810</v>
      </c>
      <c r="V52" s="66">
        <v>298152</v>
      </c>
      <c r="W52" s="66">
        <v>307938</v>
      </c>
      <c r="X52" s="66">
        <v>318123</v>
      </c>
      <c r="Y52" s="66">
        <v>328328</v>
      </c>
      <c r="Z52" s="66">
        <v>337986</v>
      </c>
      <c r="AA52" s="66">
        <v>347053</v>
      </c>
      <c r="AB52" s="66">
        <v>356137</v>
      </c>
      <c r="AC52" s="66">
        <v>365664</v>
      </c>
      <c r="AD52" s="66">
        <v>375650</v>
      </c>
      <c r="AE52" s="66">
        <v>386068</v>
      </c>
      <c r="AF52" s="66">
        <v>396887</v>
      </c>
      <c r="AG52" s="66">
        <v>408070</v>
      </c>
      <c r="AH52" s="66">
        <v>419584</v>
      </c>
      <c r="AI52" s="66">
        <v>431119</v>
      </c>
      <c r="AJ52" s="66">
        <v>442277</v>
      </c>
      <c r="AK52" s="66">
        <v>452990</v>
      </c>
      <c r="AL52" s="66">
        <v>463318</v>
      </c>
      <c r="AM52" s="66">
        <v>473478</v>
      </c>
      <c r="AN52" s="66">
        <v>483760</v>
      </c>
      <c r="AO52" s="66">
        <v>494288</v>
      </c>
      <c r="AP52" s="66">
        <v>505033</v>
      </c>
      <c r="AQ52" s="66">
        <v>515959</v>
      </c>
      <c r="AR52" s="66">
        <v>526443</v>
      </c>
      <c r="AS52" s="66">
        <v>536758</v>
      </c>
      <c r="AT52" s="66">
        <v>547741</v>
      </c>
      <c r="AU52" s="66">
        <v>559047</v>
      </c>
      <c r="AV52" s="66">
        <v>570130</v>
      </c>
      <c r="AW52" s="66">
        <v>581154</v>
      </c>
      <c r="AX52" s="66">
        <v>592683</v>
      </c>
      <c r="AY52" s="66">
        <v>604658</v>
      </c>
      <c r="AZ52" s="66">
        <v>616899</v>
      </c>
      <c r="BA52" s="66">
        <v>629470</v>
      </c>
      <c r="BB52" s="66">
        <v>642493</v>
      </c>
      <c r="BC52" s="66">
        <v>656024</v>
      </c>
      <c r="BD52" s="66">
        <v>670071</v>
      </c>
      <c r="BE52" s="66">
        <v>684553</v>
      </c>
      <c r="BF52" s="66">
        <v>699393</v>
      </c>
      <c r="BG52" s="66">
        <v>714612</v>
      </c>
      <c r="BH52" s="66">
        <v>730216</v>
      </c>
      <c r="BI52" s="66">
        <v>746232</v>
      </c>
      <c r="BJ52" s="66">
        <v>761664</v>
      </c>
      <c r="BK52" s="66">
        <v>776313</v>
      </c>
      <c r="BL52" s="66">
        <v>790986</v>
      </c>
      <c r="BM52" s="66">
        <v>806166</v>
      </c>
      <c r="BN52" s="66">
        <v>821625</v>
      </c>
      <c r="BO52" s="66">
        <v>836774</v>
      </c>
      <c r="BP52" s="66">
        <v>852075</v>
      </c>
      <c r="BQ52" s="204" t="s">
        <v>139</v>
      </c>
    </row>
    <row r="53" spans="1:69" x14ac:dyDescent="0.2">
      <c r="A53" s="204" t="s">
        <v>252</v>
      </c>
      <c r="B53" s="204" t="s">
        <v>253</v>
      </c>
      <c r="C53" s="204" t="s">
        <v>168</v>
      </c>
      <c r="D53" s="204" t="s">
        <v>169</v>
      </c>
      <c r="E53" s="66">
        <v>209849</v>
      </c>
      <c r="F53" s="66">
        <v>214788</v>
      </c>
      <c r="G53" s="66">
        <v>221484</v>
      </c>
      <c r="H53" s="66">
        <v>228814</v>
      </c>
      <c r="I53" s="66">
        <v>236362</v>
      </c>
      <c r="J53" s="66">
        <v>244156</v>
      </c>
      <c r="K53" s="66">
        <v>252238</v>
      </c>
      <c r="L53" s="66">
        <v>260648</v>
      </c>
      <c r="M53" s="66">
        <v>269408</v>
      </c>
      <c r="N53" s="66">
        <v>278524</v>
      </c>
      <c r="O53" s="66">
        <v>287262</v>
      </c>
      <c r="P53" s="66">
        <v>293505</v>
      </c>
      <c r="Q53" s="66">
        <v>296818</v>
      </c>
      <c r="R53" s="66">
        <v>299191</v>
      </c>
      <c r="S53" s="66">
        <v>301682</v>
      </c>
      <c r="T53" s="66">
        <v>304375</v>
      </c>
      <c r="U53" s="66">
        <v>307015</v>
      </c>
      <c r="V53" s="66">
        <v>309389</v>
      </c>
      <c r="W53" s="66">
        <v>311685</v>
      </c>
      <c r="X53" s="66">
        <v>313995</v>
      </c>
      <c r="Y53" s="66">
        <v>317234</v>
      </c>
      <c r="Z53" s="66">
        <v>321634</v>
      </c>
      <c r="AA53" s="66">
        <v>326319</v>
      </c>
      <c r="AB53" s="66">
        <v>330971</v>
      </c>
      <c r="AC53" s="66">
        <v>335473</v>
      </c>
      <c r="AD53" s="66">
        <v>339874</v>
      </c>
      <c r="AE53" s="66">
        <v>344271</v>
      </c>
      <c r="AF53" s="66">
        <v>348718</v>
      </c>
      <c r="AG53" s="66">
        <v>353233</v>
      </c>
      <c r="AH53" s="66">
        <v>358150</v>
      </c>
      <c r="AI53" s="66">
        <v>364563</v>
      </c>
      <c r="AJ53" s="66">
        <v>372721</v>
      </c>
      <c r="AK53" s="66">
        <v>381947</v>
      </c>
      <c r="AL53" s="66">
        <v>391749</v>
      </c>
      <c r="AM53" s="66">
        <v>401655</v>
      </c>
      <c r="AN53" s="66">
        <v>411382</v>
      </c>
      <c r="AO53" s="66">
        <v>421007</v>
      </c>
      <c r="AP53" s="66">
        <v>430654</v>
      </c>
      <c r="AQ53" s="66">
        <v>440214</v>
      </c>
      <c r="AR53" s="66">
        <v>449627</v>
      </c>
      <c r="AS53" s="66">
        <v>458251</v>
      </c>
      <c r="AT53" s="66">
        <v>465958</v>
      </c>
      <c r="AU53" s="66">
        <v>473231</v>
      </c>
      <c r="AV53" s="66">
        <v>480089</v>
      </c>
      <c r="AW53" s="66">
        <v>486583</v>
      </c>
      <c r="AX53" s="66">
        <v>492827</v>
      </c>
      <c r="AY53" s="66">
        <v>498884</v>
      </c>
      <c r="AZ53" s="66">
        <v>504733</v>
      </c>
      <c r="BA53" s="66">
        <v>510336</v>
      </c>
      <c r="BB53" s="66">
        <v>515638</v>
      </c>
      <c r="BC53" s="66">
        <v>521212</v>
      </c>
      <c r="BD53" s="66">
        <v>527521</v>
      </c>
      <c r="BE53" s="66">
        <v>533864</v>
      </c>
      <c r="BF53" s="66">
        <v>539940</v>
      </c>
      <c r="BG53" s="66">
        <v>546076</v>
      </c>
      <c r="BH53" s="66">
        <v>552166</v>
      </c>
      <c r="BI53" s="66">
        <v>558394</v>
      </c>
      <c r="BJ53" s="66">
        <v>564954</v>
      </c>
      <c r="BK53" s="66">
        <v>571202</v>
      </c>
      <c r="BL53" s="66">
        <v>577030</v>
      </c>
      <c r="BM53" s="66">
        <v>582640</v>
      </c>
      <c r="BN53" s="66">
        <v>587925</v>
      </c>
      <c r="BO53" s="66">
        <v>593149</v>
      </c>
      <c r="BP53" s="66">
        <v>598682</v>
      </c>
      <c r="BQ53" s="204" t="s">
        <v>139</v>
      </c>
    </row>
    <row r="54" spans="1:69" x14ac:dyDescent="0.2">
      <c r="A54" s="204" t="s">
        <v>254</v>
      </c>
      <c r="B54" s="204" t="s">
        <v>255</v>
      </c>
      <c r="C54" s="204" t="s">
        <v>168</v>
      </c>
      <c r="D54" s="204" t="s">
        <v>169</v>
      </c>
      <c r="E54" s="66">
        <v>1346302</v>
      </c>
      <c r="F54" s="66">
        <v>1396138</v>
      </c>
      <c r="G54" s="66">
        <v>1447037</v>
      </c>
      <c r="H54" s="66">
        <v>1498647</v>
      </c>
      <c r="I54" s="66">
        <v>1550661</v>
      </c>
      <c r="J54" s="66">
        <v>1602736</v>
      </c>
      <c r="K54" s="66">
        <v>1654619</v>
      </c>
      <c r="L54" s="66">
        <v>1706062</v>
      </c>
      <c r="M54" s="66">
        <v>1756333</v>
      </c>
      <c r="N54" s="66">
        <v>1805968</v>
      </c>
      <c r="O54" s="66">
        <v>1855697</v>
      </c>
      <c r="P54" s="66">
        <v>1905486</v>
      </c>
      <c r="Q54" s="66">
        <v>1955547</v>
      </c>
      <c r="R54" s="66">
        <v>2006247</v>
      </c>
      <c r="S54" s="66">
        <v>2058235</v>
      </c>
      <c r="T54" s="66">
        <v>2111850</v>
      </c>
      <c r="U54" s="66">
        <v>2167544</v>
      </c>
      <c r="V54" s="66">
        <v>2225630</v>
      </c>
      <c r="W54" s="66">
        <v>2286210</v>
      </c>
      <c r="X54" s="66">
        <v>2349258</v>
      </c>
      <c r="Y54" s="66">
        <v>2414303</v>
      </c>
      <c r="Z54" s="66">
        <v>2481334</v>
      </c>
      <c r="AA54" s="66">
        <v>2550780</v>
      </c>
      <c r="AB54" s="66">
        <v>2622532</v>
      </c>
      <c r="AC54" s="66">
        <v>2696200</v>
      </c>
      <c r="AD54" s="66">
        <v>2771463</v>
      </c>
      <c r="AE54" s="66">
        <v>2847849</v>
      </c>
      <c r="AF54" s="66">
        <v>2924595</v>
      </c>
      <c r="AG54" s="66">
        <v>3001461</v>
      </c>
      <c r="AH54" s="66">
        <v>3079001</v>
      </c>
      <c r="AI54" s="66">
        <v>3158253</v>
      </c>
      <c r="AJ54" s="66">
        <v>3239414</v>
      </c>
      <c r="AK54" s="66">
        <v>3321939</v>
      </c>
      <c r="AL54" s="66">
        <v>3405372</v>
      </c>
      <c r="AM54" s="66">
        <v>3489152</v>
      </c>
      <c r="AN54" s="66">
        <v>3572856</v>
      </c>
      <c r="AO54" s="66">
        <v>3656234</v>
      </c>
      <c r="AP54" s="66">
        <v>3739421</v>
      </c>
      <c r="AQ54" s="66">
        <v>3821421</v>
      </c>
      <c r="AR54" s="66">
        <v>3901430</v>
      </c>
      <c r="AS54" s="66">
        <v>3979193</v>
      </c>
      <c r="AT54" s="66">
        <v>4053222</v>
      </c>
      <c r="AU54" s="66">
        <v>4122623</v>
      </c>
      <c r="AV54" s="66">
        <v>4188610</v>
      </c>
      <c r="AW54" s="66">
        <v>4252800</v>
      </c>
      <c r="AX54" s="66">
        <v>4315887</v>
      </c>
      <c r="AY54" s="66">
        <v>4378172</v>
      </c>
      <c r="AZ54" s="66">
        <v>4440019</v>
      </c>
      <c r="BA54" s="66">
        <v>4501921</v>
      </c>
      <c r="BB54" s="66">
        <v>4563127</v>
      </c>
      <c r="BC54" s="66">
        <v>4622252</v>
      </c>
      <c r="BD54" s="66">
        <v>4679926</v>
      </c>
      <c r="BE54" s="66">
        <v>4736593</v>
      </c>
      <c r="BF54" s="66">
        <v>4791535</v>
      </c>
      <c r="BG54" s="66">
        <v>4844288</v>
      </c>
      <c r="BH54" s="66">
        <v>4895242</v>
      </c>
      <c r="BI54" s="66">
        <v>4945205</v>
      </c>
      <c r="BJ54" s="66">
        <v>4993842</v>
      </c>
      <c r="BK54" s="66">
        <v>5040734</v>
      </c>
      <c r="BL54" s="66">
        <v>5084532</v>
      </c>
      <c r="BM54" s="66">
        <v>5123105</v>
      </c>
      <c r="BN54" s="66">
        <v>5153957</v>
      </c>
      <c r="BO54" s="66">
        <v>5180829</v>
      </c>
      <c r="BP54" s="66">
        <v>5212173</v>
      </c>
      <c r="BQ54" s="204" t="s">
        <v>139</v>
      </c>
    </row>
    <row r="55" spans="1:69" x14ac:dyDescent="0.2">
      <c r="A55" s="204" t="s">
        <v>256</v>
      </c>
      <c r="B55" s="204" t="s">
        <v>257</v>
      </c>
      <c r="C55" s="204" t="s">
        <v>168</v>
      </c>
      <c r="D55" s="204" t="s">
        <v>169</v>
      </c>
      <c r="E55" s="66">
        <v>1719747</v>
      </c>
      <c r="F55" s="66">
        <v>1760647</v>
      </c>
      <c r="G55" s="66">
        <v>1801140</v>
      </c>
      <c r="H55" s="66">
        <v>1842018</v>
      </c>
      <c r="I55" s="66">
        <v>1882012</v>
      </c>
      <c r="J55" s="66">
        <v>1920806</v>
      </c>
      <c r="K55" s="66">
        <v>1959063</v>
      </c>
      <c r="L55" s="66">
        <v>1996792</v>
      </c>
      <c r="M55" s="66">
        <v>2034050</v>
      </c>
      <c r="N55" s="66">
        <v>2070611</v>
      </c>
      <c r="O55" s="66">
        <v>2105333</v>
      </c>
      <c r="P55" s="66">
        <v>2137603</v>
      </c>
      <c r="Q55" s="66">
        <v>2161722</v>
      </c>
      <c r="R55" s="66">
        <v>2178240</v>
      </c>
      <c r="S55" s="66">
        <v>2193773</v>
      </c>
      <c r="T55" s="66">
        <v>2209263</v>
      </c>
      <c r="U55" s="66">
        <v>2225099</v>
      </c>
      <c r="V55" s="66">
        <v>2240643</v>
      </c>
      <c r="W55" s="66">
        <v>2255168</v>
      </c>
      <c r="X55" s="66">
        <v>2267669</v>
      </c>
      <c r="Y55" s="66">
        <v>2280663</v>
      </c>
      <c r="Z55" s="66">
        <v>2295232</v>
      </c>
      <c r="AA55" s="66">
        <v>2309508</v>
      </c>
      <c r="AB55" s="66">
        <v>2323503</v>
      </c>
      <c r="AC55" s="66">
        <v>2337040</v>
      </c>
      <c r="AD55" s="66">
        <v>2350145</v>
      </c>
      <c r="AE55" s="66">
        <v>2362152</v>
      </c>
      <c r="AF55" s="66">
        <v>2371752</v>
      </c>
      <c r="AG55" s="66">
        <v>2380933</v>
      </c>
      <c r="AH55" s="66">
        <v>2390808</v>
      </c>
      <c r="AI55" s="66">
        <v>2399288</v>
      </c>
      <c r="AJ55" s="66">
        <v>2412122</v>
      </c>
      <c r="AK55" s="66">
        <v>2432356</v>
      </c>
      <c r="AL55" s="66">
        <v>2453739</v>
      </c>
      <c r="AM55" s="66">
        <v>2476169</v>
      </c>
      <c r="AN55" s="66">
        <v>2502323</v>
      </c>
      <c r="AO55" s="66">
        <v>2530137</v>
      </c>
      <c r="AP55" s="66">
        <v>2557844</v>
      </c>
      <c r="AQ55" s="66">
        <v>2585353</v>
      </c>
      <c r="AR55" s="66">
        <v>2612065</v>
      </c>
      <c r="AS55" s="66">
        <v>2637733</v>
      </c>
      <c r="AT55" s="66">
        <v>2662831</v>
      </c>
      <c r="AU55" s="66">
        <v>2687634</v>
      </c>
      <c r="AV55" s="66">
        <v>2712172</v>
      </c>
      <c r="AW55" s="66">
        <v>2735176</v>
      </c>
      <c r="AX55" s="66">
        <v>2756536</v>
      </c>
      <c r="AY55" s="66">
        <v>2777604</v>
      </c>
      <c r="AZ55" s="66">
        <v>2798623</v>
      </c>
      <c r="BA55" s="66">
        <v>2819748</v>
      </c>
      <c r="BB55" s="66">
        <v>2840648</v>
      </c>
      <c r="BC55" s="66">
        <v>2860236</v>
      </c>
      <c r="BD55" s="66">
        <v>2878168</v>
      </c>
      <c r="BE55" s="66">
        <v>2898802</v>
      </c>
      <c r="BF55" s="66">
        <v>2922026</v>
      </c>
      <c r="BG55" s="66">
        <v>2945840</v>
      </c>
      <c r="BH55" s="66">
        <v>2969980</v>
      </c>
      <c r="BI55" s="66">
        <v>2993247</v>
      </c>
      <c r="BJ55" s="66">
        <v>3016651</v>
      </c>
      <c r="BK55" s="66">
        <v>3058106</v>
      </c>
      <c r="BL55" s="66">
        <v>3090374</v>
      </c>
      <c r="BM55" s="66">
        <v>3106185</v>
      </c>
      <c r="BN55" s="66">
        <v>3128519</v>
      </c>
      <c r="BO55" s="66">
        <v>3147057</v>
      </c>
      <c r="BP55" s="66">
        <v>3167738</v>
      </c>
      <c r="BQ55" s="204" t="s">
        <v>139</v>
      </c>
    </row>
    <row r="56" spans="1:69" x14ac:dyDescent="0.2">
      <c r="A56" s="204" t="s">
        <v>258</v>
      </c>
      <c r="B56" s="204" t="s">
        <v>259</v>
      </c>
      <c r="C56" s="204" t="s">
        <v>168</v>
      </c>
      <c r="D56" s="204" t="s">
        <v>169</v>
      </c>
      <c r="E56" s="66">
        <v>7267395</v>
      </c>
      <c r="F56" s="66">
        <v>7418518</v>
      </c>
      <c r="G56" s="66">
        <v>7574265</v>
      </c>
      <c r="H56" s="66">
        <v>7736352</v>
      </c>
      <c r="I56" s="66">
        <v>7902286</v>
      </c>
      <c r="J56" s="66">
        <v>8067651</v>
      </c>
      <c r="K56" s="66">
        <v>8230450</v>
      </c>
      <c r="L56" s="66">
        <v>8390962</v>
      </c>
      <c r="M56" s="66">
        <v>8550286</v>
      </c>
      <c r="N56" s="66">
        <v>8709654</v>
      </c>
      <c r="O56" s="66">
        <v>8869636</v>
      </c>
      <c r="P56" s="66">
        <v>9025709</v>
      </c>
      <c r="Q56" s="66">
        <v>9169289</v>
      </c>
      <c r="R56" s="66">
        <v>9297924</v>
      </c>
      <c r="S56" s="66">
        <v>9413105</v>
      </c>
      <c r="T56" s="66">
        <v>9514305</v>
      </c>
      <c r="U56" s="66">
        <v>9600862</v>
      </c>
      <c r="V56" s="66">
        <v>9672546</v>
      </c>
      <c r="W56" s="66">
        <v>9729986</v>
      </c>
      <c r="X56" s="66">
        <v>9774711</v>
      </c>
      <c r="Y56" s="66">
        <v>9809107</v>
      </c>
      <c r="Z56" s="66">
        <v>9848560</v>
      </c>
      <c r="AA56" s="66">
        <v>9908874</v>
      </c>
      <c r="AB56" s="66">
        <v>9984591</v>
      </c>
      <c r="AC56" s="66">
        <v>10065539</v>
      </c>
      <c r="AD56" s="66">
        <v>10149044</v>
      </c>
      <c r="AE56" s="66">
        <v>10235480</v>
      </c>
      <c r="AF56" s="66">
        <v>10326910</v>
      </c>
      <c r="AG56" s="66">
        <v>10425433</v>
      </c>
      <c r="AH56" s="66">
        <v>10527187</v>
      </c>
      <c r="AI56" s="66">
        <v>10626680</v>
      </c>
      <c r="AJ56" s="66">
        <v>10713812</v>
      </c>
      <c r="AK56" s="66">
        <v>10783748</v>
      </c>
      <c r="AL56" s="66">
        <v>10840934</v>
      </c>
      <c r="AM56" s="66">
        <v>10887207</v>
      </c>
      <c r="AN56" s="66">
        <v>10926703</v>
      </c>
      <c r="AO56" s="66">
        <v>10963031</v>
      </c>
      <c r="AP56" s="66">
        <v>10998129</v>
      </c>
      <c r="AQ56" s="66">
        <v>11033758</v>
      </c>
      <c r="AR56" s="66">
        <v>11070094</v>
      </c>
      <c r="AS56" s="66">
        <v>11105791</v>
      </c>
      <c r="AT56" s="66">
        <v>11139127</v>
      </c>
      <c r="AU56" s="66">
        <v>11170051</v>
      </c>
      <c r="AV56" s="66">
        <v>11199217</v>
      </c>
      <c r="AW56" s="66">
        <v>11225294</v>
      </c>
      <c r="AX56" s="66">
        <v>11246114</v>
      </c>
      <c r="AY56" s="66">
        <v>11260630</v>
      </c>
      <c r="AZ56" s="66">
        <v>11269887</v>
      </c>
      <c r="BA56" s="66">
        <v>11276609</v>
      </c>
      <c r="BB56" s="66">
        <v>11283185</v>
      </c>
      <c r="BC56" s="66">
        <v>11290417</v>
      </c>
      <c r="BD56" s="66">
        <v>11298710</v>
      </c>
      <c r="BE56" s="66">
        <v>11309290</v>
      </c>
      <c r="BF56" s="66">
        <v>11321579</v>
      </c>
      <c r="BG56" s="66">
        <v>11332026</v>
      </c>
      <c r="BH56" s="66">
        <v>11339894</v>
      </c>
      <c r="BI56" s="66">
        <v>11342012</v>
      </c>
      <c r="BJ56" s="66">
        <v>11336405</v>
      </c>
      <c r="BK56" s="66">
        <v>11328244</v>
      </c>
      <c r="BL56" s="66">
        <v>11316697</v>
      </c>
      <c r="BM56" s="66">
        <v>11300698</v>
      </c>
      <c r="BN56" s="66">
        <v>11256372</v>
      </c>
      <c r="BO56" s="66">
        <v>11212191</v>
      </c>
      <c r="BP56" s="66">
        <v>11194449</v>
      </c>
      <c r="BQ56" s="204" t="s">
        <v>139</v>
      </c>
    </row>
    <row r="57" spans="1:69" x14ac:dyDescent="0.2">
      <c r="A57" s="204" t="s">
        <v>260</v>
      </c>
      <c r="B57" s="204" t="s">
        <v>261</v>
      </c>
      <c r="C57" s="204" t="s">
        <v>168</v>
      </c>
      <c r="D57" s="204" t="s">
        <v>169</v>
      </c>
      <c r="E57" s="66">
        <v>124826</v>
      </c>
      <c r="F57" s="66">
        <v>126125</v>
      </c>
      <c r="G57" s="66">
        <v>128414</v>
      </c>
      <c r="H57" s="66">
        <v>130860</v>
      </c>
      <c r="I57" s="66">
        <v>133148</v>
      </c>
      <c r="J57" s="66">
        <v>135266</v>
      </c>
      <c r="K57" s="66">
        <v>136682</v>
      </c>
      <c r="L57" s="66">
        <v>138140</v>
      </c>
      <c r="M57" s="66">
        <v>140298</v>
      </c>
      <c r="N57" s="66">
        <v>142581</v>
      </c>
      <c r="O57" s="66">
        <v>144739</v>
      </c>
      <c r="P57" s="66">
        <v>147389</v>
      </c>
      <c r="Q57" s="66">
        <v>147710</v>
      </c>
      <c r="R57" s="66">
        <v>146912</v>
      </c>
      <c r="S57" s="66">
        <v>148351</v>
      </c>
      <c r="T57" s="66">
        <v>149129</v>
      </c>
      <c r="U57" s="66">
        <v>149399</v>
      </c>
      <c r="V57" s="66">
        <v>149459</v>
      </c>
      <c r="W57" s="66">
        <v>148341</v>
      </c>
      <c r="X57" s="66">
        <v>147851</v>
      </c>
      <c r="Y57" s="66">
        <v>148041</v>
      </c>
      <c r="Z57" s="66">
        <v>148629</v>
      </c>
      <c r="AA57" s="66">
        <v>150101</v>
      </c>
      <c r="AB57" s="66">
        <v>151159</v>
      </c>
      <c r="AC57" s="66">
        <v>151940</v>
      </c>
      <c r="AD57" s="66">
        <v>152711</v>
      </c>
      <c r="AE57" s="66">
        <v>152662</v>
      </c>
      <c r="AF57" s="66">
        <v>151456</v>
      </c>
      <c r="AG57" s="66">
        <v>149254</v>
      </c>
      <c r="AH57" s="66">
        <v>146937</v>
      </c>
      <c r="AI57" s="66">
        <v>145400</v>
      </c>
      <c r="AJ57" s="66">
        <v>144403</v>
      </c>
      <c r="AK57" s="66">
        <v>143912</v>
      </c>
      <c r="AL57" s="66">
        <v>144299</v>
      </c>
      <c r="AM57" s="66">
        <v>144630</v>
      </c>
      <c r="AN57" s="66">
        <v>145139</v>
      </c>
      <c r="AO57" s="66">
        <v>146306</v>
      </c>
      <c r="AP57" s="66">
        <v>146956</v>
      </c>
      <c r="AQ57" s="66">
        <v>144472</v>
      </c>
      <c r="AR57" s="66">
        <v>139428</v>
      </c>
      <c r="AS57" s="66">
        <v>133860</v>
      </c>
      <c r="AT57" s="66">
        <v>129047</v>
      </c>
      <c r="AU57" s="66">
        <v>129205</v>
      </c>
      <c r="AV57" s="66">
        <v>131897</v>
      </c>
      <c r="AW57" s="66">
        <v>134192</v>
      </c>
      <c r="AX57" s="66">
        <v>137658</v>
      </c>
      <c r="AY57" s="66">
        <v>141239</v>
      </c>
      <c r="AZ57" s="66">
        <v>144056</v>
      </c>
      <c r="BA57" s="66">
        <v>145880</v>
      </c>
      <c r="BB57" s="66">
        <v>146833</v>
      </c>
      <c r="BC57" s="66">
        <v>148703</v>
      </c>
      <c r="BD57" s="66">
        <v>150831</v>
      </c>
      <c r="BE57" s="66">
        <v>152088</v>
      </c>
      <c r="BF57" s="66">
        <v>153822</v>
      </c>
      <c r="BG57" s="66">
        <v>155909</v>
      </c>
      <c r="BH57" s="66">
        <v>157980</v>
      </c>
      <c r="BI57" s="66">
        <v>159664</v>
      </c>
      <c r="BJ57" s="66">
        <v>160175</v>
      </c>
      <c r="BK57" s="66">
        <v>159336</v>
      </c>
      <c r="BL57" s="66">
        <v>157441</v>
      </c>
      <c r="BM57" s="66">
        <v>154947</v>
      </c>
      <c r="BN57" s="66">
        <v>152369</v>
      </c>
      <c r="BO57" s="66">
        <v>149996</v>
      </c>
      <c r="BP57" s="66">
        <v>147862</v>
      </c>
      <c r="BQ57" s="204" t="s">
        <v>139</v>
      </c>
    </row>
    <row r="58" spans="1:69" x14ac:dyDescent="0.2">
      <c r="A58" s="204" t="s">
        <v>262</v>
      </c>
      <c r="B58" s="204" t="s">
        <v>263</v>
      </c>
      <c r="C58" s="204" t="s">
        <v>168</v>
      </c>
      <c r="D58" s="204" t="s">
        <v>169</v>
      </c>
      <c r="E58" s="66">
        <v>8473</v>
      </c>
      <c r="F58" s="66">
        <v>8626</v>
      </c>
      <c r="G58" s="66">
        <v>8799</v>
      </c>
      <c r="H58" s="66">
        <v>8985</v>
      </c>
      <c r="I58" s="66">
        <v>9172</v>
      </c>
      <c r="J58" s="66">
        <v>9366</v>
      </c>
      <c r="K58" s="66">
        <v>9566</v>
      </c>
      <c r="L58" s="66">
        <v>9771</v>
      </c>
      <c r="M58" s="66">
        <v>9981</v>
      </c>
      <c r="N58" s="66">
        <v>10181</v>
      </c>
      <c r="O58" s="66">
        <v>10533</v>
      </c>
      <c r="P58" s="66">
        <v>11117</v>
      </c>
      <c r="Q58" s="66">
        <v>11778</v>
      </c>
      <c r="R58" s="66">
        <v>12443</v>
      </c>
      <c r="S58" s="66">
        <v>13118</v>
      </c>
      <c r="T58" s="66">
        <v>13791</v>
      </c>
      <c r="U58" s="66">
        <v>14456</v>
      </c>
      <c r="V58" s="66">
        <v>15116</v>
      </c>
      <c r="W58" s="66">
        <v>15746</v>
      </c>
      <c r="X58" s="66">
        <v>16378</v>
      </c>
      <c r="Y58" s="66">
        <v>17100</v>
      </c>
      <c r="Z58" s="66">
        <v>17904</v>
      </c>
      <c r="AA58" s="66">
        <v>18729</v>
      </c>
      <c r="AB58" s="66">
        <v>19572</v>
      </c>
      <c r="AC58" s="66">
        <v>20433</v>
      </c>
      <c r="AD58" s="66">
        <v>21313</v>
      </c>
      <c r="AE58" s="66">
        <v>22195</v>
      </c>
      <c r="AF58" s="66">
        <v>23075</v>
      </c>
      <c r="AG58" s="66">
        <v>23956</v>
      </c>
      <c r="AH58" s="66">
        <v>24888</v>
      </c>
      <c r="AI58" s="66">
        <v>26027</v>
      </c>
      <c r="AJ58" s="66">
        <v>27340</v>
      </c>
      <c r="AK58" s="66">
        <v>28677</v>
      </c>
      <c r="AL58" s="66">
        <v>30038</v>
      </c>
      <c r="AM58" s="66">
        <v>31418</v>
      </c>
      <c r="AN58" s="66">
        <v>32802</v>
      </c>
      <c r="AO58" s="66">
        <v>34194</v>
      </c>
      <c r="AP58" s="66">
        <v>35579</v>
      </c>
      <c r="AQ58" s="66">
        <v>36947</v>
      </c>
      <c r="AR58" s="66">
        <v>38295</v>
      </c>
      <c r="AS58" s="66">
        <v>39658</v>
      </c>
      <c r="AT58" s="66">
        <v>41054</v>
      </c>
      <c r="AU58" s="66">
        <v>42456</v>
      </c>
      <c r="AV58" s="66">
        <v>43862</v>
      </c>
      <c r="AW58" s="66">
        <v>45286</v>
      </c>
      <c r="AX58" s="66">
        <v>46727</v>
      </c>
      <c r="AY58" s="66">
        <v>48177</v>
      </c>
      <c r="AZ58" s="66">
        <v>49647</v>
      </c>
      <c r="BA58" s="66">
        <v>51123</v>
      </c>
      <c r="BB58" s="66">
        <v>52602</v>
      </c>
      <c r="BC58" s="66">
        <v>54074</v>
      </c>
      <c r="BD58" s="66">
        <v>55492</v>
      </c>
      <c r="BE58" s="66">
        <v>56860</v>
      </c>
      <c r="BF58" s="66">
        <v>58212</v>
      </c>
      <c r="BG58" s="66">
        <v>59559</v>
      </c>
      <c r="BH58" s="66">
        <v>60911</v>
      </c>
      <c r="BI58" s="66">
        <v>62255</v>
      </c>
      <c r="BJ58" s="66">
        <v>63581</v>
      </c>
      <c r="BK58" s="66">
        <v>64884</v>
      </c>
      <c r="BL58" s="66">
        <v>66134</v>
      </c>
      <c r="BM58" s="66">
        <v>67311</v>
      </c>
      <c r="BN58" s="66">
        <v>68136</v>
      </c>
      <c r="BO58" s="66">
        <v>68706</v>
      </c>
      <c r="BP58" s="66">
        <v>69310</v>
      </c>
      <c r="BQ58" s="204" t="s">
        <v>139</v>
      </c>
    </row>
    <row r="59" spans="1:69" x14ac:dyDescent="0.2">
      <c r="A59" s="204" t="s">
        <v>31</v>
      </c>
      <c r="B59" s="204" t="s">
        <v>264</v>
      </c>
      <c r="C59" s="204" t="s">
        <v>168</v>
      </c>
      <c r="D59" s="204" t="s">
        <v>169</v>
      </c>
      <c r="E59" s="66">
        <v>585725</v>
      </c>
      <c r="F59" s="66">
        <v>594771</v>
      </c>
      <c r="G59" s="66">
        <v>601095</v>
      </c>
      <c r="H59" s="66">
        <v>607072</v>
      </c>
      <c r="I59" s="66">
        <v>612338</v>
      </c>
      <c r="J59" s="66">
        <v>617345</v>
      </c>
      <c r="K59" s="66">
        <v>622566</v>
      </c>
      <c r="L59" s="66">
        <v>627695</v>
      </c>
      <c r="M59" s="66">
        <v>632452</v>
      </c>
      <c r="N59" s="66">
        <v>636821</v>
      </c>
      <c r="O59" s="66">
        <v>640804</v>
      </c>
      <c r="P59" s="66">
        <v>644413</v>
      </c>
      <c r="Q59" s="66">
        <v>647620</v>
      </c>
      <c r="R59" s="66">
        <v>650705</v>
      </c>
      <c r="S59" s="66">
        <v>648585</v>
      </c>
      <c r="T59" s="66">
        <v>644982</v>
      </c>
      <c r="U59" s="66">
        <v>648868</v>
      </c>
      <c r="V59" s="66">
        <v>656414</v>
      </c>
      <c r="W59" s="66">
        <v>663975</v>
      </c>
      <c r="X59" s="66">
        <v>671611</v>
      </c>
      <c r="Y59" s="66">
        <v>679327</v>
      </c>
      <c r="Z59" s="66">
        <v>687170</v>
      </c>
      <c r="AA59" s="66">
        <v>696227</v>
      </c>
      <c r="AB59" s="66">
        <v>707477</v>
      </c>
      <c r="AC59" s="66">
        <v>719678</v>
      </c>
      <c r="AD59" s="66">
        <v>731664</v>
      </c>
      <c r="AE59" s="66">
        <v>743446</v>
      </c>
      <c r="AF59" s="66">
        <v>755021</v>
      </c>
      <c r="AG59" s="66">
        <v>766412</v>
      </c>
      <c r="AH59" s="66">
        <v>777592</v>
      </c>
      <c r="AI59" s="66">
        <v>788500</v>
      </c>
      <c r="AJ59" s="66">
        <v>799061</v>
      </c>
      <c r="AK59" s="66">
        <v>810431</v>
      </c>
      <c r="AL59" s="66">
        <v>825986</v>
      </c>
      <c r="AM59" s="66">
        <v>844444</v>
      </c>
      <c r="AN59" s="66">
        <v>862418</v>
      </c>
      <c r="AO59" s="66">
        <v>880058</v>
      </c>
      <c r="AP59" s="66">
        <v>897471</v>
      </c>
      <c r="AQ59" s="66">
        <v>914660</v>
      </c>
      <c r="AR59" s="66">
        <v>931600</v>
      </c>
      <c r="AS59" s="66">
        <v>948237</v>
      </c>
      <c r="AT59" s="66">
        <v>964830</v>
      </c>
      <c r="AU59" s="66">
        <v>982194</v>
      </c>
      <c r="AV59" s="66">
        <v>1000350</v>
      </c>
      <c r="AW59" s="66">
        <v>1018684</v>
      </c>
      <c r="AX59" s="66">
        <v>1037062</v>
      </c>
      <c r="AY59" s="66">
        <v>1055438</v>
      </c>
      <c r="AZ59" s="66">
        <v>1073873</v>
      </c>
      <c r="BA59" s="66">
        <v>1092390</v>
      </c>
      <c r="BB59" s="66">
        <v>1110974</v>
      </c>
      <c r="BC59" s="66">
        <v>1129686</v>
      </c>
      <c r="BD59" s="66">
        <v>1145086</v>
      </c>
      <c r="BE59" s="66">
        <v>1156556</v>
      </c>
      <c r="BF59" s="66">
        <v>1166968</v>
      </c>
      <c r="BG59" s="66">
        <v>1176995</v>
      </c>
      <c r="BH59" s="66">
        <v>1187280</v>
      </c>
      <c r="BI59" s="66">
        <v>1197881</v>
      </c>
      <c r="BJ59" s="66">
        <v>1208523</v>
      </c>
      <c r="BK59" s="66">
        <v>1218831</v>
      </c>
      <c r="BL59" s="66">
        <v>1228836</v>
      </c>
      <c r="BM59" s="66">
        <v>1237537</v>
      </c>
      <c r="BN59" s="66">
        <v>1244188</v>
      </c>
      <c r="BO59" s="66">
        <v>1251488</v>
      </c>
      <c r="BP59" s="66">
        <v>1260138</v>
      </c>
      <c r="BQ59" s="204" t="s">
        <v>139</v>
      </c>
    </row>
    <row r="60" spans="1:69" x14ac:dyDescent="0.2">
      <c r="A60" s="204" t="s">
        <v>666</v>
      </c>
      <c r="B60" s="204" t="s">
        <v>265</v>
      </c>
      <c r="C60" s="204" t="s">
        <v>168</v>
      </c>
      <c r="D60" s="204" t="s">
        <v>169</v>
      </c>
      <c r="E60" s="66">
        <v>9602006</v>
      </c>
      <c r="F60" s="66">
        <v>9586651</v>
      </c>
      <c r="G60" s="66">
        <v>9624660</v>
      </c>
      <c r="H60" s="66">
        <v>9670685</v>
      </c>
      <c r="I60" s="66">
        <v>9727804</v>
      </c>
      <c r="J60" s="66">
        <v>9779358</v>
      </c>
      <c r="K60" s="66">
        <v>9821040</v>
      </c>
      <c r="L60" s="66">
        <v>9852899</v>
      </c>
      <c r="M60" s="66">
        <v>9876346</v>
      </c>
      <c r="N60" s="66">
        <v>9896580</v>
      </c>
      <c r="O60" s="66">
        <v>9858071</v>
      </c>
      <c r="P60" s="66">
        <v>9826815</v>
      </c>
      <c r="Q60" s="66">
        <v>9867632</v>
      </c>
      <c r="R60" s="66">
        <v>9922266</v>
      </c>
      <c r="S60" s="66">
        <v>9988459</v>
      </c>
      <c r="T60" s="66">
        <v>10058620</v>
      </c>
      <c r="U60" s="66">
        <v>10125939</v>
      </c>
      <c r="V60" s="66">
        <v>10186755</v>
      </c>
      <c r="W60" s="66">
        <v>10242098</v>
      </c>
      <c r="X60" s="66">
        <v>10292341</v>
      </c>
      <c r="Y60" s="66">
        <v>10304193</v>
      </c>
      <c r="Z60" s="66">
        <v>10300591</v>
      </c>
      <c r="AA60" s="66">
        <v>10314826</v>
      </c>
      <c r="AB60" s="66">
        <v>10323856</v>
      </c>
      <c r="AC60" s="66">
        <v>10330213</v>
      </c>
      <c r="AD60" s="66">
        <v>10337118</v>
      </c>
      <c r="AE60" s="66">
        <v>10342227</v>
      </c>
      <c r="AF60" s="66">
        <v>10347318</v>
      </c>
      <c r="AG60" s="66">
        <v>10355276</v>
      </c>
      <c r="AH60" s="66">
        <v>10361068</v>
      </c>
      <c r="AI60" s="66">
        <v>10333355</v>
      </c>
      <c r="AJ60" s="66">
        <v>10308578</v>
      </c>
      <c r="AK60" s="66">
        <v>10319123</v>
      </c>
      <c r="AL60" s="66">
        <v>10329855</v>
      </c>
      <c r="AM60" s="66">
        <v>10333587</v>
      </c>
      <c r="AN60" s="66">
        <v>10327253</v>
      </c>
      <c r="AO60" s="66">
        <v>10315241</v>
      </c>
      <c r="AP60" s="66">
        <v>10304131</v>
      </c>
      <c r="AQ60" s="66">
        <v>10294373</v>
      </c>
      <c r="AR60" s="66">
        <v>10283860</v>
      </c>
      <c r="AS60" s="66">
        <v>10255063</v>
      </c>
      <c r="AT60" s="66">
        <v>10216605</v>
      </c>
      <c r="AU60" s="66">
        <v>10196916</v>
      </c>
      <c r="AV60" s="66">
        <v>10193998</v>
      </c>
      <c r="AW60" s="66">
        <v>10197101</v>
      </c>
      <c r="AX60" s="66">
        <v>10211216</v>
      </c>
      <c r="AY60" s="66">
        <v>10238905</v>
      </c>
      <c r="AZ60" s="66">
        <v>10298828</v>
      </c>
      <c r="BA60" s="66">
        <v>10384603</v>
      </c>
      <c r="BB60" s="66">
        <v>10443936</v>
      </c>
      <c r="BC60" s="66">
        <v>10474410</v>
      </c>
      <c r="BD60" s="66">
        <v>10496088</v>
      </c>
      <c r="BE60" s="66">
        <v>10510785</v>
      </c>
      <c r="BF60" s="66">
        <v>10514272</v>
      </c>
      <c r="BG60" s="66">
        <v>10525347</v>
      </c>
      <c r="BH60" s="66">
        <v>10546059</v>
      </c>
      <c r="BI60" s="66">
        <v>10566332</v>
      </c>
      <c r="BJ60" s="66">
        <v>10594438</v>
      </c>
      <c r="BK60" s="66">
        <v>10629928</v>
      </c>
      <c r="BL60" s="66">
        <v>10671870</v>
      </c>
      <c r="BM60" s="66">
        <v>10697858</v>
      </c>
      <c r="BN60" s="66">
        <v>10505772</v>
      </c>
      <c r="BO60" s="66">
        <v>10672118</v>
      </c>
      <c r="BP60" s="66">
        <v>10873689</v>
      </c>
      <c r="BQ60" s="204" t="s">
        <v>139</v>
      </c>
    </row>
    <row r="61" spans="1:69" x14ac:dyDescent="0.2">
      <c r="A61" s="204" t="s">
        <v>34</v>
      </c>
      <c r="B61" s="204" t="s">
        <v>266</v>
      </c>
      <c r="C61" s="204" t="s">
        <v>168</v>
      </c>
      <c r="D61" s="204" t="s">
        <v>169</v>
      </c>
      <c r="E61" s="66">
        <v>72814900</v>
      </c>
      <c r="F61" s="66">
        <v>73377632</v>
      </c>
      <c r="G61" s="66">
        <v>74025784</v>
      </c>
      <c r="H61" s="66">
        <v>74714353</v>
      </c>
      <c r="I61" s="66">
        <v>75318337</v>
      </c>
      <c r="J61" s="66">
        <v>75963695</v>
      </c>
      <c r="K61" s="66">
        <v>76600311</v>
      </c>
      <c r="L61" s="66">
        <v>76951336</v>
      </c>
      <c r="M61" s="66">
        <v>77294314</v>
      </c>
      <c r="N61" s="66">
        <v>77909682</v>
      </c>
      <c r="O61" s="66">
        <v>78169289</v>
      </c>
      <c r="P61" s="66">
        <v>78312842</v>
      </c>
      <c r="Q61" s="66">
        <v>78688452</v>
      </c>
      <c r="R61" s="66">
        <v>78936666</v>
      </c>
      <c r="S61" s="66">
        <v>78967433</v>
      </c>
      <c r="T61" s="66">
        <v>78673554</v>
      </c>
      <c r="U61" s="66">
        <v>78336950</v>
      </c>
      <c r="V61" s="66">
        <v>78159814</v>
      </c>
      <c r="W61" s="66">
        <v>78091820</v>
      </c>
      <c r="X61" s="66">
        <v>78126350</v>
      </c>
      <c r="Y61" s="66">
        <v>78288576</v>
      </c>
      <c r="Z61" s="66">
        <v>78407907</v>
      </c>
      <c r="AA61" s="66">
        <v>78333366</v>
      </c>
      <c r="AB61" s="66">
        <v>78128282</v>
      </c>
      <c r="AC61" s="66">
        <v>77858685</v>
      </c>
      <c r="AD61" s="66">
        <v>77684873</v>
      </c>
      <c r="AE61" s="66">
        <v>77720436</v>
      </c>
      <c r="AF61" s="66">
        <v>77839920</v>
      </c>
      <c r="AG61" s="66">
        <v>78144619</v>
      </c>
      <c r="AH61" s="66">
        <v>78751283</v>
      </c>
      <c r="AI61" s="66">
        <v>79433029</v>
      </c>
      <c r="AJ61" s="66">
        <v>80013896</v>
      </c>
      <c r="AK61" s="66">
        <v>80624598</v>
      </c>
      <c r="AL61" s="66">
        <v>81156363</v>
      </c>
      <c r="AM61" s="66">
        <v>81438348</v>
      </c>
      <c r="AN61" s="66">
        <v>81678051</v>
      </c>
      <c r="AO61" s="66">
        <v>81914831</v>
      </c>
      <c r="AP61" s="66">
        <v>82034771</v>
      </c>
      <c r="AQ61" s="66">
        <v>82047195</v>
      </c>
      <c r="AR61" s="66">
        <v>82100243</v>
      </c>
      <c r="AS61" s="66">
        <v>82211508</v>
      </c>
      <c r="AT61" s="66">
        <v>82349925</v>
      </c>
      <c r="AU61" s="66">
        <v>82488495</v>
      </c>
      <c r="AV61" s="66">
        <v>82534176</v>
      </c>
      <c r="AW61" s="66">
        <v>82516260</v>
      </c>
      <c r="AX61" s="66">
        <v>82469422</v>
      </c>
      <c r="AY61" s="66">
        <v>82376451</v>
      </c>
      <c r="AZ61" s="66">
        <v>82266372</v>
      </c>
      <c r="BA61" s="66">
        <v>82110097</v>
      </c>
      <c r="BB61" s="66">
        <v>81902307</v>
      </c>
      <c r="BC61" s="66">
        <v>81776930</v>
      </c>
      <c r="BD61" s="66">
        <v>80274983</v>
      </c>
      <c r="BE61" s="66">
        <v>80425823</v>
      </c>
      <c r="BF61" s="66">
        <v>80645605</v>
      </c>
      <c r="BG61" s="66">
        <v>80982500</v>
      </c>
      <c r="BH61" s="66">
        <v>81686611</v>
      </c>
      <c r="BI61" s="66">
        <v>82348669</v>
      </c>
      <c r="BJ61" s="66">
        <v>82657002</v>
      </c>
      <c r="BK61" s="66">
        <v>82905782</v>
      </c>
      <c r="BL61" s="66">
        <v>83092962</v>
      </c>
      <c r="BM61" s="66">
        <v>83160871</v>
      </c>
      <c r="BN61" s="66">
        <v>83196078</v>
      </c>
      <c r="BO61" s="66">
        <v>83797985</v>
      </c>
      <c r="BP61" s="66">
        <v>84482267</v>
      </c>
      <c r="BQ61" s="204" t="s">
        <v>139</v>
      </c>
    </row>
    <row r="62" spans="1:69" x14ac:dyDescent="0.2">
      <c r="A62" s="204" t="s">
        <v>267</v>
      </c>
      <c r="B62" s="204" t="s">
        <v>268</v>
      </c>
      <c r="C62" s="204" t="s">
        <v>168</v>
      </c>
      <c r="D62" s="204" t="s">
        <v>169</v>
      </c>
      <c r="E62" s="66">
        <v>85940</v>
      </c>
      <c r="F62" s="66">
        <v>89270</v>
      </c>
      <c r="G62" s="66">
        <v>93122</v>
      </c>
      <c r="H62" s="66">
        <v>97670</v>
      </c>
      <c r="I62" s="66">
        <v>102945</v>
      </c>
      <c r="J62" s="66">
        <v>108772</v>
      </c>
      <c r="K62" s="66">
        <v>114874</v>
      </c>
      <c r="L62" s="66">
        <v>121168</v>
      </c>
      <c r="M62" s="66">
        <v>127668</v>
      </c>
      <c r="N62" s="66">
        <v>135390</v>
      </c>
      <c r="O62" s="66">
        <v>144379</v>
      </c>
      <c r="P62" s="66">
        <v>154225</v>
      </c>
      <c r="Q62" s="66">
        <v>165234</v>
      </c>
      <c r="R62" s="66">
        <v>177327</v>
      </c>
      <c r="S62" s="66">
        <v>191389</v>
      </c>
      <c r="T62" s="66">
        <v>208582</v>
      </c>
      <c r="U62" s="66">
        <v>229304</v>
      </c>
      <c r="V62" s="66">
        <v>253083</v>
      </c>
      <c r="W62" s="66">
        <v>278425</v>
      </c>
      <c r="X62" s="66">
        <v>302856</v>
      </c>
      <c r="Y62" s="66">
        <v>324121</v>
      </c>
      <c r="Z62" s="66">
        <v>341316</v>
      </c>
      <c r="AA62" s="66">
        <v>355110</v>
      </c>
      <c r="AB62" s="66">
        <v>367726</v>
      </c>
      <c r="AC62" s="66">
        <v>382156</v>
      </c>
      <c r="AD62" s="66">
        <v>400709</v>
      </c>
      <c r="AE62" s="66">
        <v>424286</v>
      </c>
      <c r="AF62" s="66">
        <v>452272</v>
      </c>
      <c r="AG62" s="66">
        <v>482337</v>
      </c>
      <c r="AH62" s="66">
        <v>521104</v>
      </c>
      <c r="AI62" s="66">
        <v>577173</v>
      </c>
      <c r="AJ62" s="66">
        <v>628521</v>
      </c>
      <c r="AK62" s="66">
        <v>623197</v>
      </c>
      <c r="AL62" s="66">
        <v>611231</v>
      </c>
      <c r="AM62" s="66">
        <v>623477</v>
      </c>
      <c r="AN62" s="66">
        <v>629619</v>
      </c>
      <c r="AO62" s="66">
        <v>644649</v>
      </c>
      <c r="AP62" s="66">
        <v>667786</v>
      </c>
      <c r="AQ62" s="66">
        <v>694920</v>
      </c>
      <c r="AR62" s="66">
        <v>719371</v>
      </c>
      <c r="AS62" s="66">
        <v>742033</v>
      </c>
      <c r="AT62" s="66">
        <v>765490</v>
      </c>
      <c r="AU62" s="66">
        <v>789129</v>
      </c>
      <c r="AV62" s="66">
        <v>806411</v>
      </c>
      <c r="AW62" s="66">
        <v>818373</v>
      </c>
      <c r="AX62" s="66">
        <v>830861</v>
      </c>
      <c r="AY62" s="66">
        <v>846947</v>
      </c>
      <c r="AZ62" s="66">
        <v>865196</v>
      </c>
      <c r="BA62" s="66">
        <v>882886</v>
      </c>
      <c r="BB62" s="66">
        <v>901103</v>
      </c>
      <c r="BC62" s="66">
        <v>919199</v>
      </c>
      <c r="BD62" s="66">
        <v>936811</v>
      </c>
      <c r="BE62" s="66">
        <v>954297</v>
      </c>
      <c r="BF62" s="66">
        <v>971753</v>
      </c>
      <c r="BG62" s="66">
        <v>989087</v>
      </c>
      <c r="BH62" s="66">
        <v>1006259</v>
      </c>
      <c r="BI62" s="66">
        <v>1023261</v>
      </c>
      <c r="BJ62" s="66">
        <v>1040233</v>
      </c>
      <c r="BK62" s="66">
        <v>1057198</v>
      </c>
      <c r="BL62" s="66">
        <v>1073994</v>
      </c>
      <c r="BM62" s="66">
        <v>1090156</v>
      </c>
      <c r="BN62" s="66">
        <v>1105557</v>
      </c>
      <c r="BO62" s="66">
        <v>1120849</v>
      </c>
      <c r="BP62" s="66">
        <v>1136455</v>
      </c>
      <c r="BQ62" s="204" t="s">
        <v>139</v>
      </c>
    </row>
    <row r="63" spans="1:69" x14ac:dyDescent="0.2">
      <c r="A63" s="204" t="s">
        <v>269</v>
      </c>
      <c r="B63" s="204" t="s">
        <v>270</v>
      </c>
      <c r="C63" s="204" t="s">
        <v>168</v>
      </c>
      <c r="D63" s="204" t="s">
        <v>169</v>
      </c>
      <c r="E63" s="66">
        <v>59379</v>
      </c>
      <c r="F63" s="66">
        <v>60395</v>
      </c>
      <c r="G63" s="66">
        <v>61224</v>
      </c>
      <c r="H63" s="66">
        <v>62031</v>
      </c>
      <c r="I63" s="66">
        <v>62843</v>
      </c>
      <c r="J63" s="66">
        <v>63744</v>
      </c>
      <c r="K63" s="66">
        <v>64728</v>
      </c>
      <c r="L63" s="66">
        <v>65760</v>
      </c>
      <c r="M63" s="66">
        <v>66865</v>
      </c>
      <c r="N63" s="66">
        <v>68007</v>
      </c>
      <c r="O63" s="66">
        <v>68895</v>
      </c>
      <c r="P63" s="66">
        <v>69430</v>
      </c>
      <c r="Q63" s="66">
        <v>69870</v>
      </c>
      <c r="R63" s="66">
        <v>70334</v>
      </c>
      <c r="S63" s="66">
        <v>70822</v>
      </c>
      <c r="T63" s="66">
        <v>71300</v>
      </c>
      <c r="U63" s="66">
        <v>71748</v>
      </c>
      <c r="V63" s="66">
        <v>72142</v>
      </c>
      <c r="W63" s="66">
        <v>72478</v>
      </c>
      <c r="X63" s="66">
        <v>72768</v>
      </c>
      <c r="Y63" s="66">
        <v>72978</v>
      </c>
      <c r="Z63" s="66">
        <v>72932</v>
      </c>
      <c r="AA63" s="66">
        <v>72626</v>
      </c>
      <c r="AB63" s="66">
        <v>72269</v>
      </c>
      <c r="AC63" s="66">
        <v>71936</v>
      </c>
      <c r="AD63" s="66">
        <v>71596</v>
      </c>
      <c r="AE63" s="66">
        <v>71215</v>
      </c>
      <c r="AF63" s="66">
        <v>70808</v>
      </c>
      <c r="AG63" s="66">
        <v>70397</v>
      </c>
      <c r="AH63" s="66">
        <v>69975</v>
      </c>
      <c r="AI63" s="66">
        <v>69481</v>
      </c>
      <c r="AJ63" s="66">
        <v>69141</v>
      </c>
      <c r="AK63" s="66">
        <v>69112</v>
      </c>
      <c r="AL63" s="66">
        <v>69169</v>
      </c>
      <c r="AM63" s="66">
        <v>69198</v>
      </c>
      <c r="AN63" s="66">
        <v>69201</v>
      </c>
      <c r="AO63" s="66">
        <v>69166</v>
      </c>
      <c r="AP63" s="66">
        <v>69081</v>
      </c>
      <c r="AQ63" s="66">
        <v>68938</v>
      </c>
      <c r="AR63" s="66">
        <v>68698</v>
      </c>
      <c r="AS63" s="66">
        <v>68346</v>
      </c>
      <c r="AT63" s="66">
        <v>68153</v>
      </c>
      <c r="AU63" s="66">
        <v>68262</v>
      </c>
      <c r="AV63" s="66">
        <v>68442</v>
      </c>
      <c r="AW63" s="66">
        <v>68574</v>
      </c>
      <c r="AX63" s="66">
        <v>68674</v>
      </c>
      <c r="AY63" s="66">
        <v>68742</v>
      </c>
      <c r="AZ63" s="66">
        <v>68775</v>
      </c>
      <c r="BA63" s="66">
        <v>68782</v>
      </c>
      <c r="BB63" s="66">
        <v>68787</v>
      </c>
      <c r="BC63" s="66">
        <v>68755</v>
      </c>
      <c r="BD63" s="66">
        <v>68742</v>
      </c>
      <c r="BE63" s="66">
        <v>68888</v>
      </c>
      <c r="BF63" s="66">
        <v>68819</v>
      </c>
      <c r="BG63" s="66">
        <v>69371</v>
      </c>
      <c r="BH63" s="66">
        <v>70007</v>
      </c>
      <c r="BI63" s="66">
        <v>70075</v>
      </c>
      <c r="BJ63" s="66">
        <v>70403</v>
      </c>
      <c r="BK63" s="66">
        <v>70823</v>
      </c>
      <c r="BL63" s="66">
        <v>71428</v>
      </c>
      <c r="BM63" s="66">
        <v>71995</v>
      </c>
      <c r="BN63" s="66">
        <v>72412</v>
      </c>
      <c r="BO63" s="66">
        <v>72737</v>
      </c>
      <c r="BP63" s="66">
        <v>73040</v>
      </c>
      <c r="BQ63" s="204" t="s">
        <v>139</v>
      </c>
    </row>
    <row r="64" spans="1:69" x14ac:dyDescent="0.2">
      <c r="A64" s="204" t="s">
        <v>24</v>
      </c>
      <c r="B64" s="204" t="s">
        <v>271</v>
      </c>
      <c r="C64" s="204" t="s">
        <v>168</v>
      </c>
      <c r="D64" s="204" t="s">
        <v>169</v>
      </c>
      <c r="E64" s="66">
        <v>4579603</v>
      </c>
      <c r="F64" s="66">
        <v>4611687</v>
      </c>
      <c r="G64" s="66">
        <v>4647727</v>
      </c>
      <c r="H64" s="66">
        <v>4684483</v>
      </c>
      <c r="I64" s="66">
        <v>4722072</v>
      </c>
      <c r="J64" s="66">
        <v>4759012</v>
      </c>
      <c r="K64" s="66">
        <v>4797381</v>
      </c>
      <c r="L64" s="66">
        <v>4835354</v>
      </c>
      <c r="M64" s="66">
        <v>4864883</v>
      </c>
      <c r="N64" s="66">
        <v>4891860</v>
      </c>
      <c r="O64" s="66">
        <v>4928757</v>
      </c>
      <c r="P64" s="66">
        <v>4963126</v>
      </c>
      <c r="Q64" s="66">
        <v>4991596</v>
      </c>
      <c r="R64" s="66">
        <v>5021861</v>
      </c>
      <c r="S64" s="66">
        <v>5045297</v>
      </c>
      <c r="T64" s="66">
        <v>5059862</v>
      </c>
      <c r="U64" s="66">
        <v>5072596</v>
      </c>
      <c r="V64" s="66">
        <v>5088419</v>
      </c>
      <c r="W64" s="66">
        <v>5104248</v>
      </c>
      <c r="X64" s="66">
        <v>5116801</v>
      </c>
      <c r="Y64" s="66">
        <v>5123027</v>
      </c>
      <c r="Z64" s="66">
        <v>5121572</v>
      </c>
      <c r="AA64" s="66">
        <v>5117810</v>
      </c>
      <c r="AB64" s="66">
        <v>5114297</v>
      </c>
      <c r="AC64" s="66">
        <v>5111619</v>
      </c>
      <c r="AD64" s="66">
        <v>5113691</v>
      </c>
      <c r="AE64" s="66">
        <v>5120534</v>
      </c>
      <c r="AF64" s="66">
        <v>5127024</v>
      </c>
      <c r="AG64" s="66">
        <v>5129516</v>
      </c>
      <c r="AH64" s="66">
        <v>5132594</v>
      </c>
      <c r="AI64" s="66">
        <v>5140939</v>
      </c>
      <c r="AJ64" s="66">
        <v>5154298</v>
      </c>
      <c r="AK64" s="66">
        <v>5171370</v>
      </c>
      <c r="AL64" s="66">
        <v>5188628</v>
      </c>
      <c r="AM64" s="66">
        <v>5206180</v>
      </c>
      <c r="AN64" s="66">
        <v>5233373</v>
      </c>
      <c r="AO64" s="66">
        <v>5263074</v>
      </c>
      <c r="AP64" s="66">
        <v>5284991</v>
      </c>
      <c r="AQ64" s="66">
        <v>5304219</v>
      </c>
      <c r="AR64" s="66">
        <v>5321799</v>
      </c>
      <c r="AS64" s="66">
        <v>5339616</v>
      </c>
      <c r="AT64" s="66">
        <v>5358783</v>
      </c>
      <c r="AU64" s="66">
        <v>5375931</v>
      </c>
      <c r="AV64" s="66">
        <v>5390574</v>
      </c>
      <c r="AW64" s="66">
        <v>5404523</v>
      </c>
      <c r="AX64" s="66">
        <v>5419432</v>
      </c>
      <c r="AY64" s="66">
        <v>5437272</v>
      </c>
      <c r="AZ64" s="66">
        <v>5461438</v>
      </c>
      <c r="BA64" s="66">
        <v>5493621</v>
      </c>
      <c r="BB64" s="66">
        <v>5523095</v>
      </c>
      <c r="BC64" s="66">
        <v>5547683</v>
      </c>
      <c r="BD64" s="66">
        <v>5570572</v>
      </c>
      <c r="BE64" s="66">
        <v>5591572</v>
      </c>
      <c r="BF64" s="66">
        <v>5614932</v>
      </c>
      <c r="BG64" s="66">
        <v>5643475</v>
      </c>
      <c r="BH64" s="66">
        <v>5683483</v>
      </c>
      <c r="BI64" s="66">
        <v>5728010</v>
      </c>
      <c r="BJ64" s="66">
        <v>5764980</v>
      </c>
      <c r="BK64" s="66">
        <v>5793636</v>
      </c>
      <c r="BL64" s="66">
        <v>5814422</v>
      </c>
      <c r="BM64" s="66">
        <v>5831404</v>
      </c>
      <c r="BN64" s="66">
        <v>5856733</v>
      </c>
      <c r="BO64" s="66">
        <v>5903037</v>
      </c>
      <c r="BP64" s="66">
        <v>5946952</v>
      </c>
      <c r="BQ64" s="204" t="s">
        <v>139</v>
      </c>
    </row>
    <row r="65" spans="1:69" x14ac:dyDescent="0.2">
      <c r="A65" s="204" t="s">
        <v>272</v>
      </c>
      <c r="B65" s="204" t="s">
        <v>273</v>
      </c>
      <c r="C65" s="204" t="s">
        <v>168</v>
      </c>
      <c r="D65" s="204" t="s">
        <v>169</v>
      </c>
      <c r="E65" s="66">
        <v>3298021</v>
      </c>
      <c r="F65" s="66">
        <v>3408415</v>
      </c>
      <c r="G65" s="66">
        <v>3521164</v>
      </c>
      <c r="H65" s="66">
        <v>3635798</v>
      </c>
      <c r="I65" s="66">
        <v>3752313</v>
      </c>
      <c r="J65" s="66">
        <v>3868712</v>
      </c>
      <c r="K65" s="66">
        <v>3987090</v>
      </c>
      <c r="L65" s="66">
        <v>4108916</v>
      </c>
      <c r="M65" s="66">
        <v>4230877</v>
      </c>
      <c r="N65" s="66">
        <v>4352954</v>
      </c>
      <c r="O65" s="66">
        <v>4475871</v>
      </c>
      <c r="P65" s="66">
        <v>4599841</v>
      </c>
      <c r="Q65" s="66">
        <v>4724801</v>
      </c>
      <c r="R65" s="66">
        <v>4851183</v>
      </c>
      <c r="S65" s="66">
        <v>4978582</v>
      </c>
      <c r="T65" s="66">
        <v>5106453</v>
      </c>
      <c r="U65" s="66">
        <v>5235318</v>
      </c>
      <c r="V65" s="66">
        <v>5365074</v>
      </c>
      <c r="W65" s="66">
        <v>5495443</v>
      </c>
      <c r="X65" s="66">
        <v>5625864</v>
      </c>
      <c r="Y65" s="66">
        <v>5755800</v>
      </c>
      <c r="Z65" s="66">
        <v>5885244</v>
      </c>
      <c r="AA65" s="66">
        <v>6014979</v>
      </c>
      <c r="AB65" s="66">
        <v>6147213</v>
      </c>
      <c r="AC65" s="66">
        <v>6282104</v>
      </c>
      <c r="AD65" s="66">
        <v>6417798</v>
      </c>
      <c r="AE65" s="66">
        <v>6554325</v>
      </c>
      <c r="AF65" s="66">
        <v>6692720</v>
      </c>
      <c r="AG65" s="66">
        <v>6834207</v>
      </c>
      <c r="AH65" s="66">
        <v>6980033</v>
      </c>
      <c r="AI65" s="66">
        <v>7129004</v>
      </c>
      <c r="AJ65" s="66">
        <v>7278402</v>
      </c>
      <c r="AK65" s="66">
        <v>7427340</v>
      </c>
      <c r="AL65" s="66">
        <v>7576074</v>
      </c>
      <c r="AM65" s="66">
        <v>7723934</v>
      </c>
      <c r="AN65" s="66">
        <v>7869753</v>
      </c>
      <c r="AO65" s="66">
        <v>8012314</v>
      </c>
      <c r="AP65" s="66">
        <v>8150076</v>
      </c>
      <c r="AQ65" s="66">
        <v>8282126</v>
      </c>
      <c r="AR65" s="66">
        <v>8411374</v>
      </c>
      <c r="AS65" s="66">
        <v>8540791</v>
      </c>
      <c r="AT65" s="66">
        <v>8669040</v>
      </c>
      <c r="AU65" s="66">
        <v>8795101</v>
      </c>
      <c r="AV65" s="66">
        <v>8919852</v>
      </c>
      <c r="AW65" s="66">
        <v>9043127</v>
      </c>
      <c r="AX65" s="66">
        <v>9164768</v>
      </c>
      <c r="AY65" s="66">
        <v>9284168</v>
      </c>
      <c r="AZ65" s="66">
        <v>9402206</v>
      </c>
      <c r="BA65" s="66">
        <v>9522948</v>
      </c>
      <c r="BB65" s="66">
        <v>9648061</v>
      </c>
      <c r="BC65" s="66">
        <v>9775755</v>
      </c>
      <c r="BD65" s="66">
        <v>9903737</v>
      </c>
      <c r="BE65" s="66">
        <v>10030882</v>
      </c>
      <c r="BF65" s="66">
        <v>10157051</v>
      </c>
      <c r="BG65" s="66">
        <v>10282115</v>
      </c>
      <c r="BH65" s="66">
        <v>10405832</v>
      </c>
      <c r="BI65" s="66">
        <v>10527592</v>
      </c>
      <c r="BJ65" s="66">
        <v>10647244</v>
      </c>
      <c r="BK65" s="66">
        <v>10765531</v>
      </c>
      <c r="BL65" s="66">
        <v>10881882</v>
      </c>
      <c r="BM65" s="66">
        <v>10999664</v>
      </c>
      <c r="BN65" s="66">
        <v>11117873</v>
      </c>
      <c r="BO65" s="66">
        <v>11228821</v>
      </c>
      <c r="BP65" s="66">
        <v>11332972</v>
      </c>
      <c r="BQ65" s="204" t="s">
        <v>139</v>
      </c>
    </row>
    <row r="66" spans="1:69" x14ac:dyDescent="0.2">
      <c r="A66" s="204" t="s">
        <v>274</v>
      </c>
      <c r="B66" s="204" t="s">
        <v>275</v>
      </c>
      <c r="C66" s="204" t="s">
        <v>168</v>
      </c>
      <c r="D66" s="204" t="s">
        <v>169</v>
      </c>
      <c r="E66" s="66">
        <v>11394307</v>
      </c>
      <c r="F66" s="66">
        <v>11598608</v>
      </c>
      <c r="G66" s="66">
        <v>11778260</v>
      </c>
      <c r="H66" s="66">
        <v>11969451</v>
      </c>
      <c r="I66" s="66">
        <v>12179099</v>
      </c>
      <c r="J66" s="66">
        <v>12381256</v>
      </c>
      <c r="K66" s="66">
        <v>12613389</v>
      </c>
      <c r="L66" s="66">
        <v>12897115</v>
      </c>
      <c r="M66" s="66">
        <v>13190975</v>
      </c>
      <c r="N66" s="66">
        <v>13491016</v>
      </c>
      <c r="O66" s="66">
        <v>13795915</v>
      </c>
      <c r="P66" s="66">
        <v>14110271</v>
      </c>
      <c r="Q66" s="66">
        <v>14439748</v>
      </c>
      <c r="R66" s="66">
        <v>14786469</v>
      </c>
      <c r="S66" s="66">
        <v>15153602</v>
      </c>
      <c r="T66" s="66">
        <v>15724692</v>
      </c>
      <c r="U66" s="66">
        <v>16500516</v>
      </c>
      <c r="V66" s="66">
        <v>17134192</v>
      </c>
      <c r="W66" s="66">
        <v>17632645</v>
      </c>
      <c r="X66" s="66">
        <v>18166981</v>
      </c>
      <c r="Y66" s="66">
        <v>18739378</v>
      </c>
      <c r="Z66" s="66">
        <v>19351357</v>
      </c>
      <c r="AA66" s="66">
        <v>20000096</v>
      </c>
      <c r="AB66" s="66">
        <v>20682111</v>
      </c>
      <c r="AC66" s="66">
        <v>21393530</v>
      </c>
      <c r="AD66" s="66">
        <v>22132905</v>
      </c>
      <c r="AE66" s="66">
        <v>22882553</v>
      </c>
      <c r="AF66" s="66">
        <v>23586101</v>
      </c>
      <c r="AG66" s="66">
        <v>24243018</v>
      </c>
      <c r="AH66" s="66">
        <v>24889507</v>
      </c>
      <c r="AI66" s="66">
        <v>25518074</v>
      </c>
      <c r="AJ66" s="66">
        <v>26133905</v>
      </c>
      <c r="AK66" s="66">
        <v>26748303</v>
      </c>
      <c r="AL66" s="66">
        <v>27354327</v>
      </c>
      <c r="AM66" s="66">
        <v>27937006</v>
      </c>
      <c r="AN66" s="66">
        <v>28478022</v>
      </c>
      <c r="AO66" s="66">
        <v>28984634</v>
      </c>
      <c r="AP66" s="66">
        <v>29476031</v>
      </c>
      <c r="AQ66" s="66">
        <v>29924668</v>
      </c>
      <c r="AR66" s="66">
        <v>30346083</v>
      </c>
      <c r="AS66" s="66">
        <v>30774621</v>
      </c>
      <c r="AT66" s="66">
        <v>31200985</v>
      </c>
      <c r="AU66" s="66">
        <v>31624696</v>
      </c>
      <c r="AV66" s="66">
        <v>32055883</v>
      </c>
      <c r="AW66" s="66">
        <v>32510186</v>
      </c>
      <c r="AX66" s="66">
        <v>32956690</v>
      </c>
      <c r="AY66" s="66">
        <v>33435080</v>
      </c>
      <c r="AZ66" s="66">
        <v>33983827</v>
      </c>
      <c r="BA66" s="66">
        <v>34569592</v>
      </c>
      <c r="BB66" s="66">
        <v>35196037</v>
      </c>
      <c r="BC66" s="66">
        <v>35856344</v>
      </c>
      <c r="BD66" s="66">
        <v>36543541</v>
      </c>
      <c r="BE66" s="66">
        <v>37260563</v>
      </c>
      <c r="BF66" s="66">
        <v>38000626</v>
      </c>
      <c r="BG66" s="66">
        <v>38760168</v>
      </c>
      <c r="BH66" s="66">
        <v>39543154</v>
      </c>
      <c r="BI66" s="66">
        <v>40339329</v>
      </c>
      <c r="BJ66" s="66">
        <v>41136546</v>
      </c>
      <c r="BK66" s="66">
        <v>41927007</v>
      </c>
      <c r="BL66" s="66">
        <v>42705368</v>
      </c>
      <c r="BM66" s="66">
        <v>43451666</v>
      </c>
      <c r="BN66" s="66">
        <v>44177969</v>
      </c>
      <c r="BO66" s="66">
        <v>44903225</v>
      </c>
      <c r="BP66" s="66">
        <v>45606480</v>
      </c>
      <c r="BQ66" s="204" t="s">
        <v>139</v>
      </c>
    </row>
    <row r="67" spans="1:69" x14ac:dyDescent="0.2">
      <c r="A67" s="204" t="s">
        <v>276</v>
      </c>
      <c r="B67" s="204" t="s">
        <v>277</v>
      </c>
      <c r="C67" s="204" t="s">
        <v>168</v>
      </c>
      <c r="D67" s="204" t="s">
        <v>169</v>
      </c>
      <c r="E67" s="66">
        <v>896452801</v>
      </c>
      <c r="F67" s="66">
        <v>895982616</v>
      </c>
      <c r="G67" s="66">
        <v>907849084</v>
      </c>
      <c r="H67" s="66">
        <v>931103981</v>
      </c>
      <c r="I67" s="66">
        <v>953977437</v>
      </c>
      <c r="J67" s="66">
        <v>977483065</v>
      </c>
      <c r="K67" s="66">
        <v>1004323080</v>
      </c>
      <c r="L67" s="66">
        <v>1030442864</v>
      </c>
      <c r="M67" s="66">
        <v>1057583766</v>
      </c>
      <c r="N67" s="66">
        <v>1086447495</v>
      </c>
      <c r="O67" s="66">
        <v>1116170774</v>
      </c>
      <c r="P67" s="66">
        <v>1146513513</v>
      </c>
      <c r="Q67" s="66">
        <v>1175144020</v>
      </c>
      <c r="R67" s="66">
        <v>1202800072</v>
      </c>
      <c r="S67" s="66">
        <v>1228896581</v>
      </c>
      <c r="T67" s="66">
        <v>1252472762</v>
      </c>
      <c r="U67" s="66">
        <v>1274251072</v>
      </c>
      <c r="V67" s="66">
        <v>1294846389</v>
      </c>
      <c r="W67" s="66">
        <v>1315749587</v>
      </c>
      <c r="X67" s="66">
        <v>1336881495</v>
      </c>
      <c r="Y67" s="66">
        <v>1357568923</v>
      </c>
      <c r="Z67" s="66">
        <v>1378929135</v>
      </c>
      <c r="AA67" s="66">
        <v>1402542074</v>
      </c>
      <c r="AB67" s="66">
        <v>1426243031</v>
      </c>
      <c r="AC67" s="66">
        <v>1448866962</v>
      </c>
      <c r="AD67" s="66">
        <v>1472135650</v>
      </c>
      <c r="AE67" s="66">
        <v>1496876017</v>
      </c>
      <c r="AF67" s="66">
        <v>1523084914</v>
      </c>
      <c r="AG67" s="66">
        <v>1549637871</v>
      </c>
      <c r="AH67" s="66">
        <v>1575635488</v>
      </c>
      <c r="AI67" s="66">
        <v>1601222039</v>
      </c>
      <c r="AJ67" s="66">
        <v>1625888128</v>
      </c>
      <c r="AK67" s="66">
        <v>1649237070</v>
      </c>
      <c r="AL67" s="66">
        <v>1671930685</v>
      </c>
      <c r="AM67" s="66">
        <v>1694403785</v>
      </c>
      <c r="AN67" s="66">
        <v>1716310165</v>
      </c>
      <c r="AO67" s="66">
        <v>1737842789</v>
      </c>
      <c r="AP67" s="66">
        <v>1759202933</v>
      </c>
      <c r="AQ67" s="66">
        <v>1779768710</v>
      </c>
      <c r="AR67" s="66">
        <v>1798994292</v>
      </c>
      <c r="AS67" s="66">
        <v>1816986829</v>
      </c>
      <c r="AT67" s="66">
        <v>1834082049</v>
      </c>
      <c r="AU67" s="66">
        <v>1850453077</v>
      </c>
      <c r="AV67" s="66">
        <v>1866220978</v>
      </c>
      <c r="AW67" s="66">
        <v>1881541652</v>
      </c>
      <c r="AX67" s="66">
        <v>1896768430</v>
      </c>
      <c r="AY67" s="66">
        <v>1911702057</v>
      </c>
      <c r="AZ67" s="66">
        <v>1926287101</v>
      </c>
      <c r="BA67" s="66">
        <v>1940749039</v>
      </c>
      <c r="BB67" s="66">
        <v>1955023279</v>
      </c>
      <c r="BC67" s="66">
        <v>1969168373</v>
      </c>
      <c r="BD67" s="66">
        <v>1984249541</v>
      </c>
      <c r="BE67" s="66">
        <v>2001246209</v>
      </c>
      <c r="BF67" s="66">
        <v>2018050656</v>
      </c>
      <c r="BG67" s="66">
        <v>2034247084</v>
      </c>
      <c r="BH67" s="66">
        <v>2049740052</v>
      </c>
      <c r="BI67" s="66">
        <v>2065155186</v>
      </c>
      <c r="BJ67" s="66">
        <v>2080901482</v>
      </c>
      <c r="BK67" s="66">
        <v>2094506990</v>
      </c>
      <c r="BL67" s="66">
        <v>2106374009</v>
      </c>
      <c r="BM67" s="66">
        <v>2116360715</v>
      </c>
      <c r="BN67" s="66">
        <v>2123610397</v>
      </c>
      <c r="BO67" s="66">
        <v>2129094071</v>
      </c>
      <c r="BP67" s="66">
        <v>2133652241</v>
      </c>
      <c r="BQ67" s="204" t="s">
        <v>139</v>
      </c>
    </row>
    <row r="68" spans="1:69" x14ac:dyDescent="0.2">
      <c r="A68" s="204" t="s">
        <v>278</v>
      </c>
      <c r="B68" s="204" t="s">
        <v>279</v>
      </c>
      <c r="C68" s="204" t="s">
        <v>168</v>
      </c>
      <c r="D68" s="204" t="s">
        <v>169</v>
      </c>
      <c r="E68" s="66">
        <v>979461502</v>
      </c>
      <c r="F68" s="66">
        <v>1004319366</v>
      </c>
      <c r="G68" s="66">
        <v>1029962253</v>
      </c>
      <c r="H68" s="66">
        <v>1056327420</v>
      </c>
      <c r="I68" s="66">
        <v>1083430197</v>
      </c>
      <c r="J68" s="66">
        <v>1110603410</v>
      </c>
      <c r="K68" s="66">
        <v>1137875812</v>
      </c>
      <c r="L68" s="66">
        <v>1166092667</v>
      </c>
      <c r="M68" s="66">
        <v>1195278339</v>
      </c>
      <c r="N68" s="66">
        <v>1225287413</v>
      </c>
      <c r="O68" s="66">
        <v>1255661025</v>
      </c>
      <c r="P68" s="66">
        <v>1285672098</v>
      </c>
      <c r="Q68" s="66">
        <v>1316555228</v>
      </c>
      <c r="R68" s="66">
        <v>1349249410</v>
      </c>
      <c r="S68" s="66">
        <v>1382608576</v>
      </c>
      <c r="T68" s="66">
        <v>1416414404</v>
      </c>
      <c r="U68" s="66">
        <v>1450710647</v>
      </c>
      <c r="V68" s="66">
        <v>1485833546</v>
      </c>
      <c r="W68" s="66">
        <v>1521983049</v>
      </c>
      <c r="X68" s="66">
        <v>1559348459</v>
      </c>
      <c r="Y68" s="66">
        <v>1598348344</v>
      </c>
      <c r="Z68" s="66">
        <v>1639825731</v>
      </c>
      <c r="AA68" s="66">
        <v>1682434337</v>
      </c>
      <c r="AB68" s="66">
        <v>1724928292</v>
      </c>
      <c r="AC68" s="66">
        <v>1767765290</v>
      </c>
      <c r="AD68" s="66">
        <v>1811272313</v>
      </c>
      <c r="AE68" s="66">
        <v>1855624329</v>
      </c>
      <c r="AF68" s="66">
        <v>1900589995</v>
      </c>
      <c r="AG68" s="66">
        <v>1946149314</v>
      </c>
      <c r="AH68" s="66">
        <v>1992092223</v>
      </c>
      <c r="AI68" s="66">
        <v>2041043553</v>
      </c>
      <c r="AJ68" s="66">
        <v>2088580891</v>
      </c>
      <c r="AK68" s="66">
        <v>2134566607</v>
      </c>
      <c r="AL68" s="66">
        <v>2179380224</v>
      </c>
      <c r="AM68" s="66">
        <v>2223076958</v>
      </c>
      <c r="AN68" s="66">
        <v>2267616622</v>
      </c>
      <c r="AO68" s="66">
        <v>2314334474</v>
      </c>
      <c r="AP68" s="66">
        <v>2361095210</v>
      </c>
      <c r="AQ68" s="66">
        <v>2407186134</v>
      </c>
      <c r="AR68" s="66">
        <v>2452952807</v>
      </c>
      <c r="AS68" s="66">
        <v>2499206970</v>
      </c>
      <c r="AT68" s="66">
        <v>2545843129</v>
      </c>
      <c r="AU68" s="66">
        <v>2591204247</v>
      </c>
      <c r="AV68" s="66">
        <v>2635731526</v>
      </c>
      <c r="AW68" s="66">
        <v>2680567394</v>
      </c>
      <c r="AX68" s="66">
        <v>2725013738</v>
      </c>
      <c r="AY68" s="66">
        <v>2769421149</v>
      </c>
      <c r="AZ68" s="66">
        <v>2813790790</v>
      </c>
      <c r="BA68" s="66">
        <v>2857587007</v>
      </c>
      <c r="BB68" s="66">
        <v>2901329923</v>
      </c>
      <c r="BC68" s="66">
        <v>2946285613</v>
      </c>
      <c r="BD68" s="66">
        <v>2991403487</v>
      </c>
      <c r="BE68" s="66">
        <v>3035159632</v>
      </c>
      <c r="BF68" s="66">
        <v>3078407213</v>
      </c>
      <c r="BG68" s="66">
        <v>3121656203</v>
      </c>
      <c r="BH68" s="66">
        <v>3165214886</v>
      </c>
      <c r="BI68" s="66">
        <v>3208369547</v>
      </c>
      <c r="BJ68" s="66">
        <v>3250752755</v>
      </c>
      <c r="BK68" s="66">
        <v>3292896609</v>
      </c>
      <c r="BL68" s="66">
        <v>3334561751</v>
      </c>
      <c r="BM68" s="66">
        <v>3374383528</v>
      </c>
      <c r="BN68" s="66">
        <v>3411268373</v>
      </c>
      <c r="BO68" s="66">
        <v>3447398652</v>
      </c>
      <c r="BP68" s="66">
        <v>3486290439</v>
      </c>
      <c r="BQ68" s="204" t="s">
        <v>139</v>
      </c>
    </row>
    <row r="69" spans="1:69" x14ac:dyDescent="0.2">
      <c r="A69" s="204" t="s">
        <v>280</v>
      </c>
      <c r="B69" s="204" t="s">
        <v>281</v>
      </c>
      <c r="C69" s="204" t="s">
        <v>168</v>
      </c>
      <c r="D69" s="204" t="s">
        <v>169</v>
      </c>
      <c r="E69" s="66">
        <v>1043333636</v>
      </c>
      <c r="F69" s="66">
        <v>1045203037</v>
      </c>
      <c r="G69" s="66">
        <v>1059600211</v>
      </c>
      <c r="H69" s="66">
        <v>1085398906</v>
      </c>
      <c r="I69" s="66">
        <v>1110819272</v>
      </c>
      <c r="J69" s="66">
        <v>1136927045</v>
      </c>
      <c r="K69" s="66">
        <v>1166227679</v>
      </c>
      <c r="L69" s="66">
        <v>1194567141</v>
      </c>
      <c r="M69" s="66">
        <v>1224255729</v>
      </c>
      <c r="N69" s="66">
        <v>1255933616</v>
      </c>
      <c r="O69" s="66">
        <v>1288490485</v>
      </c>
      <c r="P69" s="66">
        <v>1322732627</v>
      </c>
      <c r="Q69" s="66">
        <v>1354211283</v>
      </c>
      <c r="R69" s="66">
        <v>1384704173</v>
      </c>
      <c r="S69" s="66">
        <v>1413718269</v>
      </c>
      <c r="T69" s="66">
        <v>1439944265</v>
      </c>
      <c r="U69" s="66">
        <v>1464087148</v>
      </c>
      <c r="V69" s="66">
        <v>1486953865</v>
      </c>
      <c r="W69" s="66">
        <v>1510060320</v>
      </c>
      <c r="X69" s="66">
        <v>1533514709</v>
      </c>
      <c r="Y69" s="66">
        <v>1556403010</v>
      </c>
      <c r="Z69" s="66">
        <v>1580048609</v>
      </c>
      <c r="AA69" s="66">
        <v>1605925794</v>
      </c>
      <c r="AB69" s="66">
        <v>1631735726</v>
      </c>
      <c r="AC69" s="66">
        <v>1656258164</v>
      </c>
      <c r="AD69" s="66">
        <v>1681267266</v>
      </c>
      <c r="AE69" s="66">
        <v>1707611028</v>
      </c>
      <c r="AF69" s="66">
        <v>1735427884</v>
      </c>
      <c r="AG69" s="66">
        <v>1763555005</v>
      </c>
      <c r="AH69" s="66">
        <v>1791156275</v>
      </c>
      <c r="AI69" s="66">
        <v>1818247576</v>
      </c>
      <c r="AJ69" s="66">
        <v>1844603995</v>
      </c>
      <c r="AK69" s="66">
        <v>1869453624</v>
      </c>
      <c r="AL69" s="66">
        <v>1893594516</v>
      </c>
      <c r="AM69" s="66">
        <v>1917553356</v>
      </c>
      <c r="AN69" s="66">
        <v>1940892820</v>
      </c>
      <c r="AO69" s="66">
        <v>1964042971</v>
      </c>
      <c r="AP69" s="66">
        <v>1986768093</v>
      </c>
      <c r="AQ69" s="66">
        <v>2008680261</v>
      </c>
      <c r="AR69" s="66">
        <v>2028993034</v>
      </c>
      <c r="AS69" s="66">
        <v>2048148696</v>
      </c>
      <c r="AT69" s="66">
        <v>2066530023</v>
      </c>
      <c r="AU69" s="66">
        <v>2083969920</v>
      </c>
      <c r="AV69" s="66">
        <v>2100610344</v>
      </c>
      <c r="AW69" s="66">
        <v>2116651449</v>
      </c>
      <c r="AX69" s="66">
        <v>2132517760</v>
      </c>
      <c r="AY69" s="66">
        <v>2148405823</v>
      </c>
      <c r="AZ69" s="66">
        <v>2164155292</v>
      </c>
      <c r="BA69" s="66">
        <v>2179914111</v>
      </c>
      <c r="BB69" s="66">
        <v>2195169711</v>
      </c>
      <c r="BC69" s="66">
        <v>2210203758</v>
      </c>
      <c r="BD69" s="66">
        <v>2225992094</v>
      </c>
      <c r="BE69" s="66">
        <v>2243776727</v>
      </c>
      <c r="BF69" s="66">
        <v>2261274500</v>
      </c>
      <c r="BG69" s="66">
        <v>2278232287</v>
      </c>
      <c r="BH69" s="66">
        <v>2294507020</v>
      </c>
      <c r="BI69" s="66">
        <v>2310721864</v>
      </c>
      <c r="BJ69" s="66">
        <v>2327132966</v>
      </c>
      <c r="BK69" s="66">
        <v>2341383691</v>
      </c>
      <c r="BL69" s="66">
        <v>2353856866</v>
      </c>
      <c r="BM69" s="66">
        <v>2363934334</v>
      </c>
      <c r="BN69" s="66">
        <v>2370214403</v>
      </c>
      <c r="BO69" s="66">
        <v>2375208613</v>
      </c>
      <c r="BP69" s="66">
        <v>2380601170</v>
      </c>
      <c r="BQ69" s="204" t="s">
        <v>139</v>
      </c>
    </row>
    <row r="70" spans="1:69" x14ac:dyDescent="0.2">
      <c r="A70" s="204" t="s">
        <v>282</v>
      </c>
      <c r="B70" s="204" t="s">
        <v>283</v>
      </c>
      <c r="C70" s="204" t="s">
        <v>168</v>
      </c>
      <c r="D70" s="204" t="s">
        <v>169</v>
      </c>
      <c r="E70" s="66">
        <v>128004868</v>
      </c>
      <c r="F70" s="66">
        <v>130820612</v>
      </c>
      <c r="G70" s="66">
        <v>133624232</v>
      </c>
      <c r="H70" s="66">
        <v>136412403</v>
      </c>
      <c r="I70" s="66">
        <v>139183218</v>
      </c>
      <c r="J70" s="66">
        <v>141850212</v>
      </c>
      <c r="K70" s="66">
        <v>144532646</v>
      </c>
      <c r="L70" s="66">
        <v>147243299</v>
      </c>
      <c r="M70" s="66">
        <v>149917246</v>
      </c>
      <c r="N70" s="66">
        <v>152495588</v>
      </c>
      <c r="O70" s="66">
        <v>154904402</v>
      </c>
      <c r="P70" s="66">
        <v>157302537</v>
      </c>
      <c r="Q70" s="66">
        <v>159769903</v>
      </c>
      <c r="R70" s="66">
        <v>162210682</v>
      </c>
      <c r="S70" s="66">
        <v>164636799</v>
      </c>
      <c r="T70" s="66">
        <v>167025422</v>
      </c>
      <c r="U70" s="66">
        <v>169417382</v>
      </c>
      <c r="V70" s="66">
        <v>171856019</v>
      </c>
      <c r="W70" s="66">
        <v>174295734</v>
      </c>
      <c r="X70" s="66">
        <v>176711498</v>
      </c>
      <c r="Y70" s="66">
        <v>179134330</v>
      </c>
      <c r="Z70" s="66">
        <v>181605180</v>
      </c>
      <c r="AA70" s="66">
        <v>184101787</v>
      </c>
      <c r="AB70" s="66">
        <v>186767082</v>
      </c>
      <c r="AC70" s="66">
        <v>189482130</v>
      </c>
      <c r="AD70" s="66">
        <v>192169372</v>
      </c>
      <c r="AE70" s="66">
        <v>194943688</v>
      </c>
      <c r="AF70" s="66">
        <v>197778590</v>
      </c>
      <c r="AG70" s="66">
        <v>200590588</v>
      </c>
      <c r="AH70" s="66">
        <v>202941311</v>
      </c>
      <c r="AI70" s="66">
        <v>205274329</v>
      </c>
      <c r="AJ70" s="66">
        <v>207469747</v>
      </c>
      <c r="AK70" s="66">
        <v>209295467</v>
      </c>
      <c r="AL70" s="66">
        <v>210691828</v>
      </c>
      <c r="AM70" s="66">
        <v>211613719</v>
      </c>
      <c r="AN70" s="66">
        <v>212235863</v>
      </c>
      <c r="AO70" s="66">
        <v>213252888</v>
      </c>
      <c r="AP70" s="66">
        <v>214167783</v>
      </c>
      <c r="AQ70" s="66">
        <v>214788022</v>
      </c>
      <c r="AR70" s="66">
        <v>215247930</v>
      </c>
      <c r="AS70" s="66">
        <v>216002444</v>
      </c>
      <c r="AT70" s="66">
        <v>216892662</v>
      </c>
      <c r="AU70" s="66">
        <v>217808502</v>
      </c>
      <c r="AV70" s="66">
        <v>218779991</v>
      </c>
      <c r="AW70" s="66">
        <v>219860219</v>
      </c>
      <c r="AX70" s="66">
        <v>220987094</v>
      </c>
      <c r="AY70" s="66">
        <v>222181747</v>
      </c>
      <c r="AZ70" s="66">
        <v>223150949</v>
      </c>
      <c r="BA70" s="66">
        <v>224757863</v>
      </c>
      <c r="BB70" s="66">
        <v>226581984</v>
      </c>
      <c r="BC70" s="66">
        <v>228742156</v>
      </c>
      <c r="BD70" s="66">
        <v>230906639</v>
      </c>
      <c r="BE70" s="66">
        <v>232735642</v>
      </c>
      <c r="BF70" s="66">
        <v>234709774</v>
      </c>
      <c r="BG70" s="66">
        <v>236718663</v>
      </c>
      <c r="BH70" s="66">
        <v>238848390</v>
      </c>
      <c r="BI70" s="66">
        <v>240976831</v>
      </c>
      <c r="BJ70" s="66">
        <v>243006453</v>
      </c>
      <c r="BK70" s="66">
        <v>245052675</v>
      </c>
      <c r="BL70" s="66">
        <v>247195931</v>
      </c>
      <c r="BM70" s="66">
        <v>248913167</v>
      </c>
      <c r="BN70" s="66">
        <v>250663105</v>
      </c>
      <c r="BO70" s="66">
        <v>246915820</v>
      </c>
      <c r="BP70" s="66">
        <v>247474425</v>
      </c>
      <c r="BQ70" s="204" t="s">
        <v>139</v>
      </c>
    </row>
    <row r="71" spans="1:69" x14ac:dyDescent="0.2">
      <c r="A71" s="204" t="s">
        <v>284</v>
      </c>
      <c r="B71" s="204" t="s">
        <v>285</v>
      </c>
      <c r="C71" s="204" t="s">
        <v>168</v>
      </c>
      <c r="D71" s="204" t="s">
        <v>169</v>
      </c>
      <c r="E71" s="66">
        <v>666316810</v>
      </c>
      <c r="F71" s="66">
        <v>674006055</v>
      </c>
      <c r="G71" s="66">
        <v>681853980</v>
      </c>
      <c r="H71" s="66">
        <v>689723879</v>
      </c>
      <c r="I71" s="66">
        <v>697597298</v>
      </c>
      <c r="J71" s="66">
        <v>705266930</v>
      </c>
      <c r="K71" s="66">
        <v>712106610</v>
      </c>
      <c r="L71" s="66">
        <v>718908748</v>
      </c>
      <c r="M71" s="66">
        <v>725472765</v>
      </c>
      <c r="N71" s="66">
        <v>731807369</v>
      </c>
      <c r="O71" s="66">
        <v>737417742</v>
      </c>
      <c r="P71" s="66">
        <v>742980383</v>
      </c>
      <c r="Q71" s="66">
        <v>749108833</v>
      </c>
      <c r="R71" s="66">
        <v>755028396</v>
      </c>
      <c r="S71" s="66">
        <v>760712783</v>
      </c>
      <c r="T71" s="66">
        <v>766207613</v>
      </c>
      <c r="U71" s="66">
        <v>771636189</v>
      </c>
      <c r="V71" s="66">
        <v>776969009</v>
      </c>
      <c r="W71" s="66">
        <v>782276619</v>
      </c>
      <c r="X71" s="66">
        <v>787563097</v>
      </c>
      <c r="Y71" s="66">
        <v>792958926</v>
      </c>
      <c r="Z71" s="66">
        <v>798163948</v>
      </c>
      <c r="AA71" s="66">
        <v>802960230</v>
      </c>
      <c r="AB71" s="66">
        <v>807615842</v>
      </c>
      <c r="AC71" s="66">
        <v>812473775</v>
      </c>
      <c r="AD71" s="66">
        <v>817419352</v>
      </c>
      <c r="AE71" s="66">
        <v>822539979</v>
      </c>
      <c r="AF71" s="66">
        <v>827779053</v>
      </c>
      <c r="AG71" s="66">
        <v>833073833</v>
      </c>
      <c r="AH71" s="66">
        <v>837911059</v>
      </c>
      <c r="AI71" s="66">
        <v>842133494</v>
      </c>
      <c r="AJ71" s="66">
        <v>846468500</v>
      </c>
      <c r="AK71" s="66">
        <v>849923742</v>
      </c>
      <c r="AL71" s="66">
        <v>852844448</v>
      </c>
      <c r="AM71" s="66">
        <v>855003604</v>
      </c>
      <c r="AN71" s="66">
        <v>856623954</v>
      </c>
      <c r="AO71" s="66">
        <v>858323941</v>
      </c>
      <c r="AP71" s="66">
        <v>859830347</v>
      </c>
      <c r="AQ71" s="66">
        <v>861000616</v>
      </c>
      <c r="AR71" s="66">
        <v>861975173</v>
      </c>
      <c r="AS71" s="66">
        <v>862909497</v>
      </c>
      <c r="AT71" s="66">
        <v>864048235</v>
      </c>
      <c r="AU71" s="66">
        <v>865618646</v>
      </c>
      <c r="AV71" s="66">
        <v>867833353</v>
      </c>
      <c r="AW71" s="66">
        <v>870382097</v>
      </c>
      <c r="AX71" s="66">
        <v>873001450</v>
      </c>
      <c r="AY71" s="66">
        <v>875680116</v>
      </c>
      <c r="AZ71" s="66">
        <v>878472460</v>
      </c>
      <c r="BA71" s="66">
        <v>882068986</v>
      </c>
      <c r="BB71" s="66">
        <v>885603905</v>
      </c>
      <c r="BC71" s="66">
        <v>889077806</v>
      </c>
      <c r="BD71" s="66">
        <v>891273900</v>
      </c>
      <c r="BE71" s="66">
        <v>894705970</v>
      </c>
      <c r="BF71" s="66">
        <v>898764759</v>
      </c>
      <c r="BG71" s="66">
        <v>902938502</v>
      </c>
      <c r="BH71" s="66">
        <v>907094808</v>
      </c>
      <c r="BI71" s="66">
        <v>911173722</v>
      </c>
      <c r="BJ71" s="66">
        <v>914748588</v>
      </c>
      <c r="BK71" s="66">
        <v>918181600</v>
      </c>
      <c r="BL71" s="66">
        <v>921212388</v>
      </c>
      <c r="BM71" s="66">
        <v>923384672</v>
      </c>
      <c r="BN71" s="66">
        <v>924168763</v>
      </c>
      <c r="BO71" s="66">
        <v>920988359</v>
      </c>
      <c r="BP71" s="66">
        <v>923929755</v>
      </c>
      <c r="BQ71" s="204" t="s">
        <v>139</v>
      </c>
    </row>
    <row r="72" spans="1:69" x14ac:dyDescent="0.2">
      <c r="A72" s="204" t="s">
        <v>286</v>
      </c>
      <c r="B72" s="204" t="s">
        <v>287</v>
      </c>
      <c r="C72" s="204" t="s">
        <v>168</v>
      </c>
      <c r="D72" s="204" t="s">
        <v>169</v>
      </c>
      <c r="E72" s="66">
        <v>4618158</v>
      </c>
      <c r="F72" s="66">
        <v>4751507</v>
      </c>
      <c r="G72" s="66">
        <v>4890425</v>
      </c>
      <c r="H72" s="66">
        <v>5034334</v>
      </c>
      <c r="I72" s="66">
        <v>5183283</v>
      </c>
      <c r="J72" s="66">
        <v>5337351</v>
      </c>
      <c r="K72" s="66">
        <v>5495761</v>
      </c>
      <c r="L72" s="66">
        <v>5658446</v>
      </c>
      <c r="M72" s="66">
        <v>5825663</v>
      </c>
      <c r="N72" s="66">
        <v>5997037</v>
      </c>
      <c r="O72" s="66">
        <v>6172215</v>
      </c>
      <c r="P72" s="66">
        <v>6350944</v>
      </c>
      <c r="Q72" s="66">
        <v>6533630</v>
      </c>
      <c r="R72" s="66">
        <v>6720443</v>
      </c>
      <c r="S72" s="66">
        <v>6911123</v>
      </c>
      <c r="T72" s="66">
        <v>7105786</v>
      </c>
      <c r="U72" s="66">
        <v>7304349</v>
      </c>
      <c r="V72" s="66">
        <v>7506665</v>
      </c>
      <c r="W72" s="66">
        <v>7712718</v>
      </c>
      <c r="X72" s="66">
        <v>7922490</v>
      </c>
      <c r="Y72" s="66">
        <v>8135845</v>
      </c>
      <c r="Z72" s="66">
        <v>8352602</v>
      </c>
      <c r="AA72" s="66">
        <v>8572607</v>
      </c>
      <c r="AB72" s="66">
        <v>8795873</v>
      </c>
      <c r="AC72" s="66">
        <v>9022979</v>
      </c>
      <c r="AD72" s="66">
        <v>9254311</v>
      </c>
      <c r="AE72" s="66">
        <v>9490096</v>
      </c>
      <c r="AF72" s="66">
        <v>9729376</v>
      </c>
      <c r="AG72" s="66">
        <v>9969788</v>
      </c>
      <c r="AH72" s="66">
        <v>10210185</v>
      </c>
      <c r="AI72" s="66">
        <v>10449837</v>
      </c>
      <c r="AJ72" s="66">
        <v>10686279</v>
      </c>
      <c r="AK72" s="66">
        <v>10914222</v>
      </c>
      <c r="AL72" s="66">
        <v>11132829</v>
      </c>
      <c r="AM72" s="66">
        <v>11347652</v>
      </c>
      <c r="AN72" s="66">
        <v>11561683</v>
      </c>
      <c r="AO72" s="66">
        <v>11775221</v>
      </c>
      <c r="AP72" s="66">
        <v>11987838</v>
      </c>
      <c r="AQ72" s="66">
        <v>12199693</v>
      </c>
      <c r="AR72" s="66">
        <v>12412046</v>
      </c>
      <c r="AS72" s="66">
        <v>12626507</v>
      </c>
      <c r="AT72" s="66">
        <v>12845521</v>
      </c>
      <c r="AU72" s="66">
        <v>13070609</v>
      </c>
      <c r="AV72" s="66">
        <v>13301184</v>
      </c>
      <c r="AW72" s="66">
        <v>13534593</v>
      </c>
      <c r="AX72" s="66">
        <v>13770012</v>
      </c>
      <c r="AY72" s="66">
        <v>14009061</v>
      </c>
      <c r="AZ72" s="66">
        <v>14251835</v>
      </c>
      <c r="BA72" s="66">
        <v>14496797</v>
      </c>
      <c r="BB72" s="66">
        <v>14742766</v>
      </c>
      <c r="BC72" s="66">
        <v>14989585</v>
      </c>
      <c r="BD72" s="66">
        <v>15237728</v>
      </c>
      <c r="BE72" s="66">
        <v>15483883</v>
      </c>
      <c r="BF72" s="66">
        <v>15722989</v>
      </c>
      <c r="BG72" s="66">
        <v>15957994</v>
      </c>
      <c r="BH72" s="66">
        <v>16195902</v>
      </c>
      <c r="BI72" s="66">
        <v>16439585</v>
      </c>
      <c r="BJ72" s="66">
        <v>16696944</v>
      </c>
      <c r="BK72" s="66">
        <v>17015672</v>
      </c>
      <c r="BL72" s="66">
        <v>17343740</v>
      </c>
      <c r="BM72" s="66">
        <v>17588595</v>
      </c>
      <c r="BN72" s="66">
        <v>17797737</v>
      </c>
      <c r="BO72" s="66">
        <v>18001000</v>
      </c>
      <c r="BP72" s="66">
        <v>18190484</v>
      </c>
      <c r="BQ72" s="204" t="s">
        <v>139</v>
      </c>
    </row>
    <row r="73" spans="1:69" x14ac:dyDescent="0.2">
      <c r="A73" s="204" t="s">
        <v>288</v>
      </c>
      <c r="B73" s="204" t="s">
        <v>289</v>
      </c>
      <c r="C73" s="204" t="s">
        <v>168</v>
      </c>
      <c r="D73" s="204" t="s">
        <v>169</v>
      </c>
      <c r="E73" s="66">
        <v>27034499</v>
      </c>
      <c r="F73" s="66">
        <v>27747867</v>
      </c>
      <c r="G73" s="66">
        <v>28485022</v>
      </c>
      <c r="H73" s="66">
        <v>29245936</v>
      </c>
      <c r="I73" s="66">
        <v>30026648</v>
      </c>
      <c r="J73" s="66">
        <v>30818469</v>
      </c>
      <c r="K73" s="66">
        <v>31613132</v>
      </c>
      <c r="L73" s="66">
        <v>32408414</v>
      </c>
      <c r="M73" s="66">
        <v>33204629</v>
      </c>
      <c r="N73" s="66">
        <v>33995955</v>
      </c>
      <c r="O73" s="66">
        <v>34781986</v>
      </c>
      <c r="P73" s="66">
        <v>35555969</v>
      </c>
      <c r="Q73" s="66">
        <v>36330768</v>
      </c>
      <c r="R73" s="66">
        <v>37120776</v>
      </c>
      <c r="S73" s="66">
        <v>37930374</v>
      </c>
      <c r="T73" s="66">
        <v>38775584</v>
      </c>
      <c r="U73" s="66">
        <v>39649050</v>
      </c>
      <c r="V73" s="66">
        <v>40577356</v>
      </c>
      <c r="W73" s="66">
        <v>41576636</v>
      </c>
      <c r="X73" s="66">
        <v>42632458</v>
      </c>
      <c r="Y73" s="66">
        <v>43748556</v>
      </c>
      <c r="Z73" s="66">
        <v>44899573</v>
      </c>
      <c r="AA73" s="66">
        <v>46088647</v>
      </c>
      <c r="AB73" s="66">
        <v>47353665</v>
      </c>
      <c r="AC73" s="66">
        <v>48676443</v>
      </c>
      <c r="AD73" s="66">
        <v>50035843</v>
      </c>
      <c r="AE73" s="66">
        <v>51424313</v>
      </c>
      <c r="AF73" s="66">
        <v>52841319</v>
      </c>
      <c r="AG73" s="66">
        <v>54298446</v>
      </c>
      <c r="AH73" s="66">
        <v>55765843</v>
      </c>
      <c r="AI73" s="66">
        <v>57214630</v>
      </c>
      <c r="AJ73" s="66">
        <v>58611032</v>
      </c>
      <c r="AK73" s="66">
        <v>59989142</v>
      </c>
      <c r="AL73" s="66">
        <v>61382200</v>
      </c>
      <c r="AM73" s="66">
        <v>62775847</v>
      </c>
      <c r="AN73" s="66">
        <v>64166908</v>
      </c>
      <c r="AO73" s="66">
        <v>65565195</v>
      </c>
      <c r="AP73" s="66">
        <v>66993728</v>
      </c>
      <c r="AQ73" s="66">
        <v>68446011</v>
      </c>
      <c r="AR73" s="66">
        <v>69907887</v>
      </c>
      <c r="AS73" s="66">
        <v>71371371</v>
      </c>
      <c r="AT73" s="66">
        <v>72854261</v>
      </c>
      <c r="AU73" s="66">
        <v>74393759</v>
      </c>
      <c r="AV73" s="66">
        <v>75963322</v>
      </c>
      <c r="AW73" s="66">
        <v>77522427</v>
      </c>
      <c r="AX73" s="66">
        <v>79075310</v>
      </c>
      <c r="AY73" s="66">
        <v>80629670</v>
      </c>
      <c r="AZ73" s="66">
        <v>82218755</v>
      </c>
      <c r="BA73" s="66">
        <v>83844783</v>
      </c>
      <c r="BB73" s="66">
        <v>85501064</v>
      </c>
      <c r="BC73" s="66">
        <v>87252413</v>
      </c>
      <c r="BD73" s="66">
        <v>89200054</v>
      </c>
      <c r="BE73" s="66">
        <v>91240376</v>
      </c>
      <c r="BF73" s="66">
        <v>93377890</v>
      </c>
      <c r="BG73" s="66">
        <v>95592324</v>
      </c>
      <c r="BH73" s="66">
        <v>97723799</v>
      </c>
      <c r="BI73" s="66">
        <v>99784030</v>
      </c>
      <c r="BJ73" s="66">
        <v>101789386</v>
      </c>
      <c r="BK73" s="66">
        <v>103740765</v>
      </c>
      <c r="BL73" s="66">
        <v>105618671</v>
      </c>
      <c r="BM73" s="66">
        <v>107465134</v>
      </c>
      <c r="BN73" s="66">
        <v>109262178</v>
      </c>
      <c r="BO73" s="66">
        <v>110990103</v>
      </c>
      <c r="BP73" s="66">
        <v>112716598</v>
      </c>
      <c r="BQ73" s="204" t="s">
        <v>139</v>
      </c>
    </row>
    <row r="74" spans="1:69" x14ac:dyDescent="0.2">
      <c r="A74" s="204" t="s">
        <v>290</v>
      </c>
      <c r="B74" s="204" t="s">
        <v>291</v>
      </c>
      <c r="C74" s="204" t="s">
        <v>168</v>
      </c>
      <c r="D74" s="204" t="s">
        <v>169</v>
      </c>
      <c r="E74" s="66">
        <v>269385168</v>
      </c>
      <c r="F74" s="66">
        <v>271727867</v>
      </c>
      <c r="G74" s="66">
        <v>274105087</v>
      </c>
      <c r="H74" s="66">
        <v>276517540</v>
      </c>
      <c r="I74" s="66">
        <v>278953378</v>
      </c>
      <c r="J74" s="66">
        <v>281432987</v>
      </c>
      <c r="K74" s="66">
        <v>283803777</v>
      </c>
      <c r="L74" s="66">
        <v>285908171</v>
      </c>
      <c r="M74" s="66">
        <v>287907506</v>
      </c>
      <c r="N74" s="66">
        <v>289911679</v>
      </c>
      <c r="O74" s="66">
        <v>291544661</v>
      </c>
      <c r="P74" s="66">
        <v>293192129</v>
      </c>
      <c r="Q74" s="66">
        <v>295189531</v>
      </c>
      <c r="R74" s="66">
        <v>297059919</v>
      </c>
      <c r="S74" s="66">
        <v>298719155</v>
      </c>
      <c r="T74" s="66">
        <v>300215183</v>
      </c>
      <c r="U74" s="66">
        <v>301525335</v>
      </c>
      <c r="V74" s="66">
        <v>302746591</v>
      </c>
      <c r="W74" s="66">
        <v>304018977</v>
      </c>
      <c r="X74" s="66">
        <v>305309331</v>
      </c>
      <c r="Y74" s="66">
        <v>306668989</v>
      </c>
      <c r="Z74" s="66">
        <v>307893389</v>
      </c>
      <c r="AA74" s="66">
        <v>308788172</v>
      </c>
      <c r="AB74" s="66">
        <v>309428033</v>
      </c>
      <c r="AC74" s="66">
        <v>309939418</v>
      </c>
      <c r="AD74" s="66">
        <v>310521622</v>
      </c>
      <c r="AE74" s="66">
        <v>311282260</v>
      </c>
      <c r="AF74" s="66">
        <v>312125526</v>
      </c>
      <c r="AG74" s="66">
        <v>313147164</v>
      </c>
      <c r="AH74" s="66">
        <v>314457467</v>
      </c>
      <c r="AI74" s="66">
        <v>315870845</v>
      </c>
      <c r="AJ74" s="66">
        <v>317411362</v>
      </c>
      <c r="AK74" s="66">
        <v>318746422</v>
      </c>
      <c r="AL74" s="66">
        <v>320056200</v>
      </c>
      <c r="AM74" s="66">
        <v>321026530</v>
      </c>
      <c r="AN74" s="66">
        <v>321810273</v>
      </c>
      <c r="AO74" s="66">
        <v>322570180</v>
      </c>
      <c r="AP74" s="66">
        <v>323308056</v>
      </c>
      <c r="AQ74" s="66">
        <v>323978576</v>
      </c>
      <c r="AR74" s="66">
        <v>324784751</v>
      </c>
      <c r="AS74" s="66">
        <v>325792924</v>
      </c>
      <c r="AT74" s="66">
        <v>326862028</v>
      </c>
      <c r="AU74" s="66">
        <v>328443707</v>
      </c>
      <c r="AV74" s="66">
        <v>330208234</v>
      </c>
      <c r="AW74" s="66">
        <v>332006792</v>
      </c>
      <c r="AX74" s="66">
        <v>333709006</v>
      </c>
      <c r="AY74" s="66">
        <v>335250759</v>
      </c>
      <c r="AZ74" s="66">
        <v>336971054</v>
      </c>
      <c r="BA74" s="66">
        <v>338599969</v>
      </c>
      <c r="BB74" s="66">
        <v>339682801</v>
      </c>
      <c r="BC74" s="66">
        <v>340467048</v>
      </c>
      <c r="BD74" s="66">
        <v>339722971</v>
      </c>
      <c r="BE74" s="66">
        <v>340450693</v>
      </c>
      <c r="BF74" s="66">
        <v>341584506</v>
      </c>
      <c r="BG74" s="66">
        <v>342725321</v>
      </c>
      <c r="BH74" s="66">
        <v>343718279</v>
      </c>
      <c r="BI74" s="66">
        <v>344683796</v>
      </c>
      <c r="BJ74" s="66">
        <v>345370612</v>
      </c>
      <c r="BK74" s="66">
        <v>346153001</v>
      </c>
      <c r="BL74" s="66">
        <v>346517987</v>
      </c>
      <c r="BM74" s="66">
        <v>346961127</v>
      </c>
      <c r="BN74" s="66">
        <v>346942960</v>
      </c>
      <c r="BO74" s="66">
        <v>348331552</v>
      </c>
      <c r="BP74" s="66">
        <v>350357398</v>
      </c>
      <c r="BQ74" s="204" t="s">
        <v>139</v>
      </c>
    </row>
    <row r="75" spans="1:69" x14ac:dyDescent="0.2">
      <c r="A75" s="204" t="s">
        <v>292</v>
      </c>
      <c r="B75" s="204" t="s">
        <v>293</v>
      </c>
      <c r="C75" s="204" t="s">
        <v>168</v>
      </c>
      <c r="D75" s="204" t="s">
        <v>169</v>
      </c>
      <c r="E75" s="66">
        <v>993568</v>
      </c>
      <c r="F75" s="66">
        <v>1016932</v>
      </c>
      <c r="G75" s="66">
        <v>1041552</v>
      </c>
      <c r="H75" s="66">
        <v>1067295</v>
      </c>
      <c r="I75" s="66">
        <v>1094042</v>
      </c>
      <c r="J75" s="66">
        <v>1121739</v>
      </c>
      <c r="K75" s="66">
        <v>1150264</v>
      </c>
      <c r="L75" s="66">
        <v>1179554</v>
      </c>
      <c r="M75" s="66">
        <v>1209602</v>
      </c>
      <c r="N75" s="66">
        <v>1240562</v>
      </c>
      <c r="O75" s="66">
        <v>1272748</v>
      </c>
      <c r="P75" s="66">
        <v>1306234</v>
      </c>
      <c r="Q75" s="66">
        <v>1340838</v>
      </c>
      <c r="R75" s="66">
        <v>1376516</v>
      </c>
      <c r="S75" s="66">
        <v>1413220</v>
      </c>
      <c r="T75" s="66">
        <v>1450867</v>
      </c>
      <c r="U75" s="66">
        <v>1489656</v>
      </c>
      <c r="V75" s="66">
        <v>1529802</v>
      </c>
      <c r="W75" s="66">
        <v>1571193</v>
      </c>
      <c r="X75" s="66">
        <v>1613829</v>
      </c>
      <c r="Y75" s="66">
        <v>1657982</v>
      </c>
      <c r="Z75" s="66">
        <v>1703789</v>
      </c>
      <c r="AA75" s="66">
        <v>1751045</v>
      </c>
      <c r="AB75" s="66">
        <v>1799814</v>
      </c>
      <c r="AC75" s="66">
        <v>1849594</v>
      </c>
      <c r="AD75" s="66">
        <v>1899243</v>
      </c>
      <c r="AE75" s="66">
        <v>1949611</v>
      </c>
      <c r="AF75" s="66">
        <v>2000355</v>
      </c>
      <c r="AG75" s="66">
        <v>2051546</v>
      </c>
      <c r="AH75" s="66">
        <v>2102131</v>
      </c>
      <c r="AI75" s="66">
        <v>2149960</v>
      </c>
      <c r="AJ75" s="66">
        <v>2039220</v>
      </c>
      <c r="AK75" s="66">
        <v>1921153</v>
      </c>
      <c r="AL75" s="66">
        <v>1981419</v>
      </c>
      <c r="AM75" s="66">
        <v>2042500</v>
      </c>
      <c r="AN75" s="66">
        <v>2157220</v>
      </c>
      <c r="AO75" s="66">
        <v>2264073</v>
      </c>
      <c r="AP75" s="66">
        <v>2291561</v>
      </c>
      <c r="AQ75" s="66">
        <v>2322753</v>
      </c>
      <c r="AR75" s="66">
        <v>2356477</v>
      </c>
      <c r="AS75" s="66">
        <v>2392880</v>
      </c>
      <c r="AT75" s="66">
        <v>2461927</v>
      </c>
      <c r="AU75" s="66">
        <v>2547424</v>
      </c>
      <c r="AV75" s="66">
        <v>2653390</v>
      </c>
      <c r="AW75" s="66">
        <v>2763140</v>
      </c>
      <c r="AX75" s="66">
        <v>2831732</v>
      </c>
      <c r="AY75" s="66">
        <v>2880093</v>
      </c>
      <c r="AZ75" s="66">
        <v>2926168</v>
      </c>
      <c r="BA75" s="66">
        <v>3005779</v>
      </c>
      <c r="BB75" s="66">
        <v>3083888</v>
      </c>
      <c r="BC75" s="66">
        <v>3147727</v>
      </c>
      <c r="BD75" s="66">
        <v>3207570</v>
      </c>
      <c r="BE75" s="66">
        <v>3252596</v>
      </c>
      <c r="BF75" s="66">
        <v>3296367</v>
      </c>
      <c r="BG75" s="66">
        <v>3323425</v>
      </c>
      <c r="BH75" s="66">
        <v>3340006</v>
      </c>
      <c r="BI75" s="66">
        <v>3365287</v>
      </c>
      <c r="BJ75" s="66">
        <v>3396933</v>
      </c>
      <c r="BK75" s="66">
        <v>3445374</v>
      </c>
      <c r="BL75" s="66">
        <v>3498818</v>
      </c>
      <c r="BM75" s="66">
        <v>3555868</v>
      </c>
      <c r="BN75" s="66">
        <v>3620312</v>
      </c>
      <c r="BO75" s="66">
        <v>3684032</v>
      </c>
      <c r="BP75" s="66">
        <v>3748901</v>
      </c>
      <c r="BQ75" s="204" t="s">
        <v>139</v>
      </c>
    </row>
    <row r="76" spans="1:69" x14ac:dyDescent="0.2">
      <c r="A76" s="204" t="s">
        <v>45</v>
      </c>
      <c r="B76" s="204" t="s">
        <v>294</v>
      </c>
      <c r="C76" s="204" t="s">
        <v>168</v>
      </c>
      <c r="D76" s="204" t="s">
        <v>169</v>
      </c>
      <c r="E76" s="66">
        <v>30455000</v>
      </c>
      <c r="F76" s="66">
        <v>30739250</v>
      </c>
      <c r="G76" s="66">
        <v>31023366</v>
      </c>
      <c r="H76" s="66">
        <v>31296651</v>
      </c>
      <c r="I76" s="66">
        <v>31609195</v>
      </c>
      <c r="J76" s="66">
        <v>31954292</v>
      </c>
      <c r="K76" s="66">
        <v>32283194</v>
      </c>
      <c r="L76" s="66">
        <v>32682947</v>
      </c>
      <c r="M76" s="66">
        <v>33113134</v>
      </c>
      <c r="N76" s="66">
        <v>33441054</v>
      </c>
      <c r="O76" s="66">
        <v>33814531</v>
      </c>
      <c r="P76" s="66">
        <v>34224490</v>
      </c>
      <c r="Q76" s="66">
        <v>34604469</v>
      </c>
      <c r="R76" s="66">
        <v>34988947</v>
      </c>
      <c r="S76" s="66">
        <v>35373335</v>
      </c>
      <c r="T76" s="66">
        <v>35757900</v>
      </c>
      <c r="U76" s="66">
        <v>36137812</v>
      </c>
      <c r="V76" s="66">
        <v>36511638</v>
      </c>
      <c r="W76" s="66">
        <v>36864898</v>
      </c>
      <c r="X76" s="66">
        <v>37191330</v>
      </c>
      <c r="Y76" s="66">
        <v>37491165</v>
      </c>
      <c r="Z76" s="66">
        <v>37758631</v>
      </c>
      <c r="AA76" s="66">
        <v>37986012</v>
      </c>
      <c r="AB76" s="66">
        <v>38171525</v>
      </c>
      <c r="AC76" s="66">
        <v>38330364</v>
      </c>
      <c r="AD76" s="66">
        <v>38469512</v>
      </c>
      <c r="AE76" s="66">
        <v>38584624</v>
      </c>
      <c r="AF76" s="66">
        <v>38684815</v>
      </c>
      <c r="AG76" s="66">
        <v>38766939</v>
      </c>
      <c r="AH76" s="66">
        <v>38827764</v>
      </c>
      <c r="AI76" s="66">
        <v>38867322</v>
      </c>
      <c r="AJ76" s="66">
        <v>38966376</v>
      </c>
      <c r="AK76" s="66">
        <v>39157685</v>
      </c>
      <c r="AL76" s="66">
        <v>39361262</v>
      </c>
      <c r="AM76" s="66">
        <v>39549108</v>
      </c>
      <c r="AN76" s="66">
        <v>39724050</v>
      </c>
      <c r="AO76" s="66">
        <v>39889852</v>
      </c>
      <c r="AP76" s="66">
        <v>40057389</v>
      </c>
      <c r="AQ76" s="66">
        <v>40223509</v>
      </c>
      <c r="AR76" s="66">
        <v>40386875</v>
      </c>
      <c r="AS76" s="66">
        <v>40567864</v>
      </c>
      <c r="AT76" s="66">
        <v>40850412</v>
      </c>
      <c r="AU76" s="66">
        <v>41431558</v>
      </c>
      <c r="AV76" s="66">
        <v>42187645</v>
      </c>
      <c r="AW76" s="66">
        <v>42921895</v>
      </c>
      <c r="AX76" s="66">
        <v>43653155</v>
      </c>
      <c r="AY76" s="66">
        <v>44397319</v>
      </c>
      <c r="AZ76" s="66">
        <v>45226803</v>
      </c>
      <c r="BA76" s="66">
        <v>45954106</v>
      </c>
      <c r="BB76" s="66">
        <v>46362946</v>
      </c>
      <c r="BC76" s="66">
        <v>46576897</v>
      </c>
      <c r="BD76" s="66">
        <v>46742697</v>
      </c>
      <c r="BE76" s="66">
        <v>46773055</v>
      </c>
      <c r="BF76" s="66">
        <v>46620045</v>
      </c>
      <c r="BG76" s="66">
        <v>46480882</v>
      </c>
      <c r="BH76" s="66">
        <v>46444832</v>
      </c>
      <c r="BI76" s="66">
        <v>46484062</v>
      </c>
      <c r="BJ76" s="66">
        <v>46593236</v>
      </c>
      <c r="BK76" s="66">
        <v>46797754</v>
      </c>
      <c r="BL76" s="66">
        <v>47134837</v>
      </c>
      <c r="BM76" s="66">
        <v>47365655</v>
      </c>
      <c r="BN76" s="66">
        <v>47415794</v>
      </c>
      <c r="BO76" s="66">
        <v>47778340</v>
      </c>
      <c r="BP76" s="66">
        <v>48373336</v>
      </c>
      <c r="BQ76" s="204" t="s">
        <v>139</v>
      </c>
    </row>
    <row r="77" spans="1:69" x14ac:dyDescent="0.2">
      <c r="A77" s="204" t="s">
        <v>22</v>
      </c>
      <c r="B77" s="204" t="s">
        <v>295</v>
      </c>
      <c r="C77" s="204" t="s">
        <v>168</v>
      </c>
      <c r="D77" s="204" t="s">
        <v>169</v>
      </c>
      <c r="E77" s="66">
        <v>1211537</v>
      </c>
      <c r="F77" s="66">
        <v>1225077</v>
      </c>
      <c r="G77" s="66">
        <v>1241623</v>
      </c>
      <c r="H77" s="66">
        <v>1258857</v>
      </c>
      <c r="I77" s="66">
        <v>1277086</v>
      </c>
      <c r="J77" s="66">
        <v>1294566</v>
      </c>
      <c r="K77" s="66">
        <v>1308597</v>
      </c>
      <c r="L77" s="66">
        <v>1318946</v>
      </c>
      <c r="M77" s="66">
        <v>1331214</v>
      </c>
      <c r="N77" s="66">
        <v>1345249</v>
      </c>
      <c r="O77" s="66">
        <v>1360076</v>
      </c>
      <c r="P77" s="66">
        <v>1376955</v>
      </c>
      <c r="Q77" s="66">
        <v>1392518</v>
      </c>
      <c r="R77" s="66">
        <v>1405951</v>
      </c>
      <c r="S77" s="66">
        <v>1418169</v>
      </c>
      <c r="T77" s="66">
        <v>1429352</v>
      </c>
      <c r="U77" s="66">
        <v>1439576</v>
      </c>
      <c r="V77" s="66">
        <v>1450211</v>
      </c>
      <c r="W77" s="66">
        <v>1460188</v>
      </c>
      <c r="X77" s="66">
        <v>1468333</v>
      </c>
      <c r="Y77" s="66">
        <v>1477219</v>
      </c>
      <c r="Z77" s="66">
        <v>1487666</v>
      </c>
      <c r="AA77" s="66">
        <v>1498414</v>
      </c>
      <c r="AB77" s="66">
        <v>1508745</v>
      </c>
      <c r="AC77" s="66">
        <v>1518617</v>
      </c>
      <c r="AD77" s="66">
        <v>1528781</v>
      </c>
      <c r="AE77" s="66">
        <v>1540190</v>
      </c>
      <c r="AF77" s="66">
        <v>1552221</v>
      </c>
      <c r="AG77" s="66">
        <v>1561900</v>
      </c>
      <c r="AH77" s="66">
        <v>1568131</v>
      </c>
      <c r="AI77" s="66">
        <v>1569174</v>
      </c>
      <c r="AJ77" s="66">
        <v>1561314</v>
      </c>
      <c r="AK77" s="66">
        <v>1533091</v>
      </c>
      <c r="AL77" s="66">
        <v>1494128</v>
      </c>
      <c r="AM77" s="66">
        <v>1462514</v>
      </c>
      <c r="AN77" s="66">
        <v>1436634</v>
      </c>
      <c r="AO77" s="66">
        <v>1415594</v>
      </c>
      <c r="AP77" s="66">
        <v>1399535</v>
      </c>
      <c r="AQ77" s="66">
        <v>1386156</v>
      </c>
      <c r="AR77" s="66">
        <v>1390244</v>
      </c>
      <c r="AS77" s="66">
        <v>1396985</v>
      </c>
      <c r="AT77" s="66">
        <v>1388115</v>
      </c>
      <c r="AU77" s="66">
        <v>1379350</v>
      </c>
      <c r="AV77" s="66">
        <v>1370720</v>
      </c>
      <c r="AW77" s="66">
        <v>1362550</v>
      </c>
      <c r="AX77" s="66">
        <v>1354775</v>
      </c>
      <c r="AY77" s="66">
        <v>1346810</v>
      </c>
      <c r="AZ77" s="66">
        <v>1340680</v>
      </c>
      <c r="BA77" s="66">
        <v>1337090</v>
      </c>
      <c r="BB77" s="66">
        <v>1334515</v>
      </c>
      <c r="BC77" s="66">
        <v>1331475</v>
      </c>
      <c r="BD77" s="66">
        <v>1327439</v>
      </c>
      <c r="BE77" s="66">
        <v>1322696</v>
      </c>
      <c r="BF77" s="66">
        <v>1317997</v>
      </c>
      <c r="BG77" s="66">
        <v>1314545</v>
      </c>
      <c r="BH77" s="66">
        <v>1315407</v>
      </c>
      <c r="BI77" s="66">
        <v>1315790</v>
      </c>
      <c r="BJ77" s="66">
        <v>1317384</v>
      </c>
      <c r="BK77" s="66">
        <v>1321977</v>
      </c>
      <c r="BL77" s="66">
        <v>1326898</v>
      </c>
      <c r="BM77" s="66">
        <v>1329522</v>
      </c>
      <c r="BN77" s="66">
        <v>1330932</v>
      </c>
      <c r="BO77" s="66">
        <v>1348840</v>
      </c>
      <c r="BP77" s="66">
        <v>1366188</v>
      </c>
      <c r="BQ77" s="204" t="s">
        <v>139</v>
      </c>
    </row>
    <row r="78" spans="1:69" x14ac:dyDescent="0.2">
      <c r="A78" s="204" t="s">
        <v>296</v>
      </c>
      <c r="B78" s="204" t="s">
        <v>297</v>
      </c>
      <c r="C78" s="204" t="s">
        <v>168</v>
      </c>
      <c r="D78" s="204" t="s">
        <v>169</v>
      </c>
      <c r="E78" s="66">
        <v>21739710</v>
      </c>
      <c r="F78" s="66">
        <v>22281675</v>
      </c>
      <c r="G78" s="66">
        <v>22852158</v>
      </c>
      <c r="H78" s="66">
        <v>23448979</v>
      </c>
      <c r="I78" s="66">
        <v>24073696</v>
      </c>
      <c r="J78" s="66">
        <v>24727506</v>
      </c>
      <c r="K78" s="66">
        <v>25377645</v>
      </c>
      <c r="L78" s="66">
        <v>26051596</v>
      </c>
      <c r="M78" s="66">
        <v>26778653</v>
      </c>
      <c r="N78" s="66">
        <v>27530388</v>
      </c>
      <c r="O78" s="66">
        <v>28308246</v>
      </c>
      <c r="P78" s="66">
        <v>29099594</v>
      </c>
      <c r="Q78" s="66">
        <v>29891328</v>
      </c>
      <c r="R78" s="66">
        <v>30694316</v>
      </c>
      <c r="S78" s="66">
        <v>31488613</v>
      </c>
      <c r="T78" s="66">
        <v>32252783</v>
      </c>
      <c r="U78" s="66">
        <v>33062216</v>
      </c>
      <c r="V78" s="66">
        <v>33695018</v>
      </c>
      <c r="W78" s="66">
        <v>34259065</v>
      </c>
      <c r="X78" s="66">
        <v>34758823</v>
      </c>
      <c r="Y78" s="66">
        <v>34945469</v>
      </c>
      <c r="Z78" s="66">
        <v>35818844</v>
      </c>
      <c r="AA78" s="66">
        <v>37213393</v>
      </c>
      <c r="AB78" s="66">
        <v>38235187</v>
      </c>
      <c r="AC78" s="66">
        <v>39202890</v>
      </c>
      <c r="AD78" s="66">
        <v>40285965</v>
      </c>
      <c r="AE78" s="66">
        <v>41455309</v>
      </c>
      <c r="AF78" s="66">
        <v>42851957</v>
      </c>
      <c r="AG78" s="66">
        <v>44511537</v>
      </c>
      <c r="AH78" s="66">
        <v>46195954</v>
      </c>
      <c r="AI78" s="66">
        <v>47878073</v>
      </c>
      <c r="AJ78" s="66">
        <v>49937430</v>
      </c>
      <c r="AK78" s="66">
        <v>52011554</v>
      </c>
      <c r="AL78" s="66">
        <v>53791672</v>
      </c>
      <c r="AM78" s="66">
        <v>55620211</v>
      </c>
      <c r="AN78" s="66">
        <v>57476536</v>
      </c>
      <c r="AO78" s="66">
        <v>59347649</v>
      </c>
      <c r="AP78" s="66">
        <v>61233480</v>
      </c>
      <c r="AQ78" s="66">
        <v>63136493</v>
      </c>
      <c r="AR78" s="66">
        <v>65077579</v>
      </c>
      <c r="AS78" s="66">
        <v>67031867</v>
      </c>
      <c r="AT78" s="66">
        <v>69018932</v>
      </c>
      <c r="AU78" s="66">
        <v>71073215</v>
      </c>
      <c r="AV78" s="66">
        <v>73168838</v>
      </c>
      <c r="AW78" s="66">
        <v>75301026</v>
      </c>
      <c r="AX78" s="66">
        <v>77469940</v>
      </c>
      <c r="AY78" s="66">
        <v>79691050</v>
      </c>
      <c r="AZ78" s="66">
        <v>81996185</v>
      </c>
      <c r="BA78" s="66">
        <v>84357105</v>
      </c>
      <c r="BB78" s="66">
        <v>86755585</v>
      </c>
      <c r="BC78" s="66">
        <v>89237791</v>
      </c>
      <c r="BD78" s="66">
        <v>91817929</v>
      </c>
      <c r="BE78" s="66">
        <v>94451280</v>
      </c>
      <c r="BF78" s="66">
        <v>97084366</v>
      </c>
      <c r="BG78" s="66">
        <v>99746766</v>
      </c>
      <c r="BH78" s="66">
        <v>102471895</v>
      </c>
      <c r="BI78" s="66">
        <v>105293228</v>
      </c>
      <c r="BJ78" s="66">
        <v>108197950</v>
      </c>
      <c r="BK78" s="66">
        <v>111129438</v>
      </c>
      <c r="BL78" s="66">
        <v>114120594</v>
      </c>
      <c r="BM78" s="66">
        <v>117190911</v>
      </c>
      <c r="BN78" s="66">
        <v>120283026</v>
      </c>
      <c r="BO78" s="66">
        <v>123379924</v>
      </c>
      <c r="BP78" s="66">
        <v>126527060</v>
      </c>
      <c r="BQ78" s="204" t="s">
        <v>139</v>
      </c>
    </row>
    <row r="79" spans="1:69" x14ac:dyDescent="0.2">
      <c r="A79" s="204" t="s">
        <v>298</v>
      </c>
      <c r="B79" s="204" t="s">
        <v>299</v>
      </c>
      <c r="C79" s="204" t="s">
        <v>168</v>
      </c>
      <c r="D79" s="204" t="s">
        <v>169</v>
      </c>
      <c r="E79" s="66">
        <v>356947129</v>
      </c>
      <c r="F79" s="66">
        <v>359937892</v>
      </c>
      <c r="G79" s="66">
        <v>362998792</v>
      </c>
      <c r="H79" s="66">
        <v>366152978</v>
      </c>
      <c r="I79" s="66">
        <v>369387359</v>
      </c>
      <c r="J79" s="66">
        <v>372533839</v>
      </c>
      <c r="K79" s="66">
        <v>375563155</v>
      </c>
      <c r="L79" s="66">
        <v>378512582</v>
      </c>
      <c r="M79" s="66">
        <v>381280912</v>
      </c>
      <c r="N79" s="66">
        <v>383958527</v>
      </c>
      <c r="O79" s="66">
        <v>386116472</v>
      </c>
      <c r="P79" s="66">
        <v>388229403</v>
      </c>
      <c r="Q79" s="66">
        <v>390859355</v>
      </c>
      <c r="R79" s="66">
        <v>393386261</v>
      </c>
      <c r="S79" s="66">
        <v>395778659</v>
      </c>
      <c r="T79" s="66">
        <v>398096151</v>
      </c>
      <c r="U79" s="66">
        <v>400211366</v>
      </c>
      <c r="V79" s="66">
        <v>402170665</v>
      </c>
      <c r="W79" s="66">
        <v>404056840</v>
      </c>
      <c r="X79" s="66">
        <v>405879948</v>
      </c>
      <c r="Y79" s="66">
        <v>407760829</v>
      </c>
      <c r="Z79" s="66">
        <v>409490677</v>
      </c>
      <c r="AA79" s="66">
        <v>410875285</v>
      </c>
      <c r="AB79" s="66">
        <v>411956706</v>
      </c>
      <c r="AC79" s="66">
        <v>412891310</v>
      </c>
      <c r="AD79" s="66">
        <v>413866961</v>
      </c>
      <c r="AE79" s="66">
        <v>414996545</v>
      </c>
      <c r="AF79" s="66">
        <v>416199247</v>
      </c>
      <c r="AG79" s="66">
        <v>417528527</v>
      </c>
      <c r="AH79" s="66">
        <v>418925771</v>
      </c>
      <c r="AI79" s="66">
        <v>420308868</v>
      </c>
      <c r="AJ79" s="66">
        <v>421744728</v>
      </c>
      <c r="AK79" s="66">
        <v>422972438</v>
      </c>
      <c r="AL79" s="66">
        <v>424347768</v>
      </c>
      <c r="AM79" s="66">
        <v>425406851</v>
      </c>
      <c r="AN79" s="66">
        <v>426212138</v>
      </c>
      <c r="AO79" s="66">
        <v>426906931</v>
      </c>
      <c r="AP79" s="66">
        <v>427549432</v>
      </c>
      <c r="AQ79" s="66">
        <v>428122323</v>
      </c>
      <c r="AR79" s="66">
        <v>428828749</v>
      </c>
      <c r="AS79" s="66">
        <v>429342455</v>
      </c>
      <c r="AT79" s="66">
        <v>429910140</v>
      </c>
      <c r="AU79" s="66">
        <v>430898141</v>
      </c>
      <c r="AV79" s="66">
        <v>432434810</v>
      </c>
      <c r="AW79" s="66">
        <v>434059923</v>
      </c>
      <c r="AX79" s="66">
        <v>435600393</v>
      </c>
      <c r="AY79" s="66">
        <v>437014860</v>
      </c>
      <c r="AZ79" s="66">
        <v>438484072</v>
      </c>
      <c r="BA79" s="66">
        <v>439892213</v>
      </c>
      <c r="BB79" s="66">
        <v>440934530</v>
      </c>
      <c r="BC79" s="66">
        <v>441552554</v>
      </c>
      <c r="BD79" s="66">
        <v>440769682</v>
      </c>
      <c r="BE79" s="66">
        <v>441419873</v>
      </c>
      <c r="BF79" s="66">
        <v>442496175</v>
      </c>
      <c r="BG79" s="66">
        <v>443601373</v>
      </c>
      <c r="BH79" s="66">
        <v>444570054</v>
      </c>
      <c r="BI79" s="66">
        <v>445515422</v>
      </c>
      <c r="BJ79" s="66">
        <v>446215182</v>
      </c>
      <c r="BK79" s="66">
        <v>447001100</v>
      </c>
      <c r="BL79" s="66">
        <v>447367191</v>
      </c>
      <c r="BM79" s="66">
        <v>447692315</v>
      </c>
      <c r="BN79" s="66">
        <v>447178093</v>
      </c>
      <c r="BO79" s="66">
        <v>447370551</v>
      </c>
      <c r="BP79" s="66">
        <v>449476878</v>
      </c>
      <c r="BQ79" s="204" t="s">
        <v>139</v>
      </c>
    </row>
    <row r="80" spans="1:69" x14ac:dyDescent="0.2">
      <c r="A80" s="204" t="s">
        <v>300</v>
      </c>
      <c r="B80" s="204" t="s">
        <v>301</v>
      </c>
      <c r="C80" s="204" t="s">
        <v>168</v>
      </c>
      <c r="D80" s="204" t="s">
        <v>169</v>
      </c>
      <c r="E80" s="66">
        <v>245054534</v>
      </c>
      <c r="F80" s="66">
        <v>250320873</v>
      </c>
      <c r="G80" s="66">
        <v>255792159</v>
      </c>
      <c r="H80" s="66">
        <v>261419447</v>
      </c>
      <c r="I80" s="66">
        <v>267217843</v>
      </c>
      <c r="J80" s="66">
        <v>273158163</v>
      </c>
      <c r="K80" s="66">
        <v>279188642</v>
      </c>
      <c r="L80" s="66">
        <v>285373478</v>
      </c>
      <c r="M80" s="66">
        <v>291752459</v>
      </c>
      <c r="N80" s="66">
        <v>298271801</v>
      </c>
      <c r="O80" s="66">
        <v>304932033</v>
      </c>
      <c r="P80" s="66">
        <v>311832372</v>
      </c>
      <c r="Q80" s="66">
        <v>318935016</v>
      </c>
      <c r="R80" s="66">
        <v>326272935</v>
      </c>
      <c r="S80" s="66">
        <v>333989998</v>
      </c>
      <c r="T80" s="66">
        <v>341992350</v>
      </c>
      <c r="U80" s="66">
        <v>350514335</v>
      </c>
      <c r="V80" s="66">
        <v>359107582</v>
      </c>
      <c r="W80" s="66">
        <v>367561832</v>
      </c>
      <c r="X80" s="66">
        <v>376388838</v>
      </c>
      <c r="Y80" s="66">
        <v>384920163</v>
      </c>
      <c r="Z80" s="66">
        <v>392974640</v>
      </c>
      <c r="AA80" s="66">
        <v>401640207</v>
      </c>
      <c r="AB80" s="66">
        <v>410883312</v>
      </c>
      <c r="AC80" s="66">
        <v>420542833</v>
      </c>
      <c r="AD80" s="66">
        <v>430465285</v>
      </c>
      <c r="AE80" s="66">
        <v>440305466</v>
      </c>
      <c r="AF80" s="66">
        <v>450279373</v>
      </c>
      <c r="AG80" s="66">
        <v>460218589</v>
      </c>
      <c r="AH80" s="66">
        <v>470693520</v>
      </c>
      <c r="AI80" s="66">
        <v>483150347</v>
      </c>
      <c r="AJ80" s="66">
        <v>493951561</v>
      </c>
      <c r="AK80" s="66">
        <v>506399343</v>
      </c>
      <c r="AL80" s="66">
        <v>519989331</v>
      </c>
      <c r="AM80" s="66">
        <v>534524440</v>
      </c>
      <c r="AN80" s="66">
        <v>548658108</v>
      </c>
      <c r="AO80" s="66">
        <v>561040609</v>
      </c>
      <c r="AP80" s="66">
        <v>573237237</v>
      </c>
      <c r="AQ80" s="66">
        <v>585939751</v>
      </c>
      <c r="AR80" s="66">
        <v>599275261</v>
      </c>
      <c r="AS80" s="66">
        <v>612751355</v>
      </c>
      <c r="AT80" s="66">
        <v>626553787</v>
      </c>
      <c r="AU80" s="66">
        <v>641963096</v>
      </c>
      <c r="AV80" s="66">
        <v>658162649</v>
      </c>
      <c r="AW80" s="66">
        <v>674132661</v>
      </c>
      <c r="AX80" s="66">
        <v>690520612</v>
      </c>
      <c r="AY80" s="66">
        <v>707248050</v>
      </c>
      <c r="AZ80" s="66">
        <v>723930164</v>
      </c>
      <c r="BA80" s="66">
        <v>741362383</v>
      </c>
      <c r="BB80" s="66">
        <v>759831151</v>
      </c>
      <c r="BC80" s="66">
        <v>778734290</v>
      </c>
      <c r="BD80" s="66">
        <v>797793348</v>
      </c>
      <c r="BE80" s="66">
        <v>817412582</v>
      </c>
      <c r="BF80" s="66">
        <v>837410155</v>
      </c>
      <c r="BG80" s="66">
        <v>857018106</v>
      </c>
      <c r="BH80" s="66">
        <v>876449625</v>
      </c>
      <c r="BI80" s="66">
        <v>896306261</v>
      </c>
      <c r="BJ80" s="66">
        <v>916477490</v>
      </c>
      <c r="BK80" s="66">
        <v>936789597</v>
      </c>
      <c r="BL80" s="66">
        <v>957873862</v>
      </c>
      <c r="BM80" s="66">
        <v>979839336</v>
      </c>
      <c r="BN80" s="66">
        <v>1001870564</v>
      </c>
      <c r="BO80" s="66">
        <v>1019145355</v>
      </c>
      <c r="BP80" s="66">
        <v>1042703808</v>
      </c>
      <c r="BQ80" s="204" t="s">
        <v>139</v>
      </c>
    </row>
    <row r="81" spans="1:69" x14ac:dyDescent="0.2">
      <c r="A81" s="204" t="s">
        <v>20</v>
      </c>
      <c r="B81" s="204" t="s">
        <v>302</v>
      </c>
      <c r="C81" s="204" t="s">
        <v>168</v>
      </c>
      <c r="D81" s="204" t="s">
        <v>169</v>
      </c>
      <c r="E81" s="66">
        <v>4429634</v>
      </c>
      <c r="F81" s="66">
        <v>4461005</v>
      </c>
      <c r="G81" s="66">
        <v>4491443</v>
      </c>
      <c r="H81" s="66">
        <v>4523309</v>
      </c>
      <c r="I81" s="66">
        <v>4548543</v>
      </c>
      <c r="J81" s="66">
        <v>4563732</v>
      </c>
      <c r="K81" s="66">
        <v>4580869</v>
      </c>
      <c r="L81" s="66">
        <v>4605744</v>
      </c>
      <c r="M81" s="66">
        <v>4626469</v>
      </c>
      <c r="N81" s="66">
        <v>4623785</v>
      </c>
      <c r="O81" s="66">
        <v>4606307</v>
      </c>
      <c r="P81" s="66">
        <v>4612124</v>
      </c>
      <c r="Q81" s="66">
        <v>4639657</v>
      </c>
      <c r="R81" s="66">
        <v>4666081</v>
      </c>
      <c r="S81" s="66">
        <v>4690574</v>
      </c>
      <c r="T81" s="66">
        <v>4711440</v>
      </c>
      <c r="U81" s="66">
        <v>4725664</v>
      </c>
      <c r="V81" s="66">
        <v>4738902</v>
      </c>
      <c r="W81" s="66">
        <v>4752528</v>
      </c>
      <c r="X81" s="66">
        <v>4764690</v>
      </c>
      <c r="Y81" s="66">
        <v>4779535</v>
      </c>
      <c r="Z81" s="66">
        <v>4799964</v>
      </c>
      <c r="AA81" s="66">
        <v>4826933</v>
      </c>
      <c r="AB81" s="66">
        <v>4855787</v>
      </c>
      <c r="AC81" s="66">
        <v>4881803</v>
      </c>
      <c r="AD81" s="66">
        <v>4902206</v>
      </c>
      <c r="AE81" s="66">
        <v>4918154</v>
      </c>
      <c r="AF81" s="66">
        <v>4932123</v>
      </c>
      <c r="AG81" s="66">
        <v>4946481</v>
      </c>
      <c r="AH81" s="66">
        <v>4964371</v>
      </c>
      <c r="AI81" s="66">
        <v>4986431</v>
      </c>
      <c r="AJ81" s="66">
        <v>5013740</v>
      </c>
      <c r="AK81" s="66">
        <v>5041992</v>
      </c>
      <c r="AL81" s="66">
        <v>5066447</v>
      </c>
      <c r="AM81" s="66">
        <v>5088333</v>
      </c>
      <c r="AN81" s="66">
        <v>5107790</v>
      </c>
      <c r="AO81" s="66">
        <v>5124573</v>
      </c>
      <c r="AP81" s="66">
        <v>5139835</v>
      </c>
      <c r="AQ81" s="66">
        <v>5153498</v>
      </c>
      <c r="AR81" s="66">
        <v>5165474</v>
      </c>
      <c r="AS81" s="66">
        <v>5176209</v>
      </c>
      <c r="AT81" s="66">
        <v>5188008</v>
      </c>
      <c r="AU81" s="66">
        <v>5200598</v>
      </c>
      <c r="AV81" s="66">
        <v>5213014</v>
      </c>
      <c r="AW81" s="66">
        <v>5228172</v>
      </c>
      <c r="AX81" s="66">
        <v>5246096</v>
      </c>
      <c r="AY81" s="66">
        <v>5266268</v>
      </c>
      <c r="AZ81" s="66">
        <v>5288720</v>
      </c>
      <c r="BA81" s="66">
        <v>5313399</v>
      </c>
      <c r="BB81" s="66">
        <v>5338871</v>
      </c>
      <c r="BC81" s="66">
        <v>5363352</v>
      </c>
      <c r="BD81" s="66">
        <v>5388272</v>
      </c>
      <c r="BE81" s="66">
        <v>5413971</v>
      </c>
      <c r="BF81" s="66">
        <v>5438972</v>
      </c>
      <c r="BG81" s="66">
        <v>5461512</v>
      </c>
      <c r="BH81" s="66">
        <v>5479531</v>
      </c>
      <c r="BI81" s="66">
        <v>5495303</v>
      </c>
      <c r="BJ81" s="66">
        <v>5508214</v>
      </c>
      <c r="BK81" s="66">
        <v>5515525</v>
      </c>
      <c r="BL81" s="66">
        <v>5521606</v>
      </c>
      <c r="BM81" s="66">
        <v>5529543</v>
      </c>
      <c r="BN81" s="66">
        <v>5541017</v>
      </c>
      <c r="BO81" s="66">
        <v>5556106</v>
      </c>
      <c r="BP81" s="66">
        <v>5584264</v>
      </c>
      <c r="BQ81" s="204" t="s">
        <v>139</v>
      </c>
    </row>
    <row r="82" spans="1:69" x14ac:dyDescent="0.2">
      <c r="A82" s="204" t="s">
        <v>303</v>
      </c>
      <c r="B82" s="204" t="s">
        <v>304</v>
      </c>
      <c r="C82" s="204" t="s">
        <v>168</v>
      </c>
      <c r="D82" s="204" t="s">
        <v>169</v>
      </c>
      <c r="E82" s="66">
        <v>401841</v>
      </c>
      <c r="F82" s="66">
        <v>414534</v>
      </c>
      <c r="G82" s="66">
        <v>427695</v>
      </c>
      <c r="H82" s="66">
        <v>441385</v>
      </c>
      <c r="I82" s="66">
        <v>455214</v>
      </c>
      <c r="J82" s="66">
        <v>469010</v>
      </c>
      <c r="K82" s="66">
        <v>482358</v>
      </c>
      <c r="L82" s="66">
        <v>494632</v>
      </c>
      <c r="M82" s="66">
        <v>505979</v>
      </c>
      <c r="N82" s="66">
        <v>516952</v>
      </c>
      <c r="O82" s="66">
        <v>527634</v>
      </c>
      <c r="P82" s="66">
        <v>538000</v>
      </c>
      <c r="Q82" s="66">
        <v>547918</v>
      </c>
      <c r="R82" s="66">
        <v>557244</v>
      </c>
      <c r="S82" s="66">
        <v>566296</v>
      </c>
      <c r="T82" s="66">
        <v>575804</v>
      </c>
      <c r="U82" s="66">
        <v>586607</v>
      </c>
      <c r="V82" s="66">
        <v>599289</v>
      </c>
      <c r="W82" s="66">
        <v>613611</v>
      </c>
      <c r="X82" s="66">
        <v>628859</v>
      </c>
      <c r="Y82" s="66">
        <v>644582</v>
      </c>
      <c r="Z82" s="66">
        <v>660630</v>
      </c>
      <c r="AA82" s="66">
        <v>676967</v>
      </c>
      <c r="AB82" s="66">
        <v>693593</v>
      </c>
      <c r="AC82" s="66">
        <v>710561</v>
      </c>
      <c r="AD82" s="66">
        <v>727461</v>
      </c>
      <c r="AE82" s="66">
        <v>742658</v>
      </c>
      <c r="AF82" s="66">
        <v>754778</v>
      </c>
      <c r="AG82" s="66">
        <v>764370</v>
      </c>
      <c r="AH82" s="66">
        <v>772704</v>
      </c>
      <c r="AI82" s="66">
        <v>780430</v>
      </c>
      <c r="AJ82" s="66">
        <v>784832</v>
      </c>
      <c r="AK82" s="66">
        <v>786859</v>
      </c>
      <c r="AL82" s="66">
        <v>789198</v>
      </c>
      <c r="AM82" s="66">
        <v>790803</v>
      </c>
      <c r="AN82" s="66">
        <v>792246</v>
      </c>
      <c r="AO82" s="66">
        <v>796538</v>
      </c>
      <c r="AP82" s="66">
        <v>804572</v>
      </c>
      <c r="AQ82" s="66">
        <v>813947</v>
      </c>
      <c r="AR82" s="66">
        <v>823422</v>
      </c>
      <c r="AS82" s="66">
        <v>832509</v>
      </c>
      <c r="AT82" s="66">
        <v>841320</v>
      </c>
      <c r="AU82" s="66">
        <v>849891</v>
      </c>
      <c r="AV82" s="66">
        <v>858306</v>
      </c>
      <c r="AW82" s="66">
        <v>866694</v>
      </c>
      <c r="AX82" s="66">
        <v>874923</v>
      </c>
      <c r="AY82" s="66">
        <v>883083</v>
      </c>
      <c r="AZ82" s="66">
        <v>890648</v>
      </c>
      <c r="BA82" s="66">
        <v>896731</v>
      </c>
      <c r="BB82" s="66">
        <v>901383</v>
      </c>
      <c r="BC82" s="66">
        <v>905169</v>
      </c>
      <c r="BD82" s="66">
        <v>908355</v>
      </c>
      <c r="BE82" s="66">
        <v>911059</v>
      </c>
      <c r="BF82" s="66">
        <v>913453</v>
      </c>
      <c r="BG82" s="66">
        <v>915560</v>
      </c>
      <c r="BH82" s="66">
        <v>917200</v>
      </c>
      <c r="BI82" s="66">
        <v>918371</v>
      </c>
      <c r="BJ82" s="66">
        <v>919019</v>
      </c>
      <c r="BK82" s="66">
        <v>918996</v>
      </c>
      <c r="BL82" s="66">
        <v>918465</v>
      </c>
      <c r="BM82" s="66">
        <v>920422</v>
      </c>
      <c r="BN82" s="66">
        <v>924610</v>
      </c>
      <c r="BO82" s="66">
        <v>929766</v>
      </c>
      <c r="BP82" s="66">
        <v>936375</v>
      </c>
      <c r="BQ82" s="204" t="s">
        <v>139</v>
      </c>
    </row>
    <row r="83" spans="1:69" x14ac:dyDescent="0.2">
      <c r="A83" s="204" t="s">
        <v>42</v>
      </c>
      <c r="B83" s="204" t="s">
        <v>305</v>
      </c>
      <c r="C83" s="204" t="s">
        <v>168</v>
      </c>
      <c r="D83" s="204" t="s">
        <v>169</v>
      </c>
      <c r="E83" s="66">
        <v>46649927</v>
      </c>
      <c r="F83" s="66">
        <v>47161641</v>
      </c>
      <c r="G83" s="66">
        <v>47679792</v>
      </c>
      <c r="H83" s="66">
        <v>48189939</v>
      </c>
      <c r="I83" s="66">
        <v>48733997</v>
      </c>
      <c r="J83" s="66">
        <v>49282756</v>
      </c>
      <c r="K83" s="66">
        <v>49817041</v>
      </c>
      <c r="L83" s="66">
        <v>50334012</v>
      </c>
      <c r="M83" s="66">
        <v>50817020</v>
      </c>
      <c r="N83" s="66">
        <v>51272683</v>
      </c>
      <c r="O83" s="66">
        <v>51724116</v>
      </c>
      <c r="P83" s="66">
        <v>52185222</v>
      </c>
      <c r="Q83" s="66">
        <v>52637888</v>
      </c>
      <c r="R83" s="66">
        <v>53053660</v>
      </c>
      <c r="S83" s="66">
        <v>53415250</v>
      </c>
      <c r="T83" s="66">
        <v>53715733</v>
      </c>
      <c r="U83" s="66">
        <v>53966558</v>
      </c>
      <c r="V83" s="66">
        <v>54221988</v>
      </c>
      <c r="W83" s="66">
        <v>54486195</v>
      </c>
      <c r="X83" s="66">
        <v>54753575</v>
      </c>
      <c r="Y83" s="66">
        <v>55052582</v>
      </c>
      <c r="Z83" s="66">
        <v>55371044</v>
      </c>
      <c r="AA83" s="66">
        <v>55694106</v>
      </c>
      <c r="AB83" s="66">
        <v>55992656</v>
      </c>
      <c r="AC83" s="66">
        <v>56275701</v>
      </c>
      <c r="AD83" s="66">
        <v>56569195</v>
      </c>
      <c r="AE83" s="66">
        <v>56865193</v>
      </c>
      <c r="AF83" s="66">
        <v>57168409</v>
      </c>
      <c r="AG83" s="66">
        <v>57472651</v>
      </c>
      <c r="AH83" s="66">
        <v>57766282</v>
      </c>
      <c r="AI83" s="66">
        <v>58044701</v>
      </c>
      <c r="AJ83" s="66">
        <v>58557577</v>
      </c>
      <c r="AK83" s="66">
        <v>58849943</v>
      </c>
      <c r="AL83" s="66">
        <v>59106166</v>
      </c>
      <c r="AM83" s="66">
        <v>59327585</v>
      </c>
      <c r="AN83" s="66">
        <v>59543659</v>
      </c>
      <c r="AO83" s="66">
        <v>59756533</v>
      </c>
      <c r="AP83" s="66">
        <v>59969944</v>
      </c>
      <c r="AQ83" s="66">
        <v>60192790</v>
      </c>
      <c r="AR83" s="66">
        <v>60504420</v>
      </c>
      <c r="AS83" s="66">
        <v>60921384</v>
      </c>
      <c r="AT83" s="66">
        <v>61367388</v>
      </c>
      <c r="AU83" s="66">
        <v>61816234</v>
      </c>
      <c r="AV83" s="66">
        <v>62256970</v>
      </c>
      <c r="AW83" s="66">
        <v>62716306</v>
      </c>
      <c r="AX83" s="66">
        <v>63188395</v>
      </c>
      <c r="AY83" s="66">
        <v>63628261</v>
      </c>
      <c r="AZ83" s="66">
        <v>64021737</v>
      </c>
      <c r="BA83" s="66">
        <v>64379696</v>
      </c>
      <c r="BB83" s="66">
        <v>64710879</v>
      </c>
      <c r="BC83" s="66">
        <v>65030575</v>
      </c>
      <c r="BD83" s="66">
        <v>65345233</v>
      </c>
      <c r="BE83" s="66">
        <v>65662240</v>
      </c>
      <c r="BF83" s="66">
        <v>66002289</v>
      </c>
      <c r="BG83" s="66">
        <v>66312067</v>
      </c>
      <c r="BH83" s="66">
        <v>66548272</v>
      </c>
      <c r="BI83" s="66">
        <v>66724104</v>
      </c>
      <c r="BJ83" s="66">
        <v>66918020</v>
      </c>
      <c r="BK83" s="66">
        <v>67158348</v>
      </c>
      <c r="BL83" s="66">
        <v>67388001</v>
      </c>
      <c r="BM83" s="66">
        <v>67571107</v>
      </c>
      <c r="BN83" s="66">
        <v>67764304</v>
      </c>
      <c r="BO83" s="66">
        <v>67971311</v>
      </c>
      <c r="BP83" s="66">
        <v>68170228</v>
      </c>
      <c r="BQ83" s="204" t="s">
        <v>139</v>
      </c>
    </row>
    <row r="84" spans="1:69" x14ac:dyDescent="0.2">
      <c r="A84" s="204" t="s">
        <v>306</v>
      </c>
      <c r="B84" s="204" t="s">
        <v>307</v>
      </c>
      <c r="C84" s="204" t="s">
        <v>168</v>
      </c>
      <c r="D84" s="204" t="s">
        <v>169</v>
      </c>
      <c r="E84" s="66">
        <v>34154</v>
      </c>
      <c r="F84" s="66">
        <v>34572</v>
      </c>
      <c r="G84" s="66">
        <v>34963</v>
      </c>
      <c r="H84" s="66">
        <v>35385</v>
      </c>
      <c r="I84" s="66">
        <v>35841</v>
      </c>
      <c r="J84" s="66">
        <v>36346</v>
      </c>
      <c r="K84" s="66">
        <v>36825</v>
      </c>
      <c r="L84" s="66">
        <v>37234</v>
      </c>
      <c r="M84" s="66">
        <v>37630</v>
      </c>
      <c r="N84" s="66">
        <v>38011</v>
      </c>
      <c r="O84" s="66">
        <v>38416</v>
      </c>
      <c r="P84" s="66">
        <v>38861</v>
      </c>
      <c r="Q84" s="66">
        <v>39304</v>
      </c>
      <c r="R84" s="66">
        <v>39746</v>
      </c>
      <c r="S84" s="66">
        <v>40189</v>
      </c>
      <c r="T84" s="66">
        <v>40626</v>
      </c>
      <c r="U84" s="66">
        <v>41054</v>
      </c>
      <c r="V84" s="66">
        <v>41481</v>
      </c>
      <c r="W84" s="66">
        <v>41965</v>
      </c>
      <c r="X84" s="66">
        <v>42506</v>
      </c>
      <c r="Y84" s="66">
        <v>43054</v>
      </c>
      <c r="Z84" s="66">
        <v>43613</v>
      </c>
      <c r="AA84" s="66">
        <v>44164</v>
      </c>
      <c r="AB84" s="66">
        <v>44669</v>
      </c>
      <c r="AC84" s="66">
        <v>45135</v>
      </c>
      <c r="AD84" s="66">
        <v>45575</v>
      </c>
      <c r="AE84" s="66">
        <v>46011</v>
      </c>
      <c r="AF84" s="66">
        <v>46477</v>
      </c>
      <c r="AG84" s="66">
        <v>46959</v>
      </c>
      <c r="AH84" s="66">
        <v>47490</v>
      </c>
      <c r="AI84" s="66">
        <v>47479</v>
      </c>
      <c r="AJ84" s="66">
        <v>46810</v>
      </c>
      <c r="AK84" s="66">
        <v>46005</v>
      </c>
      <c r="AL84" s="66">
        <v>45096</v>
      </c>
      <c r="AM84" s="66">
        <v>44131</v>
      </c>
      <c r="AN84" s="66">
        <v>43805</v>
      </c>
      <c r="AO84" s="66">
        <v>44138</v>
      </c>
      <c r="AP84" s="66">
        <v>44495</v>
      </c>
      <c r="AQ84" s="66">
        <v>44865</v>
      </c>
      <c r="AR84" s="66">
        <v>45203</v>
      </c>
      <c r="AS84" s="66">
        <v>45660</v>
      </c>
      <c r="AT84" s="66">
        <v>46245</v>
      </c>
      <c r="AU84" s="66">
        <v>46813</v>
      </c>
      <c r="AV84" s="66">
        <v>47392</v>
      </c>
      <c r="AW84" s="66">
        <v>47989</v>
      </c>
      <c r="AX84" s="66">
        <v>48291</v>
      </c>
      <c r="AY84" s="66">
        <v>48313</v>
      </c>
      <c r="AZ84" s="66">
        <v>48361</v>
      </c>
      <c r="BA84" s="66">
        <v>48411</v>
      </c>
      <c r="BB84" s="66">
        <v>48429</v>
      </c>
      <c r="BC84" s="66">
        <v>48410</v>
      </c>
      <c r="BD84" s="66">
        <v>48386</v>
      </c>
      <c r="BE84" s="66">
        <v>48392</v>
      </c>
      <c r="BF84" s="66">
        <v>48418</v>
      </c>
      <c r="BG84" s="66">
        <v>48465</v>
      </c>
      <c r="BH84" s="66">
        <v>48816</v>
      </c>
      <c r="BI84" s="66">
        <v>49500</v>
      </c>
      <c r="BJ84" s="66">
        <v>50230</v>
      </c>
      <c r="BK84" s="66">
        <v>50955</v>
      </c>
      <c r="BL84" s="66">
        <v>51681</v>
      </c>
      <c r="BM84" s="66">
        <v>52415</v>
      </c>
      <c r="BN84" s="66">
        <v>52889</v>
      </c>
      <c r="BO84" s="66">
        <v>53090</v>
      </c>
      <c r="BP84" s="66">
        <v>53270</v>
      </c>
      <c r="BQ84" s="204" t="s">
        <v>139</v>
      </c>
    </row>
    <row r="85" spans="1:69" x14ac:dyDescent="0.2">
      <c r="A85" s="204" t="s">
        <v>308</v>
      </c>
      <c r="B85" s="204" t="s">
        <v>309</v>
      </c>
      <c r="C85" s="204" t="s">
        <v>168</v>
      </c>
      <c r="D85" s="204" t="s">
        <v>169</v>
      </c>
      <c r="E85" s="66">
        <v>42986</v>
      </c>
      <c r="F85" s="66">
        <v>44563</v>
      </c>
      <c r="G85" s="66">
        <v>46200</v>
      </c>
      <c r="H85" s="66">
        <v>47758</v>
      </c>
      <c r="I85" s="66">
        <v>49231</v>
      </c>
      <c r="J85" s="66">
        <v>50759</v>
      </c>
      <c r="K85" s="66">
        <v>52346</v>
      </c>
      <c r="L85" s="66">
        <v>53940</v>
      </c>
      <c r="M85" s="66">
        <v>55553</v>
      </c>
      <c r="N85" s="66">
        <v>57236</v>
      </c>
      <c r="O85" s="66">
        <v>58989</v>
      </c>
      <c r="P85" s="66">
        <v>60673</v>
      </c>
      <c r="Q85" s="66">
        <v>62265</v>
      </c>
      <c r="R85" s="66">
        <v>63889</v>
      </c>
      <c r="S85" s="66">
        <v>65552</v>
      </c>
      <c r="T85" s="66">
        <v>67121</v>
      </c>
      <c r="U85" s="66">
        <v>68602</v>
      </c>
      <c r="V85" s="66">
        <v>70144</v>
      </c>
      <c r="W85" s="66">
        <v>71983</v>
      </c>
      <c r="X85" s="66">
        <v>74114</v>
      </c>
      <c r="Y85" s="66">
        <v>76299</v>
      </c>
      <c r="Z85" s="66">
        <v>78531</v>
      </c>
      <c r="AA85" s="66">
        <v>80816</v>
      </c>
      <c r="AB85" s="66">
        <v>83153</v>
      </c>
      <c r="AC85" s="66">
        <v>85543</v>
      </c>
      <c r="AD85" s="66">
        <v>87966</v>
      </c>
      <c r="AE85" s="66">
        <v>90397</v>
      </c>
      <c r="AF85" s="66">
        <v>92845</v>
      </c>
      <c r="AG85" s="66">
        <v>94987</v>
      </c>
      <c r="AH85" s="66">
        <v>96796</v>
      </c>
      <c r="AI85" s="66">
        <v>98603</v>
      </c>
      <c r="AJ85" s="66">
        <v>100427</v>
      </c>
      <c r="AK85" s="66">
        <v>102893</v>
      </c>
      <c r="AL85" s="66">
        <v>106030</v>
      </c>
      <c r="AM85" s="66">
        <v>108844</v>
      </c>
      <c r="AN85" s="66">
        <v>110328</v>
      </c>
      <c r="AO85" s="66">
        <v>110785</v>
      </c>
      <c r="AP85" s="66">
        <v>111133</v>
      </c>
      <c r="AQ85" s="66">
        <v>111406</v>
      </c>
      <c r="AR85" s="66">
        <v>111539</v>
      </c>
      <c r="AS85" s="66">
        <v>111709</v>
      </c>
      <c r="AT85" s="66">
        <v>111948</v>
      </c>
      <c r="AU85" s="66">
        <v>111992</v>
      </c>
      <c r="AV85" s="66">
        <v>111805</v>
      </c>
      <c r="AW85" s="66">
        <v>111438</v>
      </c>
      <c r="AX85" s="66">
        <v>110940</v>
      </c>
      <c r="AY85" s="66">
        <v>110301</v>
      </c>
      <c r="AZ85" s="66">
        <v>109532</v>
      </c>
      <c r="BA85" s="66">
        <v>108704</v>
      </c>
      <c r="BB85" s="66">
        <v>107868</v>
      </c>
      <c r="BC85" s="66">
        <v>107588</v>
      </c>
      <c r="BD85" s="66">
        <v>107887</v>
      </c>
      <c r="BE85" s="66">
        <v>108232</v>
      </c>
      <c r="BF85" s="66">
        <v>108609</v>
      </c>
      <c r="BG85" s="66">
        <v>109024</v>
      </c>
      <c r="BH85" s="66">
        <v>109462</v>
      </c>
      <c r="BI85" s="66">
        <v>109925</v>
      </c>
      <c r="BJ85" s="66">
        <v>110430</v>
      </c>
      <c r="BK85" s="66">
        <v>110929</v>
      </c>
      <c r="BL85" s="66">
        <v>111379</v>
      </c>
      <c r="BM85" s="66">
        <v>112106</v>
      </c>
      <c r="BN85" s="66">
        <v>113131</v>
      </c>
      <c r="BO85" s="66">
        <v>114164</v>
      </c>
      <c r="BP85" s="66">
        <v>115224</v>
      </c>
      <c r="BQ85" s="204" t="s">
        <v>139</v>
      </c>
    </row>
    <row r="86" spans="1:69" x14ac:dyDescent="0.2">
      <c r="A86" s="204" t="s">
        <v>310</v>
      </c>
      <c r="B86" s="204" t="s">
        <v>311</v>
      </c>
      <c r="C86" s="204" t="s">
        <v>168</v>
      </c>
      <c r="D86" s="204" t="s">
        <v>169</v>
      </c>
      <c r="E86" s="66">
        <v>513340</v>
      </c>
      <c r="F86" s="66">
        <v>519329</v>
      </c>
      <c r="G86" s="66">
        <v>525754</v>
      </c>
      <c r="H86" s="66">
        <v>532592</v>
      </c>
      <c r="I86" s="66">
        <v>539830</v>
      </c>
      <c r="J86" s="66">
        <v>547535</v>
      </c>
      <c r="K86" s="66">
        <v>555748</v>
      </c>
      <c r="L86" s="66">
        <v>564436</v>
      </c>
      <c r="M86" s="66">
        <v>573611</v>
      </c>
      <c r="N86" s="66">
        <v>584628</v>
      </c>
      <c r="O86" s="66">
        <v>597192</v>
      </c>
      <c r="P86" s="66">
        <v>609693</v>
      </c>
      <c r="Q86" s="66">
        <v>622289</v>
      </c>
      <c r="R86" s="66">
        <v>635288</v>
      </c>
      <c r="S86" s="66">
        <v>648922</v>
      </c>
      <c r="T86" s="66">
        <v>663340</v>
      </c>
      <c r="U86" s="66">
        <v>678660</v>
      </c>
      <c r="V86" s="66">
        <v>694931</v>
      </c>
      <c r="W86" s="66">
        <v>712135</v>
      </c>
      <c r="X86" s="66">
        <v>730188</v>
      </c>
      <c r="Y86" s="66">
        <v>749078</v>
      </c>
      <c r="Z86" s="66">
        <v>768904</v>
      </c>
      <c r="AA86" s="66">
        <v>789585</v>
      </c>
      <c r="AB86" s="66">
        <v>811098</v>
      </c>
      <c r="AC86" s="66">
        <v>833417</v>
      </c>
      <c r="AD86" s="66">
        <v>856482</v>
      </c>
      <c r="AE86" s="66">
        <v>880340</v>
      </c>
      <c r="AF86" s="66">
        <v>905016</v>
      </c>
      <c r="AG86" s="66">
        <v>930464</v>
      </c>
      <c r="AH86" s="66">
        <v>956509</v>
      </c>
      <c r="AI86" s="66">
        <v>983028</v>
      </c>
      <c r="AJ86" s="66">
        <v>1009995</v>
      </c>
      <c r="AK86" s="66">
        <v>1037446</v>
      </c>
      <c r="AL86" s="66">
        <v>1065390</v>
      </c>
      <c r="AM86" s="66">
        <v>1093611</v>
      </c>
      <c r="AN86" s="66">
        <v>1121964</v>
      </c>
      <c r="AO86" s="66">
        <v>1150601</v>
      </c>
      <c r="AP86" s="66">
        <v>1179806</v>
      </c>
      <c r="AQ86" s="66">
        <v>1209832</v>
      </c>
      <c r="AR86" s="66">
        <v>1240764</v>
      </c>
      <c r="AS86" s="66">
        <v>1272935</v>
      </c>
      <c r="AT86" s="66">
        <v>1306590</v>
      </c>
      <c r="AU86" s="66">
        <v>1341696</v>
      </c>
      <c r="AV86" s="66">
        <v>1378398</v>
      </c>
      <c r="AW86" s="66">
        <v>1417110</v>
      </c>
      <c r="AX86" s="66">
        <v>1458353</v>
      </c>
      <c r="AY86" s="66">
        <v>1502534</v>
      </c>
      <c r="AZ86" s="66">
        <v>1549774</v>
      </c>
      <c r="BA86" s="66">
        <v>1599978</v>
      </c>
      <c r="BB86" s="66">
        <v>1653542</v>
      </c>
      <c r="BC86" s="66">
        <v>1711105</v>
      </c>
      <c r="BD86" s="66">
        <v>1772500</v>
      </c>
      <c r="BE86" s="66">
        <v>1836705</v>
      </c>
      <c r="BF86" s="66">
        <v>1902226</v>
      </c>
      <c r="BG86" s="66">
        <v>1966855</v>
      </c>
      <c r="BH86" s="66">
        <v>2028517</v>
      </c>
      <c r="BI86" s="66">
        <v>2086206</v>
      </c>
      <c r="BJ86" s="66">
        <v>2140215</v>
      </c>
      <c r="BK86" s="66">
        <v>2192012</v>
      </c>
      <c r="BL86" s="66">
        <v>2242785</v>
      </c>
      <c r="BM86" s="66">
        <v>2292573</v>
      </c>
      <c r="BN86" s="66">
        <v>2341179</v>
      </c>
      <c r="BO86" s="66">
        <v>2388992</v>
      </c>
      <c r="BP86" s="66">
        <v>2436566</v>
      </c>
      <c r="BQ86" s="204" t="s">
        <v>139</v>
      </c>
    </row>
    <row r="87" spans="1:69" x14ac:dyDescent="0.2">
      <c r="A87" s="204" t="s">
        <v>46</v>
      </c>
      <c r="B87" s="204" t="s">
        <v>312</v>
      </c>
      <c r="C87" s="204" t="s">
        <v>168</v>
      </c>
      <c r="D87" s="204" t="s">
        <v>169</v>
      </c>
      <c r="E87" s="66">
        <v>52400000</v>
      </c>
      <c r="F87" s="66">
        <v>52800000</v>
      </c>
      <c r="G87" s="66">
        <v>53250000</v>
      </c>
      <c r="H87" s="66">
        <v>53650000</v>
      </c>
      <c r="I87" s="66">
        <v>54000000</v>
      </c>
      <c r="J87" s="66">
        <v>54348050</v>
      </c>
      <c r="K87" s="66">
        <v>54648500</v>
      </c>
      <c r="L87" s="66">
        <v>54943600</v>
      </c>
      <c r="M87" s="66">
        <v>55211700</v>
      </c>
      <c r="N87" s="66">
        <v>55441750</v>
      </c>
      <c r="O87" s="66">
        <v>55663250</v>
      </c>
      <c r="P87" s="66">
        <v>55896223</v>
      </c>
      <c r="Q87" s="66">
        <v>56086065</v>
      </c>
      <c r="R87" s="66">
        <v>56194527</v>
      </c>
      <c r="S87" s="66">
        <v>56229974</v>
      </c>
      <c r="T87" s="66">
        <v>56225800</v>
      </c>
      <c r="U87" s="66">
        <v>56211968</v>
      </c>
      <c r="V87" s="66">
        <v>56193492</v>
      </c>
      <c r="W87" s="66">
        <v>56196504</v>
      </c>
      <c r="X87" s="66">
        <v>56246951</v>
      </c>
      <c r="Y87" s="66">
        <v>56314216</v>
      </c>
      <c r="Z87" s="66">
        <v>56333829</v>
      </c>
      <c r="AA87" s="66">
        <v>56313641</v>
      </c>
      <c r="AB87" s="66">
        <v>56332848</v>
      </c>
      <c r="AC87" s="66">
        <v>56422072</v>
      </c>
      <c r="AD87" s="66">
        <v>56550268</v>
      </c>
      <c r="AE87" s="66">
        <v>56681396</v>
      </c>
      <c r="AF87" s="66">
        <v>56802050</v>
      </c>
      <c r="AG87" s="66">
        <v>56928327</v>
      </c>
      <c r="AH87" s="66">
        <v>57076711</v>
      </c>
      <c r="AI87" s="66">
        <v>57247586</v>
      </c>
      <c r="AJ87" s="66">
        <v>57424897</v>
      </c>
      <c r="AK87" s="66">
        <v>57580402</v>
      </c>
      <c r="AL87" s="66">
        <v>57718614</v>
      </c>
      <c r="AM87" s="66">
        <v>57865745</v>
      </c>
      <c r="AN87" s="66">
        <v>58019030</v>
      </c>
      <c r="AO87" s="66">
        <v>58166950</v>
      </c>
      <c r="AP87" s="66">
        <v>58316954</v>
      </c>
      <c r="AQ87" s="66">
        <v>58487141</v>
      </c>
      <c r="AR87" s="66">
        <v>58682466</v>
      </c>
      <c r="AS87" s="66">
        <v>58892514</v>
      </c>
      <c r="AT87" s="66">
        <v>59119673</v>
      </c>
      <c r="AU87" s="66">
        <v>59370479</v>
      </c>
      <c r="AV87" s="66">
        <v>59647577</v>
      </c>
      <c r="AW87" s="66">
        <v>59987905</v>
      </c>
      <c r="AX87" s="66">
        <v>60401206</v>
      </c>
      <c r="AY87" s="66">
        <v>60846820</v>
      </c>
      <c r="AZ87" s="66">
        <v>61322463</v>
      </c>
      <c r="BA87" s="66">
        <v>61806995</v>
      </c>
      <c r="BB87" s="66">
        <v>62276270</v>
      </c>
      <c r="BC87" s="66">
        <v>62766365</v>
      </c>
      <c r="BD87" s="66">
        <v>63258810</v>
      </c>
      <c r="BE87" s="66">
        <v>63700215</v>
      </c>
      <c r="BF87" s="66">
        <v>64128273</v>
      </c>
      <c r="BG87" s="66">
        <v>64602298</v>
      </c>
      <c r="BH87" s="66">
        <v>65116219</v>
      </c>
      <c r="BI87" s="66">
        <v>65611593</v>
      </c>
      <c r="BJ87" s="66">
        <v>66058859</v>
      </c>
      <c r="BK87" s="66">
        <v>66460344</v>
      </c>
      <c r="BL87" s="66">
        <v>66836327</v>
      </c>
      <c r="BM87" s="66">
        <v>67081234</v>
      </c>
      <c r="BN87" s="66">
        <v>67026292</v>
      </c>
      <c r="BO87" s="66">
        <v>67791000</v>
      </c>
      <c r="BP87" s="66">
        <v>68350000</v>
      </c>
      <c r="BQ87" s="204" t="s">
        <v>139</v>
      </c>
    </row>
    <row r="88" spans="1:69" x14ac:dyDescent="0.2">
      <c r="A88" s="204" t="s">
        <v>313</v>
      </c>
      <c r="B88" s="204" t="s">
        <v>93</v>
      </c>
      <c r="C88" s="204" t="s">
        <v>168</v>
      </c>
      <c r="D88" s="204" t="s">
        <v>169</v>
      </c>
      <c r="E88" s="66">
        <v>3645600</v>
      </c>
      <c r="F88" s="66">
        <v>3703600</v>
      </c>
      <c r="G88" s="66">
        <v>3760300</v>
      </c>
      <c r="H88" s="66">
        <v>3816100</v>
      </c>
      <c r="I88" s="66">
        <v>3870300</v>
      </c>
      <c r="J88" s="66">
        <v>3921600</v>
      </c>
      <c r="K88" s="66">
        <v>3966700</v>
      </c>
      <c r="L88" s="66">
        <v>4005800</v>
      </c>
      <c r="M88" s="66">
        <v>4042300</v>
      </c>
      <c r="N88" s="66">
        <v>4080300</v>
      </c>
      <c r="O88" s="66">
        <v>4119900</v>
      </c>
      <c r="P88" s="66">
        <v>4163000</v>
      </c>
      <c r="Q88" s="66">
        <v>4205300</v>
      </c>
      <c r="R88" s="66">
        <v>4242500</v>
      </c>
      <c r="S88" s="66">
        <v>4279500</v>
      </c>
      <c r="T88" s="66">
        <v>4311200</v>
      </c>
      <c r="U88" s="66">
        <v>4342400</v>
      </c>
      <c r="V88" s="66">
        <v>4372100</v>
      </c>
      <c r="W88" s="66">
        <v>4397700</v>
      </c>
      <c r="X88" s="66">
        <v>4430200</v>
      </c>
      <c r="Y88" s="66">
        <v>4467700</v>
      </c>
      <c r="Z88" s="66">
        <v>4504500</v>
      </c>
      <c r="AA88" s="66">
        <v>4542800</v>
      </c>
      <c r="AB88" s="66">
        <v>4582900</v>
      </c>
      <c r="AC88" s="66">
        <v>4622200</v>
      </c>
      <c r="AD88" s="66">
        <v>4662900</v>
      </c>
      <c r="AE88" s="66">
        <v>4704500</v>
      </c>
      <c r="AF88" s="66">
        <v>4743500</v>
      </c>
      <c r="AG88" s="66">
        <v>4790700</v>
      </c>
      <c r="AH88" s="66">
        <v>4803300</v>
      </c>
      <c r="AI88" s="66">
        <v>4802000</v>
      </c>
      <c r="AJ88" s="66">
        <v>4835900</v>
      </c>
      <c r="AK88" s="66">
        <v>4873500</v>
      </c>
      <c r="AL88" s="66">
        <v>4911100</v>
      </c>
      <c r="AM88" s="66">
        <v>4836076</v>
      </c>
      <c r="AN88" s="66">
        <v>4657722</v>
      </c>
      <c r="AO88" s="66">
        <v>4491699</v>
      </c>
      <c r="AP88" s="66">
        <v>4349913</v>
      </c>
      <c r="AQ88" s="66">
        <v>4243607</v>
      </c>
      <c r="AR88" s="66">
        <v>4157192</v>
      </c>
      <c r="AS88" s="66">
        <v>4077131</v>
      </c>
      <c r="AT88" s="66">
        <v>4014373</v>
      </c>
      <c r="AU88" s="66">
        <v>3978515</v>
      </c>
      <c r="AV88" s="66">
        <v>3951736</v>
      </c>
      <c r="AW88" s="66">
        <v>3927340</v>
      </c>
      <c r="AX88" s="66">
        <v>3902469</v>
      </c>
      <c r="AY88" s="66">
        <v>3880347</v>
      </c>
      <c r="AZ88" s="66">
        <v>3860158</v>
      </c>
      <c r="BA88" s="66">
        <v>3848449</v>
      </c>
      <c r="BB88" s="66">
        <v>3814419</v>
      </c>
      <c r="BC88" s="66">
        <v>3786695</v>
      </c>
      <c r="BD88" s="66">
        <v>3756441</v>
      </c>
      <c r="BE88" s="66">
        <v>3728874</v>
      </c>
      <c r="BF88" s="66">
        <v>3717668</v>
      </c>
      <c r="BG88" s="66">
        <v>3719414</v>
      </c>
      <c r="BH88" s="66">
        <v>3725276</v>
      </c>
      <c r="BI88" s="66">
        <v>3727505</v>
      </c>
      <c r="BJ88" s="66">
        <v>3728004</v>
      </c>
      <c r="BK88" s="66">
        <v>3726549</v>
      </c>
      <c r="BL88" s="66">
        <v>3720161</v>
      </c>
      <c r="BM88" s="66">
        <v>3722716</v>
      </c>
      <c r="BN88" s="66">
        <v>3708610</v>
      </c>
      <c r="BO88" s="66">
        <v>3712502</v>
      </c>
      <c r="BP88" s="66">
        <v>3760365</v>
      </c>
      <c r="BQ88" s="204" t="s">
        <v>139</v>
      </c>
    </row>
    <row r="89" spans="1:69" x14ac:dyDescent="0.2">
      <c r="A89" s="204" t="s">
        <v>314</v>
      </c>
      <c r="B89" s="204" t="s">
        <v>315</v>
      </c>
      <c r="C89" s="204" t="s">
        <v>168</v>
      </c>
      <c r="D89" s="204" t="s">
        <v>169</v>
      </c>
      <c r="E89" s="66">
        <v>6911510</v>
      </c>
      <c r="F89" s="66">
        <v>7109029</v>
      </c>
      <c r="G89" s="66">
        <v>7281192</v>
      </c>
      <c r="H89" s="66">
        <v>7458243</v>
      </c>
      <c r="I89" s="66">
        <v>7640196</v>
      </c>
      <c r="J89" s="66">
        <v>7827726</v>
      </c>
      <c r="K89" s="66">
        <v>8019658</v>
      </c>
      <c r="L89" s="66">
        <v>8216086</v>
      </c>
      <c r="M89" s="66">
        <v>8418152</v>
      </c>
      <c r="N89" s="66">
        <v>8629855</v>
      </c>
      <c r="O89" s="66">
        <v>8861895</v>
      </c>
      <c r="P89" s="66">
        <v>9108878</v>
      </c>
      <c r="Q89" s="66">
        <v>9365952</v>
      </c>
      <c r="R89" s="66">
        <v>9637197</v>
      </c>
      <c r="S89" s="66">
        <v>9918979</v>
      </c>
      <c r="T89" s="66">
        <v>10209848</v>
      </c>
      <c r="U89" s="66">
        <v>10509006</v>
      </c>
      <c r="V89" s="66">
        <v>10825496</v>
      </c>
      <c r="W89" s="66">
        <v>11163230</v>
      </c>
      <c r="X89" s="66">
        <v>11515675</v>
      </c>
      <c r="Y89" s="66">
        <v>11865246</v>
      </c>
      <c r="Z89" s="66">
        <v>12212960</v>
      </c>
      <c r="AA89" s="66">
        <v>12584976</v>
      </c>
      <c r="AB89" s="66">
        <v>12984131</v>
      </c>
      <c r="AC89" s="66">
        <v>13342487</v>
      </c>
      <c r="AD89" s="66">
        <v>13651443</v>
      </c>
      <c r="AE89" s="66">
        <v>13971682</v>
      </c>
      <c r="AF89" s="66">
        <v>14310790</v>
      </c>
      <c r="AG89" s="66">
        <v>14671677</v>
      </c>
      <c r="AH89" s="66">
        <v>15052447</v>
      </c>
      <c r="AI89" s="66">
        <v>15446982</v>
      </c>
      <c r="AJ89" s="66">
        <v>15843471</v>
      </c>
      <c r="AK89" s="66">
        <v>16241548</v>
      </c>
      <c r="AL89" s="66">
        <v>16643633</v>
      </c>
      <c r="AM89" s="66">
        <v>17040854</v>
      </c>
      <c r="AN89" s="66">
        <v>17438874</v>
      </c>
      <c r="AO89" s="66">
        <v>17844010</v>
      </c>
      <c r="AP89" s="66">
        <v>18268040</v>
      </c>
      <c r="AQ89" s="66">
        <v>18714708</v>
      </c>
      <c r="AR89" s="66">
        <v>19176791</v>
      </c>
      <c r="AS89" s="66">
        <v>19665502</v>
      </c>
      <c r="AT89" s="66">
        <v>20195577</v>
      </c>
      <c r="AU89" s="66">
        <v>20758326</v>
      </c>
      <c r="AV89" s="66">
        <v>21329514</v>
      </c>
      <c r="AW89" s="66">
        <v>21906444</v>
      </c>
      <c r="AX89" s="66">
        <v>22496951</v>
      </c>
      <c r="AY89" s="66">
        <v>23098586</v>
      </c>
      <c r="AZ89" s="66">
        <v>23708320</v>
      </c>
      <c r="BA89" s="66">
        <v>24326087</v>
      </c>
      <c r="BB89" s="66">
        <v>24950762</v>
      </c>
      <c r="BC89" s="66">
        <v>25574719</v>
      </c>
      <c r="BD89" s="66">
        <v>26205941</v>
      </c>
      <c r="BE89" s="66">
        <v>26858762</v>
      </c>
      <c r="BF89" s="66">
        <v>27525597</v>
      </c>
      <c r="BG89" s="66">
        <v>28196358</v>
      </c>
      <c r="BH89" s="66">
        <v>28870939</v>
      </c>
      <c r="BI89" s="66">
        <v>29554303</v>
      </c>
      <c r="BJ89" s="66">
        <v>30222262</v>
      </c>
      <c r="BK89" s="66">
        <v>30870641</v>
      </c>
      <c r="BL89" s="66">
        <v>31522290</v>
      </c>
      <c r="BM89" s="66">
        <v>32180401</v>
      </c>
      <c r="BN89" s="66">
        <v>32833031</v>
      </c>
      <c r="BO89" s="66">
        <v>33475870</v>
      </c>
      <c r="BP89" s="66">
        <v>34121985</v>
      </c>
      <c r="BQ89" s="204" t="s">
        <v>139</v>
      </c>
    </row>
    <row r="90" spans="1:69" x14ac:dyDescent="0.2">
      <c r="A90" s="204" t="s">
        <v>316</v>
      </c>
      <c r="B90" s="204" t="s">
        <v>317</v>
      </c>
      <c r="C90" s="204" t="s">
        <v>168</v>
      </c>
      <c r="D90" s="204" t="s">
        <v>169</v>
      </c>
      <c r="E90" s="66">
        <v>21822</v>
      </c>
      <c r="F90" s="66">
        <v>21907</v>
      </c>
      <c r="G90" s="66">
        <v>22249</v>
      </c>
      <c r="H90" s="66">
        <v>22796</v>
      </c>
      <c r="I90" s="66">
        <v>23347</v>
      </c>
      <c r="J90" s="66">
        <v>23910</v>
      </c>
      <c r="K90" s="66">
        <v>24477</v>
      </c>
      <c r="L90" s="66">
        <v>25047</v>
      </c>
      <c r="M90" s="66">
        <v>25610</v>
      </c>
      <c r="N90" s="66">
        <v>26162</v>
      </c>
      <c r="O90" s="66">
        <v>26685</v>
      </c>
      <c r="P90" s="66">
        <v>27069</v>
      </c>
      <c r="Q90" s="66">
        <v>27323</v>
      </c>
      <c r="R90" s="66">
        <v>27558</v>
      </c>
      <c r="S90" s="66">
        <v>27779</v>
      </c>
      <c r="T90" s="66">
        <v>27973</v>
      </c>
      <c r="U90" s="66">
        <v>28162</v>
      </c>
      <c r="V90" s="66">
        <v>28337</v>
      </c>
      <c r="W90" s="66">
        <v>28485</v>
      </c>
      <c r="X90" s="66">
        <v>28618</v>
      </c>
      <c r="Y90" s="66">
        <v>28734</v>
      </c>
      <c r="Z90" s="66">
        <v>28819</v>
      </c>
      <c r="AA90" s="66">
        <v>28863</v>
      </c>
      <c r="AB90" s="66">
        <v>28855</v>
      </c>
      <c r="AC90" s="66">
        <v>28788</v>
      </c>
      <c r="AD90" s="66">
        <v>28674</v>
      </c>
      <c r="AE90" s="66">
        <v>28506</v>
      </c>
      <c r="AF90" s="66">
        <v>28272</v>
      </c>
      <c r="AG90" s="66">
        <v>28000</v>
      </c>
      <c r="AH90" s="66">
        <v>27688</v>
      </c>
      <c r="AI90" s="66">
        <v>27317</v>
      </c>
      <c r="AJ90" s="66">
        <v>26988</v>
      </c>
      <c r="AK90" s="66">
        <v>26945</v>
      </c>
      <c r="AL90" s="66">
        <v>27118</v>
      </c>
      <c r="AM90" s="66">
        <v>27282</v>
      </c>
      <c r="AN90" s="66">
        <v>27412</v>
      </c>
      <c r="AO90" s="66">
        <v>27491</v>
      </c>
      <c r="AP90" s="66">
        <v>27564</v>
      </c>
      <c r="AQ90" s="66">
        <v>27636</v>
      </c>
      <c r="AR90" s="66">
        <v>27695</v>
      </c>
      <c r="AS90" s="66">
        <v>27741</v>
      </c>
      <c r="AT90" s="66">
        <v>27721</v>
      </c>
      <c r="AU90" s="66">
        <v>27892</v>
      </c>
      <c r="AV90" s="66">
        <v>28301</v>
      </c>
      <c r="AW90" s="66">
        <v>28716</v>
      </c>
      <c r="AX90" s="66">
        <v>29155</v>
      </c>
      <c r="AY90" s="66">
        <v>29587</v>
      </c>
      <c r="AZ90" s="66">
        <v>29996</v>
      </c>
      <c r="BA90" s="66">
        <v>30398</v>
      </c>
      <c r="BB90" s="66">
        <v>30819</v>
      </c>
      <c r="BC90" s="66">
        <v>31262</v>
      </c>
      <c r="BD90" s="66">
        <v>31701</v>
      </c>
      <c r="BE90" s="66">
        <v>32160</v>
      </c>
      <c r="BF90" s="66">
        <v>32411</v>
      </c>
      <c r="BG90" s="66">
        <v>32452</v>
      </c>
      <c r="BH90" s="66">
        <v>32520</v>
      </c>
      <c r="BI90" s="66">
        <v>32565</v>
      </c>
      <c r="BJ90" s="66">
        <v>32602</v>
      </c>
      <c r="BK90" s="66">
        <v>32648</v>
      </c>
      <c r="BL90" s="66">
        <v>32685</v>
      </c>
      <c r="BM90" s="66">
        <v>32709</v>
      </c>
      <c r="BN90" s="66">
        <v>32669</v>
      </c>
      <c r="BO90" s="66">
        <v>32649</v>
      </c>
      <c r="BP90" s="66">
        <v>32688</v>
      </c>
      <c r="BQ90" s="204" t="s">
        <v>139</v>
      </c>
    </row>
    <row r="91" spans="1:69" x14ac:dyDescent="0.2">
      <c r="A91" s="204" t="s">
        <v>318</v>
      </c>
      <c r="B91" s="204" t="s">
        <v>319</v>
      </c>
      <c r="C91" s="204" t="s">
        <v>168</v>
      </c>
      <c r="D91" s="204" t="s">
        <v>169</v>
      </c>
      <c r="E91" s="66">
        <v>3516814</v>
      </c>
      <c r="F91" s="66">
        <v>3578631</v>
      </c>
      <c r="G91" s="66">
        <v>3642324</v>
      </c>
      <c r="H91" s="66">
        <v>3707945</v>
      </c>
      <c r="I91" s="66">
        <v>3775510</v>
      </c>
      <c r="J91" s="66">
        <v>3845074</v>
      </c>
      <c r="K91" s="66">
        <v>3916780</v>
      </c>
      <c r="L91" s="66">
        <v>3990760</v>
      </c>
      <c r="M91" s="66">
        <v>4067333</v>
      </c>
      <c r="N91" s="66">
        <v>4145194</v>
      </c>
      <c r="O91" s="66">
        <v>4222374</v>
      </c>
      <c r="P91" s="66">
        <v>4298087</v>
      </c>
      <c r="Q91" s="66">
        <v>4372212</v>
      </c>
      <c r="R91" s="66">
        <v>4445207</v>
      </c>
      <c r="S91" s="66">
        <v>4517073</v>
      </c>
      <c r="T91" s="66">
        <v>4588006</v>
      </c>
      <c r="U91" s="66">
        <v>4658743</v>
      </c>
      <c r="V91" s="66">
        <v>4730375</v>
      </c>
      <c r="W91" s="66">
        <v>4804926</v>
      </c>
      <c r="X91" s="66">
        <v>4885199</v>
      </c>
      <c r="Y91" s="66">
        <v>4972609</v>
      </c>
      <c r="Z91" s="66">
        <v>5067427</v>
      </c>
      <c r="AA91" s="66">
        <v>5170731</v>
      </c>
      <c r="AB91" s="66">
        <v>5282274</v>
      </c>
      <c r="AC91" s="66">
        <v>5402084</v>
      </c>
      <c r="AD91" s="66">
        <v>5531661</v>
      </c>
      <c r="AE91" s="66">
        <v>5671380</v>
      </c>
      <c r="AF91" s="66">
        <v>5820774</v>
      </c>
      <c r="AG91" s="66">
        <v>5977175</v>
      </c>
      <c r="AH91" s="66">
        <v>6136166</v>
      </c>
      <c r="AI91" s="66">
        <v>6354145</v>
      </c>
      <c r="AJ91" s="66">
        <v>6615734</v>
      </c>
      <c r="AK91" s="66">
        <v>6832195</v>
      </c>
      <c r="AL91" s="66">
        <v>7046097</v>
      </c>
      <c r="AM91" s="66">
        <v>7262112</v>
      </c>
      <c r="AN91" s="66">
        <v>7468347</v>
      </c>
      <c r="AO91" s="66">
        <v>7683115</v>
      </c>
      <c r="AP91" s="66">
        <v>7842806</v>
      </c>
      <c r="AQ91" s="66">
        <v>7992545</v>
      </c>
      <c r="AR91" s="66">
        <v>8174897</v>
      </c>
      <c r="AS91" s="66">
        <v>8336967</v>
      </c>
      <c r="AT91" s="66">
        <v>8445717</v>
      </c>
      <c r="AU91" s="66">
        <v>8577790</v>
      </c>
      <c r="AV91" s="66">
        <v>8772254</v>
      </c>
      <c r="AW91" s="66">
        <v>8961039</v>
      </c>
      <c r="AX91" s="66">
        <v>9140114</v>
      </c>
      <c r="AY91" s="66">
        <v>9330625</v>
      </c>
      <c r="AZ91" s="66">
        <v>9547082</v>
      </c>
      <c r="BA91" s="66">
        <v>9779785</v>
      </c>
      <c r="BB91" s="66">
        <v>10021323</v>
      </c>
      <c r="BC91" s="66">
        <v>10270728</v>
      </c>
      <c r="BD91" s="66">
        <v>10527712</v>
      </c>
      <c r="BE91" s="66">
        <v>10788692</v>
      </c>
      <c r="BF91" s="66">
        <v>11055430</v>
      </c>
      <c r="BG91" s="66">
        <v>11333365</v>
      </c>
      <c r="BH91" s="66">
        <v>11625998</v>
      </c>
      <c r="BI91" s="66">
        <v>11930985</v>
      </c>
      <c r="BJ91" s="66">
        <v>12240789</v>
      </c>
      <c r="BK91" s="66">
        <v>12554864</v>
      </c>
      <c r="BL91" s="66">
        <v>12877539</v>
      </c>
      <c r="BM91" s="66">
        <v>13205153</v>
      </c>
      <c r="BN91" s="66">
        <v>13531906</v>
      </c>
      <c r="BO91" s="66">
        <v>13859341</v>
      </c>
      <c r="BP91" s="66">
        <v>14190612</v>
      </c>
      <c r="BQ91" s="204" t="s">
        <v>139</v>
      </c>
    </row>
    <row r="92" spans="1:69" x14ac:dyDescent="0.2">
      <c r="A92" s="204" t="s">
        <v>320</v>
      </c>
      <c r="B92" s="204" t="s">
        <v>321</v>
      </c>
      <c r="C92" s="204" t="s">
        <v>168</v>
      </c>
      <c r="D92" s="204" t="s">
        <v>169</v>
      </c>
      <c r="E92" s="66">
        <v>399649</v>
      </c>
      <c r="F92" s="66">
        <v>410801</v>
      </c>
      <c r="G92" s="66">
        <v>422310</v>
      </c>
      <c r="H92" s="66">
        <v>434173</v>
      </c>
      <c r="I92" s="66">
        <v>446375</v>
      </c>
      <c r="J92" s="66">
        <v>458908</v>
      </c>
      <c r="K92" s="66">
        <v>471753</v>
      </c>
      <c r="L92" s="66">
        <v>485132</v>
      </c>
      <c r="M92" s="66">
        <v>499151</v>
      </c>
      <c r="N92" s="66">
        <v>513686</v>
      </c>
      <c r="O92" s="66">
        <v>528731</v>
      </c>
      <c r="P92" s="66">
        <v>544317</v>
      </c>
      <c r="Q92" s="66">
        <v>560553</v>
      </c>
      <c r="R92" s="66">
        <v>577488</v>
      </c>
      <c r="S92" s="66">
        <v>594904</v>
      </c>
      <c r="T92" s="66">
        <v>612909</v>
      </c>
      <c r="U92" s="66">
        <v>631894</v>
      </c>
      <c r="V92" s="66">
        <v>651934</v>
      </c>
      <c r="W92" s="66">
        <v>672974</v>
      </c>
      <c r="X92" s="66">
        <v>695155</v>
      </c>
      <c r="Y92" s="66">
        <v>718586</v>
      </c>
      <c r="Z92" s="66">
        <v>742846</v>
      </c>
      <c r="AA92" s="66">
        <v>768272</v>
      </c>
      <c r="AB92" s="66">
        <v>795563</v>
      </c>
      <c r="AC92" s="66">
        <v>824798</v>
      </c>
      <c r="AD92" s="66">
        <v>855958</v>
      </c>
      <c r="AE92" s="66">
        <v>888980</v>
      </c>
      <c r="AF92" s="66">
        <v>923914</v>
      </c>
      <c r="AG92" s="66">
        <v>960837</v>
      </c>
      <c r="AH92" s="66">
        <v>999732</v>
      </c>
      <c r="AI92" s="66">
        <v>1040616</v>
      </c>
      <c r="AJ92" s="66">
        <v>1083536</v>
      </c>
      <c r="AK92" s="66">
        <v>1127152</v>
      </c>
      <c r="AL92" s="66">
        <v>1168309</v>
      </c>
      <c r="AM92" s="66">
        <v>1205882</v>
      </c>
      <c r="AN92" s="66">
        <v>1242155</v>
      </c>
      <c r="AO92" s="66">
        <v>1279070</v>
      </c>
      <c r="AP92" s="66">
        <v>1317002</v>
      </c>
      <c r="AQ92" s="66">
        <v>1356189</v>
      </c>
      <c r="AR92" s="66">
        <v>1396499</v>
      </c>
      <c r="AS92" s="66">
        <v>1437539</v>
      </c>
      <c r="AT92" s="66">
        <v>1479449</v>
      </c>
      <c r="AU92" s="66">
        <v>1522223</v>
      </c>
      <c r="AV92" s="66">
        <v>1566257</v>
      </c>
      <c r="AW92" s="66">
        <v>1612225</v>
      </c>
      <c r="AX92" s="66">
        <v>1660368</v>
      </c>
      <c r="AY92" s="66">
        <v>1711294</v>
      </c>
      <c r="AZ92" s="66">
        <v>1764883</v>
      </c>
      <c r="BA92" s="66">
        <v>1820542</v>
      </c>
      <c r="BB92" s="66">
        <v>1878119</v>
      </c>
      <c r="BC92" s="66">
        <v>1937275</v>
      </c>
      <c r="BD92" s="66">
        <v>1998212</v>
      </c>
      <c r="BE92" s="66">
        <v>2061014</v>
      </c>
      <c r="BF92" s="66">
        <v>2124869</v>
      </c>
      <c r="BG92" s="66">
        <v>2189019</v>
      </c>
      <c r="BH92" s="66">
        <v>2253133</v>
      </c>
      <c r="BI92" s="66">
        <v>2317206</v>
      </c>
      <c r="BJ92" s="66">
        <v>2381182</v>
      </c>
      <c r="BK92" s="66">
        <v>2444916</v>
      </c>
      <c r="BL92" s="66">
        <v>2508883</v>
      </c>
      <c r="BM92" s="66">
        <v>2573995</v>
      </c>
      <c r="BN92" s="66">
        <v>2639916</v>
      </c>
      <c r="BO92" s="66">
        <v>2705992</v>
      </c>
      <c r="BP92" s="66">
        <v>2773168</v>
      </c>
      <c r="BQ92" s="204" t="s">
        <v>139</v>
      </c>
    </row>
    <row r="93" spans="1:69" x14ac:dyDescent="0.2">
      <c r="A93" s="204" t="s">
        <v>322</v>
      </c>
      <c r="B93" s="204" t="s">
        <v>323</v>
      </c>
      <c r="C93" s="204" t="s">
        <v>168</v>
      </c>
      <c r="D93" s="204" t="s">
        <v>169</v>
      </c>
      <c r="E93" s="66">
        <v>577933</v>
      </c>
      <c r="F93" s="66">
        <v>583107</v>
      </c>
      <c r="G93" s="66">
        <v>590399</v>
      </c>
      <c r="H93" s="66">
        <v>595802</v>
      </c>
      <c r="I93" s="66">
        <v>590481</v>
      </c>
      <c r="J93" s="66">
        <v>577638</v>
      </c>
      <c r="K93" s="66">
        <v>570375</v>
      </c>
      <c r="L93" s="66">
        <v>573380</v>
      </c>
      <c r="M93" s="66">
        <v>583475</v>
      </c>
      <c r="N93" s="66">
        <v>587880</v>
      </c>
      <c r="O93" s="66">
        <v>591663</v>
      </c>
      <c r="P93" s="66">
        <v>594501</v>
      </c>
      <c r="Q93" s="66">
        <v>595950</v>
      </c>
      <c r="R93" s="66">
        <v>603203</v>
      </c>
      <c r="S93" s="66">
        <v>623576</v>
      </c>
      <c r="T93" s="66">
        <v>659635</v>
      </c>
      <c r="U93" s="66">
        <v>701016</v>
      </c>
      <c r="V93" s="66">
        <v>746588</v>
      </c>
      <c r="W93" s="66">
        <v>794328</v>
      </c>
      <c r="X93" s="66">
        <v>821598</v>
      </c>
      <c r="Y93" s="66">
        <v>831462</v>
      </c>
      <c r="Z93" s="66">
        <v>844957</v>
      </c>
      <c r="AA93" s="66">
        <v>858630</v>
      </c>
      <c r="AB93" s="66">
        <v>872394</v>
      </c>
      <c r="AC93" s="66">
        <v>886210</v>
      </c>
      <c r="AD93" s="66">
        <v>900088</v>
      </c>
      <c r="AE93" s="66">
        <v>914122</v>
      </c>
      <c r="AF93" s="66">
        <v>928408</v>
      </c>
      <c r="AG93" s="66">
        <v>943080</v>
      </c>
      <c r="AH93" s="66">
        <v>958239</v>
      </c>
      <c r="AI93" s="66">
        <v>973551</v>
      </c>
      <c r="AJ93" s="66">
        <v>993856</v>
      </c>
      <c r="AK93" s="66">
        <v>1022904</v>
      </c>
      <c r="AL93" s="66">
        <v>1056761</v>
      </c>
      <c r="AM93" s="66">
        <v>1089617</v>
      </c>
      <c r="AN93" s="66">
        <v>1117222</v>
      </c>
      <c r="AO93" s="66">
        <v>1140604</v>
      </c>
      <c r="AP93" s="66">
        <v>1162443</v>
      </c>
      <c r="AQ93" s="66">
        <v>1184071</v>
      </c>
      <c r="AR93" s="66">
        <v>1206474</v>
      </c>
      <c r="AS93" s="66">
        <v>1230849</v>
      </c>
      <c r="AT93" s="66">
        <v>1257380</v>
      </c>
      <c r="AU93" s="66">
        <v>1285678</v>
      </c>
      <c r="AV93" s="66">
        <v>1315653</v>
      </c>
      <c r="AW93" s="66">
        <v>1347009</v>
      </c>
      <c r="AX93" s="66">
        <v>1379713</v>
      </c>
      <c r="AY93" s="66">
        <v>1414091</v>
      </c>
      <c r="AZ93" s="66">
        <v>1450572</v>
      </c>
      <c r="BA93" s="66">
        <v>1488431</v>
      </c>
      <c r="BB93" s="66">
        <v>1527196</v>
      </c>
      <c r="BC93" s="66">
        <v>1567220</v>
      </c>
      <c r="BD93" s="66">
        <v>1609017</v>
      </c>
      <c r="BE93" s="66">
        <v>1652717</v>
      </c>
      <c r="BF93" s="66">
        <v>1697753</v>
      </c>
      <c r="BG93" s="66">
        <v>1743309</v>
      </c>
      <c r="BH93" s="66">
        <v>1788919</v>
      </c>
      <c r="BI93" s="66">
        <v>1834552</v>
      </c>
      <c r="BJ93" s="66">
        <v>1879826</v>
      </c>
      <c r="BK93" s="66">
        <v>1924955</v>
      </c>
      <c r="BL93" s="66">
        <v>1970457</v>
      </c>
      <c r="BM93" s="66">
        <v>2015828</v>
      </c>
      <c r="BN93" s="66">
        <v>2060721</v>
      </c>
      <c r="BO93" s="66">
        <v>2105566</v>
      </c>
      <c r="BP93" s="66">
        <v>2150842</v>
      </c>
      <c r="BQ93" s="204" t="s">
        <v>139</v>
      </c>
    </row>
    <row r="94" spans="1:69" x14ac:dyDescent="0.2">
      <c r="A94" s="204" t="s">
        <v>324</v>
      </c>
      <c r="B94" s="204" t="s">
        <v>325</v>
      </c>
      <c r="C94" s="204" t="s">
        <v>168</v>
      </c>
      <c r="D94" s="204" t="s">
        <v>169</v>
      </c>
      <c r="E94" s="66">
        <v>267351</v>
      </c>
      <c r="F94" s="66">
        <v>272264</v>
      </c>
      <c r="G94" s="66">
        <v>277490</v>
      </c>
      <c r="H94" s="66">
        <v>283018</v>
      </c>
      <c r="I94" s="66">
        <v>288852</v>
      </c>
      <c r="J94" s="66">
        <v>295010</v>
      </c>
      <c r="K94" s="66">
        <v>301517</v>
      </c>
      <c r="L94" s="66">
        <v>308374</v>
      </c>
      <c r="M94" s="66">
        <v>315325</v>
      </c>
      <c r="N94" s="66">
        <v>318846</v>
      </c>
      <c r="O94" s="66">
        <v>316955</v>
      </c>
      <c r="P94" s="66">
        <v>311952</v>
      </c>
      <c r="Q94" s="66">
        <v>305362</v>
      </c>
      <c r="R94" s="66">
        <v>298050</v>
      </c>
      <c r="S94" s="66">
        <v>290558</v>
      </c>
      <c r="T94" s="66">
        <v>283262</v>
      </c>
      <c r="U94" s="66">
        <v>276000</v>
      </c>
      <c r="V94" s="66">
        <v>271377</v>
      </c>
      <c r="W94" s="66">
        <v>270866</v>
      </c>
      <c r="X94" s="66">
        <v>273925</v>
      </c>
      <c r="Y94" s="66">
        <v>282509</v>
      </c>
      <c r="Z94" s="66">
        <v>296950</v>
      </c>
      <c r="AA94" s="66">
        <v>315741</v>
      </c>
      <c r="AB94" s="66">
        <v>336744</v>
      </c>
      <c r="AC94" s="66">
        <v>357995</v>
      </c>
      <c r="AD94" s="66">
        <v>378379</v>
      </c>
      <c r="AE94" s="66">
        <v>397276</v>
      </c>
      <c r="AF94" s="66">
        <v>414769</v>
      </c>
      <c r="AG94" s="66">
        <v>431587</v>
      </c>
      <c r="AH94" s="66">
        <v>448420</v>
      </c>
      <c r="AI94" s="66">
        <v>465549</v>
      </c>
      <c r="AJ94" s="66">
        <v>483142</v>
      </c>
      <c r="AK94" s="66">
        <v>501334</v>
      </c>
      <c r="AL94" s="66">
        <v>520236</v>
      </c>
      <c r="AM94" s="66">
        <v>539992</v>
      </c>
      <c r="AN94" s="66">
        <v>560740</v>
      </c>
      <c r="AO94" s="66">
        <v>582573</v>
      </c>
      <c r="AP94" s="66">
        <v>605570</v>
      </c>
      <c r="AQ94" s="66">
        <v>629734</v>
      </c>
      <c r="AR94" s="66">
        <v>655029</v>
      </c>
      <c r="AS94" s="66">
        <v>684977</v>
      </c>
      <c r="AT94" s="66">
        <v>719270</v>
      </c>
      <c r="AU94" s="66">
        <v>754115</v>
      </c>
      <c r="AV94" s="66">
        <v>789681</v>
      </c>
      <c r="AW94" s="66">
        <v>826355</v>
      </c>
      <c r="AX94" s="66">
        <v>864726</v>
      </c>
      <c r="AY94" s="66">
        <v>905418</v>
      </c>
      <c r="AZ94" s="66">
        <v>948814</v>
      </c>
      <c r="BA94" s="66">
        <v>994971</v>
      </c>
      <c r="BB94" s="66">
        <v>1043686</v>
      </c>
      <c r="BC94" s="66">
        <v>1094524</v>
      </c>
      <c r="BD94" s="66">
        <v>1144588</v>
      </c>
      <c r="BE94" s="66">
        <v>1193636</v>
      </c>
      <c r="BF94" s="66">
        <v>1243941</v>
      </c>
      <c r="BG94" s="66">
        <v>1295183</v>
      </c>
      <c r="BH94" s="66">
        <v>1346973</v>
      </c>
      <c r="BI94" s="66">
        <v>1398927</v>
      </c>
      <c r="BJ94" s="66">
        <v>1450694</v>
      </c>
      <c r="BK94" s="66">
        <v>1502091</v>
      </c>
      <c r="BL94" s="66">
        <v>1553031</v>
      </c>
      <c r="BM94" s="66">
        <v>1596049</v>
      </c>
      <c r="BN94" s="66">
        <v>1634466</v>
      </c>
      <c r="BO94" s="66">
        <v>1674908</v>
      </c>
      <c r="BP94" s="66">
        <v>1714671</v>
      </c>
      <c r="BQ94" s="204" t="s">
        <v>139</v>
      </c>
    </row>
    <row r="95" spans="1:69" x14ac:dyDescent="0.2">
      <c r="A95" s="204" t="s">
        <v>41</v>
      </c>
      <c r="B95" s="204" t="s">
        <v>326</v>
      </c>
      <c r="C95" s="204" t="s">
        <v>168</v>
      </c>
      <c r="D95" s="204" t="s">
        <v>169</v>
      </c>
      <c r="E95" s="66">
        <v>8331725</v>
      </c>
      <c r="F95" s="66">
        <v>8398050</v>
      </c>
      <c r="G95" s="66">
        <v>8448233</v>
      </c>
      <c r="H95" s="66">
        <v>8479625</v>
      </c>
      <c r="I95" s="66">
        <v>8510429</v>
      </c>
      <c r="J95" s="66">
        <v>8550333</v>
      </c>
      <c r="K95" s="66">
        <v>8613651</v>
      </c>
      <c r="L95" s="66">
        <v>8684088</v>
      </c>
      <c r="M95" s="66">
        <v>8740765</v>
      </c>
      <c r="N95" s="66">
        <v>8772764</v>
      </c>
      <c r="O95" s="66">
        <v>8792806</v>
      </c>
      <c r="P95" s="66">
        <v>8831036</v>
      </c>
      <c r="Q95" s="66">
        <v>8888628</v>
      </c>
      <c r="R95" s="66">
        <v>8929086</v>
      </c>
      <c r="S95" s="66">
        <v>8962022</v>
      </c>
      <c r="T95" s="66">
        <v>9046541</v>
      </c>
      <c r="U95" s="66">
        <v>9188150</v>
      </c>
      <c r="V95" s="66">
        <v>9308479</v>
      </c>
      <c r="W95" s="66">
        <v>9429959</v>
      </c>
      <c r="X95" s="66">
        <v>9548258</v>
      </c>
      <c r="Y95" s="66">
        <v>9642505</v>
      </c>
      <c r="Z95" s="66">
        <v>9729350</v>
      </c>
      <c r="AA95" s="66">
        <v>9789513</v>
      </c>
      <c r="AB95" s="66">
        <v>9846627</v>
      </c>
      <c r="AC95" s="66">
        <v>9895801</v>
      </c>
      <c r="AD95" s="66">
        <v>9934300</v>
      </c>
      <c r="AE95" s="66">
        <v>9967213</v>
      </c>
      <c r="AF95" s="66">
        <v>10000595</v>
      </c>
      <c r="AG95" s="66">
        <v>10036983</v>
      </c>
      <c r="AH95" s="66">
        <v>10089498</v>
      </c>
      <c r="AI95" s="66">
        <v>10196792</v>
      </c>
      <c r="AJ95" s="66">
        <v>10319927</v>
      </c>
      <c r="AK95" s="66">
        <v>10399061</v>
      </c>
      <c r="AL95" s="66">
        <v>10460415</v>
      </c>
      <c r="AM95" s="66">
        <v>10512922</v>
      </c>
      <c r="AN95" s="66">
        <v>10562153</v>
      </c>
      <c r="AO95" s="66">
        <v>10608800</v>
      </c>
      <c r="AP95" s="66">
        <v>10661259</v>
      </c>
      <c r="AQ95" s="66">
        <v>10720509</v>
      </c>
      <c r="AR95" s="66">
        <v>10761698</v>
      </c>
      <c r="AS95" s="66">
        <v>10805808</v>
      </c>
      <c r="AT95" s="66">
        <v>10862132</v>
      </c>
      <c r="AU95" s="66">
        <v>10902022</v>
      </c>
      <c r="AV95" s="66">
        <v>10928070</v>
      </c>
      <c r="AW95" s="66">
        <v>10955141</v>
      </c>
      <c r="AX95" s="66">
        <v>10987314</v>
      </c>
      <c r="AY95" s="66">
        <v>11020362</v>
      </c>
      <c r="AZ95" s="66">
        <v>11048473</v>
      </c>
      <c r="BA95" s="66">
        <v>11077841</v>
      </c>
      <c r="BB95" s="66">
        <v>11107017</v>
      </c>
      <c r="BC95" s="66">
        <v>11121341</v>
      </c>
      <c r="BD95" s="66">
        <v>11104899</v>
      </c>
      <c r="BE95" s="66">
        <v>11045011</v>
      </c>
      <c r="BF95" s="66">
        <v>10965211</v>
      </c>
      <c r="BG95" s="66">
        <v>10892413</v>
      </c>
      <c r="BH95" s="66">
        <v>10820883</v>
      </c>
      <c r="BI95" s="66">
        <v>10775971</v>
      </c>
      <c r="BJ95" s="66">
        <v>10754679</v>
      </c>
      <c r="BK95" s="66">
        <v>10732882</v>
      </c>
      <c r="BL95" s="66">
        <v>10721582</v>
      </c>
      <c r="BM95" s="66">
        <v>10698599</v>
      </c>
      <c r="BN95" s="66">
        <v>10569207</v>
      </c>
      <c r="BO95" s="66">
        <v>10426919</v>
      </c>
      <c r="BP95" s="66">
        <v>10361295</v>
      </c>
      <c r="BQ95" s="204" t="s">
        <v>139</v>
      </c>
    </row>
    <row r="96" spans="1:69" x14ac:dyDescent="0.2">
      <c r="A96" s="204" t="s">
        <v>327</v>
      </c>
      <c r="B96" s="204" t="s">
        <v>328</v>
      </c>
      <c r="C96" s="204" t="s">
        <v>168</v>
      </c>
      <c r="D96" s="204" t="s">
        <v>169</v>
      </c>
      <c r="E96" s="66">
        <v>93772</v>
      </c>
      <c r="F96" s="66">
        <v>95096</v>
      </c>
      <c r="G96" s="66">
        <v>96052</v>
      </c>
      <c r="H96" s="66">
        <v>96882</v>
      </c>
      <c r="I96" s="66">
        <v>97613</v>
      </c>
      <c r="J96" s="66">
        <v>98226</v>
      </c>
      <c r="K96" s="66">
        <v>98692</v>
      </c>
      <c r="L96" s="66">
        <v>98977</v>
      </c>
      <c r="M96" s="66">
        <v>99056</v>
      </c>
      <c r="N96" s="66">
        <v>98975</v>
      </c>
      <c r="O96" s="66">
        <v>98794</v>
      </c>
      <c r="P96" s="66">
        <v>98535</v>
      </c>
      <c r="Q96" s="66">
        <v>98225</v>
      </c>
      <c r="R96" s="66">
        <v>97886</v>
      </c>
      <c r="S96" s="66">
        <v>97528</v>
      </c>
      <c r="T96" s="66">
        <v>97165</v>
      </c>
      <c r="U96" s="66">
        <v>96781</v>
      </c>
      <c r="V96" s="66">
        <v>96329</v>
      </c>
      <c r="W96" s="66">
        <v>95811</v>
      </c>
      <c r="X96" s="66">
        <v>95242</v>
      </c>
      <c r="Y96" s="66">
        <v>94838</v>
      </c>
      <c r="Z96" s="66">
        <v>95222</v>
      </c>
      <c r="AA96" s="66">
        <v>96534</v>
      </c>
      <c r="AB96" s="66">
        <v>98177</v>
      </c>
      <c r="AC96" s="66">
        <v>99618</v>
      </c>
      <c r="AD96" s="66">
        <v>100576</v>
      </c>
      <c r="AE96" s="66">
        <v>100893</v>
      </c>
      <c r="AF96" s="66">
        <v>100599</v>
      </c>
      <c r="AG96" s="66">
        <v>99877</v>
      </c>
      <c r="AH96" s="66">
        <v>99224</v>
      </c>
      <c r="AI96" s="66">
        <v>99047</v>
      </c>
      <c r="AJ96" s="66">
        <v>99758</v>
      </c>
      <c r="AK96" s="66">
        <v>101040</v>
      </c>
      <c r="AL96" s="66">
        <v>102173</v>
      </c>
      <c r="AM96" s="66">
        <v>103174</v>
      </c>
      <c r="AN96" s="66">
        <v>104060</v>
      </c>
      <c r="AO96" s="66">
        <v>104846</v>
      </c>
      <c r="AP96" s="66">
        <v>105549</v>
      </c>
      <c r="AQ96" s="66">
        <v>106200</v>
      </c>
      <c r="AR96" s="66">
        <v>106823</v>
      </c>
      <c r="AS96" s="66">
        <v>107432</v>
      </c>
      <c r="AT96" s="66">
        <v>107936</v>
      </c>
      <c r="AU96" s="66">
        <v>108231</v>
      </c>
      <c r="AV96" s="66">
        <v>108740</v>
      </c>
      <c r="AW96" s="66">
        <v>109516</v>
      </c>
      <c r="AX96" s="66">
        <v>110254</v>
      </c>
      <c r="AY96" s="66">
        <v>110988</v>
      </c>
      <c r="AZ96" s="66">
        <v>111725</v>
      </c>
      <c r="BA96" s="66">
        <v>112478</v>
      </c>
      <c r="BB96" s="66">
        <v>113249</v>
      </c>
      <c r="BC96" s="66">
        <v>114039</v>
      </c>
      <c r="BD96" s="66">
        <v>114918</v>
      </c>
      <c r="BE96" s="66">
        <v>115912</v>
      </c>
      <c r="BF96" s="66">
        <v>116945</v>
      </c>
      <c r="BG96" s="66">
        <v>117972</v>
      </c>
      <c r="BH96" s="66">
        <v>118980</v>
      </c>
      <c r="BI96" s="66">
        <v>119966</v>
      </c>
      <c r="BJ96" s="66">
        <v>120921</v>
      </c>
      <c r="BK96" s="66">
        <v>121838</v>
      </c>
      <c r="BL96" s="66">
        <v>122724</v>
      </c>
      <c r="BM96" s="66">
        <v>123663</v>
      </c>
      <c r="BN96" s="66">
        <v>124610</v>
      </c>
      <c r="BO96" s="66">
        <v>125438</v>
      </c>
      <c r="BP96" s="66">
        <v>126183</v>
      </c>
      <c r="BQ96" s="204" t="s">
        <v>139</v>
      </c>
    </row>
    <row r="97" spans="1:69" x14ac:dyDescent="0.2">
      <c r="A97" s="204" t="s">
        <v>329</v>
      </c>
      <c r="B97" s="204" t="s">
        <v>330</v>
      </c>
      <c r="C97" s="204" t="s">
        <v>168</v>
      </c>
      <c r="D97" s="204" t="s">
        <v>169</v>
      </c>
      <c r="E97" s="66">
        <v>32500</v>
      </c>
      <c r="F97" s="66">
        <v>33700</v>
      </c>
      <c r="G97" s="66">
        <v>35000</v>
      </c>
      <c r="H97" s="66">
        <v>36400</v>
      </c>
      <c r="I97" s="66">
        <v>37600</v>
      </c>
      <c r="J97" s="66">
        <v>39200</v>
      </c>
      <c r="K97" s="66">
        <v>40500</v>
      </c>
      <c r="L97" s="66">
        <v>41900</v>
      </c>
      <c r="M97" s="66">
        <v>43400</v>
      </c>
      <c r="N97" s="66">
        <v>44900</v>
      </c>
      <c r="O97" s="66">
        <v>46400</v>
      </c>
      <c r="P97" s="66">
        <v>47200</v>
      </c>
      <c r="Q97" s="66">
        <v>48300</v>
      </c>
      <c r="R97" s="66">
        <v>49000</v>
      </c>
      <c r="S97" s="66">
        <v>49500</v>
      </c>
      <c r="T97" s="66">
        <v>49600</v>
      </c>
      <c r="U97" s="66">
        <v>49700</v>
      </c>
      <c r="V97" s="66">
        <v>49400</v>
      </c>
      <c r="W97" s="66">
        <v>49200</v>
      </c>
      <c r="X97" s="66">
        <v>49600</v>
      </c>
      <c r="Y97" s="66">
        <v>50200</v>
      </c>
      <c r="Z97" s="66">
        <v>51000</v>
      </c>
      <c r="AA97" s="66">
        <v>51500</v>
      </c>
      <c r="AB97" s="66">
        <v>52100</v>
      </c>
      <c r="AC97" s="66">
        <v>52700</v>
      </c>
      <c r="AD97" s="66">
        <v>53200</v>
      </c>
      <c r="AE97" s="66">
        <v>53500</v>
      </c>
      <c r="AF97" s="66">
        <v>54100</v>
      </c>
      <c r="AG97" s="66">
        <v>54800</v>
      </c>
      <c r="AH97" s="66">
        <v>55300</v>
      </c>
      <c r="AI97" s="66">
        <v>55600</v>
      </c>
      <c r="AJ97" s="66">
        <v>55500</v>
      </c>
      <c r="AK97" s="66">
        <v>55300</v>
      </c>
      <c r="AL97" s="66">
        <v>55200</v>
      </c>
      <c r="AM97" s="66">
        <v>55500</v>
      </c>
      <c r="AN97" s="66">
        <v>55800</v>
      </c>
      <c r="AO97" s="66">
        <v>55900</v>
      </c>
      <c r="AP97" s="66">
        <v>56000</v>
      </c>
      <c r="AQ97" s="66">
        <v>56100</v>
      </c>
      <c r="AR97" s="66">
        <v>56100</v>
      </c>
      <c r="AS97" s="66">
        <v>56200</v>
      </c>
      <c r="AT97" s="66">
        <v>56350</v>
      </c>
      <c r="AU97" s="66">
        <v>56609</v>
      </c>
      <c r="AV97" s="66">
        <v>56765</v>
      </c>
      <c r="AW97" s="66">
        <v>56911</v>
      </c>
      <c r="AX97" s="66">
        <v>56935</v>
      </c>
      <c r="AY97" s="66">
        <v>56774</v>
      </c>
      <c r="AZ97" s="66">
        <v>56555</v>
      </c>
      <c r="BA97" s="66">
        <v>56328</v>
      </c>
      <c r="BB97" s="66">
        <v>56323</v>
      </c>
      <c r="BC97" s="66">
        <v>56905</v>
      </c>
      <c r="BD97" s="66">
        <v>56890</v>
      </c>
      <c r="BE97" s="66">
        <v>56810</v>
      </c>
      <c r="BF97" s="66">
        <v>56483</v>
      </c>
      <c r="BG97" s="66">
        <v>56295</v>
      </c>
      <c r="BH97" s="66">
        <v>56114</v>
      </c>
      <c r="BI97" s="66">
        <v>56186</v>
      </c>
      <c r="BJ97" s="66">
        <v>56172</v>
      </c>
      <c r="BK97" s="66">
        <v>56023</v>
      </c>
      <c r="BL97" s="66">
        <v>56225</v>
      </c>
      <c r="BM97" s="66">
        <v>56367</v>
      </c>
      <c r="BN97" s="66">
        <v>56653</v>
      </c>
      <c r="BO97" s="66">
        <v>56661</v>
      </c>
      <c r="BP97" s="66">
        <v>56865</v>
      </c>
      <c r="BQ97" s="204" t="s">
        <v>139</v>
      </c>
    </row>
    <row r="98" spans="1:69" x14ac:dyDescent="0.2">
      <c r="A98" s="204" t="s">
        <v>331</v>
      </c>
      <c r="B98" s="204" t="s">
        <v>332</v>
      </c>
      <c r="C98" s="204" t="s">
        <v>168</v>
      </c>
      <c r="D98" s="204" t="s">
        <v>169</v>
      </c>
      <c r="E98" s="66">
        <v>4128880</v>
      </c>
      <c r="F98" s="66">
        <v>4251911</v>
      </c>
      <c r="G98" s="66">
        <v>4378604</v>
      </c>
      <c r="H98" s="66">
        <v>4508444</v>
      </c>
      <c r="I98" s="66">
        <v>4640795</v>
      </c>
      <c r="J98" s="66">
        <v>4774984</v>
      </c>
      <c r="K98" s="66">
        <v>4910790</v>
      </c>
      <c r="L98" s="66">
        <v>5047435</v>
      </c>
      <c r="M98" s="66">
        <v>5184095</v>
      </c>
      <c r="N98" s="66">
        <v>5320100</v>
      </c>
      <c r="O98" s="66">
        <v>5455197</v>
      </c>
      <c r="P98" s="66">
        <v>5589563</v>
      </c>
      <c r="Q98" s="66">
        <v>5723759</v>
      </c>
      <c r="R98" s="66">
        <v>5858466</v>
      </c>
      <c r="S98" s="66">
        <v>5994300</v>
      </c>
      <c r="T98" s="66">
        <v>6131151</v>
      </c>
      <c r="U98" s="66">
        <v>6269983</v>
      </c>
      <c r="V98" s="66">
        <v>6412667</v>
      </c>
      <c r="W98" s="66">
        <v>6561919</v>
      </c>
      <c r="X98" s="66">
        <v>6720582</v>
      </c>
      <c r="Y98" s="66">
        <v>6890346</v>
      </c>
      <c r="Z98" s="66">
        <v>7071186</v>
      </c>
      <c r="AA98" s="66">
        <v>7262658</v>
      </c>
      <c r="AB98" s="66">
        <v>7462585</v>
      </c>
      <c r="AC98" s="66">
        <v>7669863</v>
      </c>
      <c r="AD98" s="66">
        <v>7884034</v>
      </c>
      <c r="AE98" s="66">
        <v>8104921</v>
      </c>
      <c r="AF98" s="66">
        <v>8332446</v>
      </c>
      <c r="AG98" s="66">
        <v>8566331</v>
      </c>
      <c r="AH98" s="66">
        <v>8805995</v>
      </c>
      <c r="AI98" s="66">
        <v>9050115</v>
      </c>
      <c r="AJ98" s="66">
        <v>9296814</v>
      </c>
      <c r="AK98" s="66">
        <v>9544055</v>
      </c>
      <c r="AL98" s="66">
        <v>9790619</v>
      </c>
      <c r="AM98" s="66">
        <v>10037522</v>
      </c>
      <c r="AN98" s="66">
        <v>10286786</v>
      </c>
      <c r="AO98" s="66">
        <v>10536942</v>
      </c>
      <c r="AP98" s="66">
        <v>10788362</v>
      </c>
      <c r="AQ98" s="66">
        <v>11046215</v>
      </c>
      <c r="AR98" s="66">
        <v>11311078</v>
      </c>
      <c r="AS98" s="66">
        <v>11589761</v>
      </c>
      <c r="AT98" s="66">
        <v>11871565</v>
      </c>
      <c r="AU98" s="66">
        <v>12147518</v>
      </c>
      <c r="AV98" s="66">
        <v>12415334</v>
      </c>
      <c r="AW98" s="66">
        <v>12682108</v>
      </c>
      <c r="AX98" s="66">
        <v>12948292</v>
      </c>
      <c r="AY98" s="66">
        <v>13213330</v>
      </c>
      <c r="AZ98" s="66">
        <v>13477017</v>
      </c>
      <c r="BA98" s="66">
        <v>13739299</v>
      </c>
      <c r="BB98" s="66">
        <v>14000190</v>
      </c>
      <c r="BC98" s="66">
        <v>14259687</v>
      </c>
      <c r="BD98" s="66">
        <v>14521515</v>
      </c>
      <c r="BE98" s="66">
        <v>14781942</v>
      </c>
      <c r="BF98" s="66">
        <v>15043981</v>
      </c>
      <c r="BG98" s="66">
        <v>15306316</v>
      </c>
      <c r="BH98" s="66">
        <v>15567419</v>
      </c>
      <c r="BI98" s="66">
        <v>15827690</v>
      </c>
      <c r="BJ98" s="66">
        <v>16087418</v>
      </c>
      <c r="BK98" s="66">
        <v>16346950</v>
      </c>
      <c r="BL98" s="66">
        <v>16604026</v>
      </c>
      <c r="BM98" s="66">
        <v>16858333</v>
      </c>
      <c r="BN98" s="66">
        <v>17109746</v>
      </c>
      <c r="BO98" s="66">
        <v>17357886</v>
      </c>
      <c r="BP98" s="66">
        <v>17602431</v>
      </c>
      <c r="BQ98" s="204" t="s">
        <v>139</v>
      </c>
    </row>
    <row r="99" spans="1:69" x14ac:dyDescent="0.2">
      <c r="A99" s="204" t="s">
        <v>333</v>
      </c>
      <c r="B99" s="204" t="s">
        <v>334</v>
      </c>
      <c r="C99" s="204" t="s">
        <v>168</v>
      </c>
      <c r="D99" s="204" t="s">
        <v>169</v>
      </c>
      <c r="E99" s="66">
        <v>72374</v>
      </c>
      <c r="F99" s="66">
        <v>73873</v>
      </c>
      <c r="G99" s="66">
        <v>75412</v>
      </c>
      <c r="H99" s="66">
        <v>76996</v>
      </c>
      <c r="I99" s="66">
        <v>78621</v>
      </c>
      <c r="J99" s="66">
        <v>80255</v>
      </c>
      <c r="K99" s="66">
        <v>81879</v>
      </c>
      <c r="L99" s="66">
        <v>83480</v>
      </c>
      <c r="M99" s="66">
        <v>85046</v>
      </c>
      <c r="N99" s="66">
        <v>86534</v>
      </c>
      <c r="O99" s="66">
        <v>88300</v>
      </c>
      <c r="P99" s="66">
        <v>90505</v>
      </c>
      <c r="Q99" s="66">
        <v>92815</v>
      </c>
      <c r="R99" s="66">
        <v>95100</v>
      </c>
      <c r="S99" s="66">
        <v>97329</v>
      </c>
      <c r="T99" s="66">
        <v>99478</v>
      </c>
      <c r="U99" s="66">
        <v>101590</v>
      </c>
      <c r="V99" s="66">
        <v>103676</v>
      </c>
      <c r="W99" s="66">
        <v>105710</v>
      </c>
      <c r="X99" s="66">
        <v>107790</v>
      </c>
      <c r="Y99" s="66">
        <v>110286</v>
      </c>
      <c r="Z99" s="66">
        <v>113221</v>
      </c>
      <c r="AA99" s="66">
        <v>116189</v>
      </c>
      <c r="AB99" s="66">
        <v>119067</v>
      </c>
      <c r="AC99" s="66">
        <v>121885</v>
      </c>
      <c r="AD99" s="66">
        <v>124675</v>
      </c>
      <c r="AE99" s="66">
        <v>127462</v>
      </c>
      <c r="AF99" s="66">
        <v>130259</v>
      </c>
      <c r="AG99" s="66">
        <v>133079</v>
      </c>
      <c r="AH99" s="66">
        <v>135759</v>
      </c>
      <c r="AI99" s="66">
        <v>138263</v>
      </c>
      <c r="AJ99" s="66">
        <v>140739</v>
      </c>
      <c r="AK99" s="66">
        <v>143173</v>
      </c>
      <c r="AL99" s="66">
        <v>145541</v>
      </c>
      <c r="AM99" s="66">
        <v>147843</v>
      </c>
      <c r="AN99" s="66">
        <v>150094</v>
      </c>
      <c r="AO99" s="66">
        <v>152261</v>
      </c>
      <c r="AP99" s="66">
        <v>154330</v>
      </c>
      <c r="AQ99" s="66">
        <v>156357</v>
      </c>
      <c r="AR99" s="66">
        <v>158395</v>
      </c>
      <c r="AS99" s="66">
        <v>160188</v>
      </c>
      <c r="AT99" s="66">
        <v>161524</v>
      </c>
      <c r="AU99" s="66">
        <v>162563</v>
      </c>
      <c r="AV99" s="66">
        <v>163385</v>
      </c>
      <c r="AW99" s="66">
        <v>164004</v>
      </c>
      <c r="AX99" s="66">
        <v>164430</v>
      </c>
      <c r="AY99" s="66">
        <v>164675</v>
      </c>
      <c r="AZ99" s="66">
        <v>164763</v>
      </c>
      <c r="BA99" s="66">
        <v>164725</v>
      </c>
      <c r="BB99" s="66">
        <v>164580</v>
      </c>
      <c r="BC99" s="66">
        <v>164905</v>
      </c>
      <c r="BD99" s="66">
        <v>165649</v>
      </c>
      <c r="BE99" s="66">
        <v>166392</v>
      </c>
      <c r="BF99" s="66">
        <v>167054</v>
      </c>
      <c r="BG99" s="66">
        <v>167543</v>
      </c>
      <c r="BH99" s="66">
        <v>167978</v>
      </c>
      <c r="BI99" s="66">
        <v>168346</v>
      </c>
      <c r="BJ99" s="66">
        <v>168606</v>
      </c>
      <c r="BK99" s="66">
        <v>168678</v>
      </c>
      <c r="BL99" s="66">
        <v>168624</v>
      </c>
      <c r="BM99" s="66">
        <v>169231</v>
      </c>
      <c r="BN99" s="66">
        <v>170534</v>
      </c>
      <c r="BO99" s="66">
        <v>171774</v>
      </c>
      <c r="BP99" s="66">
        <v>172952</v>
      </c>
      <c r="BQ99" s="204" t="s">
        <v>139</v>
      </c>
    </row>
    <row r="100" spans="1:69" x14ac:dyDescent="0.2">
      <c r="A100" s="204" t="s">
        <v>335</v>
      </c>
      <c r="B100" s="204" t="s">
        <v>336</v>
      </c>
      <c r="C100" s="204" t="s">
        <v>168</v>
      </c>
      <c r="D100" s="204" t="s">
        <v>169</v>
      </c>
      <c r="E100" s="66">
        <v>571990</v>
      </c>
      <c r="F100" s="66">
        <v>588597</v>
      </c>
      <c r="G100" s="66">
        <v>604833</v>
      </c>
      <c r="H100" s="66">
        <v>620703</v>
      </c>
      <c r="I100" s="66">
        <v>635957</v>
      </c>
      <c r="J100" s="66">
        <v>650207</v>
      </c>
      <c r="K100" s="66">
        <v>663241</v>
      </c>
      <c r="L100" s="66">
        <v>675064</v>
      </c>
      <c r="M100" s="66">
        <v>685887</v>
      </c>
      <c r="N100" s="66">
        <v>695919</v>
      </c>
      <c r="O100" s="66">
        <v>705261</v>
      </c>
      <c r="P100" s="66">
        <v>713904</v>
      </c>
      <c r="Q100" s="66">
        <v>721994</v>
      </c>
      <c r="R100" s="66">
        <v>729865</v>
      </c>
      <c r="S100" s="66">
        <v>737701</v>
      </c>
      <c r="T100" s="66">
        <v>745590</v>
      </c>
      <c r="U100" s="66">
        <v>753553</v>
      </c>
      <c r="V100" s="66">
        <v>761378</v>
      </c>
      <c r="W100" s="66">
        <v>768609</v>
      </c>
      <c r="X100" s="66">
        <v>774482</v>
      </c>
      <c r="Y100" s="66">
        <v>778176</v>
      </c>
      <c r="Z100" s="66">
        <v>779686</v>
      </c>
      <c r="AA100" s="66">
        <v>779639</v>
      </c>
      <c r="AB100" s="66">
        <v>778372</v>
      </c>
      <c r="AC100" s="66">
        <v>776007</v>
      </c>
      <c r="AD100" s="66">
        <v>772671</v>
      </c>
      <c r="AE100" s="66">
        <v>768508</v>
      </c>
      <c r="AF100" s="66">
        <v>763706</v>
      </c>
      <c r="AG100" s="66">
        <v>758450</v>
      </c>
      <c r="AH100" s="66">
        <v>752897</v>
      </c>
      <c r="AI100" s="66">
        <v>747116</v>
      </c>
      <c r="AJ100" s="66">
        <v>744096</v>
      </c>
      <c r="AK100" s="66">
        <v>744998</v>
      </c>
      <c r="AL100" s="66">
        <v>747189</v>
      </c>
      <c r="AM100" s="66">
        <v>749546</v>
      </c>
      <c r="AN100" s="66">
        <v>751689</v>
      </c>
      <c r="AO100" s="66">
        <v>753571</v>
      </c>
      <c r="AP100" s="66">
        <v>755211</v>
      </c>
      <c r="AQ100" s="66">
        <v>756697</v>
      </c>
      <c r="AR100" s="66">
        <v>758014</v>
      </c>
      <c r="AS100" s="66">
        <v>759051</v>
      </c>
      <c r="AT100" s="66">
        <v>759809</v>
      </c>
      <c r="AU100" s="66">
        <v>760323</v>
      </c>
      <c r="AV100" s="66">
        <v>760562</v>
      </c>
      <c r="AW100" s="66">
        <v>760424</v>
      </c>
      <c r="AX100" s="66">
        <v>759709</v>
      </c>
      <c r="AY100" s="66">
        <v>758367</v>
      </c>
      <c r="AZ100" s="66">
        <v>756521</v>
      </c>
      <c r="BA100" s="66">
        <v>754150</v>
      </c>
      <c r="BB100" s="66">
        <v>751258</v>
      </c>
      <c r="BC100" s="66">
        <v>747932</v>
      </c>
      <c r="BD100" s="66">
        <v>744230</v>
      </c>
      <c r="BE100" s="66">
        <v>743966</v>
      </c>
      <c r="BF100" s="66">
        <v>747420</v>
      </c>
      <c r="BG100" s="66">
        <v>751115</v>
      </c>
      <c r="BH100" s="66">
        <v>755031</v>
      </c>
      <c r="BI100" s="66">
        <v>759087</v>
      </c>
      <c r="BJ100" s="66">
        <v>763252</v>
      </c>
      <c r="BK100" s="66">
        <v>785514</v>
      </c>
      <c r="BL100" s="66">
        <v>798753</v>
      </c>
      <c r="BM100" s="66">
        <v>797202</v>
      </c>
      <c r="BN100" s="66">
        <v>804567</v>
      </c>
      <c r="BO100" s="66">
        <v>808726</v>
      </c>
      <c r="BP100" s="66">
        <v>813834</v>
      </c>
      <c r="BQ100" s="204" t="s">
        <v>139</v>
      </c>
    </row>
    <row r="101" spans="1:69" x14ac:dyDescent="0.2">
      <c r="A101" s="204" t="s">
        <v>337</v>
      </c>
      <c r="B101" s="204" t="s">
        <v>338</v>
      </c>
      <c r="C101" s="204" t="s">
        <v>168</v>
      </c>
      <c r="D101" s="204" t="s">
        <v>169</v>
      </c>
      <c r="E101" s="66">
        <v>907912413</v>
      </c>
      <c r="F101" s="66">
        <v>919107547</v>
      </c>
      <c r="G101" s="66">
        <v>930536680</v>
      </c>
      <c r="H101" s="66">
        <v>941879887</v>
      </c>
      <c r="I101" s="66">
        <v>953215721</v>
      </c>
      <c r="J101" s="66">
        <v>964261686</v>
      </c>
      <c r="K101" s="66">
        <v>974157526</v>
      </c>
      <c r="L101" s="66">
        <v>983690017</v>
      </c>
      <c r="M101" s="66">
        <v>993133232</v>
      </c>
      <c r="N101" s="66">
        <v>1002691282</v>
      </c>
      <c r="O101" s="66">
        <v>1012186875</v>
      </c>
      <c r="P101" s="66">
        <v>1023331593</v>
      </c>
      <c r="Q101" s="66">
        <v>1033198607</v>
      </c>
      <c r="R101" s="66">
        <v>1042769605</v>
      </c>
      <c r="S101" s="66">
        <v>1052189245</v>
      </c>
      <c r="T101" s="66">
        <v>1061393041</v>
      </c>
      <c r="U101" s="66">
        <v>1070186825</v>
      </c>
      <c r="V101" s="66">
        <v>1078894429</v>
      </c>
      <c r="W101" s="66">
        <v>1087645025</v>
      </c>
      <c r="X101" s="66">
        <v>1096681462</v>
      </c>
      <c r="Y101" s="66">
        <v>1105492737</v>
      </c>
      <c r="Z101" s="66">
        <v>1114189491</v>
      </c>
      <c r="AA101" s="66">
        <v>1122386268</v>
      </c>
      <c r="AB101" s="66">
        <v>1130028100</v>
      </c>
      <c r="AC101" s="66">
        <v>1137503635</v>
      </c>
      <c r="AD101" s="66">
        <v>1145056586</v>
      </c>
      <c r="AE101" s="66">
        <v>1152740549</v>
      </c>
      <c r="AF101" s="66">
        <v>1160564047</v>
      </c>
      <c r="AG101" s="66">
        <v>1168510076</v>
      </c>
      <c r="AH101" s="66">
        <v>1176763924</v>
      </c>
      <c r="AI101" s="66">
        <v>1184203705</v>
      </c>
      <c r="AJ101" s="66">
        <v>1192917410</v>
      </c>
      <c r="AK101" s="66">
        <v>1201571467</v>
      </c>
      <c r="AL101" s="66">
        <v>1209574376</v>
      </c>
      <c r="AM101" s="66">
        <v>1217016521</v>
      </c>
      <c r="AN101" s="66">
        <v>1224100529</v>
      </c>
      <c r="AO101" s="66">
        <v>1231090974</v>
      </c>
      <c r="AP101" s="66">
        <v>1237913846</v>
      </c>
      <c r="AQ101" s="66">
        <v>1244547641</v>
      </c>
      <c r="AR101" s="66">
        <v>1250881910</v>
      </c>
      <c r="AS101" s="66">
        <v>1256926406</v>
      </c>
      <c r="AT101" s="66">
        <v>1262875491</v>
      </c>
      <c r="AU101" s="66">
        <v>1268844485</v>
      </c>
      <c r="AV101" s="66">
        <v>1274957396</v>
      </c>
      <c r="AW101" s="66">
        <v>1281374060</v>
      </c>
      <c r="AX101" s="66">
        <v>1288177967</v>
      </c>
      <c r="AY101" s="66">
        <v>1296180548</v>
      </c>
      <c r="AZ101" s="66">
        <v>1305161431</v>
      </c>
      <c r="BA101" s="66">
        <v>1314663441</v>
      </c>
      <c r="BB101" s="66">
        <v>1323316736</v>
      </c>
      <c r="BC101" s="66">
        <v>1330723736</v>
      </c>
      <c r="BD101" s="66">
        <v>1335858758</v>
      </c>
      <c r="BE101" s="66">
        <v>1342743557</v>
      </c>
      <c r="BF101" s="66">
        <v>1349905020</v>
      </c>
      <c r="BG101" s="66">
        <v>1357161865</v>
      </c>
      <c r="BH101" s="66">
        <v>1364282269</v>
      </c>
      <c r="BI101" s="66">
        <v>1371516373</v>
      </c>
      <c r="BJ101" s="66">
        <v>1377929189</v>
      </c>
      <c r="BK101" s="66">
        <v>1383955367</v>
      </c>
      <c r="BL101" s="66">
        <v>1389172209</v>
      </c>
      <c r="BM101" s="66">
        <v>1393950970</v>
      </c>
      <c r="BN101" s="66">
        <v>1392964458</v>
      </c>
      <c r="BO101" s="66">
        <v>1395940386</v>
      </c>
      <c r="BP101" s="66">
        <v>1403021503</v>
      </c>
      <c r="BQ101" s="204" t="s">
        <v>139</v>
      </c>
    </row>
    <row r="102" spans="1:69" x14ac:dyDescent="0.2">
      <c r="A102" s="204" t="s">
        <v>339</v>
      </c>
      <c r="B102" s="204" t="s">
        <v>340</v>
      </c>
      <c r="C102" s="204" t="s">
        <v>168</v>
      </c>
      <c r="D102" s="204" t="s">
        <v>169</v>
      </c>
      <c r="E102" s="66">
        <v>3114671</v>
      </c>
      <c r="F102" s="66">
        <v>3168100</v>
      </c>
      <c r="G102" s="66">
        <v>3305200</v>
      </c>
      <c r="H102" s="66">
        <v>3420900</v>
      </c>
      <c r="I102" s="66">
        <v>3504600</v>
      </c>
      <c r="J102" s="66">
        <v>3597900</v>
      </c>
      <c r="K102" s="66">
        <v>3629900</v>
      </c>
      <c r="L102" s="66">
        <v>3722800</v>
      </c>
      <c r="M102" s="66">
        <v>3802700</v>
      </c>
      <c r="N102" s="66">
        <v>3863900</v>
      </c>
      <c r="O102" s="66">
        <v>3959000</v>
      </c>
      <c r="P102" s="66">
        <v>4045300</v>
      </c>
      <c r="Q102" s="66">
        <v>4123600</v>
      </c>
      <c r="R102" s="66">
        <v>4241600</v>
      </c>
      <c r="S102" s="66">
        <v>4377800</v>
      </c>
      <c r="T102" s="66">
        <v>4461600</v>
      </c>
      <c r="U102" s="66">
        <v>4518000</v>
      </c>
      <c r="V102" s="66">
        <v>4583700</v>
      </c>
      <c r="W102" s="66">
        <v>4667500</v>
      </c>
      <c r="X102" s="66">
        <v>4929700</v>
      </c>
      <c r="Y102" s="66">
        <v>5063100</v>
      </c>
      <c r="Z102" s="66">
        <v>5183400</v>
      </c>
      <c r="AA102" s="66">
        <v>5264500</v>
      </c>
      <c r="AB102" s="66">
        <v>5345100</v>
      </c>
      <c r="AC102" s="66">
        <v>5397900</v>
      </c>
      <c r="AD102" s="66">
        <v>5456200</v>
      </c>
      <c r="AE102" s="66">
        <v>5524600</v>
      </c>
      <c r="AF102" s="66">
        <v>5580500</v>
      </c>
      <c r="AG102" s="66">
        <v>5627600</v>
      </c>
      <c r="AH102" s="66">
        <v>5686200</v>
      </c>
      <c r="AI102" s="66">
        <v>5704500</v>
      </c>
      <c r="AJ102" s="66">
        <v>5752000</v>
      </c>
      <c r="AK102" s="66">
        <v>5800500</v>
      </c>
      <c r="AL102" s="66">
        <v>5901000</v>
      </c>
      <c r="AM102" s="66">
        <v>6035400</v>
      </c>
      <c r="AN102" s="66">
        <v>6156100</v>
      </c>
      <c r="AO102" s="66">
        <v>6435500</v>
      </c>
      <c r="AP102" s="66">
        <v>6489300</v>
      </c>
      <c r="AQ102" s="66">
        <v>6543700</v>
      </c>
      <c r="AR102" s="66">
        <v>6606500</v>
      </c>
      <c r="AS102" s="66">
        <v>6665000</v>
      </c>
      <c r="AT102" s="66">
        <v>6714300</v>
      </c>
      <c r="AU102" s="66">
        <v>6744100</v>
      </c>
      <c r="AV102" s="66">
        <v>6730800</v>
      </c>
      <c r="AW102" s="66">
        <v>6783500</v>
      </c>
      <c r="AX102" s="66">
        <v>6813200</v>
      </c>
      <c r="AY102" s="66">
        <v>6857100</v>
      </c>
      <c r="AZ102" s="66">
        <v>6916300</v>
      </c>
      <c r="BA102" s="66">
        <v>6957800</v>
      </c>
      <c r="BB102" s="66">
        <v>6972800</v>
      </c>
      <c r="BC102" s="66">
        <v>7024200</v>
      </c>
      <c r="BD102" s="66">
        <v>7071600</v>
      </c>
      <c r="BE102" s="66">
        <v>7150100</v>
      </c>
      <c r="BF102" s="66">
        <v>7178900</v>
      </c>
      <c r="BG102" s="66">
        <v>7229500</v>
      </c>
      <c r="BH102" s="66">
        <v>7291300</v>
      </c>
      <c r="BI102" s="66">
        <v>7336600</v>
      </c>
      <c r="BJ102" s="66">
        <v>7393200</v>
      </c>
      <c r="BK102" s="66">
        <v>7452600</v>
      </c>
      <c r="BL102" s="66">
        <v>7507900</v>
      </c>
      <c r="BM102" s="66">
        <v>7481000</v>
      </c>
      <c r="BN102" s="66">
        <v>7413100</v>
      </c>
      <c r="BO102" s="66">
        <v>7346100</v>
      </c>
      <c r="BP102" s="66">
        <v>7536100</v>
      </c>
      <c r="BQ102" s="204" t="s">
        <v>139</v>
      </c>
    </row>
    <row r="103" spans="1:69" x14ac:dyDescent="0.2">
      <c r="A103" s="204" t="s">
        <v>341</v>
      </c>
      <c r="B103" s="204" t="s">
        <v>342</v>
      </c>
      <c r="C103" s="204" t="s">
        <v>168</v>
      </c>
      <c r="D103" s="204" t="s">
        <v>169</v>
      </c>
      <c r="E103" s="66">
        <v>2078617</v>
      </c>
      <c r="F103" s="66">
        <v>2139928</v>
      </c>
      <c r="G103" s="66">
        <v>2202854</v>
      </c>
      <c r="H103" s="66">
        <v>2267708</v>
      </c>
      <c r="I103" s="66">
        <v>2334492</v>
      </c>
      <c r="J103" s="66">
        <v>2403465</v>
      </c>
      <c r="K103" s="66">
        <v>2474523</v>
      </c>
      <c r="L103" s="66">
        <v>2547497</v>
      </c>
      <c r="M103" s="66">
        <v>2622982</v>
      </c>
      <c r="N103" s="66">
        <v>2701381</v>
      </c>
      <c r="O103" s="66">
        <v>2782753</v>
      </c>
      <c r="P103" s="66">
        <v>2867501</v>
      </c>
      <c r="Q103" s="66">
        <v>2956021</v>
      </c>
      <c r="R103" s="66">
        <v>3046715</v>
      </c>
      <c r="S103" s="66">
        <v>3136539</v>
      </c>
      <c r="T103" s="66">
        <v>3231631</v>
      </c>
      <c r="U103" s="66">
        <v>3334814</v>
      </c>
      <c r="V103" s="66">
        <v>3441122</v>
      </c>
      <c r="W103" s="66">
        <v>3550368</v>
      </c>
      <c r="X103" s="66">
        <v>3662736</v>
      </c>
      <c r="Y103" s="66">
        <v>3777990</v>
      </c>
      <c r="Z103" s="66">
        <v>3895736</v>
      </c>
      <c r="AA103" s="66">
        <v>4015647</v>
      </c>
      <c r="AB103" s="66">
        <v>4137784</v>
      </c>
      <c r="AC103" s="66">
        <v>4261919</v>
      </c>
      <c r="AD103" s="66">
        <v>4387693</v>
      </c>
      <c r="AE103" s="66">
        <v>4515568</v>
      </c>
      <c r="AF103" s="66">
        <v>4645733</v>
      </c>
      <c r="AG103" s="66">
        <v>4778114</v>
      </c>
      <c r="AH103" s="66">
        <v>4913676</v>
      </c>
      <c r="AI103" s="66">
        <v>5053234</v>
      </c>
      <c r="AJ103" s="66">
        <v>5196887</v>
      </c>
      <c r="AK103" s="66">
        <v>5344774</v>
      </c>
      <c r="AL103" s="66">
        <v>5496841</v>
      </c>
      <c r="AM103" s="66">
        <v>5652934</v>
      </c>
      <c r="AN103" s="66">
        <v>5812832</v>
      </c>
      <c r="AO103" s="66">
        <v>5976550</v>
      </c>
      <c r="AP103" s="66">
        <v>6144112</v>
      </c>
      <c r="AQ103" s="66">
        <v>6308537</v>
      </c>
      <c r="AR103" s="66">
        <v>6477365</v>
      </c>
      <c r="AS103" s="66">
        <v>6656725</v>
      </c>
      <c r="AT103" s="66">
        <v>6837861</v>
      </c>
      <c r="AU103" s="66">
        <v>7019908</v>
      </c>
      <c r="AV103" s="66">
        <v>7201881</v>
      </c>
      <c r="AW103" s="66">
        <v>7383407</v>
      </c>
      <c r="AX103" s="66">
        <v>7564613</v>
      </c>
      <c r="AY103" s="66">
        <v>7745200</v>
      </c>
      <c r="AZ103" s="66">
        <v>7924462</v>
      </c>
      <c r="BA103" s="66">
        <v>8101777</v>
      </c>
      <c r="BB103" s="66">
        <v>8277302</v>
      </c>
      <c r="BC103" s="66">
        <v>8450933</v>
      </c>
      <c r="BD103" s="66">
        <v>8622504</v>
      </c>
      <c r="BE103" s="66">
        <v>8792367</v>
      </c>
      <c r="BF103" s="66">
        <v>8960657</v>
      </c>
      <c r="BG103" s="66">
        <v>9127846</v>
      </c>
      <c r="BH103" s="66">
        <v>9294505</v>
      </c>
      <c r="BI103" s="66">
        <v>9460798</v>
      </c>
      <c r="BJ103" s="66">
        <v>9626842</v>
      </c>
      <c r="BK103" s="66">
        <v>9792850</v>
      </c>
      <c r="BL103" s="66">
        <v>9958829</v>
      </c>
      <c r="BM103" s="66">
        <v>10121763</v>
      </c>
      <c r="BN103" s="66">
        <v>10278345</v>
      </c>
      <c r="BO103" s="66">
        <v>10432860</v>
      </c>
      <c r="BP103" s="66">
        <v>10593798</v>
      </c>
      <c r="BQ103" s="204" t="s">
        <v>139</v>
      </c>
    </row>
    <row r="104" spans="1:69" x14ac:dyDescent="0.2">
      <c r="A104" s="204" t="s">
        <v>343</v>
      </c>
      <c r="B104" s="204" t="s">
        <v>344</v>
      </c>
      <c r="C104" s="204" t="s">
        <v>168</v>
      </c>
      <c r="D104" s="204" t="s">
        <v>169</v>
      </c>
      <c r="E104" s="66">
        <v>163453961</v>
      </c>
      <c r="F104" s="66">
        <v>167427839</v>
      </c>
      <c r="G104" s="66">
        <v>171555341</v>
      </c>
      <c r="H104" s="66">
        <v>175832578</v>
      </c>
      <c r="I104" s="66">
        <v>180294830</v>
      </c>
      <c r="J104" s="66">
        <v>184949176</v>
      </c>
      <c r="K104" s="66">
        <v>189744990</v>
      </c>
      <c r="L104" s="66">
        <v>194742549</v>
      </c>
      <c r="M104" s="66">
        <v>199980949</v>
      </c>
      <c r="N104" s="66">
        <v>205388448</v>
      </c>
      <c r="O104" s="66">
        <v>210973069</v>
      </c>
      <c r="P104" s="66">
        <v>216706865</v>
      </c>
      <c r="Q104" s="66">
        <v>222495959</v>
      </c>
      <c r="R104" s="66">
        <v>228507880</v>
      </c>
      <c r="S104" s="66">
        <v>234861273</v>
      </c>
      <c r="T104" s="66">
        <v>241415576</v>
      </c>
      <c r="U104" s="66">
        <v>248105304</v>
      </c>
      <c r="V104" s="66">
        <v>254798463</v>
      </c>
      <c r="W104" s="66">
        <v>262035002</v>
      </c>
      <c r="X104" s="66">
        <v>269571043</v>
      </c>
      <c r="Y104" s="66">
        <v>276049311</v>
      </c>
      <c r="Z104" s="66">
        <v>282020641</v>
      </c>
      <c r="AA104" s="66">
        <v>289043160</v>
      </c>
      <c r="AB104" s="66">
        <v>296920640</v>
      </c>
      <c r="AC104" s="66">
        <v>305097813</v>
      </c>
      <c r="AD104" s="66">
        <v>313452117</v>
      </c>
      <c r="AE104" s="66">
        <v>321846502</v>
      </c>
      <c r="AF104" s="66">
        <v>330566338</v>
      </c>
      <c r="AG104" s="66">
        <v>339527267</v>
      </c>
      <c r="AH104" s="66">
        <v>348860257</v>
      </c>
      <c r="AI104" s="66">
        <v>358121820</v>
      </c>
      <c r="AJ104" s="66">
        <v>367531126</v>
      </c>
      <c r="AK104" s="66">
        <v>378502714</v>
      </c>
      <c r="AL104" s="66">
        <v>390576688</v>
      </c>
      <c r="AM104" s="66">
        <v>402287229</v>
      </c>
      <c r="AN104" s="66">
        <v>413913354</v>
      </c>
      <c r="AO104" s="66">
        <v>425839678</v>
      </c>
      <c r="AP104" s="66">
        <v>437721228</v>
      </c>
      <c r="AQ104" s="66">
        <v>449883034</v>
      </c>
      <c r="AR104" s="66">
        <v>462533086</v>
      </c>
      <c r="AS104" s="66">
        <v>475127894</v>
      </c>
      <c r="AT104" s="66">
        <v>488040621</v>
      </c>
      <c r="AU104" s="66">
        <v>502494432</v>
      </c>
      <c r="AV104" s="66">
        <v>517663749</v>
      </c>
      <c r="AW104" s="66">
        <v>532571131</v>
      </c>
      <c r="AX104" s="66">
        <v>547936900</v>
      </c>
      <c r="AY104" s="66">
        <v>563930944</v>
      </c>
      <c r="AZ104" s="66">
        <v>579864063</v>
      </c>
      <c r="BA104" s="66">
        <v>596301357</v>
      </c>
      <c r="BB104" s="66">
        <v>613535903</v>
      </c>
      <c r="BC104" s="66">
        <v>630953183</v>
      </c>
      <c r="BD104" s="66">
        <v>648927117</v>
      </c>
      <c r="BE104" s="66">
        <v>667520863</v>
      </c>
      <c r="BF104" s="66">
        <v>686620331</v>
      </c>
      <c r="BG104" s="66">
        <v>706617213</v>
      </c>
      <c r="BH104" s="66">
        <v>727129254</v>
      </c>
      <c r="BI104" s="66">
        <v>748356635</v>
      </c>
      <c r="BJ104" s="66">
        <v>770390212</v>
      </c>
      <c r="BK104" s="66">
        <v>792615894</v>
      </c>
      <c r="BL104" s="66">
        <v>815100831</v>
      </c>
      <c r="BM104" s="66">
        <v>838066650</v>
      </c>
      <c r="BN104" s="66">
        <v>861156745</v>
      </c>
      <c r="BO104" s="66">
        <v>884288332</v>
      </c>
      <c r="BP104" s="66">
        <v>907995430</v>
      </c>
      <c r="BQ104" s="204" t="s">
        <v>139</v>
      </c>
    </row>
    <row r="105" spans="1:69" x14ac:dyDescent="0.2">
      <c r="A105" s="204" t="s">
        <v>43</v>
      </c>
      <c r="B105" s="204" t="s">
        <v>345</v>
      </c>
      <c r="C105" s="204" t="s">
        <v>168</v>
      </c>
      <c r="D105" s="204" t="s">
        <v>169</v>
      </c>
      <c r="E105" s="66">
        <v>4140181</v>
      </c>
      <c r="F105" s="66">
        <v>4167292</v>
      </c>
      <c r="G105" s="66">
        <v>4196712</v>
      </c>
      <c r="H105" s="66">
        <v>4225675</v>
      </c>
      <c r="I105" s="66">
        <v>4252876</v>
      </c>
      <c r="J105" s="66">
        <v>4280923</v>
      </c>
      <c r="K105" s="66">
        <v>4310701</v>
      </c>
      <c r="L105" s="66">
        <v>4338683</v>
      </c>
      <c r="M105" s="66">
        <v>4365628</v>
      </c>
      <c r="N105" s="66">
        <v>4391490</v>
      </c>
      <c r="O105" s="66">
        <v>4412252</v>
      </c>
      <c r="P105" s="66">
        <v>4431275</v>
      </c>
      <c r="Q105" s="66">
        <v>4450564</v>
      </c>
      <c r="R105" s="66">
        <v>4470161</v>
      </c>
      <c r="S105" s="66">
        <v>4490660</v>
      </c>
      <c r="T105" s="66">
        <v>4512082</v>
      </c>
      <c r="U105" s="66">
        <v>4535934</v>
      </c>
      <c r="V105" s="66">
        <v>4559571</v>
      </c>
      <c r="W105" s="66">
        <v>4581085</v>
      </c>
      <c r="X105" s="66">
        <v>4594778</v>
      </c>
      <c r="Y105" s="66">
        <v>4599782</v>
      </c>
      <c r="Z105" s="66">
        <v>4611509</v>
      </c>
      <c r="AA105" s="66">
        <v>4634234</v>
      </c>
      <c r="AB105" s="66">
        <v>4658254</v>
      </c>
      <c r="AC105" s="66">
        <v>4680285</v>
      </c>
      <c r="AD105" s="66">
        <v>4701417</v>
      </c>
      <c r="AE105" s="66">
        <v>4721446</v>
      </c>
      <c r="AF105" s="66">
        <v>4739745</v>
      </c>
      <c r="AG105" s="66">
        <v>4755207</v>
      </c>
      <c r="AH105" s="66">
        <v>4767260</v>
      </c>
      <c r="AI105" s="66">
        <v>4777368</v>
      </c>
      <c r="AJ105" s="66">
        <v>4689022</v>
      </c>
      <c r="AK105" s="66">
        <v>4575818</v>
      </c>
      <c r="AL105" s="66">
        <v>4600463</v>
      </c>
      <c r="AM105" s="66">
        <v>4652024</v>
      </c>
      <c r="AN105" s="66">
        <v>4620030</v>
      </c>
      <c r="AO105" s="66">
        <v>4557097</v>
      </c>
      <c r="AP105" s="66">
        <v>4534920</v>
      </c>
      <c r="AQ105" s="66">
        <v>4532135</v>
      </c>
      <c r="AR105" s="66">
        <v>4512597</v>
      </c>
      <c r="AS105" s="66">
        <v>4468302</v>
      </c>
      <c r="AT105" s="66">
        <v>4299642</v>
      </c>
      <c r="AU105" s="66">
        <v>4302174</v>
      </c>
      <c r="AV105" s="66">
        <v>4303399</v>
      </c>
      <c r="AW105" s="66">
        <v>4304600</v>
      </c>
      <c r="AX105" s="66">
        <v>4310145</v>
      </c>
      <c r="AY105" s="66">
        <v>4311159</v>
      </c>
      <c r="AZ105" s="66">
        <v>4310217</v>
      </c>
      <c r="BA105" s="66">
        <v>4309705</v>
      </c>
      <c r="BB105" s="66">
        <v>4305181</v>
      </c>
      <c r="BC105" s="66">
        <v>4295427</v>
      </c>
      <c r="BD105" s="66">
        <v>4280622</v>
      </c>
      <c r="BE105" s="66">
        <v>4267558</v>
      </c>
      <c r="BF105" s="66">
        <v>4255689</v>
      </c>
      <c r="BG105" s="66">
        <v>4238389</v>
      </c>
      <c r="BH105" s="66">
        <v>4203604</v>
      </c>
      <c r="BI105" s="66">
        <v>4174349</v>
      </c>
      <c r="BJ105" s="66">
        <v>4124531</v>
      </c>
      <c r="BK105" s="66">
        <v>4087843</v>
      </c>
      <c r="BL105" s="66">
        <v>4065253</v>
      </c>
      <c r="BM105" s="66">
        <v>4047680</v>
      </c>
      <c r="BN105" s="66">
        <v>3878981</v>
      </c>
      <c r="BO105" s="66">
        <v>3855641</v>
      </c>
      <c r="BP105" s="66">
        <v>3853200</v>
      </c>
      <c r="BQ105" s="204" t="s">
        <v>139</v>
      </c>
    </row>
    <row r="106" spans="1:69" x14ac:dyDescent="0.2">
      <c r="A106" s="204" t="s">
        <v>346</v>
      </c>
      <c r="B106" s="204" t="s">
        <v>347</v>
      </c>
      <c r="C106" s="204" t="s">
        <v>168</v>
      </c>
      <c r="D106" s="204" t="s">
        <v>169</v>
      </c>
      <c r="E106" s="66">
        <v>3901139</v>
      </c>
      <c r="F106" s="66">
        <v>3974934</v>
      </c>
      <c r="G106" s="66">
        <v>4049504</v>
      </c>
      <c r="H106" s="66">
        <v>4122260</v>
      </c>
      <c r="I106" s="66">
        <v>4196349</v>
      </c>
      <c r="J106" s="66">
        <v>4274348</v>
      </c>
      <c r="K106" s="66">
        <v>4352949</v>
      </c>
      <c r="L106" s="66">
        <v>4432716</v>
      </c>
      <c r="M106" s="66">
        <v>4514006</v>
      </c>
      <c r="N106" s="66">
        <v>4596642</v>
      </c>
      <c r="O106" s="66">
        <v>4680812</v>
      </c>
      <c r="P106" s="66">
        <v>4766423</v>
      </c>
      <c r="Q106" s="66">
        <v>4853117</v>
      </c>
      <c r="R106" s="66">
        <v>4940710</v>
      </c>
      <c r="S106" s="66">
        <v>5030652</v>
      </c>
      <c r="T106" s="66">
        <v>5124560</v>
      </c>
      <c r="U106" s="66">
        <v>5222342</v>
      </c>
      <c r="V106" s="66">
        <v>5323827</v>
      </c>
      <c r="W106" s="66">
        <v>5428667</v>
      </c>
      <c r="X106" s="66">
        <v>5536423</v>
      </c>
      <c r="Y106" s="66">
        <v>5646676</v>
      </c>
      <c r="Z106" s="66">
        <v>5760197</v>
      </c>
      <c r="AA106" s="66">
        <v>5877684</v>
      </c>
      <c r="AB106" s="66">
        <v>5997739</v>
      </c>
      <c r="AC106" s="66">
        <v>6119932</v>
      </c>
      <c r="AD106" s="66">
        <v>6245539</v>
      </c>
      <c r="AE106" s="66">
        <v>6375097</v>
      </c>
      <c r="AF106" s="66">
        <v>6508349</v>
      </c>
      <c r="AG106" s="66">
        <v>6644959</v>
      </c>
      <c r="AH106" s="66">
        <v>6784161</v>
      </c>
      <c r="AI106" s="66">
        <v>6925331</v>
      </c>
      <c r="AJ106" s="66">
        <v>7066055</v>
      </c>
      <c r="AK106" s="66">
        <v>7205780</v>
      </c>
      <c r="AL106" s="66">
        <v>7345940</v>
      </c>
      <c r="AM106" s="66">
        <v>7486091</v>
      </c>
      <c r="AN106" s="66">
        <v>7627316</v>
      </c>
      <c r="AO106" s="66">
        <v>7770593</v>
      </c>
      <c r="AP106" s="66">
        <v>7915172</v>
      </c>
      <c r="AQ106" s="66">
        <v>8060896</v>
      </c>
      <c r="AR106" s="66">
        <v>8208941</v>
      </c>
      <c r="AS106" s="66">
        <v>8360225</v>
      </c>
      <c r="AT106" s="66">
        <v>8511728</v>
      </c>
      <c r="AU106" s="66">
        <v>8661546</v>
      </c>
      <c r="AV106" s="66">
        <v>8812245</v>
      </c>
      <c r="AW106" s="66">
        <v>8961489</v>
      </c>
      <c r="AX106" s="66">
        <v>9111900</v>
      </c>
      <c r="AY106" s="66">
        <v>9266288</v>
      </c>
      <c r="AZ106" s="66">
        <v>9420826</v>
      </c>
      <c r="BA106" s="66">
        <v>9575247</v>
      </c>
      <c r="BB106" s="66">
        <v>9730638</v>
      </c>
      <c r="BC106" s="66">
        <v>9842880</v>
      </c>
      <c r="BD106" s="66">
        <v>9954312</v>
      </c>
      <c r="BE106" s="66">
        <v>10108539</v>
      </c>
      <c r="BF106" s="66">
        <v>10261206</v>
      </c>
      <c r="BG106" s="66">
        <v>10412740</v>
      </c>
      <c r="BH106" s="66">
        <v>10563757</v>
      </c>
      <c r="BI106" s="66">
        <v>10713849</v>
      </c>
      <c r="BJ106" s="66">
        <v>10863543</v>
      </c>
      <c r="BK106" s="66">
        <v>11012421</v>
      </c>
      <c r="BL106" s="66">
        <v>11160438</v>
      </c>
      <c r="BM106" s="66">
        <v>11306801</v>
      </c>
      <c r="BN106" s="66">
        <v>11447569</v>
      </c>
      <c r="BO106" s="66">
        <v>11584996</v>
      </c>
      <c r="BP106" s="66">
        <v>11724763</v>
      </c>
      <c r="BQ106" s="204" t="s">
        <v>139</v>
      </c>
    </row>
    <row r="107" spans="1:69" x14ac:dyDescent="0.2">
      <c r="A107" s="204" t="s">
        <v>40</v>
      </c>
      <c r="B107" s="204" t="s">
        <v>348</v>
      </c>
      <c r="C107" s="204" t="s">
        <v>168</v>
      </c>
      <c r="D107" s="204" t="s">
        <v>169</v>
      </c>
      <c r="E107" s="66">
        <v>9983967</v>
      </c>
      <c r="F107" s="66">
        <v>10029321</v>
      </c>
      <c r="G107" s="66">
        <v>10061734</v>
      </c>
      <c r="H107" s="66">
        <v>10087947</v>
      </c>
      <c r="I107" s="66">
        <v>10119835</v>
      </c>
      <c r="J107" s="66">
        <v>10147935</v>
      </c>
      <c r="K107" s="66">
        <v>10178653</v>
      </c>
      <c r="L107" s="66">
        <v>10216604</v>
      </c>
      <c r="M107" s="66">
        <v>10255815</v>
      </c>
      <c r="N107" s="66">
        <v>10298723</v>
      </c>
      <c r="O107" s="66">
        <v>10337910</v>
      </c>
      <c r="P107" s="66">
        <v>10367537</v>
      </c>
      <c r="Q107" s="66">
        <v>10398489</v>
      </c>
      <c r="R107" s="66">
        <v>10432055</v>
      </c>
      <c r="S107" s="66">
        <v>10478720</v>
      </c>
      <c r="T107" s="66">
        <v>10540525</v>
      </c>
      <c r="U107" s="66">
        <v>10598677</v>
      </c>
      <c r="V107" s="66">
        <v>10648031</v>
      </c>
      <c r="W107" s="66">
        <v>10684822</v>
      </c>
      <c r="X107" s="66">
        <v>10704152</v>
      </c>
      <c r="Y107" s="66">
        <v>10711122</v>
      </c>
      <c r="Z107" s="66">
        <v>10711848</v>
      </c>
      <c r="AA107" s="66">
        <v>10705535</v>
      </c>
      <c r="AB107" s="66">
        <v>10689463</v>
      </c>
      <c r="AC107" s="66">
        <v>10668095</v>
      </c>
      <c r="AD107" s="66">
        <v>10648713</v>
      </c>
      <c r="AE107" s="66">
        <v>10630564</v>
      </c>
      <c r="AF107" s="66">
        <v>10612741</v>
      </c>
      <c r="AG107" s="66">
        <v>10596487</v>
      </c>
      <c r="AH107" s="66">
        <v>10481719</v>
      </c>
      <c r="AI107" s="66">
        <v>10373988</v>
      </c>
      <c r="AJ107" s="66">
        <v>10373400</v>
      </c>
      <c r="AK107" s="66">
        <v>10369341</v>
      </c>
      <c r="AL107" s="66">
        <v>10357523</v>
      </c>
      <c r="AM107" s="66">
        <v>10343355</v>
      </c>
      <c r="AN107" s="66">
        <v>10328965</v>
      </c>
      <c r="AO107" s="66">
        <v>10311238</v>
      </c>
      <c r="AP107" s="66">
        <v>10290486</v>
      </c>
      <c r="AQ107" s="66">
        <v>10266570</v>
      </c>
      <c r="AR107" s="66">
        <v>10237530</v>
      </c>
      <c r="AS107" s="66">
        <v>10210971</v>
      </c>
      <c r="AT107" s="66">
        <v>10187576</v>
      </c>
      <c r="AU107" s="66">
        <v>10158608</v>
      </c>
      <c r="AV107" s="66">
        <v>10129552</v>
      </c>
      <c r="AW107" s="66">
        <v>10107146</v>
      </c>
      <c r="AX107" s="66">
        <v>10087065</v>
      </c>
      <c r="AY107" s="66">
        <v>10071370</v>
      </c>
      <c r="AZ107" s="66">
        <v>10055780</v>
      </c>
      <c r="BA107" s="66">
        <v>10038188</v>
      </c>
      <c r="BB107" s="66">
        <v>10022650</v>
      </c>
      <c r="BC107" s="66">
        <v>10000023</v>
      </c>
      <c r="BD107" s="66">
        <v>9971727</v>
      </c>
      <c r="BE107" s="66">
        <v>9920362</v>
      </c>
      <c r="BF107" s="66">
        <v>9893082</v>
      </c>
      <c r="BG107" s="66">
        <v>9866468</v>
      </c>
      <c r="BH107" s="66">
        <v>9843028</v>
      </c>
      <c r="BI107" s="66">
        <v>9814023</v>
      </c>
      <c r="BJ107" s="66">
        <v>9787966</v>
      </c>
      <c r="BK107" s="66">
        <v>9775564</v>
      </c>
      <c r="BL107" s="66">
        <v>9771141</v>
      </c>
      <c r="BM107" s="66">
        <v>9750149</v>
      </c>
      <c r="BN107" s="66">
        <v>9709891</v>
      </c>
      <c r="BO107" s="66">
        <v>9643048</v>
      </c>
      <c r="BP107" s="66">
        <v>9589872</v>
      </c>
      <c r="BQ107" s="204" t="s">
        <v>139</v>
      </c>
    </row>
    <row r="108" spans="1:69" x14ac:dyDescent="0.2">
      <c r="A108" s="204" t="s">
        <v>349</v>
      </c>
      <c r="B108" s="204" t="s">
        <v>350</v>
      </c>
      <c r="C108" s="204" t="s">
        <v>168</v>
      </c>
      <c r="D108" s="204" t="s">
        <v>169</v>
      </c>
      <c r="E108" s="66">
        <v>1904142765</v>
      </c>
      <c r="F108" s="66">
        <v>1925829506</v>
      </c>
      <c r="G108" s="66">
        <v>1960383924</v>
      </c>
      <c r="H108" s="66">
        <v>2006828445</v>
      </c>
      <c r="I108" s="66">
        <v>2053311947</v>
      </c>
      <c r="J108" s="66">
        <v>2100281677</v>
      </c>
      <c r="K108" s="66">
        <v>2149863866</v>
      </c>
      <c r="L108" s="66">
        <v>2199183946</v>
      </c>
      <c r="M108" s="66">
        <v>2249980136</v>
      </c>
      <c r="N108" s="66">
        <v>2302867176</v>
      </c>
      <c r="O108" s="66">
        <v>2356892546</v>
      </c>
      <c r="P108" s="66">
        <v>2412012184</v>
      </c>
      <c r="Q108" s="66">
        <v>2466068634</v>
      </c>
      <c r="R108" s="66">
        <v>2519871313</v>
      </c>
      <c r="S108" s="66">
        <v>2572840435</v>
      </c>
      <c r="T108" s="66">
        <v>2624186688</v>
      </c>
      <c r="U108" s="66">
        <v>2674969821</v>
      </c>
      <c r="V108" s="66">
        <v>2724949752</v>
      </c>
      <c r="W108" s="66">
        <v>2774937121</v>
      </c>
      <c r="X108" s="66">
        <v>2825639414</v>
      </c>
      <c r="Y108" s="66">
        <v>2877115899</v>
      </c>
      <c r="Z108" s="66">
        <v>2930329552</v>
      </c>
      <c r="AA108" s="66">
        <v>2986059777</v>
      </c>
      <c r="AB108" s="66">
        <v>3042087759</v>
      </c>
      <c r="AC108" s="66">
        <v>3097942924</v>
      </c>
      <c r="AD108" s="66">
        <v>3154738668</v>
      </c>
      <c r="AE108" s="66">
        <v>3213395968</v>
      </c>
      <c r="AF108" s="66">
        <v>3273803609</v>
      </c>
      <c r="AG108" s="66">
        <v>3334531476</v>
      </c>
      <c r="AH108" s="66">
        <v>3394353995</v>
      </c>
      <c r="AI108" s="66">
        <v>3453648037</v>
      </c>
      <c r="AJ108" s="66">
        <v>3511638756</v>
      </c>
      <c r="AK108" s="66">
        <v>3566912141</v>
      </c>
      <c r="AL108" s="66">
        <v>3620616438</v>
      </c>
      <c r="AM108" s="66">
        <v>3673830207</v>
      </c>
      <c r="AN108" s="66">
        <v>3726486149</v>
      </c>
      <c r="AO108" s="66">
        <v>3778679694</v>
      </c>
      <c r="AP108" s="66">
        <v>3830663657</v>
      </c>
      <c r="AQ108" s="66">
        <v>3881872613</v>
      </c>
      <c r="AR108" s="66">
        <v>3931470705</v>
      </c>
      <c r="AS108" s="66">
        <v>3979356320</v>
      </c>
      <c r="AT108" s="66">
        <v>4026403756</v>
      </c>
      <c r="AU108" s="66">
        <v>4072303744</v>
      </c>
      <c r="AV108" s="66">
        <v>4117630166</v>
      </c>
      <c r="AW108" s="66">
        <v>4162927496</v>
      </c>
      <c r="AX108" s="66">
        <v>4207824263</v>
      </c>
      <c r="AY108" s="66">
        <v>4251458316</v>
      </c>
      <c r="AZ108" s="66">
        <v>4293654594</v>
      </c>
      <c r="BA108" s="66">
        <v>4336867656</v>
      </c>
      <c r="BB108" s="66">
        <v>4380820406</v>
      </c>
      <c r="BC108" s="66">
        <v>4424528755</v>
      </c>
      <c r="BD108" s="66">
        <v>4469961043</v>
      </c>
      <c r="BE108" s="66">
        <v>4517846874</v>
      </c>
      <c r="BF108" s="66">
        <v>4566948798</v>
      </c>
      <c r="BG108" s="66">
        <v>4615651856</v>
      </c>
      <c r="BH108" s="66">
        <v>4662836842</v>
      </c>
      <c r="BI108" s="66">
        <v>4708313438</v>
      </c>
      <c r="BJ108" s="66">
        <v>4752675645</v>
      </c>
      <c r="BK108" s="66">
        <v>4794094269</v>
      </c>
      <c r="BL108" s="66">
        <v>4832585266</v>
      </c>
      <c r="BM108" s="66">
        <v>4866828116</v>
      </c>
      <c r="BN108" s="66">
        <v>4894666421</v>
      </c>
      <c r="BO108" s="66">
        <v>4912348798</v>
      </c>
      <c r="BP108" s="66">
        <v>4937047867</v>
      </c>
      <c r="BQ108" s="204" t="s">
        <v>139</v>
      </c>
    </row>
    <row r="109" spans="1:69" x14ac:dyDescent="0.2">
      <c r="A109" s="204" t="s">
        <v>351</v>
      </c>
      <c r="B109" s="204" t="s">
        <v>352</v>
      </c>
      <c r="C109" s="204" t="s">
        <v>168</v>
      </c>
      <c r="D109" s="204" t="s">
        <v>169</v>
      </c>
      <c r="E109" s="66">
        <v>2298247983</v>
      </c>
      <c r="F109" s="66">
        <v>2329785708</v>
      </c>
      <c r="G109" s="66">
        <v>2374555774</v>
      </c>
      <c r="H109" s="66">
        <v>2431591328</v>
      </c>
      <c r="I109" s="66">
        <v>2489084003</v>
      </c>
      <c r="J109" s="66">
        <v>2547491977</v>
      </c>
      <c r="K109" s="66">
        <v>2608851292</v>
      </c>
      <c r="L109" s="66">
        <v>2670356128</v>
      </c>
      <c r="M109" s="66">
        <v>2733794158</v>
      </c>
      <c r="N109" s="66">
        <v>2799632817</v>
      </c>
      <c r="O109" s="66">
        <v>2866639928</v>
      </c>
      <c r="P109" s="66">
        <v>2934067335</v>
      </c>
      <c r="Q109" s="66">
        <v>3000875648</v>
      </c>
      <c r="R109" s="66">
        <v>3068779645</v>
      </c>
      <c r="S109" s="66">
        <v>3136417425</v>
      </c>
      <c r="T109" s="66">
        <v>3202651220</v>
      </c>
      <c r="U109" s="66">
        <v>3268442731</v>
      </c>
      <c r="V109" s="66">
        <v>3333971696</v>
      </c>
      <c r="W109" s="66">
        <v>3400614104</v>
      </c>
      <c r="X109" s="66">
        <v>3468899419</v>
      </c>
      <c r="Y109" s="66">
        <v>3538125231</v>
      </c>
      <c r="Z109" s="66">
        <v>3609391186</v>
      </c>
      <c r="AA109" s="66">
        <v>3684291030</v>
      </c>
      <c r="AB109" s="66">
        <v>3760049450</v>
      </c>
      <c r="AC109" s="66">
        <v>3835772578</v>
      </c>
      <c r="AD109" s="66">
        <v>3913078525</v>
      </c>
      <c r="AE109" s="66">
        <v>3992634841</v>
      </c>
      <c r="AF109" s="66">
        <v>4074363345</v>
      </c>
      <c r="AG109" s="66">
        <v>4156642221</v>
      </c>
      <c r="AH109" s="66">
        <v>4238479661</v>
      </c>
      <c r="AI109" s="66">
        <v>4320048688</v>
      </c>
      <c r="AJ109" s="66">
        <v>4400467505</v>
      </c>
      <c r="AK109" s="66">
        <v>4479108518</v>
      </c>
      <c r="AL109" s="66">
        <v>4557323479</v>
      </c>
      <c r="AM109" s="66">
        <v>4635143097</v>
      </c>
      <c r="AN109" s="66">
        <v>4712519365</v>
      </c>
      <c r="AO109" s="66">
        <v>4789922904</v>
      </c>
      <c r="AP109" s="66">
        <v>4867134757</v>
      </c>
      <c r="AQ109" s="66">
        <v>4943812366</v>
      </c>
      <c r="AR109" s="66">
        <v>5019457363</v>
      </c>
      <c r="AS109" s="66">
        <v>5094293697</v>
      </c>
      <c r="AT109" s="66">
        <v>5169110817</v>
      </c>
      <c r="AU109" s="66">
        <v>5243694285</v>
      </c>
      <c r="AV109" s="66">
        <v>5317975833</v>
      </c>
      <c r="AW109" s="66">
        <v>5392175010</v>
      </c>
      <c r="AX109" s="66">
        <v>5466351480</v>
      </c>
      <c r="AY109" s="66">
        <v>5540049563</v>
      </c>
      <c r="AZ109" s="66">
        <v>5612877854</v>
      </c>
      <c r="BA109" s="66">
        <v>5686788085</v>
      </c>
      <c r="BB109" s="66">
        <v>5762203524</v>
      </c>
      <c r="BC109" s="66">
        <v>5838903143</v>
      </c>
      <c r="BD109" s="66">
        <v>5917936328</v>
      </c>
      <c r="BE109" s="66">
        <v>5998753810</v>
      </c>
      <c r="BF109" s="66">
        <v>6079936045</v>
      </c>
      <c r="BG109" s="66">
        <v>6160835364</v>
      </c>
      <c r="BH109" s="66">
        <v>6240908648</v>
      </c>
      <c r="BI109" s="66">
        <v>6320624467</v>
      </c>
      <c r="BJ109" s="66">
        <v>6400602851</v>
      </c>
      <c r="BK109" s="66">
        <v>6478776303</v>
      </c>
      <c r="BL109" s="66">
        <v>6555193386</v>
      </c>
      <c r="BM109" s="66">
        <v>6628629499</v>
      </c>
      <c r="BN109" s="66">
        <v>6696373761</v>
      </c>
      <c r="BO109" s="66">
        <v>6754104791</v>
      </c>
      <c r="BP109" s="66">
        <v>6819750360</v>
      </c>
      <c r="BQ109" s="204" t="s">
        <v>139</v>
      </c>
    </row>
    <row r="110" spans="1:69" x14ac:dyDescent="0.2">
      <c r="A110" s="204" t="s">
        <v>353</v>
      </c>
      <c r="B110" s="204" t="s">
        <v>354</v>
      </c>
      <c r="C110" s="204" t="s">
        <v>168</v>
      </c>
      <c r="D110" s="204" t="s">
        <v>169</v>
      </c>
      <c r="E110" s="66">
        <v>394105218</v>
      </c>
      <c r="F110" s="66">
        <v>403956202</v>
      </c>
      <c r="G110" s="66">
        <v>414171850</v>
      </c>
      <c r="H110" s="66">
        <v>424762883</v>
      </c>
      <c r="I110" s="66">
        <v>435772056</v>
      </c>
      <c r="J110" s="66">
        <v>447210300</v>
      </c>
      <c r="K110" s="66">
        <v>458987426</v>
      </c>
      <c r="L110" s="66">
        <v>471172182</v>
      </c>
      <c r="M110" s="66">
        <v>483814022</v>
      </c>
      <c r="N110" s="66">
        <v>496765641</v>
      </c>
      <c r="O110" s="66">
        <v>509747382</v>
      </c>
      <c r="P110" s="66">
        <v>522055151</v>
      </c>
      <c r="Q110" s="66">
        <v>534807014</v>
      </c>
      <c r="R110" s="66">
        <v>548908332</v>
      </c>
      <c r="S110" s="66">
        <v>563576990</v>
      </c>
      <c r="T110" s="66">
        <v>578464532</v>
      </c>
      <c r="U110" s="66">
        <v>593472910</v>
      </c>
      <c r="V110" s="66">
        <v>609021944</v>
      </c>
      <c r="W110" s="66">
        <v>625676983</v>
      </c>
      <c r="X110" s="66">
        <v>643260005</v>
      </c>
      <c r="Y110" s="66">
        <v>661009332</v>
      </c>
      <c r="Z110" s="66">
        <v>679061634</v>
      </c>
      <c r="AA110" s="66">
        <v>698231253</v>
      </c>
      <c r="AB110" s="66">
        <v>717961691</v>
      </c>
      <c r="AC110" s="66">
        <v>737829654</v>
      </c>
      <c r="AD110" s="66">
        <v>758339857</v>
      </c>
      <c r="AE110" s="66">
        <v>779238873</v>
      </c>
      <c r="AF110" s="66">
        <v>800559736</v>
      </c>
      <c r="AG110" s="66">
        <v>822110745</v>
      </c>
      <c r="AH110" s="66">
        <v>844125666</v>
      </c>
      <c r="AI110" s="66">
        <v>866400651</v>
      </c>
      <c r="AJ110" s="66">
        <v>888828749</v>
      </c>
      <c r="AK110" s="66">
        <v>912196377</v>
      </c>
      <c r="AL110" s="66">
        <v>936707041</v>
      </c>
      <c r="AM110" s="66">
        <v>961312890</v>
      </c>
      <c r="AN110" s="66">
        <v>986033216</v>
      </c>
      <c r="AO110" s="66">
        <v>1011243210</v>
      </c>
      <c r="AP110" s="66">
        <v>1036471100</v>
      </c>
      <c r="AQ110" s="66">
        <v>1061939753</v>
      </c>
      <c r="AR110" s="66">
        <v>1087986658</v>
      </c>
      <c r="AS110" s="66">
        <v>1114937377</v>
      </c>
      <c r="AT110" s="66">
        <v>1142707061</v>
      </c>
      <c r="AU110" s="66">
        <v>1171390541</v>
      </c>
      <c r="AV110" s="66">
        <v>1200345667</v>
      </c>
      <c r="AW110" s="66">
        <v>1229247514</v>
      </c>
      <c r="AX110" s="66">
        <v>1258527217</v>
      </c>
      <c r="AY110" s="66">
        <v>1288591247</v>
      </c>
      <c r="AZ110" s="66">
        <v>1319223260</v>
      </c>
      <c r="BA110" s="66">
        <v>1349920429</v>
      </c>
      <c r="BB110" s="66">
        <v>1381383118</v>
      </c>
      <c r="BC110" s="66">
        <v>1414374388</v>
      </c>
      <c r="BD110" s="66">
        <v>1447975285</v>
      </c>
      <c r="BE110" s="66">
        <v>1480906936</v>
      </c>
      <c r="BF110" s="66">
        <v>1512987247</v>
      </c>
      <c r="BG110" s="66">
        <v>1545183508</v>
      </c>
      <c r="BH110" s="66">
        <v>1578071806</v>
      </c>
      <c r="BI110" s="66">
        <v>1612311029</v>
      </c>
      <c r="BJ110" s="66">
        <v>1647927206</v>
      </c>
      <c r="BK110" s="66">
        <v>1684682034</v>
      </c>
      <c r="BL110" s="66">
        <v>1722608120</v>
      </c>
      <c r="BM110" s="66">
        <v>1761801383</v>
      </c>
      <c r="BN110" s="66">
        <v>1801707340</v>
      </c>
      <c r="BO110" s="66">
        <v>1841755993</v>
      </c>
      <c r="BP110" s="66">
        <v>1882702493</v>
      </c>
      <c r="BQ110" s="204" t="s">
        <v>139</v>
      </c>
    </row>
    <row r="111" spans="1:69" x14ac:dyDescent="0.2">
      <c r="A111" s="204" t="s">
        <v>355</v>
      </c>
      <c r="B111" s="204" t="s">
        <v>356</v>
      </c>
      <c r="C111" s="204" t="s">
        <v>168</v>
      </c>
      <c r="D111" s="204" t="s">
        <v>169</v>
      </c>
      <c r="E111" s="66">
        <v>120817228</v>
      </c>
      <c r="F111" s="66">
        <v>123787114</v>
      </c>
      <c r="G111" s="66">
        <v>126862058</v>
      </c>
      <c r="H111" s="66">
        <v>130088814</v>
      </c>
      <c r="I111" s="66">
        <v>133448149</v>
      </c>
      <c r="J111" s="66">
        <v>136945840</v>
      </c>
      <c r="K111" s="66">
        <v>140571218</v>
      </c>
      <c r="L111" s="66">
        <v>144289794</v>
      </c>
      <c r="M111" s="66">
        <v>148122678</v>
      </c>
      <c r="N111" s="66">
        <v>152090704</v>
      </c>
      <c r="O111" s="66">
        <v>156188262</v>
      </c>
      <c r="P111" s="66">
        <v>160311126</v>
      </c>
      <c r="Q111" s="66">
        <v>164564539</v>
      </c>
      <c r="R111" s="66">
        <v>169101287</v>
      </c>
      <c r="S111" s="66">
        <v>173882120</v>
      </c>
      <c r="T111" s="66">
        <v>178942945</v>
      </c>
      <c r="U111" s="66">
        <v>184255432</v>
      </c>
      <c r="V111" s="66">
        <v>189819289</v>
      </c>
      <c r="W111" s="66">
        <v>195597910</v>
      </c>
      <c r="X111" s="66">
        <v>201759170</v>
      </c>
      <c r="Y111" s="66">
        <v>208958276</v>
      </c>
      <c r="Z111" s="66">
        <v>216739122</v>
      </c>
      <c r="AA111" s="66">
        <v>224210712</v>
      </c>
      <c r="AB111" s="66">
        <v>231163936</v>
      </c>
      <c r="AC111" s="66">
        <v>237939240</v>
      </c>
      <c r="AD111" s="66">
        <v>245258177</v>
      </c>
      <c r="AE111" s="66">
        <v>252983956</v>
      </c>
      <c r="AF111" s="66">
        <v>260915798</v>
      </c>
      <c r="AG111" s="66">
        <v>269037308</v>
      </c>
      <c r="AH111" s="66">
        <v>277221224</v>
      </c>
      <c r="AI111" s="66">
        <v>285458430</v>
      </c>
      <c r="AJ111" s="66">
        <v>293790697</v>
      </c>
      <c r="AK111" s="66">
        <v>301587423</v>
      </c>
      <c r="AL111" s="66">
        <v>309380669</v>
      </c>
      <c r="AM111" s="66">
        <v>317628977</v>
      </c>
      <c r="AN111" s="66">
        <v>326152635</v>
      </c>
      <c r="AO111" s="66">
        <v>335062226</v>
      </c>
      <c r="AP111" s="66">
        <v>344022548</v>
      </c>
      <c r="AQ111" s="66">
        <v>353079757</v>
      </c>
      <c r="AR111" s="66">
        <v>362258853</v>
      </c>
      <c r="AS111" s="66">
        <v>372181624</v>
      </c>
      <c r="AT111" s="66">
        <v>382432118</v>
      </c>
      <c r="AU111" s="66">
        <v>392011236</v>
      </c>
      <c r="AV111" s="66">
        <v>401318288</v>
      </c>
      <c r="AW111" s="66">
        <v>410960215</v>
      </c>
      <c r="AX111" s="66">
        <v>420690092</v>
      </c>
      <c r="AY111" s="66">
        <v>430617236</v>
      </c>
      <c r="AZ111" s="66">
        <v>440957937</v>
      </c>
      <c r="BA111" s="66">
        <v>451665010</v>
      </c>
      <c r="BB111" s="66">
        <v>462819210</v>
      </c>
      <c r="BC111" s="66">
        <v>474626536</v>
      </c>
      <c r="BD111" s="66">
        <v>486354807</v>
      </c>
      <c r="BE111" s="66">
        <v>497317025</v>
      </c>
      <c r="BF111" s="66">
        <v>507906365</v>
      </c>
      <c r="BG111" s="66">
        <v>518378284</v>
      </c>
      <c r="BH111" s="66">
        <v>528669692</v>
      </c>
      <c r="BI111" s="66">
        <v>538868249</v>
      </c>
      <c r="BJ111" s="66">
        <v>549511044</v>
      </c>
      <c r="BK111" s="66">
        <v>560698093</v>
      </c>
      <c r="BL111" s="66">
        <v>572192040</v>
      </c>
      <c r="BM111" s="66">
        <v>584212703</v>
      </c>
      <c r="BN111" s="66">
        <v>596608333</v>
      </c>
      <c r="BO111" s="66">
        <v>609342910</v>
      </c>
      <c r="BP111" s="66">
        <v>622553200</v>
      </c>
      <c r="BQ111" s="204" t="s">
        <v>139</v>
      </c>
    </row>
    <row r="112" spans="1:69" x14ac:dyDescent="0.2">
      <c r="A112" s="204" t="s">
        <v>357</v>
      </c>
      <c r="B112" s="204" t="s">
        <v>358</v>
      </c>
      <c r="C112" s="204" t="s">
        <v>168</v>
      </c>
      <c r="D112" s="204" t="s">
        <v>169</v>
      </c>
      <c r="E112" s="66">
        <v>88382881</v>
      </c>
      <c r="F112" s="66">
        <v>90816938</v>
      </c>
      <c r="G112" s="66">
        <v>93345489</v>
      </c>
      <c r="H112" s="66">
        <v>95962527</v>
      </c>
      <c r="I112" s="66">
        <v>98675061</v>
      </c>
      <c r="J112" s="66">
        <v>101157868</v>
      </c>
      <c r="K112" s="66">
        <v>103561105</v>
      </c>
      <c r="L112" s="66">
        <v>106260749</v>
      </c>
      <c r="M112" s="66">
        <v>109138723</v>
      </c>
      <c r="N112" s="66">
        <v>112149246</v>
      </c>
      <c r="O112" s="66">
        <v>115228394</v>
      </c>
      <c r="P112" s="66">
        <v>118347135</v>
      </c>
      <c r="Q112" s="66">
        <v>121504145</v>
      </c>
      <c r="R112" s="66">
        <v>124709058</v>
      </c>
      <c r="S112" s="66">
        <v>127945196</v>
      </c>
      <c r="T112" s="66">
        <v>131213215</v>
      </c>
      <c r="U112" s="66">
        <v>134521025</v>
      </c>
      <c r="V112" s="66">
        <v>137861540</v>
      </c>
      <c r="W112" s="66">
        <v>141250964</v>
      </c>
      <c r="X112" s="66">
        <v>144693087</v>
      </c>
      <c r="Y112" s="66">
        <v>148177096</v>
      </c>
      <c r="Z112" s="66">
        <v>151686337</v>
      </c>
      <c r="AA112" s="66">
        <v>155228658</v>
      </c>
      <c r="AB112" s="66">
        <v>158790611</v>
      </c>
      <c r="AC112" s="66">
        <v>162331962</v>
      </c>
      <c r="AD112" s="66">
        <v>165791694</v>
      </c>
      <c r="AE112" s="66">
        <v>169135273</v>
      </c>
      <c r="AF112" s="66">
        <v>172421390</v>
      </c>
      <c r="AG112" s="66">
        <v>175694647</v>
      </c>
      <c r="AH112" s="66">
        <v>178949174</v>
      </c>
      <c r="AI112" s="66">
        <v>182159874</v>
      </c>
      <c r="AJ112" s="66">
        <v>185361228</v>
      </c>
      <c r="AK112" s="66">
        <v>188558416</v>
      </c>
      <c r="AL112" s="66">
        <v>191737287</v>
      </c>
      <c r="AM112" s="66">
        <v>194928533</v>
      </c>
      <c r="AN112" s="66">
        <v>198140162</v>
      </c>
      <c r="AO112" s="66">
        <v>201373791</v>
      </c>
      <c r="AP112" s="66">
        <v>204628007</v>
      </c>
      <c r="AQ112" s="66">
        <v>207855486</v>
      </c>
      <c r="AR112" s="66">
        <v>210996910</v>
      </c>
      <c r="AS112" s="66">
        <v>214072421</v>
      </c>
      <c r="AT112" s="66">
        <v>217112437</v>
      </c>
      <c r="AU112" s="66">
        <v>220115092</v>
      </c>
      <c r="AV112" s="66">
        <v>223080121</v>
      </c>
      <c r="AW112" s="66">
        <v>225938595</v>
      </c>
      <c r="AX112" s="66">
        <v>228805144</v>
      </c>
      <c r="AY112" s="66">
        <v>231797427</v>
      </c>
      <c r="AZ112" s="66">
        <v>234858289</v>
      </c>
      <c r="BA112" s="66">
        <v>237936543</v>
      </c>
      <c r="BB112" s="66">
        <v>240981299</v>
      </c>
      <c r="BC112" s="66">
        <v>244016173</v>
      </c>
      <c r="BD112" s="66">
        <v>247099697</v>
      </c>
      <c r="BE112" s="66">
        <v>250222695</v>
      </c>
      <c r="BF112" s="66">
        <v>253275918</v>
      </c>
      <c r="BG112" s="66">
        <v>256229761</v>
      </c>
      <c r="BH112" s="66">
        <v>259091970</v>
      </c>
      <c r="BI112" s="66">
        <v>261850182</v>
      </c>
      <c r="BJ112" s="66">
        <v>264498852</v>
      </c>
      <c r="BK112" s="66">
        <v>267066843</v>
      </c>
      <c r="BL112" s="66">
        <v>269582878</v>
      </c>
      <c r="BM112" s="66">
        <v>271857970</v>
      </c>
      <c r="BN112" s="66">
        <v>273753191</v>
      </c>
      <c r="BO112" s="66">
        <v>275501339</v>
      </c>
      <c r="BP112" s="66">
        <v>277534122</v>
      </c>
      <c r="BQ112" s="204" t="s">
        <v>139</v>
      </c>
    </row>
    <row r="113" spans="1:69" x14ac:dyDescent="0.2">
      <c r="A113" s="204" t="s">
        <v>359</v>
      </c>
      <c r="B113" s="204" t="s">
        <v>360</v>
      </c>
      <c r="C113" s="204" t="s">
        <v>168</v>
      </c>
      <c r="D113" s="204" t="s">
        <v>169</v>
      </c>
      <c r="E113" s="66">
        <v>273287990</v>
      </c>
      <c r="F113" s="66">
        <v>280169088</v>
      </c>
      <c r="G113" s="66">
        <v>287309792</v>
      </c>
      <c r="H113" s="66">
        <v>294674069</v>
      </c>
      <c r="I113" s="66">
        <v>302323907</v>
      </c>
      <c r="J113" s="66">
        <v>310264460</v>
      </c>
      <c r="K113" s="66">
        <v>318416208</v>
      </c>
      <c r="L113" s="66">
        <v>326882388</v>
      </c>
      <c r="M113" s="66">
        <v>335691344</v>
      </c>
      <c r="N113" s="66">
        <v>344674937</v>
      </c>
      <c r="O113" s="66">
        <v>353559120</v>
      </c>
      <c r="P113" s="66">
        <v>361744025</v>
      </c>
      <c r="Q113" s="66">
        <v>370242475</v>
      </c>
      <c r="R113" s="66">
        <v>379807045</v>
      </c>
      <c r="S113" s="66">
        <v>389694870</v>
      </c>
      <c r="T113" s="66">
        <v>399521587</v>
      </c>
      <c r="U113" s="66">
        <v>409217478</v>
      </c>
      <c r="V113" s="66">
        <v>419202655</v>
      </c>
      <c r="W113" s="66">
        <v>430079073</v>
      </c>
      <c r="X113" s="66">
        <v>441500835</v>
      </c>
      <c r="Y113" s="66">
        <v>452051056</v>
      </c>
      <c r="Z113" s="66">
        <v>462322512</v>
      </c>
      <c r="AA113" s="66">
        <v>474020541</v>
      </c>
      <c r="AB113" s="66">
        <v>486797755</v>
      </c>
      <c r="AC113" s="66">
        <v>499890414</v>
      </c>
      <c r="AD113" s="66">
        <v>513081680</v>
      </c>
      <c r="AE113" s="66">
        <v>526254917</v>
      </c>
      <c r="AF113" s="66">
        <v>539643938</v>
      </c>
      <c r="AG113" s="66">
        <v>553073437</v>
      </c>
      <c r="AH113" s="66">
        <v>566904442</v>
      </c>
      <c r="AI113" s="66">
        <v>580942221</v>
      </c>
      <c r="AJ113" s="66">
        <v>595038052</v>
      </c>
      <c r="AK113" s="66">
        <v>610608954</v>
      </c>
      <c r="AL113" s="66">
        <v>627326372</v>
      </c>
      <c r="AM113" s="66">
        <v>643683913</v>
      </c>
      <c r="AN113" s="66">
        <v>659880581</v>
      </c>
      <c r="AO113" s="66">
        <v>676180984</v>
      </c>
      <c r="AP113" s="66">
        <v>692448552</v>
      </c>
      <c r="AQ113" s="66">
        <v>708859996</v>
      </c>
      <c r="AR113" s="66">
        <v>725727805</v>
      </c>
      <c r="AS113" s="66">
        <v>742755753</v>
      </c>
      <c r="AT113" s="66">
        <v>760274943</v>
      </c>
      <c r="AU113" s="66">
        <v>779379305</v>
      </c>
      <c r="AV113" s="66">
        <v>799027379</v>
      </c>
      <c r="AW113" s="66">
        <v>818287299</v>
      </c>
      <c r="AX113" s="66">
        <v>837837125</v>
      </c>
      <c r="AY113" s="66">
        <v>857974011</v>
      </c>
      <c r="AZ113" s="66">
        <v>878265323</v>
      </c>
      <c r="BA113" s="66">
        <v>898255419</v>
      </c>
      <c r="BB113" s="66">
        <v>918563908</v>
      </c>
      <c r="BC113" s="66">
        <v>939747852</v>
      </c>
      <c r="BD113" s="66">
        <v>961620478</v>
      </c>
      <c r="BE113" s="66">
        <v>983589911</v>
      </c>
      <c r="BF113" s="66">
        <v>1005080882</v>
      </c>
      <c r="BG113" s="66">
        <v>1026805224</v>
      </c>
      <c r="BH113" s="66">
        <v>1049402114</v>
      </c>
      <c r="BI113" s="66">
        <v>1073442780</v>
      </c>
      <c r="BJ113" s="66">
        <v>1098416162</v>
      </c>
      <c r="BK113" s="66">
        <v>1123983941</v>
      </c>
      <c r="BL113" s="66">
        <v>1150416080</v>
      </c>
      <c r="BM113" s="66">
        <v>1177588680</v>
      </c>
      <c r="BN113" s="66">
        <v>1205099007</v>
      </c>
      <c r="BO113" s="66">
        <v>1232413083</v>
      </c>
      <c r="BP113" s="66">
        <v>1260149293</v>
      </c>
      <c r="BQ113" s="204" t="s">
        <v>139</v>
      </c>
    </row>
    <row r="114" spans="1:69" x14ac:dyDescent="0.2">
      <c r="A114" s="204" t="s">
        <v>361</v>
      </c>
      <c r="B114" s="204" t="s">
        <v>362</v>
      </c>
      <c r="C114" s="204" t="s">
        <v>168</v>
      </c>
      <c r="D114" s="204" t="s">
        <v>169</v>
      </c>
      <c r="E114" s="66">
        <v>48793</v>
      </c>
      <c r="F114" s="66">
        <v>48422</v>
      </c>
      <c r="G114" s="66">
        <v>48669</v>
      </c>
      <c r="H114" s="66">
        <v>49131</v>
      </c>
      <c r="I114" s="66">
        <v>49597</v>
      </c>
      <c r="J114" s="66">
        <v>50057</v>
      </c>
      <c r="K114" s="66">
        <v>50718</v>
      </c>
      <c r="L114" s="66">
        <v>51731</v>
      </c>
      <c r="M114" s="66">
        <v>52910</v>
      </c>
      <c r="N114" s="66">
        <v>54099</v>
      </c>
      <c r="O114" s="66">
        <v>55298</v>
      </c>
      <c r="P114" s="66">
        <v>56431</v>
      </c>
      <c r="Q114" s="66">
        <v>57419</v>
      </c>
      <c r="R114" s="66">
        <v>58325</v>
      </c>
      <c r="S114" s="66">
        <v>59179</v>
      </c>
      <c r="T114" s="66">
        <v>59949</v>
      </c>
      <c r="U114" s="66">
        <v>60701</v>
      </c>
      <c r="V114" s="66">
        <v>61506</v>
      </c>
      <c r="W114" s="66">
        <v>62333</v>
      </c>
      <c r="X114" s="66">
        <v>63172</v>
      </c>
      <c r="Y114" s="66">
        <v>64022</v>
      </c>
      <c r="Z114" s="66">
        <v>64558</v>
      </c>
      <c r="AA114" s="66">
        <v>64654</v>
      </c>
      <c r="AB114" s="66">
        <v>64598</v>
      </c>
      <c r="AC114" s="66">
        <v>64500</v>
      </c>
      <c r="AD114" s="66">
        <v>64376</v>
      </c>
      <c r="AE114" s="66">
        <v>64663</v>
      </c>
      <c r="AF114" s="66">
        <v>65554</v>
      </c>
      <c r="AG114" s="66">
        <v>66636</v>
      </c>
      <c r="AH114" s="66">
        <v>67740</v>
      </c>
      <c r="AI114" s="66">
        <v>68865</v>
      </c>
      <c r="AJ114" s="66">
        <v>69770</v>
      </c>
      <c r="AK114" s="66">
        <v>70307</v>
      </c>
      <c r="AL114" s="66">
        <v>70710</v>
      </c>
      <c r="AM114" s="66">
        <v>71094</v>
      </c>
      <c r="AN114" s="66">
        <v>71454</v>
      </c>
      <c r="AO114" s="66">
        <v>71981</v>
      </c>
      <c r="AP114" s="66">
        <v>72793</v>
      </c>
      <c r="AQ114" s="66">
        <v>73727</v>
      </c>
      <c r="AR114" s="66">
        <v>74668</v>
      </c>
      <c r="AS114" s="66">
        <v>75562</v>
      </c>
      <c r="AT114" s="66">
        <v>76398</v>
      </c>
      <c r="AU114" s="66">
        <v>77183</v>
      </c>
      <c r="AV114" s="66">
        <v>77939</v>
      </c>
      <c r="AW114" s="66">
        <v>78677</v>
      </c>
      <c r="AX114" s="66">
        <v>79415</v>
      </c>
      <c r="AY114" s="66">
        <v>80228</v>
      </c>
      <c r="AZ114" s="66">
        <v>81100</v>
      </c>
      <c r="BA114" s="66">
        <v>81997</v>
      </c>
      <c r="BB114" s="66">
        <v>82915</v>
      </c>
      <c r="BC114" s="66">
        <v>83828</v>
      </c>
      <c r="BD114" s="66">
        <v>84350</v>
      </c>
      <c r="BE114" s="66">
        <v>84338</v>
      </c>
      <c r="BF114" s="66">
        <v>84144</v>
      </c>
      <c r="BG114" s="66">
        <v>83896</v>
      </c>
      <c r="BH114" s="66">
        <v>83593</v>
      </c>
      <c r="BI114" s="66">
        <v>83450</v>
      </c>
      <c r="BJ114" s="66">
        <v>83580</v>
      </c>
      <c r="BK114" s="66">
        <v>83775</v>
      </c>
      <c r="BL114" s="66">
        <v>83933</v>
      </c>
      <c r="BM114" s="66">
        <v>84046</v>
      </c>
      <c r="BN114" s="66">
        <v>84263</v>
      </c>
      <c r="BO114" s="66">
        <v>84519</v>
      </c>
      <c r="BP114" s="66">
        <v>84710</v>
      </c>
      <c r="BQ114" s="204" t="s">
        <v>139</v>
      </c>
    </row>
    <row r="115" spans="1:69" x14ac:dyDescent="0.2">
      <c r="A115" s="204" t="s">
        <v>363</v>
      </c>
      <c r="B115" s="204" t="s">
        <v>364</v>
      </c>
      <c r="C115" s="204" t="s">
        <v>168</v>
      </c>
      <c r="D115" s="204" t="s">
        <v>169</v>
      </c>
      <c r="E115" s="66">
        <v>445954579</v>
      </c>
      <c r="F115" s="66">
        <v>456351876</v>
      </c>
      <c r="G115" s="66">
        <v>467024193</v>
      </c>
      <c r="H115" s="66">
        <v>477933619</v>
      </c>
      <c r="I115" s="66">
        <v>489059309</v>
      </c>
      <c r="J115" s="66">
        <v>500114346</v>
      </c>
      <c r="K115" s="66">
        <v>510992617</v>
      </c>
      <c r="L115" s="66">
        <v>521987069</v>
      </c>
      <c r="M115" s="66">
        <v>533431909</v>
      </c>
      <c r="N115" s="66">
        <v>545314670</v>
      </c>
      <c r="O115" s="66">
        <v>557501301</v>
      </c>
      <c r="P115" s="66">
        <v>569999178</v>
      </c>
      <c r="Q115" s="66">
        <v>582837973</v>
      </c>
      <c r="R115" s="66">
        <v>596107483</v>
      </c>
      <c r="S115" s="66">
        <v>609721951</v>
      </c>
      <c r="T115" s="66">
        <v>623524219</v>
      </c>
      <c r="U115" s="66">
        <v>637451448</v>
      </c>
      <c r="V115" s="66">
        <v>651685628</v>
      </c>
      <c r="W115" s="66">
        <v>666267760</v>
      </c>
      <c r="X115" s="66">
        <v>681248383</v>
      </c>
      <c r="Y115" s="66">
        <v>696828385</v>
      </c>
      <c r="Z115" s="66">
        <v>712869298</v>
      </c>
      <c r="AA115" s="66">
        <v>729169466</v>
      </c>
      <c r="AB115" s="66">
        <v>745826546</v>
      </c>
      <c r="AC115" s="66">
        <v>762895156</v>
      </c>
      <c r="AD115" s="66">
        <v>780242084</v>
      </c>
      <c r="AE115" s="66">
        <v>797878993</v>
      </c>
      <c r="AF115" s="66">
        <v>815716125</v>
      </c>
      <c r="AG115" s="66">
        <v>833729681</v>
      </c>
      <c r="AH115" s="66">
        <v>852012673</v>
      </c>
      <c r="AI115" s="66">
        <v>870452165</v>
      </c>
      <c r="AJ115" s="66">
        <v>888941756</v>
      </c>
      <c r="AK115" s="66">
        <v>907574049</v>
      </c>
      <c r="AL115" s="66">
        <v>926351297</v>
      </c>
      <c r="AM115" s="66">
        <v>945261958</v>
      </c>
      <c r="AN115" s="66">
        <v>964279129</v>
      </c>
      <c r="AO115" s="66">
        <v>983281218</v>
      </c>
      <c r="AP115" s="66">
        <v>1002335230</v>
      </c>
      <c r="AQ115" s="66">
        <v>1021434576</v>
      </c>
      <c r="AR115" s="66">
        <v>1040500054</v>
      </c>
      <c r="AS115" s="66">
        <v>1059633675</v>
      </c>
      <c r="AT115" s="66">
        <v>1078970907</v>
      </c>
      <c r="AU115" s="66">
        <v>1098313039</v>
      </c>
      <c r="AV115" s="66">
        <v>1117415123</v>
      </c>
      <c r="AW115" s="66">
        <v>1136264583</v>
      </c>
      <c r="AX115" s="66">
        <v>1154638713</v>
      </c>
      <c r="AY115" s="66">
        <v>1172373788</v>
      </c>
      <c r="AZ115" s="66">
        <v>1189691809</v>
      </c>
      <c r="BA115" s="66">
        <v>1206734806</v>
      </c>
      <c r="BB115" s="66">
        <v>1223640160</v>
      </c>
      <c r="BC115" s="66">
        <v>1240613620</v>
      </c>
      <c r="BD115" s="66">
        <v>1257621191</v>
      </c>
      <c r="BE115" s="66">
        <v>1274487215</v>
      </c>
      <c r="BF115" s="66">
        <v>1291132063</v>
      </c>
      <c r="BG115" s="66">
        <v>1307246509</v>
      </c>
      <c r="BH115" s="66">
        <v>1322866505</v>
      </c>
      <c r="BI115" s="66">
        <v>1338636340</v>
      </c>
      <c r="BJ115" s="66">
        <v>1354195680</v>
      </c>
      <c r="BK115" s="66">
        <v>1369003306</v>
      </c>
      <c r="BL115" s="66">
        <v>1383112050</v>
      </c>
      <c r="BM115" s="66">
        <v>1396387127</v>
      </c>
      <c r="BN115" s="66">
        <v>1407563842</v>
      </c>
      <c r="BO115" s="66">
        <v>1417173173</v>
      </c>
      <c r="BP115" s="66">
        <v>1428627663</v>
      </c>
      <c r="BQ115" s="204" t="s">
        <v>139</v>
      </c>
    </row>
    <row r="116" spans="1:69" x14ac:dyDescent="0.2">
      <c r="A116" s="204" t="s">
        <v>365</v>
      </c>
      <c r="B116" s="204" t="s">
        <v>366</v>
      </c>
      <c r="C116" s="204" t="s">
        <v>168</v>
      </c>
      <c r="D116" s="204" t="s">
        <v>169</v>
      </c>
      <c r="BQ116" s="204" t="s">
        <v>139</v>
      </c>
    </row>
    <row r="117" spans="1:69" x14ac:dyDescent="0.2">
      <c r="A117" s="204" t="s">
        <v>26</v>
      </c>
      <c r="B117" s="204" t="s">
        <v>367</v>
      </c>
      <c r="C117" s="204" t="s">
        <v>168</v>
      </c>
      <c r="D117" s="204" t="s">
        <v>169</v>
      </c>
      <c r="E117" s="66">
        <v>2828600</v>
      </c>
      <c r="F117" s="66">
        <v>2824400</v>
      </c>
      <c r="G117" s="66">
        <v>2836050</v>
      </c>
      <c r="H117" s="66">
        <v>2852650</v>
      </c>
      <c r="I117" s="66">
        <v>2866550</v>
      </c>
      <c r="J117" s="66">
        <v>2877300</v>
      </c>
      <c r="K117" s="66">
        <v>2888800</v>
      </c>
      <c r="L117" s="66">
        <v>2902450</v>
      </c>
      <c r="M117" s="66">
        <v>2915550</v>
      </c>
      <c r="N117" s="66">
        <v>2932650</v>
      </c>
      <c r="O117" s="66">
        <v>2957250</v>
      </c>
      <c r="P117" s="66">
        <v>2992050</v>
      </c>
      <c r="Q117" s="66">
        <v>3036850</v>
      </c>
      <c r="R117" s="66">
        <v>3085950</v>
      </c>
      <c r="S117" s="66">
        <v>3137500</v>
      </c>
      <c r="T117" s="66">
        <v>3189550</v>
      </c>
      <c r="U117" s="66">
        <v>3238050</v>
      </c>
      <c r="V117" s="66">
        <v>3282200</v>
      </c>
      <c r="W117" s="66">
        <v>3329100</v>
      </c>
      <c r="X117" s="66">
        <v>3373750</v>
      </c>
      <c r="Y117" s="66">
        <v>3412800</v>
      </c>
      <c r="Z117" s="66">
        <v>3453000</v>
      </c>
      <c r="AA117" s="66">
        <v>3485800</v>
      </c>
      <c r="AB117" s="66">
        <v>3510600</v>
      </c>
      <c r="AC117" s="66">
        <v>3532423</v>
      </c>
      <c r="AD117" s="66">
        <v>3538082</v>
      </c>
      <c r="AE117" s="66">
        <v>3539690</v>
      </c>
      <c r="AF117" s="66">
        <v>3540057</v>
      </c>
      <c r="AG117" s="66">
        <v>3524949</v>
      </c>
      <c r="AH117" s="66">
        <v>3511009</v>
      </c>
      <c r="AI117" s="66">
        <v>3513974</v>
      </c>
      <c r="AJ117" s="66">
        <v>3534235</v>
      </c>
      <c r="AK117" s="66">
        <v>3558430</v>
      </c>
      <c r="AL117" s="66">
        <v>3576261</v>
      </c>
      <c r="AM117" s="66">
        <v>3590386</v>
      </c>
      <c r="AN117" s="66">
        <v>3608841</v>
      </c>
      <c r="AO117" s="66">
        <v>3637510</v>
      </c>
      <c r="AP117" s="66">
        <v>3674171</v>
      </c>
      <c r="AQ117" s="66">
        <v>3712696</v>
      </c>
      <c r="AR117" s="66">
        <v>3754786</v>
      </c>
      <c r="AS117" s="66">
        <v>3805174</v>
      </c>
      <c r="AT117" s="66">
        <v>3866243</v>
      </c>
      <c r="AU117" s="66">
        <v>3931947</v>
      </c>
      <c r="AV117" s="66">
        <v>3996521</v>
      </c>
      <c r="AW117" s="66">
        <v>4070262</v>
      </c>
      <c r="AX117" s="66">
        <v>4159914</v>
      </c>
      <c r="AY117" s="66">
        <v>4273591</v>
      </c>
      <c r="AZ117" s="66">
        <v>4398942</v>
      </c>
      <c r="BA117" s="66">
        <v>4489544</v>
      </c>
      <c r="BB117" s="66">
        <v>4535375</v>
      </c>
      <c r="BC117" s="66">
        <v>4560155</v>
      </c>
      <c r="BD117" s="66">
        <v>4580084</v>
      </c>
      <c r="BE117" s="66">
        <v>4599533</v>
      </c>
      <c r="BF117" s="66">
        <v>4623816</v>
      </c>
      <c r="BG117" s="66">
        <v>4657740</v>
      </c>
      <c r="BH117" s="66">
        <v>4701957</v>
      </c>
      <c r="BI117" s="66">
        <v>4755335</v>
      </c>
      <c r="BJ117" s="66">
        <v>4807388</v>
      </c>
      <c r="BK117" s="66">
        <v>4867316</v>
      </c>
      <c r="BL117" s="66">
        <v>4934340</v>
      </c>
      <c r="BM117" s="66">
        <v>4985382</v>
      </c>
      <c r="BN117" s="66">
        <v>5033164</v>
      </c>
      <c r="BO117" s="66">
        <v>5127170</v>
      </c>
      <c r="BP117" s="66">
        <v>5262382</v>
      </c>
      <c r="BQ117" s="204" t="s">
        <v>139</v>
      </c>
    </row>
    <row r="118" spans="1:69" x14ac:dyDescent="0.2">
      <c r="A118" s="204" t="s">
        <v>368</v>
      </c>
      <c r="B118" s="204" t="s">
        <v>369</v>
      </c>
      <c r="C118" s="204" t="s">
        <v>168</v>
      </c>
      <c r="D118" s="204" t="s">
        <v>169</v>
      </c>
      <c r="E118" s="66">
        <v>21388806</v>
      </c>
      <c r="F118" s="66">
        <v>21983622</v>
      </c>
      <c r="G118" s="66">
        <v>22605050</v>
      </c>
      <c r="H118" s="66">
        <v>23259094</v>
      </c>
      <c r="I118" s="66">
        <v>23948624</v>
      </c>
      <c r="J118" s="66">
        <v>24667026</v>
      </c>
      <c r="K118" s="66">
        <v>25398700</v>
      </c>
      <c r="L118" s="66">
        <v>26133341</v>
      </c>
      <c r="M118" s="66">
        <v>26875302</v>
      </c>
      <c r="N118" s="66">
        <v>27643685</v>
      </c>
      <c r="O118" s="66">
        <v>28449705</v>
      </c>
      <c r="P118" s="66">
        <v>29273682</v>
      </c>
      <c r="Q118" s="66">
        <v>30111574</v>
      </c>
      <c r="R118" s="66">
        <v>30981898</v>
      </c>
      <c r="S118" s="66">
        <v>31895534</v>
      </c>
      <c r="T118" s="66">
        <v>32856976</v>
      </c>
      <c r="U118" s="66">
        <v>33841060</v>
      </c>
      <c r="V118" s="66">
        <v>34876497</v>
      </c>
      <c r="W118" s="66">
        <v>35993661</v>
      </c>
      <c r="X118" s="66">
        <v>37205013</v>
      </c>
      <c r="Y118" s="66">
        <v>38520664</v>
      </c>
      <c r="Z118" s="66">
        <v>40476251</v>
      </c>
      <c r="AA118" s="66">
        <v>42500030</v>
      </c>
      <c r="AB118" s="66">
        <v>44027986</v>
      </c>
      <c r="AC118" s="66">
        <v>45628402</v>
      </c>
      <c r="AD118" s="66">
        <v>47266160</v>
      </c>
      <c r="AE118" s="66">
        <v>48913237</v>
      </c>
      <c r="AF118" s="66">
        <v>50541490</v>
      </c>
      <c r="AG118" s="66">
        <v>52111868</v>
      </c>
      <c r="AH118" s="66">
        <v>53644736</v>
      </c>
      <c r="AI118" s="66">
        <v>55793629</v>
      </c>
      <c r="AJ118" s="66">
        <v>57990883</v>
      </c>
      <c r="AK118" s="66">
        <v>59372016</v>
      </c>
      <c r="AL118" s="66">
        <v>59755430</v>
      </c>
      <c r="AM118" s="66">
        <v>59985749</v>
      </c>
      <c r="AN118" s="66">
        <v>60794809</v>
      </c>
      <c r="AO118" s="66">
        <v>61598378</v>
      </c>
      <c r="AP118" s="66">
        <v>62480533</v>
      </c>
      <c r="AQ118" s="66">
        <v>63461421</v>
      </c>
      <c r="AR118" s="66">
        <v>64474745</v>
      </c>
      <c r="AS118" s="66">
        <v>65544383</v>
      </c>
      <c r="AT118" s="66">
        <v>66674851</v>
      </c>
      <c r="AU118" s="66">
        <v>67327117</v>
      </c>
      <c r="AV118" s="66">
        <v>67954699</v>
      </c>
      <c r="AW118" s="66">
        <v>69061674</v>
      </c>
      <c r="AX118" s="66">
        <v>70182594</v>
      </c>
      <c r="AY118" s="66">
        <v>71275760</v>
      </c>
      <c r="AZ118" s="66">
        <v>72319418</v>
      </c>
      <c r="BA118" s="66">
        <v>73318394</v>
      </c>
      <c r="BB118" s="66">
        <v>74322685</v>
      </c>
      <c r="BC118" s="66">
        <v>75373855</v>
      </c>
      <c r="BD118" s="66">
        <v>76342971</v>
      </c>
      <c r="BE118" s="66">
        <v>77324451</v>
      </c>
      <c r="BF118" s="66">
        <v>78458928</v>
      </c>
      <c r="BG118" s="66">
        <v>79961672</v>
      </c>
      <c r="BH118" s="66">
        <v>81790841</v>
      </c>
      <c r="BI118" s="66">
        <v>83306231</v>
      </c>
      <c r="BJ118" s="66">
        <v>84505076</v>
      </c>
      <c r="BK118" s="66">
        <v>85617562</v>
      </c>
      <c r="BL118" s="66">
        <v>86564202</v>
      </c>
      <c r="BM118" s="66">
        <v>87290193</v>
      </c>
      <c r="BN118" s="66">
        <v>87923432</v>
      </c>
      <c r="BO118" s="66">
        <v>88550570</v>
      </c>
      <c r="BP118" s="66">
        <v>89172767</v>
      </c>
      <c r="BQ118" s="204" t="s">
        <v>139</v>
      </c>
    </row>
    <row r="119" spans="1:69" x14ac:dyDescent="0.2">
      <c r="A119" s="204" t="s">
        <v>370</v>
      </c>
      <c r="B119" s="204" t="s">
        <v>371</v>
      </c>
      <c r="C119" s="204" t="s">
        <v>168</v>
      </c>
      <c r="D119" s="204" t="s">
        <v>169</v>
      </c>
      <c r="E119" s="66">
        <v>7084678</v>
      </c>
      <c r="F119" s="66">
        <v>7260714</v>
      </c>
      <c r="G119" s="66">
        <v>7481832</v>
      </c>
      <c r="H119" s="66">
        <v>7735824</v>
      </c>
      <c r="I119" s="66">
        <v>7997655</v>
      </c>
      <c r="J119" s="66">
        <v>8270544</v>
      </c>
      <c r="K119" s="66">
        <v>8553883</v>
      </c>
      <c r="L119" s="66">
        <v>8848502</v>
      </c>
      <c r="M119" s="66">
        <v>9156132</v>
      </c>
      <c r="N119" s="66">
        <v>9476737</v>
      </c>
      <c r="O119" s="66">
        <v>9811347</v>
      </c>
      <c r="P119" s="66">
        <v>10154928</v>
      </c>
      <c r="Q119" s="66">
        <v>10507315</v>
      </c>
      <c r="R119" s="66">
        <v>10872139</v>
      </c>
      <c r="S119" s="66">
        <v>11243146</v>
      </c>
      <c r="T119" s="66">
        <v>11617622</v>
      </c>
      <c r="U119" s="66">
        <v>11999342</v>
      </c>
      <c r="V119" s="66">
        <v>12400190</v>
      </c>
      <c r="W119" s="66">
        <v>12819707</v>
      </c>
      <c r="X119" s="66">
        <v>13233830</v>
      </c>
      <c r="Y119" s="66">
        <v>13653369</v>
      </c>
      <c r="Z119" s="66">
        <v>14067260</v>
      </c>
      <c r="AA119" s="66">
        <v>14467682</v>
      </c>
      <c r="AB119" s="66">
        <v>14903737</v>
      </c>
      <c r="AC119" s="66">
        <v>15377032</v>
      </c>
      <c r="AD119" s="66">
        <v>15753856</v>
      </c>
      <c r="AE119" s="66">
        <v>16148221</v>
      </c>
      <c r="AF119" s="66">
        <v>16598019</v>
      </c>
      <c r="AG119" s="66">
        <v>16987346</v>
      </c>
      <c r="AH119" s="66">
        <v>17442590</v>
      </c>
      <c r="AI119" s="66">
        <v>17658381</v>
      </c>
      <c r="AJ119" s="66">
        <v>17846378</v>
      </c>
      <c r="AK119" s="66">
        <v>18385673</v>
      </c>
      <c r="AL119" s="66">
        <v>19295818</v>
      </c>
      <c r="AM119" s="66">
        <v>20248073</v>
      </c>
      <c r="AN119" s="66">
        <v>20948858</v>
      </c>
      <c r="AO119" s="66">
        <v>21639332</v>
      </c>
      <c r="AP119" s="66">
        <v>22330770</v>
      </c>
      <c r="AQ119" s="66">
        <v>23053488</v>
      </c>
      <c r="AR119" s="66">
        <v>23820734</v>
      </c>
      <c r="AS119" s="66">
        <v>24628858</v>
      </c>
      <c r="AT119" s="66">
        <v>25425663</v>
      </c>
      <c r="AU119" s="66">
        <v>26255343</v>
      </c>
      <c r="AV119" s="66">
        <v>27068823</v>
      </c>
      <c r="AW119" s="66">
        <v>27858948</v>
      </c>
      <c r="AX119" s="66">
        <v>28698684</v>
      </c>
      <c r="AY119" s="66">
        <v>28905607</v>
      </c>
      <c r="AZ119" s="66">
        <v>28660887</v>
      </c>
      <c r="BA119" s="66">
        <v>29218381</v>
      </c>
      <c r="BB119" s="66">
        <v>30289040</v>
      </c>
      <c r="BC119" s="66">
        <v>31264875</v>
      </c>
      <c r="BD119" s="66">
        <v>32378061</v>
      </c>
      <c r="BE119" s="66">
        <v>33864447</v>
      </c>
      <c r="BF119" s="66">
        <v>35481800</v>
      </c>
      <c r="BG119" s="66">
        <v>36746488</v>
      </c>
      <c r="BH119" s="66">
        <v>37757813</v>
      </c>
      <c r="BI119" s="66">
        <v>38697943</v>
      </c>
      <c r="BJ119" s="66">
        <v>39621162</v>
      </c>
      <c r="BK119" s="66">
        <v>40590700</v>
      </c>
      <c r="BL119" s="66">
        <v>41563520</v>
      </c>
      <c r="BM119" s="66">
        <v>42556984</v>
      </c>
      <c r="BN119" s="66">
        <v>43533592</v>
      </c>
      <c r="BO119" s="66">
        <v>44496122</v>
      </c>
      <c r="BP119" s="66">
        <v>45504560</v>
      </c>
      <c r="BQ119" s="204" t="s">
        <v>139</v>
      </c>
    </row>
    <row r="120" spans="1:69" x14ac:dyDescent="0.2">
      <c r="A120" s="204" t="s">
        <v>372</v>
      </c>
      <c r="B120" s="204" t="s">
        <v>373</v>
      </c>
      <c r="C120" s="204" t="s">
        <v>168</v>
      </c>
      <c r="D120" s="204" t="s">
        <v>169</v>
      </c>
      <c r="E120" s="66">
        <v>175574</v>
      </c>
      <c r="F120" s="66">
        <v>179029</v>
      </c>
      <c r="G120" s="66">
        <v>182378</v>
      </c>
      <c r="H120" s="66">
        <v>185653</v>
      </c>
      <c r="I120" s="66">
        <v>188983</v>
      </c>
      <c r="J120" s="66">
        <v>192286</v>
      </c>
      <c r="K120" s="66">
        <v>195570</v>
      </c>
      <c r="L120" s="66">
        <v>198751</v>
      </c>
      <c r="M120" s="66">
        <v>201488</v>
      </c>
      <c r="N120" s="66">
        <v>203369</v>
      </c>
      <c r="O120" s="66">
        <v>204438</v>
      </c>
      <c r="P120" s="66">
        <v>206098</v>
      </c>
      <c r="Q120" s="66">
        <v>209137</v>
      </c>
      <c r="R120" s="66">
        <v>212317</v>
      </c>
      <c r="S120" s="66">
        <v>215209</v>
      </c>
      <c r="T120" s="66">
        <v>217979</v>
      </c>
      <c r="U120" s="66">
        <v>220154</v>
      </c>
      <c r="V120" s="66">
        <v>221799</v>
      </c>
      <c r="W120" s="66">
        <v>223537</v>
      </c>
      <c r="X120" s="66">
        <v>225735</v>
      </c>
      <c r="Y120" s="66">
        <v>228138</v>
      </c>
      <c r="Z120" s="66">
        <v>230755</v>
      </c>
      <c r="AA120" s="66">
        <v>233860</v>
      </c>
      <c r="AB120" s="66">
        <v>236977</v>
      </c>
      <c r="AC120" s="66">
        <v>239511</v>
      </c>
      <c r="AD120" s="66">
        <v>241405</v>
      </c>
      <c r="AE120" s="66">
        <v>243180</v>
      </c>
      <c r="AF120" s="66">
        <v>245859</v>
      </c>
      <c r="AG120" s="66">
        <v>249740</v>
      </c>
      <c r="AH120" s="66">
        <v>252852</v>
      </c>
      <c r="AI120" s="66">
        <v>254826</v>
      </c>
      <c r="AJ120" s="66">
        <v>257797</v>
      </c>
      <c r="AK120" s="66">
        <v>261057</v>
      </c>
      <c r="AL120" s="66">
        <v>263725</v>
      </c>
      <c r="AM120" s="66">
        <v>266021</v>
      </c>
      <c r="AN120" s="66">
        <v>267468</v>
      </c>
      <c r="AO120" s="66">
        <v>268916</v>
      </c>
      <c r="AP120" s="66">
        <v>271128</v>
      </c>
      <c r="AQ120" s="66">
        <v>274047</v>
      </c>
      <c r="AR120" s="66">
        <v>277381</v>
      </c>
      <c r="AS120" s="66">
        <v>281205</v>
      </c>
      <c r="AT120" s="66">
        <v>284968</v>
      </c>
      <c r="AU120" s="66">
        <v>287523</v>
      </c>
      <c r="AV120" s="66">
        <v>289521</v>
      </c>
      <c r="AW120" s="66">
        <v>292074</v>
      </c>
      <c r="AX120" s="66">
        <v>296734</v>
      </c>
      <c r="AY120" s="66">
        <v>303782</v>
      </c>
      <c r="AZ120" s="66">
        <v>311566</v>
      </c>
      <c r="BA120" s="66">
        <v>317414</v>
      </c>
      <c r="BB120" s="66">
        <v>318499</v>
      </c>
      <c r="BC120" s="66">
        <v>318041</v>
      </c>
      <c r="BD120" s="66">
        <v>319014</v>
      </c>
      <c r="BE120" s="66">
        <v>320716</v>
      </c>
      <c r="BF120" s="66">
        <v>323764</v>
      </c>
      <c r="BG120" s="66">
        <v>327386</v>
      </c>
      <c r="BH120" s="66">
        <v>330815</v>
      </c>
      <c r="BI120" s="66">
        <v>335439</v>
      </c>
      <c r="BJ120" s="66">
        <v>343400</v>
      </c>
      <c r="BK120" s="66">
        <v>352721</v>
      </c>
      <c r="BL120" s="66">
        <v>360563</v>
      </c>
      <c r="BM120" s="66">
        <v>366463</v>
      </c>
      <c r="BN120" s="66">
        <v>372520</v>
      </c>
      <c r="BO120" s="66">
        <v>382003</v>
      </c>
      <c r="BP120" s="66">
        <v>393600</v>
      </c>
      <c r="BQ120" s="204" t="s">
        <v>139</v>
      </c>
    </row>
    <row r="121" spans="1:69" x14ac:dyDescent="0.2">
      <c r="A121" s="204" t="s">
        <v>374</v>
      </c>
      <c r="B121" s="204" t="s">
        <v>375</v>
      </c>
      <c r="C121" s="204" t="s">
        <v>168</v>
      </c>
      <c r="D121" s="204" t="s">
        <v>169</v>
      </c>
      <c r="E121" s="66">
        <v>2114020</v>
      </c>
      <c r="F121" s="66">
        <v>2185000</v>
      </c>
      <c r="G121" s="66">
        <v>2293000</v>
      </c>
      <c r="H121" s="66">
        <v>2379000</v>
      </c>
      <c r="I121" s="66">
        <v>2475000</v>
      </c>
      <c r="J121" s="66">
        <v>2563000</v>
      </c>
      <c r="K121" s="66">
        <v>2629000</v>
      </c>
      <c r="L121" s="66">
        <v>2745000</v>
      </c>
      <c r="M121" s="66">
        <v>2803000</v>
      </c>
      <c r="N121" s="66">
        <v>2877000</v>
      </c>
      <c r="O121" s="66">
        <v>2974000</v>
      </c>
      <c r="P121" s="66">
        <v>3069000</v>
      </c>
      <c r="Q121" s="66">
        <v>3148000</v>
      </c>
      <c r="R121" s="66">
        <v>3278000</v>
      </c>
      <c r="S121" s="66">
        <v>3377000</v>
      </c>
      <c r="T121" s="66">
        <v>3455000</v>
      </c>
      <c r="U121" s="66">
        <v>3533000</v>
      </c>
      <c r="V121" s="66">
        <v>3613000</v>
      </c>
      <c r="W121" s="66">
        <v>3690000</v>
      </c>
      <c r="X121" s="66">
        <v>3786000</v>
      </c>
      <c r="Y121" s="66">
        <v>3878000</v>
      </c>
      <c r="Z121" s="66">
        <v>3956000</v>
      </c>
      <c r="AA121" s="66">
        <v>4031000</v>
      </c>
      <c r="AB121" s="66">
        <v>4105000</v>
      </c>
      <c r="AC121" s="66">
        <v>4159000</v>
      </c>
      <c r="AD121" s="66">
        <v>4233000</v>
      </c>
      <c r="AE121" s="66">
        <v>4299000</v>
      </c>
      <c r="AF121" s="66">
        <v>4369000</v>
      </c>
      <c r="AG121" s="66">
        <v>4442000</v>
      </c>
      <c r="AH121" s="66">
        <v>4518000</v>
      </c>
      <c r="AI121" s="66">
        <v>4660000</v>
      </c>
      <c r="AJ121" s="66">
        <v>4949000</v>
      </c>
      <c r="AK121" s="66">
        <v>5123000</v>
      </c>
      <c r="AL121" s="66">
        <v>5261000</v>
      </c>
      <c r="AM121" s="66">
        <v>5399000</v>
      </c>
      <c r="AN121" s="66">
        <v>5545000</v>
      </c>
      <c r="AO121" s="66">
        <v>5692000</v>
      </c>
      <c r="AP121" s="66">
        <v>5836000</v>
      </c>
      <c r="AQ121" s="66">
        <v>5971000</v>
      </c>
      <c r="AR121" s="66">
        <v>6125000</v>
      </c>
      <c r="AS121" s="66">
        <v>6289000</v>
      </c>
      <c r="AT121" s="66">
        <v>6439000</v>
      </c>
      <c r="AU121" s="66">
        <v>6570000</v>
      </c>
      <c r="AV121" s="66">
        <v>6689700</v>
      </c>
      <c r="AW121" s="66">
        <v>6809000</v>
      </c>
      <c r="AX121" s="66">
        <v>6930100</v>
      </c>
      <c r="AY121" s="66">
        <v>7053700</v>
      </c>
      <c r="AZ121" s="66">
        <v>7180100</v>
      </c>
      <c r="BA121" s="66">
        <v>7308800</v>
      </c>
      <c r="BB121" s="66">
        <v>7485600</v>
      </c>
      <c r="BC121" s="66">
        <v>7623600</v>
      </c>
      <c r="BD121" s="66">
        <v>7765800</v>
      </c>
      <c r="BE121" s="66">
        <v>7910500</v>
      </c>
      <c r="BF121" s="66">
        <v>8059500</v>
      </c>
      <c r="BG121" s="66">
        <v>8215700</v>
      </c>
      <c r="BH121" s="66">
        <v>8380100</v>
      </c>
      <c r="BI121" s="66">
        <v>8546000</v>
      </c>
      <c r="BJ121" s="66">
        <v>8713300</v>
      </c>
      <c r="BK121" s="66">
        <v>8882800</v>
      </c>
      <c r="BL121" s="66">
        <v>9054000</v>
      </c>
      <c r="BM121" s="66">
        <v>9215100</v>
      </c>
      <c r="BN121" s="66">
        <v>9371400</v>
      </c>
      <c r="BO121" s="66">
        <v>9557500</v>
      </c>
      <c r="BP121" s="66">
        <v>9756700</v>
      </c>
      <c r="BQ121" s="204" t="s">
        <v>139</v>
      </c>
    </row>
    <row r="122" spans="1:69" x14ac:dyDescent="0.2">
      <c r="A122" s="204" t="s">
        <v>47</v>
      </c>
      <c r="B122" s="204" t="s">
        <v>376</v>
      </c>
      <c r="C122" s="204" t="s">
        <v>168</v>
      </c>
      <c r="D122" s="204" t="s">
        <v>169</v>
      </c>
      <c r="E122" s="66">
        <v>50199700</v>
      </c>
      <c r="F122" s="66">
        <v>50536350</v>
      </c>
      <c r="G122" s="66">
        <v>50879450</v>
      </c>
      <c r="H122" s="66">
        <v>51252000</v>
      </c>
      <c r="I122" s="66">
        <v>51675350</v>
      </c>
      <c r="J122" s="66">
        <v>52112350</v>
      </c>
      <c r="K122" s="66">
        <v>52519000</v>
      </c>
      <c r="L122" s="66">
        <v>52900500</v>
      </c>
      <c r="M122" s="66">
        <v>53235750</v>
      </c>
      <c r="N122" s="66">
        <v>53537950</v>
      </c>
      <c r="O122" s="66">
        <v>53821850</v>
      </c>
      <c r="P122" s="66">
        <v>54073490</v>
      </c>
      <c r="Q122" s="66">
        <v>54381345</v>
      </c>
      <c r="R122" s="66">
        <v>54751406</v>
      </c>
      <c r="S122" s="66">
        <v>55110868</v>
      </c>
      <c r="T122" s="66">
        <v>55441001</v>
      </c>
      <c r="U122" s="66">
        <v>55718260</v>
      </c>
      <c r="V122" s="66">
        <v>55955411</v>
      </c>
      <c r="W122" s="66">
        <v>56155143</v>
      </c>
      <c r="X122" s="66">
        <v>56317749</v>
      </c>
      <c r="Y122" s="66">
        <v>56433883</v>
      </c>
      <c r="Z122" s="66">
        <v>56501675</v>
      </c>
      <c r="AA122" s="66">
        <v>56543548</v>
      </c>
      <c r="AB122" s="66">
        <v>56564074</v>
      </c>
      <c r="AC122" s="66">
        <v>56576718</v>
      </c>
      <c r="AD122" s="66">
        <v>56593071</v>
      </c>
      <c r="AE122" s="66">
        <v>56596155</v>
      </c>
      <c r="AF122" s="66">
        <v>56601931</v>
      </c>
      <c r="AG122" s="66">
        <v>56629288</v>
      </c>
      <c r="AH122" s="66">
        <v>56671781</v>
      </c>
      <c r="AI122" s="66">
        <v>56719240</v>
      </c>
      <c r="AJ122" s="66">
        <v>56758521</v>
      </c>
      <c r="AK122" s="66">
        <v>56797087</v>
      </c>
      <c r="AL122" s="66">
        <v>56831821</v>
      </c>
      <c r="AM122" s="66">
        <v>56843400</v>
      </c>
      <c r="AN122" s="66">
        <v>56844303</v>
      </c>
      <c r="AO122" s="66">
        <v>56860281</v>
      </c>
      <c r="AP122" s="66">
        <v>56890372</v>
      </c>
      <c r="AQ122" s="66">
        <v>56906744</v>
      </c>
      <c r="AR122" s="66">
        <v>56916317</v>
      </c>
      <c r="AS122" s="66">
        <v>56942108</v>
      </c>
      <c r="AT122" s="66">
        <v>56974100</v>
      </c>
      <c r="AU122" s="66">
        <v>57059007</v>
      </c>
      <c r="AV122" s="66">
        <v>57313203</v>
      </c>
      <c r="AW122" s="66">
        <v>57685327</v>
      </c>
      <c r="AX122" s="66">
        <v>57969484</v>
      </c>
      <c r="AY122" s="66">
        <v>58143979</v>
      </c>
      <c r="AZ122" s="66">
        <v>58438310</v>
      </c>
      <c r="BA122" s="66">
        <v>58826731</v>
      </c>
      <c r="BB122" s="66">
        <v>59095365</v>
      </c>
      <c r="BC122" s="66">
        <v>59277417</v>
      </c>
      <c r="BD122" s="66">
        <v>59379449</v>
      </c>
      <c r="BE122" s="66">
        <v>59539717</v>
      </c>
      <c r="BF122" s="66">
        <v>60233948</v>
      </c>
      <c r="BG122" s="66">
        <v>60789140</v>
      </c>
      <c r="BH122" s="66">
        <v>60730582</v>
      </c>
      <c r="BI122" s="66">
        <v>60627498</v>
      </c>
      <c r="BJ122" s="66">
        <v>60536709</v>
      </c>
      <c r="BK122" s="66">
        <v>60421760</v>
      </c>
      <c r="BL122" s="66">
        <v>59729081</v>
      </c>
      <c r="BM122" s="66">
        <v>59438851</v>
      </c>
      <c r="BN122" s="66">
        <v>59133173</v>
      </c>
      <c r="BO122" s="66">
        <v>58940425</v>
      </c>
      <c r="BP122" s="66">
        <v>58761146</v>
      </c>
      <c r="BQ122" s="204" t="s">
        <v>139</v>
      </c>
    </row>
    <row r="123" spans="1:69" x14ac:dyDescent="0.2">
      <c r="A123" s="204" t="s">
        <v>377</v>
      </c>
      <c r="B123" s="204" t="s">
        <v>378</v>
      </c>
      <c r="C123" s="204" t="s">
        <v>168</v>
      </c>
      <c r="D123" s="204" t="s">
        <v>169</v>
      </c>
      <c r="E123" s="66">
        <v>1642331</v>
      </c>
      <c r="F123" s="66">
        <v>1663754</v>
      </c>
      <c r="G123" s="66">
        <v>1683761</v>
      </c>
      <c r="H123" s="66">
        <v>1703868</v>
      </c>
      <c r="I123" s="66">
        <v>1725181</v>
      </c>
      <c r="J123" s="66">
        <v>1746977</v>
      </c>
      <c r="K123" s="66">
        <v>1768803</v>
      </c>
      <c r="L123" s="66">
        <v>1790580</v>
      </c>
      <c r="M123" s="66">
        <v>1812209</v>
      </c>
      <c r="N123" s="66">
        <v>1834615</v>
      </c>
      <c r="O123" s="66">
        <v>1859091</v>
      </c>
      <c r="P123" s="66">
        <v>1886143</v>
      </c>
      <c r="Q123" s="66">
        <v>1915299</v>
      </c>
      <c r="R123" s="66">
        <v>1945320</v>
      </c>
      <c r="S123" s="66">
        <v>1974880</v>
      </c>
      <c r="T123" s="66">
        <v>2003094</v>
      </c>
      <c r="U123" s="66">
        <v>2029486</v>
      </c>
      <c r="V123" s="66">
        <v>2054927</v>
      </c>
      <c r="W123" s="66">
        <v>2080485</v>
      </c>
      <c r="X123" s="66">
        <v>2106937</v>
      </c>
      <c r="Y123" s="66">
        <v>2135546</v>
      </c>
      <c r="Z123" s="66">
        <v>2166657</v>
      </c>
      <c r="AA123" s="66">
        <v>2199606</v>
      </c>
      <c r="AB123" s="66">
        <v>2232782</v>
      </c>
      <c r="AC123" s="66">
        <v>2264095</v>
      </c>
      <c r="AD123" s="66">
        <v>2292030</v>
      </c>
      <c r="AE123" s="66">
        <v>2315871</v>
      </c>
      <c r="AF123" s="66">
        <v>2336245</v>
      </c>
      <c r="AG123" s="66">
        <v>2354805</v>
      </c>
      <c r="AH123" s="66">
        <v>2373365</v>
      </c>
      <c r="AI123" s="66">
        <v>2392030</v>
      </c>
      <c r="AJ123" s="66">
        <v>2411867</v>
      </c>
      <c r="AK123" s="66">
        <v>2434574</v>
      </c>
      <c r="AL123" s="66">
        <v>2459062</v>
      </c>
      <c r="AM123" s="66">
        <v>2484182</v>
      </c>
      <c r="AN123" s="66">
        <v>2509372</v>
      </c>
      <c r="AO123" s="66">
        <v>2532894</v>
      </c>
      <c r="AP123" s="66">
        <v>2554954</v>
      </c>
      <c r="AQ123" s="66">
        <v>2576567</v>
      </c>
      <c r="AR123" s="66">
        <v>2596271</v>
      </c>
      <c r="AS123" s="66">
        <v>2612205</v>
      </c>
      <c r="AT123" s="66">
        <v>2625405</v>
      </c>
      <c r="AU123" s="66">
        <v>2638244</v>
      </c>
      <c r="AV123" s="66">
        <v>2651027</v>
      </c>
      <c r="AW123" s="66">
        <v>2664024</v>
      </c>
      <c r="AX123" s="66">
        <v>2676863</v>
      </c>
      <c r="AY123" s="66">
        <v>2689660</v>
      </c>
      <c r="AZ123" s="66">
        <v>2701221</v>
      </c>
      <c r="BA123" s="66">
        <v>2711373</v>
      </c>
      <c r="BB123" s="66">
        <v>2722401</v>
      </c>
      <c r="BC123" s="66">
        <v>2733896</v>
      </c>
      <c r="BD123" s="66">
        <v>2746169</v>
      </c>
      <c r="BE123" s="66">
        <v>2759817</v>
      </c>
      <c r="BF123" s="66">
        <v>2773129</v>
      </c>
      <c r="BG123" s="66">
        <v>2784543</v>
      </c>
      <c r="BH123" s="66">
        <v>2794445</v>
      </c>
      <c r="BI123" s="66">
        <v>2802695</v>
      </c>
      <c r="BJ123" s="66">
        <v>2808376</v>
      </c>
      <c r="BK123" s="66">
        <v>2811835</v>
      </c>
      <c r="BL123" s="66">
        <v>2813773</v>
      </c>
      <c r="BM123" s="66">
        <v>2820436</v>
      </c>
      <c r="BN123" s="66">
        <v>2827695</v>
      </c>
      <c r="BO123" s="66">
        <v>2827377</v>
      </c>
      <c r="BP123" s="66">
        <v>2825544</v>
      </c>
      <c r="BQ123" s="204" t="s">
        <v>139</v>
      </c>
    </row>
    <row r="124" spans="1:69" x14ac:dyDescent="0.2">
      <c r="A124" s="204" t="s">
        <v>379</v>
      </c>
      <c r="B124" s="204" t="s">
        <v>380</v>
      </c>
      <c r="C124" s="204" t="s">
        <v>168</v>
      </c>
      <c r="D124" s="204" t="s">
        <v>169</v>
      </c>
      <c r="E124" s="66">
        <v>847936</v>
      </c>
      <c r="F124" s="66">
        <v>891848</v>
      </c>
      <c r="G124" s="66">
        <v>934615</v>
      </c>
      <c r="H124" s="66">
        <v>978607</v>
      </c>
      <c r="I124" s="66">
        <v>1029447</v>
      </c>
      <c r="J124" s="66">
        <v>1093474</v>
      </c>
      <c r="K124" s="66">
        <v>1172770</v>
      </c>
      <c r="L124" s="66">
        <v>1265680</v>
      </c>
      <c r="M124" s="66">
        <v>1366644</v>
      </c>
      <c r="N124" s="66">
        <v>1466428</v>
      </c>
      <c r="O124" s="66">
        <v>1557374</v>
      </c>
      <c r="P124" s="66">
        <v>1636320</v>
      </c>
      <c r="Q124" s="66">
        <v>1704787</v>
      </c>
      <c r="R124" s="66">
        <v>1767414</v>
      </c>
      <c r="S124" s="66">
        <v>1827584</v>
      </c>
      <c r="T124" s="66">
        <v>1886636</v>
      </c>
      <c r="U124" s="66">
        <v>1945141</v>
      </c>
      <c r="V124" s="66">
        <v>2005418</v>
      </c>
      <c r="W124" s="66">
        <v>2069104</v>
      </c>
      <c r="X124" s="66">
        <v>2138078</v>
      </c>
      <c r="Y124" s="66">
        <v>2216903</v>
      </c>
      <c r="Z124" s="66">
        <v>2306655</v>
      </c>
      <c r="AA124" s="66">
        <v>2406349</v>
      </c>
      <c r="AB124" s="66">
        <v>2514785</v>
      </c>
      <c r="AC124" s="66">
        <v>2629939</v>
      </c>
      <c r="AD124" s="66">
        <v>2751492</v>
      </c>
      <c r="AE124" s="66">
        <v>2879799</v>
      </c>
      <c r="AF124" s="66">
        <v>3014694</v>
      </c>
      <c r="AG124" s="66">
        <v>3157177</v>
      </c>
      <c r="AH124" s="66">
        <v>3310954</v>
      </c>
      <c r="AI124" s="66">
        <v>3480587</v>
      </c>
      <c r="AJ124" s="66">
        <v>3666379</v>
      </c>
      <c r="AK124" s="66">
        <v>3866887</v>
      </c>
      <c r="AL124" s="66">
        <v>4075759</v>
      </c>
      <c r="AM124" s="66">
        <v>4278166</v>
      </c>
      <c r="AN124" s="66">
        <v>4458195</v>
      </c>
      <c r="AO124" s="66">
        <v>4608676</v>
      </c>
      <c r="AP124" s="66">
        <v>4733665</v>
      </c>
      <c r="AQ124" s="66">
        <v>4844403</v>
      </c>
      <c r="AR124" s="66">
        <v>4950775</v>
      </c>
      <c r="AS124" s="66">
        <v>5056174</v>
      </c>
      <c r="AT124" s="66">
        <v>5163310</v>
      </c>
      <c r="AU124" s="66">
        <v>5275532</v>
      </c>
      <c r="AV124" s="66">
        <v>5396117</v>
      </c>
      <c r="AW124" s="66">
        <v>5532423</v>
      </c>
      <c r="AX124" s="66">
        <v>5678534</v>
      </c>
      <c r="AY124" s="66">
        <v>6075548</v>
      </c>
      <c r="AZ124" s="66">
        <v>6473457</v>
      </c>
      <c r="BA124" s="66">
        <v>6632873</v>
      </c>
      <c r="BB124" s="66">
        <v>6780493</v>
      </c>
      <c r="BC124" s="66">
        <v>6931258</v>
      </c>
      <c r="BD124" s="66">
        <v>7109980</v>
      </c>
      <c r="BE124" s="66">
        <v>7211863</v>
      </c>
      <c r="BF124" s="66">
        <v>7694814</v>
      </c>
      <c r="BG124" s="66">
        <v>8658026</v>
      </c>
      <c r="BH124" s="66">
        <v>9494246</v>
      </c>
      <c r="BI124" s="66">
        <v>9964656</v>
      </c>
      <c r="BJ124" s="66">
        <v>10215381</v>
      </c>
      <c r="BK124" s="66">
        <v>10459865</v>
      </c>
      <c r="BL124" s="66">
        <v>10698683</v>
      </c>
      <c r="BM124" s="66">
        <v>10928721</v>
      </c>
      <c r="BN124" s="66">
        <v>11148278</v>
      </c>
      <c r="BO124" s="66">
        <v>11285869</v>
      </c>
      <c r="BP124" s="66">
        <v>11337052</v>
      </c>
      <c r="BQ124" s="204" t="s">
        <v>139</v>
      </c>
    </row>
    <row r="125" spans="1:69" x14ac:dyDescent="0.2">
      <c r="A125" s="204" t="s">
        <v>381</v>
      </c>
      <c r="B125" s="204" t="s">
        <v>382</v>
      </c>
      <c r="C125" s="204" t="s">
        <v>168</v>
      </c>
      <c r="D125" s="204" t="s">
        <v>169</v>
      </c>
      <c r="E125" s="66">
        <v>93216000</v>
      </c>
      <c r="F125" s="66">
        <v>94055000</v>
      </c>
      <c r="G125" s="66">
        <v>94933000</v>
      </c>
      <c r="H125" s="66">
        <v>95900000</v>
      </c>
      <c r="I125" s="66">
        <v>96903000</v>
      </c>
      <c r="J125" s="66">
        <v>97952000</v>
      </c>
      <c r="K125" s="66">
        <v>98851000</v>
      </c>
      <c r="L125" s="66">
        <v>99879000</v>
      </c>
      <c r="M125" s="66">
        <v>101011000</v>
      </c>
      <c r="N125" s="66">
        <v>102219000</v>
      </c>
      <c r="O125" s="66">
        <v>103403000</v>
      </c>
      <c r="P125" s="66">
        <v>105697000</v>
      </c>
      <c r="Q125" s="66">
        <v>107188000</v>
      </c>
      <c r="R125" s="66">
        <v>108707000</v>
      </c>
      <c r="S125" s="66">
        <v>110162000</v>
      </c>
      <c r="T125" s="66">
        <v>111573000</v>
      </c>
      <c r="U125" s="66">
        <v>112775000</v>
      </c>
      <c r="V125" s="66">
        <v>113872000</v>
      </c>
      <c r="W125" s="66">
        <v>114913000</v>
      </c>
      <c r="X125" s="66">
        <v>115890000</v>
      </c>
      <c r="Y125" s="66">
        <v>116807000</v>
      </c>
      <c r="Z125" s="66">
        <v>117661000</v>
      </c>
      <c r="AA125" s="66">
        <v>118480000</v>
      </c>
      <c r="AB125" s="66">
        <v>119307000</v>
      </c>
      <c r="AC125" s="66">
        <v>120083000</v>
      </c>
      <c r="AD125" s="66">
        <v>120837000</v>
      </c>
      <c r="AE125" s="66">
        <v>121482000</v>
      </c>
      <c r="AF125" s="66">
        <v>122069000</v>
      </c>
      <c r="AG125" s="66">
        <v>122578000</v>
      </c>
      <c r="AH125" s="66">
        <v>123069000</v>
      </c>
      <c r="AI125" s="66">
        <v>123478000</v>
      </c>
      <c r="AJ125" s="66">
        <v>123964000</v>
      </c>
      <c r="AK125" s="66">
        <v>124425000</v>
      </c>
      <c r="AL125" s="66">
        <v>124829000</v>
      </c>
      <c r="AM125" s="66">
        <v>125178000</v>
      </c>
      <c r="AN125" s="66">
        <v>125472000</v>
      </c>
      <c r="AO125" s="66">
        <v>125757000</v>
      </c>
      <c r="AP125" s="66">
        <v>126057000</v>
      </c>
      <c r="AQ125" s="66">
        <v>126400000</v>
      </c>
      <c r="AR125" s="66">
        <v>126631000</v>
      </c>
      <c r="AS125" s="66">
        <v>126843000</v>
      </c>
      <c r="AT125" s="66">
        <v>127149000</v>
      </c>
      <c r="AU125" s="66">
        <v>127445000</v>
      </c>
      <c r="AV125" s="66">
        <v>127718000</v>
      </c>
      <c r="AW125" s="66">
        <v>127761000</v>
      </c>
      <c r="AX125" s="66">
        <v>127773000</v>
      </c>
      <c r="AY125" s="66">
        <v>127854000</v>
      </c>
      <c r="AZ125" s="66">
        <v>128001000</v>
      </c>
      <c r="BA125" s="66">
        <v>128063000</v>
      </c>
      <c r="BB125" s="66">
        <v>128047000</v>
      </c>
      <c r="BC125" s="66">
        <v>128070000</v>
      </c>
      <c r="BD125" s="66">
        <v>127833000</v>
      </c>
      <c r="BE125" s="66">
        <v>127629000</v>
      </c>
      <c r="BF125" s="66">
        <v>127445000</v>
      </c>
      <c r="BG125" s="66">
        <v>127276000</v>
      </c>
      <c r="BH125" s="66">
        <v>127141000</v>
      </c>
      <c r="BI125" s="66">
        <v>127076000</v>
      </c>
      <c r="BJ125" s="66">
        <v>126972000</v>
      </c>
      <c r="BK125" s="66">
        <v>126811000</v>
      </c>
      <c r="BL125" s="66">
        <v>126633000</v>
      </c>
      <c r="BM125" s="66">
        <v>126261000</v>
      </c>
      <c r="BN125" s="66">
        <v>125681593</v>
      </c>
      <c r="BO125" s="66">
        <v>125124989</v>
      </c>
      <c r="BP125" s="66">
        <v>124516650</v>
      </c>
      <c r="BQ125" s="204" t="s">
        <v>139</v>
      </c>
    </row>
    <row r="126" spans="1:69" x14ac:dyDescent="0.2">
      <c r="A126" s="204" t="s">
        <v>383</v>
      </c>
      <c r="B126" s="204" t="s">
        <v>384</v>
      </c>
      <c r="C126" s="204" t="s">
        <v>168</v>
      </c>
      <c r="D126" s="204" t="s">
        <v>169</v>
      </c>
      <c r="E126" s="66">
        <v>9319283</v>
      </c>
      <c r="F126" s="66">
        <v>9639302</v>
      </c>
      <c r="G126" s="66">
        <v>9959414</v>
      </c>
      <c r="H126" s="66">
        <v>10277790</v>
      </c>
      <c r="I126" s="66">
        <v>10590934</v>
      </c>
      <c r="J126" s="66">
        <v>10897644</v>
      </c>
      <c r="K126" s="66">
        <v>11197568</v>
      </c>
      <c r="L126" s="66">
        <v>11491228</v>
      </c>
      <c r="M126" s="66">
        <v>11777849</v>
      </c>
      <c r="N126" s="66">
        <v>12042478</v>
      </c>
      <c r="O126" s="66">
        <v>12265305</v>
      </c>
      <c r="P126" s="66">
        <v>12444338</v>
      </c>
      <c r="Q126" s="66">
        <v>12611997</v>
      </c>
      <c r="R126" s="66">
        <v>12789985</v>
      </c>
      <c r="S126" s="66">
        <v>12972497</v>
      </c>
      <c r="T126" s="66">
        <v>13158942</v>
      </c>
      <c r="U126" s="66">
        <v>13346173</v>
      </c>
      <c r="V126" s="66">
        <v>13543521</v>
      </c>
      <c r="W126" s="66">
        <v>13750291</v>
      </c>
      <c r="X126" s="66">
        <v>13957795</v>
      </c>
      <c r="Y126" s="66">
        <v>14172710</v>
      </c>
      <c r="Z126" s="66">
        <v>14397391</v>
      </c>
      <c r="AA126" s="66">
        <v>14634179</v>
      </c>
      <c r="AB126" s="66">
        <v>14885966</v>
      </c>
      <c r="AC126" s="66">
        <v>15147590</v>
      </c>
      <c r="AD126" s="66">
        <v>15413315</v>
      </c>
      <c r="AE126" s="66">
        <v>15721289</v>
      </c>
      <c r="AF126" s="66">
        <v>16072478</v>
      </c>
      <c r="AG126" s="66">
        <v>16430590</v>
      </c>
      <c r="AH126" s="66">
        <v>16249500</v>
      </c>
      <c r="AI126" s="66">
        <v>16348000</v>
      </c>
      <c r="AJ126" s="66">
        <v>16451711</v>
      </c>
      <c r="AK126" s="66">
        <v>16439095</v>
      </c>
      <c r="AL126" s="66">
        <v>16380672</v>
      </c>
      <c r="AM126" s="66">
        <v>16145766</v>
      </c>
      <c r="AN126" s="66">
        <v>15816243</v>
      </c>
      <c r="AO126" s="66">
        <v>15578227</v>
      </c>
      <c r="AP126" s="66">
        <v>15334405</v>
      </c>
      <c r="AQ126" s="66">
        <v>15071640</v>
      </c>
      <c r="AR126" s="66">
        <v>14928374</v>
      </c>
      <c r="AS126" s="66">
        <v>14883626</v>
      </c>
      <c r="AT126" s="66">
        <v>14858335</v>
      </c>
      <c r="AU126" s="66">
        <v>14858948</v>
      </c>
      <c r="AV126" s="66">
        <v>14909019</v>
      </c>
      <c r="AW126" s="66">
        <v>15012984</v>
      </c>
      <c r="AX126" s="66">
        <v>15147029</v>
      </c>
      <c r="AY126" s="66">
        <v>15308085</v>
      </c>
      <c r="AZ126" s="66">
        <v>15484192</v>
      </c>
      <c r="BA126" s="66">
        <v>15776938</v>
      </c>
      <c r="BB126" s="66">
        <v>16092822</v>
      </c>
      <c r="BC126" s="66">
        <v>16321872</v>
      </c>
      <c r="BD126" s="66">
        <v>16557202</v>
      </c>
      <c r="BE126" s="66">
        <v>16792090</v>
      </c>
      <c r="BF126" s="66">
        <v>17035551</v>
      </c>
      <c r="BG126" s="66">
        <v>17288285</v>
      </c>
      <c r="BH126" s="66">
        <v>17542806</v>
      </c>
      <c r="BI126" s="66">
        <v>17794055</v>
      </c>
      <c r="BJ126" s="66">
        <v>18037776</v>
      </c>
      <c r="BK126" s="66">
        <v>18276452</v>
      </c>
      <c r="BL126" s="66">
        <v>18513673</v>
      </c>
      <c r="BM126" s="66">
        <v>18755666</v>
      </c>
      <c r="BN126" s="66">
        <v>19191356</v>
      </c>
      <c r="BO126" s="66">
        <v>19634983</v>
      </c>
      <c r="BP126" s="66">
        <v>19900177</v>
      </c>
      <c r="BQ126" s="204" t="s">
        <v>139</v>
      </c>
    </row>
    <row r="127" spans="1:69" x14ac:dyDescent="0.2">
      <c r="A127" s="204" t="s">
        <v>385</v>
      </c>
      <c r="B127" s="204" t="s">
        <v>386</v>
      </c>
      <c r="C127" s="204" t="s">
        <v>168</v>
      </c>
      <c r="D127" s="204" t="s">
        <v>169</v>
      </c>
      <c r="E127" s="66">
        <v>7751435</v>
      </c>
      <c r="F127" s="66">
        <v>8047470</v>
      </c>
      <c r="G127" s="66">
        <v>8363578</v>
      </c>
      <c r="H127" s="66">
        <v>8697200</v>
      </c>
      <c r="I127" s="66">
        <v>9047387</v>
      </c>
      <c r="J127" s="66">
        <v>9417207</v>
      </c>
      <c r="K127" s="66">
        <v>9802605</v>
      </c>
      <c r="L127" s="66">
        <v>10201068</v>
      </c>
      <c r="M127" s="66">
        <v>10613877</v>
      </c>
      <c r="N127" s="66">
        <v>11039551</v>
      </c>
      <c r="O127" s="66">
        <v>11473087</v>
      </c>
      <c r="P127" s="66">
        <v>11898457</v>
      </c>
      <c r="Q127" s="66">
        <v>12322903</v>
      </c>
      <c r="R127" s="66">
        <v>12760405</v>
      </c>
      <c r="S127" s="66">
        <v>13203949</v>
      </c>
      <c r="T127" s="66">
        <v>13651908</v>
      </c>
      <c r="U127" s="66">
        <v>14102268</v>
      </c>
      <c r="V127" s="66">
        <v>14577346</v>
      </c>
      <c r="W127" s="66">
        <v>15087423</v>
      </c>
      <c r="X127" s="66">
        <v>15620613</v>
      </c>
      <c r="Y127" s="66">
        <v>16187124</v>
      </c>
      <c r="Z127" s="66">
        <v>16785962</v>
      </c>
      <c r="AA127" s="66">
        <v>17411491</v>
      </c>
      <c r="AB127" s="66">
        <v>18069461</v>
      </c>
      <c r="AC127" s="66">
        <v>18753176</v>
      </c>
      <c r="AD127" s="66">
        <v>19452161</v>
      </c>
      <c r="AE127" s="66">
        <v>20160879</v>
      </c>
      <c r="AF127" s="66">
        <v>20882094</v>
      </c>
      <c r="AG127" s="66">
        <v>21626122</v>
      </c>
      <c r="AH127" s="66">
        <v>22387803</v>
      </c>
      <c r="AI127" s="66">
        <v>23162269</v>
      </c>
      <c r="AJ127" s="66">
        <v>23918235</v>
      </c>
      <c r="AK127" s="66">
        <v>24655723</v>
      </c>
      <c r="AL127" s="66">
        <v>25391830</v>
      </c>
      <c r="AM127" s="66">
        <v>26133744</v>
      </c>
      <c r="AN127" s="66">
        <v>26878347</v>
      </c>
      <c r="AO127" s="66">
        <v>27615736</v>
      </c>
      <c r="AP127" s="66">
        <v>28364264</v>
      </c>
      <c r="AQ127" s="66">
        <v>29137373</v>
      </c>
      <c r="AR127" s="66">
        <v>29965129</v>
      </c>
      <c r="AS127" s="66">
        <v>30851606</v>
      </c>
      <c r="AT127" s="66">
        <v>31800343</v>
      </c>
      <c r="AU127" s="66">
        <v>32779823</v>
      </c>
      <c r="AV127" s="66">
        <v>33767122</v>
      </c>
      <c r="AW127" s="66">
        <v>34791836</v>
      </c>
      <c r="AX127" s="66">
        <v>35843010</v>
      </c>
      <c r="AY127" s="66">
        <v>36925253</v>
      </c>
      <c r="AZ127" s="66">
        <v>38036793</v>
      </c>
      <c r="BA127" s="66">
        <v>39186895</v>
      </c>
      <c r="BB127" s="66">
        <v>40364444</v>
      </c>
      <c r="BC127" s="66">
        <v>41517895</v>
      </c>
      <c r="BD127" s="66">
        <v>42635144</v>
      </c>
      <c r="BE127" s="66">
        <v>43725806</v>
      </c>
      <c r="BF127" s="66">
        <v>44792368</v>
      </c>
      <c r="BG127" s="66">
        <v>45831863</v>
      </c>
      <c r="BH127" s="66">
        <v>46851488</v>
      </c>
      <c r="BI127" s="66">
        <v>47894670</v>
      </c>
      <c r="BJ127" s="66">
        <v>48948137</v>
      </c>
      <c r="BK127" s="66">
        <v>49953304</v>
      </c>
      <c r="BL127" s="66">
        <v>50951450</v>
      </c>
      <c r="BM127" s="66">
        <v>51985780</v>
      </c>
      <c r="BN127" s="66">
        <v>53005614</v>
      </c>
      <c r="BO127" s="66">
        <v>54027487</v>
      </c>
      <c r="BP127" s="66">
        <v>55100586</v>
      </c>
      <c r="BQ127" s="204" t="s">
        <v>139</v>
      </c>
    </row>
    <row r="128" spans="1:69" x14ac:dyDescent="0.2">
      <c r="A128" s="204" t="s">
        <v>387</v>
      </c>
      <c r="B128" s="204" t="s">
        <v>388</v>
      </c>
      <c r="C128" s="204" t="s">
        <v>168</v>
      </c>
      <c r="D128" s="204" t="s">
        <v>169</v>
      </c>
      <c r="E128" s="66">
        <v>2172300</v>
      </c>
      <c r="F128" s="66">
        <v>2255900</v>
      </c>
      <c r="G128" s="66">
        <v>2333400</v>
      </c>
      <c r="H128" s="66">
        <v>2413700</v>
      </c>
      <c r="I128" s="66">
        <v>2495300</v>
      </c>
      <c r="J128" s="66">
        <v>2573300</v>
      </c>
      <c r="K128" s="66">
        <v>2655300</v>
      </c>
      <c r="L128" s="66">
        <v>2736500</v>
      </c>
      <c r="M128" s="66">
        <v>2818300</v>
      </c>
      <c r="N128" s="66">
        <v>2894800</v>
      </c>
      <c r="O128" s="66">
        <v>2959900</v>
      </c>
      <c r="P128" s="66">
        <v>3022300</v>
      </c>
      <c r="Q128" s="66">
        <v>3088200</v>
      </c>
      <c r="R128" s="66">
        <v>3153800</v>
      </c>
      <c r="S128" s="66">
        <v>3223900</v>
      </c>
      <c r="T128" s="66">
        <v>3292400</v>
      </c>
      <c r="U128" s="66">
        <v>3358700</v>
      </c>
      <c r="V128" s="66">
        <v>3423900</v>
      </c>
      <c r="W128" s="66">
        <v>3487100</v>
      </c>
      <c r="X128" s="66">
        <v>3552000</v>
      </c>
      <c r="Y128" s="66">
        <v>3617400</v>
      </c>
      <c r="Z128" s="66">
        <v>3685800</v>
      </c>
      <c r="AA128" s="66">
        <v>3759300</v>
      </c>
      <c r="AB128" s="66">
        <v>3838300</v>
      </c>
      <c r="AC128" s="66">
        <v>3916400</v>
      </c>
      <c r="AD128" s="66">
        <v>3990300</v>
      </c>
      <c r="AE128" s="66">
        <v>4066500</v>
      </c>
      <c r="AF128" s="66">
        <v>4144600</v>
      </c>
      <c r="AG128" s="66">
        <v>4218400</v>
      </c>
      <c r="AH128" s="66">
        <v>4307500</v>
      </c>
      <c r="AI128" s="66">
        <v>4391200</v>
      </c>
      <c r="AJ128" s="66">
        <v>4463600</v>
      </c>
      <c r="AK128" s="66">
        <v>4515400</v>
      </c>
      <c r="AL128" s="66">
        <v>4516700</v>
      </c>
      <c r="AM128" s="66">
        <v>4515100</v>
      </c>
      <c r="AN128" s="66">
        <v>4560400</v>
      </c>
      <c r="AO128" s="66">
        <v>4628400</v>
      </c>
      <c r="AP128" s="66">
        <v>4696400</v>
      </c>
      <c r="AQ128" s="66">
        <v>4769000</v>
      </c>
      <c r="AR128" s="66">
        <v>4840400</v>
      </c>
      <c r="AS128" s="66">
        <v>4898400</v>
      </c>
      <c r="AT128" s="66">
        <v>4945100</v>
      </c>
      <c r="AU128" s="66">
        <v>4990700</v>
      </c>
      <c r="AV128" s="66">
        <v>5043300</v>
      </c>
      <c r="AW128" s="66">
        <v>5104700</v>
      </c>
      <c r="AX128" s="66">
        <v>5162600</v>
      </c>
      <c r="AY128" s="66">
        <v>5218400</v>
      </c>
      <c r="AZ128" s="66">
        <v>5268400</v>
      </c>
      <c r="BA128" s="66">
        <v>5318700</v>
      </c>
      <c r="BB128" s="66">
        <v>5383300</v>
      </c>
      <c r="BC128" s="66">
        <v>5447900</v>
      </c>
      <c r="BD128" s="66">
        <v>5514600</v>
      </c>
      <c r="BE128" s="66">
        <v>5607200</v>
      </c>
      <c r="BF128" s="66">
        <v>5719600</v>
      </c>
      <c r="BG128" s="66">
        <v>5835500</v>
      </c>
      <c r="BH128" s="66">
        <v>5956900</v>
      </c>
      <c r="BI128" s="66">
        <v>6079500</v>
      </c>
      <c r="BJ128" s="66">
        <v>6198200</v>
      </c>
      <c r="BK128" s="66">
        <v>6322800</v>
      </c>
      <c r="BL128" s="66">
        <v>6456200</v>
      </c>
      <c r="BM128" s="66">
        <v>6579900</v>
      </c>
      <c r="BN128" s="66">
        <v>6773400</v>
      </c>
      <c r="BO128" s="66">
        <v>6974900</v>
      </c>
      <c r="BP128" s="66">
        <v>7100800</v>
      </c>
      <c r="BQ128" s="204" t="s">
        <v>139</v>
      </c>
    </row>
    <row r="129" spans="1:69" x14ac:dyDescent="0.2">
      <c r="A129" s="204" t="s">
        <v>389</v>
      </c>
      <c r="B129" s="204" t="s">
        <v>390</v>
      </c>
      <c r="C129" s="204" t="s">
        <v>168</v>
      </c>
      <c r="D129" s="204" t="s">
        <v>169</v>
      </c>
      <c r="E129" s="66">
        <v>5541676</v>
      </c>
      <c r="F129" s="66">
        <v>5664654</v>
      </c>
      <c r="G129" s="66">
        <v>5788854</v>
      </c>
      <c r="H129" s="66">
        <v>5913680</v>
      </c>
      <c r="I129" s="66">
        <v>6040847</v>
      </c>
      <c r="J129" s="66">
        <v>6170727</v>
      </c>
      <c r="K129" s="66">
        <v>6299230</v>
      </c>
      <c r="L129" s="66">
        <v>6426445</v>
      </c>
      <c r="M129" s="66">
        <v>6553109</v>
      </c>
      <c r="N129" s="66">
        <v>6679708</v>
      </c>
      <c r="O129" s="66">
        <v>6708525</v>
      </c>
      <c r="P129" s="66">
        <v>6696324</v>
      </c>
      <c r="Q129" s="66">
        <v>6766289</v>
      </c>
      <c r="R129" s="66">
        <v>6852360</v>
      </c>
      <c r="S129" s="66">
        <v>6913408</v>
      </c>
      <c r="T129" s="66">
        <v>6727922</v>
      </c>
      <c r="U129" s="66">
        <v>6307122</v>
      </c>
      <c r="V129" s="66">
        <v>6040197</v>
      </c>
      <c r="W129" s="66">
        <v>5961193</v>
      </c>
      <c r="X129" s="66">
        <v>6051808</v>
      </c>
      <c r="Y129" s="66">
        <v>6198959</v>
      </c>
      <c r="Z129" s="66">
        <v>6364472</v>
      </c>
      <c r="AA129" s="66">
        <v>6619699</v>
      </c>
      <c r="AB129" s="66">
        <v>6881962</v>
      </c>
      <c r="AC129" s="66">
        <v>7133899</v>
      </c>
      <c r="AD129" s="66">
        <v>7376090</v>
      </c>
      <c r="AE129" s="66">
        <v>7661317</v>
      </c>
      <c r="AF129" s="66">
        <v>7975597</v>
      </c>
      <c r="AG129" s="66">
        <v>8269780</v>
      </c>
      <c r="AH129" s="66">
        <v>8570928</v>
      </c>
      <c r="AI129" s="66">
        <v>8910808</v>
      </c>
      <c r="AJ129" s="66">
        <v>9259362</v>
      </c>
      <c r="AK129" s="66">
        <v>9718215</v>
      </c>
      <c r="AL129" s="66">
        <v>10243550</v>
      </c>
      <c r="AM129" s="66">
        <v>10636353</v>
      </c>
      <c r="AN129" s="66">
        <v>10919528</v>
      </c>
      <c r="AO129" s="66">
        <v>11182612</v>
      </c>
      <c r="AP129" s="66">
        <v>11431569</v>
      </c>
      <c r="AQ129" s="66">
        <v>11669077</v>
      </c>
      <c r="AR129" s="66">
        <v>11899006</v>
      </c>
      <c r="AS129" s="66">
        <v>12118841</v>
      </c>
      <c r="AT129" s="66">
        <v>12338192</v>
      </c>
      <c r="AU129" s="66">
        <v>12561779</v>
      </c>
      <c r="AV129" s="66">
        <v>12787710</v>
      </c>
      <c r="AW129" s="66">
        <v>13016371</v>
      </c>
      <c r="AX129" s="66">
        <v>13246583</v>
      </c>
      <c r="AY129" s="66">
        <v>13477779</v>
      </c>
      <c r="AZ129" s="66">
        <v>13714791</v>
      </c>
      <c r="BA129" s="66">
        <v>13943888</v>
      </c>
      <c r="BB129" s="66">
        <v>14155740</v>
      </c>
      <c r="BC129" s="66">
        <v>14363532</v>
      </c>
      <c r="BD129" s="66">
        <v>14573885</v>
      </c>
      <c r="BE129" s="66">
        <v>14786640</v>
      </c>
      <c r="BF129" s="66">
        <v>14999683</v>
      </c>
      <c r="BG129" s="66">
        <v>15210817</v>
      </c>
      <c r="BH129" s="66">
        <v>15417523</v>
      </c>
      <c r="BI129" s="66">
        <v>15624584</v>
      </c>
      <c r="BJ129" s="66">
        <v>15830689</v>
      </c>
      <c r="BK129" s="66">
        <v>16025238</v>
      </c>
      <c r="BL129" s="66">
        <v>16207746</v>
      </c>
      <c r="BM129" s="66">
        <v>16396860</v>
      </c>
      <c r="BN129" s="66">
        <v>16589023</v>
      </c>
      <c r="BO129" s="66">
        <v>16767842</v>
      </c>
      <c r="BP129" s="66">
        <v>16944826</v>
      </c>
      <c r="BQ129" s="204" t="s">
        <v>139</v>
      </c>
    </row>
    <row r="130" spans="1:69" x14ac:dyDescent="0.2">
      <c r="A130" s="204" t="s">
        <v>391</v>
      </c>
      <c r="B130" s="204" t="s">
        <v>392</v>
      </c>
      <c r="C130" s="204" t="s">
        <v>168</v>
      </c>
      <c r="D130" s="204" t="s">
        <v>169</v>
      </c>
      <c r="E130" s="66">
        <v>47093</v>
      </c>
      <c r="F130" s="66">
        <v>48275</v>
      </c>
      <c r="G130" s="66">
        <v>49508</v>
      </c>
      <c r="H130" s="66">
        <v>50780</v>
      </c>
      <c r="I130" s="66">
        <v>52092</v>
      </c>
      <c r="J130" s="66">
        <v>53444</v>
      </c>
      <c r="K130" s="66">
        <v>54428</v>
      </c>
      <c r="L130" s="66">
        <v>54990</v>
      </c>
      <c r="M130" s="66">
        <v>55511</v>
      </c>
      <c r="N130" s="66">
        <v>56324</v>
      </c>
      <c r="O130" s="66">
        <v>57437</v>
      </c>
      <c r="P130" s="66">
        <v>58535</v>
      </c>
      <c r="Q130" s="66">
        <v>59606</v>
      </c>
      <c r="R130" s="66">
        <v>60598</v>
      </c>
      <c r="S130" s="66">
        <v>60953</v>
      </c>
      <c r="T130" s="66">
        <v>60675</v>
      </c>
      <c r="U130" s="66">
        <v>60310</v>
      </c>
      <c r="V130" s="66">
        <v>59894</v>
      </c>
      <c r="W130" s="66">
        <v>59465</v>
      </c>
      <c r="X130" s="66">
        <v>59775</v>
      </c>
      <c r="Y130" s="66">
        <v>60813</v>
      </c>
      <c r="Z130" s="66">
        <v>61875</v>
      </c>
      <c r="AA130" s="66">
        <v>62977</v>
      </c>
      <c r="AB130" s="66">
        <v>64121</v>
      </c>
      <c r="AC130" s="66">
        <v>65338</v>
      </c>
      <c r="AD130" s="66">
        <v>66708</v>
      </c>
      <c r="AE130" s="66">
        <v>68266</v>
      </c>
      <c r="AF130" s="66">
        <v>69946</v>
      </c>
      <c r="AG130" s="66">
        <v>71680</v>
      </c>
      <c r="AH130" s="66">
        <v>73436</v>
      </c>
      <c r="AI130" s="66">
        <v>75124</v>
      </c>
      <c r="AJ130" s="66">
        <v>76612</v>
      </c>
      <c r="AK130" s="66">
        <v>77901</v>
      </c>
      <c r="AL130" s="66">
        <v>79093</v>
      </c>
      <c r="AM130" s="66">
        <v>80264</v>
      </c>
      <c r="AN130" s="66">
        <v>81481</v>
      </c>
      <c r="AO130" s="66">
        <v>82832</v>
      </c>
      <c r="AP130" s="66">
        <v>84308</v>
      </c>
      <c r="AQ130" s="66">
        <v>85805</v>
      </c>
      <c r="AR130" s="66">
        <v>87289</v>
      </c>
      <c r="AS130" s="66">
        <v>88826</v>
      </c>
      <c r="AT130" s="66">
        <v>90531</v>
      </c>
      <c r="AU130" s="66">
        <v>92400</v>
      </c>
      <c r="AV130" s="66">
        <v>94302</v>
      </c>
      <c r="AW130" s="66">
        <v>96224</v>
      </c>
      <c r="AX130" s="66">
        <v>98164</v>
      </c>
      <c r="AY130" s="66">
        <v>100083</v>
      </c>
      <c r="AZ130" s="66">
        <v>101998</v>
      </c>
      <c r="BA130" s="66">
        <v>103966</v>
      </c>
      <c r="BB130" s="66">
        <v>105996</v>
      </c>
      <c r="BC130" s="66">
        <v>107995</v>
      </c>
      <c r="BD130" s="66">
        <v>109871</v>
      </c>
      <c r="BE130" s="66">
        <v>111618</v>
      </c>
      <c r="BF130" s="66">
        <v>113311</v>
      </c>
      <c r="BG130" s="66">
        <v>114985</v>
      </c>
      <c r="BH130" s="66">
        <v>116707</v>
      </c>
      <c r="BI130" s="66">
        <v>118513</v>
      </c>
      <c r="BJ130" s="66">
        <v>120362</v>
      </c>
      <c r="BK130" s="66">
        <v>122261</v>
      </c>
      <c r="BL130" s="66">
        <v>124241</v>
      </c>
      <c r="BM130" s="66">
        <v>126463</v>
      </c>
      <c r="BN130" s="66">
        <v>128874</v>
      </c>
      <c r="BO130" s="66">
        <v>131232</v>
      </c>
      <c r="BP130" s="66">
        <v>133515</v>
      </c>
      <c r="BQ130" s="204" t="s">
        <v>139</v>
      </c>
    </row>
    <row r="131" spans="1:69" x14ac:dyDescent="0.2">
      <c r="A131" s="204" t="s">
        <v>393</v>
      </c>
      <c r="B131" s="204" t="s">
        <v>394</v>
      </c>
      <c r="C131" s="204" t="s">
        <v>168</v>
      </c>
      <c r="D131" s="204" t="s">
        <v>169</v>
      </c>
      <c r="E131" s="66">
        <v>56660</v>
      </c>
      <c r="F131" s="66">
        <v>56247</v>
      </c>
      <c r="G131" s="66">
        <v>55404</v>
      </c>
      <c r="H131" s="66">
        <v>54391</v>
      </c>
      <c r="I131" s="66">
        <v>53255</v>
      </c>
      <c r="J131" s="66">
        <v>52016</v>
      </c>
      <c r="K131" s="66">
        <v>50683</v>
      </c>
      <c r="L131" s="66">
        <v>49269</v>
      </c>
      <c r="M131" s="66">
        <v>47772</v>
      </c>
      <c r="N131" s="66">
        <v>46135</v>
      </c>
      <c r="O131" s="66">
        <v>44968</v>
      </c>
      <c r="P131" s="66">
        <v>44583</v>
      </c>
      <c r="Q131" s="66">
        <v>44416</v>
      </c>
      <c r="R131" s="66">
        <v>44242</v>
      </c>
      <c r="S131" s="66">
        <v>44056</v>
      </c>
      <c r="T131" s="66">
        <v>43888</v>
      </c>
      <c r="U131" s="66">
        <v>43740</v>
      </c>
      <c r="V131" s="66">
        <v>43603</v>
      </c>
      <c r="W131" s="66">
        <v>43465</v>
      </c>
      <c r="X131" s="66">
        <v>43278</v>
      </c>
      <c r="Y131" s="66">
        <v>43097</v>
      </c>
      <c r="Z131" s="66">
        <v>42953</v>
      </c>
      <c r="AA131" s="66">
        <v>42794</v>
      </c>
      <c r="AB131" s="66">
        <v>42600</v>
      </c>
      <c r="AC131" s="66">
        <v>42380</v>
      </c>
      <c r="AD131" s="66">
        <v>42144</v>
      </c>
      <c r="AE131" s="66">
        <v>41889</v>
      </c>
      <c r="AF131" s="66">
        <v>41617</v>
      </c>
      <c r="AG131" s="66">
        <v>41321</v>
      </c>
      <c r="AH131" s="66">
        <v>40992</v>
      </c>
      <c r="AI131" s="66">
        <v>40636</v>
      </c>
      <c r="AJ131" s="66">
        <v>40542</v>
      </c>
      <c r="AK131" s="66">
        <v>40900</v>
      </c>
      <c r="AL131" s="66">
        <v>41447</v>
      </c>
      <c r="AM131" s="66">
        <v>42001</v>
      </c>
      <c r="AN131" s="66">
        <v>42550</v>
      </c>
      <c r="AO131" s="66">
        <v>43097</v>
      </c>
      <c r="AP131" s="66">
        <v>43656</v>
      </c>
      <c r="AQ131" s="66">
        <v>44230</v>
      </c>
      <c r="AR131" s="66">
        <v>44825</v>
      </c>
      <c r="AS131" s="66">
        <v>45461</v>
      </c>
      <c r="AT131" s="66">
        <v>45986</v>
      </c>
      <c r="AU131" s="66">
        <v>46264</v>
      </c>
      <c r="AV131" s="66">
        <v>46431</v>
      </c>
      <c r="AW131" s="66">
        <v>46580</v>
      </c>
      <c r="AX131" s="66">
        <v>46725</v>
      </c>
      <c r="AY131" s="66">
        <v>46874</v>
      </c>
      <c r="AZ131" s="66">
        <v>47015</v>
      </c>
      <c r="BA131" s="66">
        <v>47156</v>
      </c>
      <c r="BB131" s="66">
        <v>47286</v>
      </c>
      <c r="BC131" s="66">
        <v>47403</v>
      </c>
      <c r="BD131" s="66">
        <v>47581</v>
      </c>
      <c r="BE131" s="66">
        <v>47727</v>
      </c>
      <c r="BF131" s="66">
        <v>47767</v>
      </c>
      <c r="BG131" s="66">
        <v>47789</v>
      </c>
      <c r="BH131" s="66">
        <v>47790</v>
      </c>
      <c r="BI131" s="66">
        <v>47788</v>
      </c>
      <c r="BJ131" s="66">
        <v>47785</v>
      </c>
      <c r="BK131" s="66">
        <v>47761</v>
      </c>
      <c r="BL131" s="66">
        <v>47712</v>
      </c>
      <c r="BM131" s="66">
        <v>47642</v>
      </c>
      <c r="BN131" s="66">
        <v>47606</v>
      </c>
      <c r="BO131" s="66">
        <v>47657</v>
      </c>
      <c r="BP131" s="66">
        <v>47755</v>
      </c>
      <c r="BQ131" s="204" t="s">
        <v>139</v>
      </c>
    </row>
    <row r="132" spans="1:69" x14ac:dyDescent="0.2">
      <c r="A132" s="204" t="s">
        <v>395</v>
      </c>
      <c r="B132" s="204" t="s">
        <v>396</v>
      </c>
      <c r="C132" s="204" t="s">
        <v>168</v>
      </c>
      <c r="D132" s="204" t="s">
        <v>169</v>
      </c>
      <c r="E132" s="66">
        <v>25012374</v>
      </c>
      <c r="F132" s="66">
        <v>25765673</v>
      </c>
      <c r="G132" s="66">
        <v>26513030</v>
      </c>
      <c r="H132" s="66">
        <v>27261747</v>
      </c>
      <c r="I132" s="66">
        <v>27984155</v>
      </c>
      <c r="J132" s="66">
        <v>28704674</v>
      </c>
      <c r="K132" s="66">
        <v>29435571</v>
      </c>
      <c r="L132" s="66">
        <v>30130983</v>
      </c>
      <c r="M132" s="66">
        <v>30838302</v>
      </c>
      <c r="N132" s="66">
        <v>31544266</v>
      </c>
      <c r="O132" s="66">
        <v>32240827</v>
      </c>
      <c r="P132" s="66">
        <v>32882704</v>
      </c>
      <c r="Q132" s="66">
        <v>33505406</v>
      </c>
      <c r="R132" s="66">
        <v>34103149</v>
      </c>
      <c r="S132" s="66">
        <v>34692266</v>
      </c>
      <c r="T132" s="66">
        <v>35280725</v>
      </c>
      <c r="U132" s="66">
        <v>35848523</v>
      </c>
      <c r="V132" s="66">
        <v>36411795</v>
      </c>
      <c r="W132" s="66">
        <v>36969185</v>
      </c>
      <c r="X132" s="66">
        <v>37534236</v>
      </c>
      <c r="Y132" s="66">
        <v>38123775</v>
      </c>
      <c r="Z132" s="66">
        <v>38723248</v>
      </c>
      <c r="AA132" s="66">
        <v>39326352</v>
      </c>
      <c r="AB132" s="66">
        <v>39910403</v>
      </c>
      <c r="AC132" s="66">
        <v>40405956</v>
      </c>
      <c r="AD132" s="66">
        <v>40805744</v>
      </c>
      <c r="AE132" s="66">
        <v>41213674</v>
      </c>
      <c r="AF132" s="66">
        <v>41621690</v>
      </c>
      <c r="AG132" s="66">
        <v>42031247</v>
      </c>
      <c r="AH132" s="66">
        <v>42449038</v>
      </c>
      <c r="AI132" s="66">
        <v>42869283</v>
      </c>
      <c r="AJ132" s="66">
        <v>43295704</v>
      </c>
      <c r="AK132" s="66">
        <v>43747962</v>
      </c>
      <c r="AL132" s="66">
        <v>44194628</v>
      </c>
      <c r="AM132" s="66">
        <v>44641540</v>
      </c>
      <c r="AN132" s="66">
        <v>45092991</v>
      </c>
      <c r="AO132" s="66">
        <v>45524681</v>
      </c>
      <c r="AP132" s="66">
        <v>45953580</v>
      </c>
      <c r="AQ132" s="66">
        <v>46286503</v>
      </c>
      <c r="AR132" s="66">
        <v>46616677</v>
      </c>
      <c r="AS132" s="66">
        <v>47008111</v>
      </c>
      <c r="AT132" s="66">
        <v>47370164</v>
      </c>
      <c r="AU132" s="66">
        <v>47644736</v>
      </c>
      <c r="AV132" s="66">
        <v>47892330</v>
      </c>
      <c r="AW132" s="66">
        <v>48082519</v>
      </c>
      <c r="AX132" s="66">
        <v>48184561</v>
      </c>
      <c r="AY132" s="66">
        <v>48438292</v>
      </c>
      <c r="AZ132" s="66">
        <v>48683638</v>
      </c>
      <c r="BA132" s="66">
        <v>49054708</v>
      </c>
      <c r="BB132" s="66">
        <v>49307835</v>
      </c>
      <c r="BC132" s="66">
        <v>49554112</v>
      </c>
      <c r="BD132" s="66">
        <v>49936638</v>
      </c>
      <c r="BE132" s="66">
        <v>50199853</v>
      </c>
      <c r="BF132" s="66">
        <v>50428893</v>
      </c>
      <c r="BG132" s="66">
        <v>50746659</v>
      </c>
      <c r="BH132" s="66">
        <v>51014947</v>
      </c>
      <c r="BI132" s="66">
        <v>51217803</v>
      </c>
      <c r="BJ132" s="66">
        <v>51361911</v>
      </c>
      <c r="BK132" s="66">
        <v>51585058</v>
      </c>
      <c r="BL132" s="66">
        <v>51764822</v>
      </c>
      <c r="BM132" s="66">
        <v>51836239</v>
      </c>
      <c r="BN132" s="66">
        <v>51769539</v>
      </c>
      <c r="BO132" s="66">
        <v>51672569</v>
      </c>
      <c r="BP132" s="66">
        <v>51712619</v>
      </c>
      <c r="BQ132" s="204" t="s">
        <v>139</v>
      </c>
    </row>
    <row r="133" spans="1:69" x14ac:dyDescent="0.2">
      <c r="A133" s="204" t="s">
        <v>397</v>
      </c>
      <c r="B133" s="204" t="s">
        <v>398</v>
      </c>
      <c r="C133" s="204" t="s">
        <v>168</v>
      </c>
      <c r="D133" s="204" t="s">
        <v>169</v>
      </c>
      <c r="E133" s="66">
        <v>305415</v>
      </c>
      <c r="F133" s="66">
        <v>339697</v>
      </c>
      <c r="G133" s="66">
        <v>378190</v>
      </c>
      <c r="H133" s="66">
        <v>420494</v>
      </c>
      <c r="I133" s="66">
        <v>465748</v>
      </c>
      <c r="J133" s="66">
        <v>513840</v>
      </c>
      <c r="K133" s="66">
        <v>565463</v>
      </c>
      <c r="L133" s="66">
        <v>621242</v>
      </c>
      <c r="M133" s="66">
        <v>681117</v>
      </c>
      <c r="N133" s="66">
        <v>743044</v>
      </c>
      <c r="O133" s="66">
        <v>802786</v>
      </c>
      <c r="P133" s="66">
        <v>858734</v>
      </c>
      <c r="Q133" s="66">
        <v>913785</v>
      </c>
      <c r="R133" s="66">
        <v>970527</v>
      </c>
      <c r="S133" s="66">
        <v>1030426</v>
      </c>
      <c r="T133" s="66">
        <v>1095998</v>
      </c>
      <c r="U133" s="66">
        <v>1168791</v>
      </c>
      <c r="V133" s="66">
        <v>1247225</v>
      </c>
      <c r="W133" s="66">
        <v>1329074</v>
      </c>
      <c r="X133" s="66">
        <v>1412266</v>
      </c>
      <c r="Y133" s="66">
        <v>1493870</v>
      </c>
      <c r="Z133" s="66">
        <v>1573026</v>
      </c>
      <c r="AA133" s="66">
        <v>1652921</v>
      </c>
      <c r="AB133" s="66">
        <v>1736028</v>
      </c>
      <c r="AC133" s="66">
        <v>1813986</v>
      </c>
      <c r="AD133" s="66">
        <v>1888975</v>
      </c>
      <c r="AE133" s="66">
        <v>1968093</v>
      </c>
      <c r="AF133" s="66">
        <v>2048477</v>
      </c>
      <c r="AG133" s="66">
        <v>2129153</v>
      </c>
      <c r="AH133" s="66">
        <v>2210013</v>
      </c>
      <c r="AI133" s="66">
        <v>1674938</v>
      </c>
      <c r="AJ133" s="66">
        <v>1339500</v>
      </c>
      <c r="AK133" s="66">
        <v>1620633</v>
      </c>
      <c r="AL133" s="66">
        <v>1653645</v>
      </c>
      <c r="AM133" s="66">
        <v>1641106</v>
      </c>
      <c r="AN133" s="66">
        <v>1655222</v>
      </c>
      <c r="AO133" s="66">
        <v>1703318</v>
      </c>
      <c r="AP133" s="66">
        <v>1761468</v>
      </c>
      <c r="AQ133" s="66">
        <v>1819544</v>
      </c>
      <c r="AR133" s="66">
        <v>1877427</v>
      </c>
      <c r="AS133" s="66">
        <v>1934901</v>
      </c>
      <c r="AT133" s="66">
        <v>1991674</v>
      </c>
      <c r="AU133" s="66">
        <v>2047364</v>
      </c>
      <c r="AV133" s="66">
        <v>2101506</v>
      </c>
      <c r="AW133" s="66">
        <v>2153481</v>
      </c>
      <c r="AX133" s="66">
        <v>2235403</v>
      </c>
      <c r="AY133" s="66">
        <v>2363409</v>
      </c>
      <c r="AZ133" s="66">
        <v>2506769</v>
      </c>
      <c r="BA133" s="66">
        <v>2650930</v>
      </c>
      <c r="BB133" s="66">
        <v>2795550</v>
      </c>
      <c r="BC133" s="66">
        <v>2943356</v>
      </c>
      <c r="BD133" s="66">
        <v>3143825</v>
      </c>
      <c r="BE133" s="66">
        <v>3394663</v>
      </c>
      <c r="BF133" s="66">
        <v>3646518</v>
      </c>
      <c r="BG133" s="66">
        <v>3761584</v>
      </c>
      <c r="BH133" s="66">
        <v>3908743</v>
      </c>
      <c r="BI133" s="66">
        <v>4048085</v>
      </c>
      <c r="BJ133" s="66">
        <v>4124904</v>
      </c>
      <c r="BK133" s="66">
        <v>4317185</v>
      </c>
      <c r="BL133" s="66">
        <v>4441100</v>
      </c>
      <c r="BM133" s="66">
        <v>4360444</v>
      </c>
      <c r="BN133" s="66">
        <v>4250114</v>
      </c>
      <c r="BO133" s="66">
        <v>4268873</v>
      </c>
      <c r="BP133" s="66">
        <v>4310108</v>
      </c>
      <c r="BQ133" s="204" t="s">
        <v>139</v>
      </c>
    </row>
    <row r="134" spans="1:69" x14ac:dyDescent="0.2">
      <c r="A134" s="204" t="s">
        <v>399</v>
      </c>
      <c r="B134" s="204" t="s">
        <v>400</v>
      </c>
      <c r="C134" s="204" t="s">
        <v>168</v>
      </c>
      <c r="D134" s="204" t="s">
        <v>169</v>
      </c>
      <c r="E134" s="66">
        <v>194711112</v>
      </c>
      <c r="F134" s="66">
        <v>200250715</v>
      </c>
      <c r="G134" s="66">
        <v>205949399</v>
      </c>
      <c r="H134" s="66">
        <v>211793513</v>
      </c>
      <c r="I134" s="66">
        <v>217767514</v>
      </c>
      <c r="J134" s="66">
        <v>223847681</v>
      </c>
      <c r="K134" s="66">
        <v>229988384</v>
      </c>
      <c r="L134" s="66">
        <v>236176636</v>
      </c>
      <c r="M134" s="66">
        <v>242412816</v>
      </c>
      <c r="N134" s="66">
        <v>248701446</v>
      </c>
      <c r="O134" s="66">
        <v>255049279</v>
      </c>
      <c r="P134" s="66">
        <v>261469430</v>
      </c>
      <c r="Q134" s="66">
        <v>267987160</v>
      </c>
      <c r="R134" s="66">
        <v>274614064</v>
      </c>
      <c r="S134" s="66">
        <v>281334755</v>
      </c>
      <c r="T134" s="66">
        <v>288125444</v>
      </c>
      <c r="U134" s="66">
        <v>294984501</v>
      </c>
      <c r="V134" s="66">
        <v>302010242</v>
      </c>
      <c r="W134" s="66">
        <v>309220692</v>
      </c>
      <c r="X134" s="66">
        <v>316512545</v>
      </c>
      <c r="Y134" s="66">
        <v>323797061</v>
      </c>
      <c r="Z134" s="66">
        <v>330950954</v>
      </c>
      <c r="AA134" s="66">
        <v>338095672</v>
      </c>
      <c r="AB134" s="66">
        <v>345367369</v>
      </c>
      <c r="AC134" s="66">
        <v>352669319</v>
      </c>
      <c r="AD134" s="66">
        <v>359944435</v>
      </c>
      <c r="AE134" s="66">
        <v>367182475</v>
      </c>
      <c r="AF134" s="66">
        <v>374403954</v>
      </c>
      <c r="AG134" s="66">
        <v>381662610</v>
      </c>
      <c r="AH134" s="66">
        <v>388933687</v>
      </c>
      <c r="AI134" s="66">
        <v>396328556</v>
      </c>
      <c r="AJ134" s="66">
        <v>403768603</v>
      </c>
      <c r="AK134" s="66">
        <v>411115420</v>
      </c>
      <c r="AL134" s="66">
        <v>418431327</v>
      </c>
      <c r="AM134" s="66">
        <v>425740147</v>
      </c>
      <c r="AN134" s="66">
        <v>433010808</v>
      </c>
      <c r="AO134" s="66">
        <v>440183193</v>
      </c>
      <c r="AP134" s="66">
        <v>447290040</v>
      </c>
      <c r="AQ134" s="66">
        <v>454334962</v>
      </c>
      <c r="AR134" s="66">
        <v>461289769</v>
      </c>
      <c r="AS134" s="66">
        <v>468125382</v>
      </c>
      <c r="AT134" s="66">
        <v>474817217</v>
      </c>
      <c r="AU134" s="66">
        <v>481353718</v>
      </c>
      <c r="AV134" s="66">
        <v>487688819</v>
      </c>
      <c r="AW134" s="66">
        <v>493917791</v>
      </c>
      <c r="AX134" s="66">
        <v>500076606</v>
      </c>
      <c r="AY134" s="66">
        <v>506094784</v>
      </c>
      <c r="AZ134" s="66">
        <v>511989821</v>
      </c>
      <c r="BA134" s="66">
        <v>517759389</v>
      </c>
      <c r="BB134" s="66">
        <v>523473668</v>
      </c>
      <c r="BC134" s="66">
        <v>528978305</v>
      </c>
      <c r="BD134" s="66">
        <v>535014773</v>
      </c>
      <c r="BE134" s="66">
        <v>541048298</v>
      </c>
      <c r="BF134" s="66">
        <v>546954103</v>
      </c>
      <c r="BG134" s="66">
        <v>552781789</v>
      </c>
      <c r="BH134" s="66">
        <v>558562792</v>
      </c>
      <c r="BI134" s="66">
        <v>564377885</v>
      </c>
      <c r="BJ134" s="66">
        <v>570381211</v>
      </c>
      <c r="BK134" s="66">
        <v>576620516</v>
      </c>
      <c r="BL134" s="66">
        <v>582701622</v>
      </c>
      <c r="BM134" s="66">
        <v>588011178</v>
      </c>
      <c r="BN134" s="66">
        <v>592503434</v>
      </c>
      <c r="BO134" s="66">
        <v>596596955</v>
      </c>
      <c r="BP134" s="66">
        <v>600825676</v>
      </c>
      <c r="BQ134" s="204" t="s">
        <v>139</v>
      </c>
    </row>
    <row r="135" spans="1:69" x14ac:dyDescent="0.2">
      <c r="A135" s="204" t="s">
        <v>401</v>
      </c>
      <c r="B135" s="204" t="s">
        <v>402</v>
      </c>
      <c r="C135" s="204" t="s">
        <v>168</v>
      </c>
      <c r="D135" s="204" t="s">
        <v>169</v>
      </c>
      <c r="E135" s="66">
        <v>2122532</v>
      </c>
      <c r="F135" s="66">
        <v>2171141</v>
      </c>
      <c r="G135" s="66">
        <v>2221615</v>
      </c>
      <c r="H135" s="66">
        <v>2273219</v>
      </c>
      <c r="I135" s="66">
        <v>2325513</v>
      </c>
      <c r="J135" s="66">
        <v>2379456</v>
      </c>
      <c r="K135" s="66">
        <v>2434861</v>
      </c>
      <c r="L135" s="66">
        <v>2491927</v>
      </c>
      <c r="M135" s="66">
        <v>2551070</v>
      </c>
      <c r="N135" s="66">
        <v>2612111</v>
      </c>
      <c r="O135" s="66">
        <v>2675283</v>
      </c>
      <c r="P135" s="66">
        <v>2740732</v>
      </c>
      <c r="Q135" s="66">
        <v>2808290</v>
      </c>
      <c r="R135" s="66">
        <v>2877561</v>
      </c>
      <c r="S135" s="66">
        <v>2946882</v>
      </c>
      <c r="T135" s="66">
        <v>3012720</v>
      </c>
      <c r="U135" s="66">
        <v>3072017</v>
      </c>
      <c r="V135" s="66">
        <v>3125742</v>
      </c>
      <c r="W135" s="66">
        <v>3177945</v>
      </c>
      <c r="X135" s="66">
        <v>3233700</v>
      </c>
      <c r="Y135" s="66">
        <v>3297519</v>
      </c>
      <c r="Z135" s="66">
        <v>3370993</v>
      </c>
      <c r="AA135" s="66">
        <v>3453691</v>
      </c>
      <c r="AB135" s="66">
        <v>3543861</v>
      </c>
      <c r="AC135" s="66">
        <v>3639956</v>
      </c>
      <c r="AD135" s="66">
        <v>3741604</v>
      </c>
      <c r="AE135" s="66">
        <v>3848390</v>
      </c>
      <c r="AF135" s="66">
        <v>3959697</v>
      </c>
      <c r="AG135" s="66">
        <v>4074961</v>
      </c>
      <c r="AH135" s="66">
        <v>4193532</v>
      </c>
      <c r="AI135" s="66">
        <v>4314443</v>
      </c>
      <c r="AJ135" s="66">
        <v>4437225</v>
      </c>
      <c r="AK135" s="66">
        <v>4561106</v>
      </c>
      <c r="AL135" s="66">
        <v>4685296</v>
      </c>
      <c r="AM135" s="66">
        <v>4807950</v>
      </c>
      <c r="AN135" s="66">
        <v>4927432</v>
      </c>
      <c r="AO135" s="66">
        <v>5043914</v>
      </c>
      <c r="AP135" s="66">
        <v>5150538</v>
      </c>
      <c r="AQ135" s="66">
        <v>5246922</v>
      </c>
      <c r="AR135" s="66">
        <v>5340056</v>
      </c>
      <c r="AS135" s="66">
        <v>5430853</v>
      </c>
      <c r="AT135" s="66">
        <v>5519707</v>
      </c>
      <c r="AU135" s="66">
        <v>5606101</v>
      </c>
      <c r="AV135" s="66">
        <v>5689065</v>
      </c>
      <c r="AW135" s="66">
        <v>5768167</v>
      </c>
      <c r="AX135" s="66">
        <v>5852970</v>
      </c>
      <c r="AY135" s="66">
        <v>5946593</v>
      </c>
      <c r="AZ135" s="66">
        <v>6041348</v>
      </c>
      <c r="BA135" s="66">
        <v>6135861</v>
      </c>
      <c r="BB135" s="66">
        <v>6229930</v>
      </c>
      <c r="BC135" s="66">
        <v>6323418</v>
      </c>
      <c r="BD135" s="66">
        <v>6416327</v>
      </c>
      <c r="BE135" s="66">
        <v>6508803</v>
      </c>
      <c r="BF135" s="66">
        <v>6600742</v>
      </c>
      <c r="BG135" s="66">
        <v>6691454</v>
      </c>
      <c r="BH135" s="66">
        <v>6787419</v>
      </c>
      <c r="BI135" s="66">
        <v>6891363</v>
      </c>
      <c r="BJ135" s="66">
        <v>6997917</v>
      </c>
      <c r="BK135" s="66">
        <v>7105006</v>
      </c>
      <c r="BL135" s="66">
        <v>7212053</v>
      </c>
      <c r="BM135" s="66">
        <v>7319399</v>
      </c>
      <c r="BN135" s="66">
        <v>7425057</v>
      </c>
      <c r="BO135" s="66">
        <v>7529475</v>
      </c>
      <c r="BP135" s="66">
        <v>7633779</v>
      </c>
      <c r="BQ135" s="204" t="s">
        <v>139</v>
      </c>
    </row>
    <row r="136" spans="1:69" x14ac:dyDescent="0.2">
      <c r="A136" s="204" t="s">
        <v>403</v>
      </c>
      <c r="B136" s="204" t="s">
        <v>404</v>
      </c>
      <c r="C136" s="204" t="s">
        <v>168</v>
      </c>
      <c r="D136" s="204" t="s">
        <v>169</v>
      </c>
      <c r="E136" s="66">
        <v>1798092</v>
      </c>
      <c r="F136" s="66">
        <v>1853295</v>
      </c>
      <c r="G136" s="66">
        <v>1911959</v>
      </c>
      <c r="H136" s="66">
        <v>1971511</v>
      </c>
      <c r="I136" s="66">
        <v>2030440</v>
      </c>
      <c r="J136" s="66">
        <v>2087445</v>
      </c>
      <c r="K136" s="66">
        <v>2145646</v>
      </c>
      <c r="L136" s="66">
        <v>2203202</v>
      </c>
      <c r="M136" s="66">
        <v>2262291</v>
      </c>
      <c r="N136" s="66">
        <v>2323823</v>
      </c>
      <c r="O136" s="66">
        <v>2381791</v>
      </c>
      <c r="P136" s="66">
        <v>2442137</v>
      </c>
      <c r="Q136" s="66">
        <v>2505965</v>
      </c>
      <c r="R136" s="66">
        <v>2569841</v>
      </c>
      <c r="S136" s="66">
        <v>2632880</v>
      </c>
      <c r="T136" s="66">
        <v>2691586</v>
      </c>
      <c r="U136" s="66">
        <v>3070419</v>
      </c>
      <c r="V136" s="66">
        <v>3457617</v>
      </c>
      <c r="W136" s="66">
        <v>3183405</v>
      </c>
      <c r="X136" s="66">
        <v>2902164</v>
      </c>
      <c r="Y136" s="66">
        <v>2963702</v>
      </c>
      <c r="Z136" s="66">
        <v>3027222</v>
      </c>
      <c r="AA136" s="66">
        <v>3070133</v>
      </c>
      <c r="AB136" s="66">
        <v>3106990</v>
      </c>
      <c r="AC136" s="66">
        <v>3163558</v>
      </c>
      <c r="AD136" s="66">
        <v>3226750</v>
      </c>
      <c r="AE136" s="66">
        <v>3308010</v>
      </c>
      <c r="AF136" s="66">
        <v>3390870</v>
      </c>
      <c r="AG136" s="66">
        <v>3457148</v>
      </c>
      <c r="AH136" s="66">
        <v>3525502</v>
      </c>
      <c r="AI136" s="66">
        <v>3593700</v>
      </c>
      <c r="AJ136" s="66">
        <v>3666734</v>
      </c>
      <c r="AK136" s="66">
        <v>3745407</v>
      </c>
      <c r="AL136" s="66">
        <v>3818796</v>
      </c>
      <c r="AM136" s="66">
        <v>3888144</v>
      </c>
      <c r="AN136" s="66">
        <v>3959640</v>
      </c>
      <c r="AO136" s="66">
        <v>4034243</v>
      </c>
      <c r="AP136" s="66">
        <v>4107551</v>
      </c>
      <c r="AQ136" s="66">
        <v>4178784</v>
      </c>
      <c r="AR136" s="66">
        <v>4250020</v>
      </c>
      <c r="AS136" s="66">
        <v>4320642</v>
      </c>
      <c r="AT136" s="66">
        <v>4389200</v>
      </c>
      <c r="AU136" s="66">
        <v>4446666</v>
      </c>
      <c r="AV136" s="66">
        <v>4504807</v>
      </c>
      <c r="AW136" s="66">
        <v>4574797</v>
      </c>
      <c r="AX136" s="66">
        <v>4643044</v>
      </c>
      <c r="AY136" s="66">
        <v>4719864</v>
      </c>
      <c r="AZ136" s="66">
        <v>4809608</v>
      </c>
      <c r="BA136" s="66">
        <v>4887613</v>
      </c>
      <c r="BB136" s="66">
        <v>4951135</v>
      </c>
      <c r="BC136" s="66">
        <v>4995800</v>
      </c>
      <c r="BD136" s="66">
        <v>5045056</v>
      </c>
      <c r="BE136" s="66">
        <v>5178337</v>
      </c>
      <c r="BF136" s="66">
        <v>5678851</v>
      </c>
      <c r="BG136" s="66">
        <v>6274342</v>
      </c>
      <c r="BH136" s="66">
        <v>6398940</v>
      </c>
      <c r="BI136" s="66">
        <v>6258619</v>
      </c>
      <c r="BJ136" s="66">
        <v>6109252</v>
      </c>
      <c r="BK136" s="66">
        <v>5950839</v>
      </c>
      <c r="BL136" s="66">
        <v>5781907</v>
      </c>
      <c r="BM136" s="66">
        <v>5662923</v>
      </c>
      <c r="BN136" s="66">
        <v>5592631</v>
      </c>
      <c r="BO136" s="66">
        <v>5489739</v>
      </c>
      <c r="BP136" s="66">
        <v>5353930</v>
      </c>
      <c r="BQ136" s="204" t="s">
        <v>139</v>
      </c>
    </row>
    <row r="137" spans="1:69" x14ac:dyDescent="0.2">
      <c r="A137" s="204" t="s">
        <v>405</v>
      </c>
      <c r="B137" s="204" t="s">
        <v>406</v>
      </c>
      <c r="C137" s="204" t="s">
        <v>168</v>
      </c>
      <c r="D137" s="204" t="s">
        <v>169</v>
      </c>
      <c r="E137" s="66">
        <v>1137026</v>
      </c>
      <c r="F137" s="66">
        <v>1165005</v>
      </c>
      <c r="G137" s="66">
        <v>1194085</v>
      </c>
      <c r="H137" s="66">
        <v>1224169</v>
      </c>
      <c r="I137" s="66">
        <v>1255197</v>
      </c>
      <c r="J137" s="66">
        <v>1287315</v>
      </c>
      <c r="K137" s="66">
        <v>1320315</v>
      </c>
      <c r="L137" s="66">
        <v>1354287</v>
      </c>
      <c r="M137" s="66">
        <v>1389453</v>
      </c>
      <c r="N137" s="66">
        <v>1425879</v>
      </c>
      <c r="O137" s="66">
        <v>1463563</v>
      </c>
      <c r="P137" s="66">
        <v>1501658</v>
      </c>
      <c r="Q137" s="66">
        <v>1540995</v>
      </c>
      <c r="R137" s="66">
        <v>1582697</v>
      </c>
      <c r="S137" s="66">
        <v>1626283</v>
      </c>
      <c r="T137" s="66">
        <v>1671632</v>
      </c>
      <c r="U137" s="66">
        <v>1718482</v>
      </c>
      <c r="V137" s="66">
        <v>1768092</v>
      </c>
      <c r="W137" s="66">
        <v>1820861</v>
      </c>
      <c r="X137" s="66">
        <v>1875566</v>
      </c>
      <c r="Y137" s="66">
        <v>1932169</v>
      </c>
      <c r="Z137" s="66">
        <v>1989690</v>
      </c>
      <c r="AA137" s="66">
        <v>2047602</v>
      </c>
      <c r="AB137" s="66">
        <v>2109151</v>
      </c>
      <c r="AC137" s="66">
        <v>2174194</v>
      </c>
      <c r="AD137" s="66">
        <v>2239724</v>
      </c>
      <c r="AE137" s="66">
        <v>2305860</v>
      </c>
      <c r="AF137" s="66">
        <v>2372449</v>
      </c>
      <c r="AG137" s="66">
        <v>2439639</v>
      </c>
      <c r="AH137" s="66">
        <v>2507600</v>
      </c>
      <c r="AI137" s="66">
        <v>2209731</v>
      </c>
      <c r="AJ137" s="66">
        <v>1939236</v>
      </c>
      <c r="AK137" s="66">
        <v>2052626</v>
      </c>
      <c r="AL137" s="66">
        <v>2132771</v>
      </c>
      <c r="AM137" s="66">
        <v>2125198</v>
      </c>
      <c r="AN137" s="66">
        <v>2142422</v>
      </c>
      <c r="AO137" s="66">
        <v>2203966</v>
      </c>
      <c r="AP137" s="66">
        <v>2383300</v>
      </c>
      <c r="AQ137" s="66">
        <v>2639224</v>
      </c>
      <c r="AR137" s="66">
        <v>2789743</v>
      </c>
      <c r="AS137" s="66">
        <v>2895224</v>
      </c>
      <c r="AT137" s="66">
        <v>2981648</v>
      </c>
      <c r="AU137" s="66">
        <v>3060599</v>
      </c>
      <c r="AV137" s="66">
        <v>3085173</v>
      </c>
      <c r="AW137" s="66">
        <v>3122447</v>
      </c>
      <c r="AX137" s="66">
        <v>3266318</v>
      </c>
      <c r="AY137" s="66">
        <v>3455397</v>
      </c>
      <c r="AZ137" s="66">
        <v>3632740</v>
      </c>
      <c r="BA137" s="66">
        <v>3783887</v>
      </c>
      <c r="BB137" s="66">
        <v>3905066</v>
      </c>
      <c r="BC137" s="66">
        <v>4019956</v>
      </c>
      <c r="BD137" s="66">
        <v>4181150</v>
      </c>
      <c r="BE137" s="66">
        <v>4331740</v>
      </c>
      <c r="BF137" s="66">
        <v>4427313</v>
      </c>
      <c r="BG137" s="66">
        <v>4519398</v>
      </c>
      <c r="BH137" s="66">
        <v>4612329</v>
      </c>
      <c r="BI137" s="66">
        <v>4706097</v>
      </c>
      <c r="BJ137" s="66">
        <v>4796631</v>
      </c>
      <c r="BK137" s="66">
        <v>4889391</v>
      </c>
      <c r="BL137" s="66">
        <v>4985289</v>
      </c>
      <c r="BM137" s="66">
        <v>5087584</v>
      </c>
      <c r="BN137" s="66">
        <v>5193416</v>
      </c>
      <c r="BO137" s="66">
        <v>5302681</v>
      </c>
      <c r="BP137" s="66">
        <v>5418377</v>
      </c>
      <c r="BQ137" s="204" t="s">
        <v>139</v>
      </c>
    </row>
    <row r="138" spans="1:69" x14ac:dyDescent="0.2">
      <c r="A138" s="204" t="s">
        <v>407</v>
      </c>
      <c r="B138" s="204" t="s">
        <v>408</v>
      </c>
      <c r="C138" s="204" t="s">
        <v>168</v>
      </c>
      <c r="D138" s="204" t="s">
        <v>169</v>
      </c>
      <c r="E138" s="66">
        <v>1426986</v>
      </c>
      <c r="F138" s="66">
        <v>1478760</v>
      </c>
      <c r="G138" s="66">
        <v>1535157</v>
      </c>
      <c r="H138" s="66">
        <v>1594758</v>
      </c>
      <c r="I138" s="66">
        <v>1652102</v>
      </c>
      <c r="J138" s="66">
        <v>1700072</v>
      </c>
      <c r="K138" s="66">
        <v>1739831</v>
      </c>
      <c r="L138" s="66">
        <v>1778578</v>
      </c>
      <c r="M138" s="66">
        <v>1819393</v>
      </c>
      <c r="N138" s="66">
        <v>1862823</v>
      </c>
      <c r="O138" s="66">
        <v>1909177</v>
      </c>
      <c r="P138" s="66">
        <v>1958320</v>
      </c>
      <c r="Q138" s="66">
        <v>2012796</v>
      </c>
      <c r="R138" s="66">
        <v>2084256</v>
      </c>
      <c r="S138" s="66">
        <v>2179446</v>
      </c>
      <c r="T138" s="66">
        <v>2291841</v>
      </c>
      <c r="U138" s="66">
        <v>2413760</v>
      </c>
      <c r="V138" s="66">
        <v>2541805</v>
      </c>
      <c r="W138" s="66">
        <v>2676117</v>
      </c>
      <c r="X138" s="66">
        <v>2816917</v>
      </c>
      <c r="Y138" s="66">
        <v>2962720</v>
      </c>
      <c r="Z138" s="66">
        <v>3112015</v>
      </c>
      <c r="AA138" s="66">
        <v>3265457</v>
      </c>
      <c r="AB138" s="66">
        <v>3423592</v>
      </c>
      <c r="AC138" s="66">
        <v>3564547</v>
      </c>
      <c r="AD138" s="66">
        <v>3684313</v>
      </c>
      <c r="AE138" s="66">
        <v>3800110</v>
      </c>
      <c r="AF138" s="66">
        <v>3911939</v>
      </c>
      <c r="AG138" s="66">
        <v>4021565</v>
      </c>
      <c r="AH138" s="66">
        <v>4130042</v>
      </c>
      <c r="AI138" s="66">
        <v>4236983</v>
      </c>
      <c r="AJ138" s="66">
        <v>4341971</v>
      </c>
      <c r="AK138" s="66">
        <v>4444820</v>
      </c>
      <c r="AL138" s="66">
        <v>4544970</v>
      </c>
      <c r="AM138" s="66">
        <v>4641296</v>
      </c>
      <c r="AN138" s="66">
        <v>4733063</v>
      </c>
      <c r="AO138" s="66">
        <v>4820066</v>
      </c>
      <c r="AP138" s="66">
        <v>4902346</v>
      </c>
      <c r="AQ138" s="66">
        <v>4980962</v>
      </c>
      <c r="AR138" s="66">
        <v>5057998</v>
      </c>
      <c r="AS138" s="66">
        <v>5154790</v>
      </c>
      <c r="AT138" s="66">
        <v>5275916</v>
      </c>
      <c r="AU138" s="66">
        <v>5405326</v>
      </c>
      <c r="AV138" s="66">
        <v>5542641</v>
      </c>
      <c r="AW138" s="66">
        <v>5687563</v>
      </c>
      <c r="AX138" s="66">
        <v>5837986</v>
      </c>
      <c r="AY138" s="66">
        <v>5973369</v>
      </c>
      <c r="AZ138" s="66">
        <v>6097177</v>
      </c>
      <c r="BA138" s="66">
        <v>6228370</v>
      </c>
      <c r="BB138" s="66">
        <v>6360191</v>
      </c>
      <c r="BC138" s="66">
        <v>6491988</v>
      </c>
      <c r="BD138" s="66">
        <v>6188132</v>
      </c>
      <c r="BE138" s="66">
        <v>5869870</v>
      </c>
      <c r="BF138" s="66">
        <v>5985221</v>
      </c>
      <c r="BG138" s="66">
        <v>6097764</v>
      </c>
      <c r="BH138" s="66">
        <v>6192235</v>
      </c>
      <c r="BI138" s="66">
        <v>6282196</v>
      </c>
      <c r="BJ138" s="66">
        <v>6378261</v>
      </c>
      <c r="BK138" s="66">
        <v>6477793</v>
      </c>
      <c r="BL138" s="66">
        <v>6569088</v>
      </c>
      <c r="BM138" s="66">
        <v>6653942</v>
      </c>
      <c r="BN138" s="66">
        <v>6735277</v>
      </c>
      <c r="BO138" s="66">
        <v>6812341</v>
      </c>
      <c r="BP138" s="66">
        <v>6888388</v>
      </c>
      <c r="BQ138" s="204" t="s">
        <v>139</v>
      </c>
    </row>
    <row r="139" spans="1:69" x14ac:dyDescent="0.2">
      <c r="A139" s="204" t="s">
        <v>409</v>
      </c>
      <c r="B139" s="204" t="s">
        <v>410</v>
      </c>
      <c r="C139" s="204" t="s">
        <v>168</v>
      </c>
      <c r="D139" s="204" t="s">
        <v>169</v>
      </c>
      <c r="E139" s="66">
        <v>91614</v>
      </c>
      <c r="F139" s="66">
        <v>92761</v>
      </c>
      <c r="G139" s="66">
        <v>93823</v>
      </c>
      <c r="H139" s="66">
        <v>94887</v>
      </c>
      <c r="I139" s="66">
        <v>95948</v>
      </c>
      <c r="J139" s="66">
        <v>97024</v>
      </c>
      <c r="K139" s="66">
        <v>98126</v>
      </c>
      <c r="L139" s="66">
        <v>99257</v>
      </c>
      <c r="M139" s="66">
        <v>100400</v>
      </c>
      <c r="N139" s="66">
        <v>101605</v>
      </c>
      <c r="O139" s="66">
        <v>103090</v>
      </c>
      <c r="P139" s="66">
        <v>104781</v>
      </c>
      <c r="Q139" s="66">
        <v>106457</v>
      </c>
      <c r="R139" s="66">
        <v>108114</v>
      </c>
      <c r="S139" s="66">
        <v>109740</v>
      </c>
      <c r="T139" s="66">
        <v>111497</v>
      </c>
      <c r="U139" s="66">
        <v>113421</v>
      </c>
      <c r="V139" s="66">
        <v>115385</v>
      </c>
      <c r="W139" s="66">
        <v>117397</v>
      </c>
      <c r="X139" s="66">
        <v>119463</v>
      </c>
      <c r="Y139" s="66">
        <v>121633</v>
      </c>
      <c r="Z139" s="66">
        <v>123909</v>
      </c>
      <c r="AA139" s="66">
        <v>126194</v>
      </c>
      <c r="AB139" s="66">
        <v>128440</v>
      </c>
      <c r="AC139" s="66">
        <v>130625</v>
      </c>
      <c r="AD139" s="66">
        <v>132751</v>
      </c>
      <c r="AE139" s="66">
        <v>134810</v>
      </c>
      <c r="AF139" s="66">
        <v>136780</v>
      </c>
      <c r="AG139" s="66">
        <v>138660</v>
      </c>
      <c r="AH139" s="66">
        <v>140457</v>
      </c>
      <c r="AI139" s="66">
        <v>142301</v>
      </c>
      <c r="AJ139" s="66">
        <v>144268</v>
      </c>
      <c r="AK139" s="66">
        <v>146420</v>
      </c>
      <c r="AL139" s="66">
        <v>148595</v>
      </c>
      <c r="AM139" s="66">
        <v>150561</v>
      </c>
      <c r="AN139" s="66">
        <v>152348</v>
      </c>
      <c r="AO139" s="66">
        <v>153969</v>
      </c>
      <c r="AP139" s="66">
        <v>155454</v>
      </c>
      <c r="AQ139" s="66">
        <v>156855</v>
      </c>
      <c r="AR139" s="66">
        <v>158256</v>
      </c>
      <c r="AS139" s="66">
        <v>159500</v>
      </c>
      <c r="AT139" s="66">
        <v>160594</v>
      </c>
      <c r="AU139" s="66">
        <v>161799</v>
      </c>
      <c r="AV139" s="66">
        <v>163047</v>
      </c>
      <c r="AW139" s="66">
        <v>164239</v>
      </c>
      <c r="AX139" s="66">
        <v>165386</v>
      </c>
      <c r="AY139" s="66">
        <v>166470</v>
      </c>
      <c r="AZ139" s="66">
        <v>167518</v>
      </c>
      <c r="BA139" s="66">
        <v>168576</v>
      </c>
      <c r="BB139" s="66">
        <v>169688</v>
      </c>
      <c r="BC139" s="66">
        <v>170935</v>
      </c>
      <c r="BD139" s="66">
        <v>172145</v>
      </c>
      <c r="BE139" s="66">
        <v>173124</v>
      </c>
      <c r="BF139" s="66">
        <v>173978</v>
      </c>
      <c r="BG139" s="66">
        <v>174804</v>
      </c>
      <c r="BH139" s="66">
        <v>175623</v>
      </c>
      <c r="BI139" s="66">
        <v>176413</v>
      </c>
      <c r="BJ139" s="66">
        <v>177163</v>
      </c>
      <c r="BK139" s="66">
        <v>177888</v>
      </c>
      <c r="BL139" s="66">
        <v>178583</v>
      </c>
      <c r="BM139" s="66">
        <v>179237</v>
      </c>
      <c r="BN139" s="66">
        <v>179651</v>
      </c>
      <c r="BO139" s="66">
        <v>179857</v>
      </c>
      <c r="BP139" s="66">
        <v>180251</v>
      </c>
      <c r="BQ139" s="204" t="s">
        <v>139</v>
      </c>
    </row>
    <row r="140" spans="1:69" x14ac:dyDescent="0.2">
      <c r="A140" s="204" t="s">
        <v>411</v>
      </c>
      <c r="B140" s="204" t="s">
        <v>412</v>
      </c>
      <c r="C140" s="204" t="s">
        <v>168</v>
      </c>
      <c r="D140" s="204" t="s">
        <v>169</v>
      </c>
      <c r="E140" s="66">
        <v>219142626</v>
      </c>
      <c r="F140" s="66">
        <v>225304612</v>
      </c>
      <c r="G140" s="66">
        <v>231638540</v>
      </c>
      <c r="H140" s="66">
        <v>238127927</v>
      </c>
      <c r="I140" s="66">
        <v>244742056</v>
      </c>
      <c r="J140" s="66">
        <v>251458185</v>
      </c>
      <c r="K140" s="66">
        <v>258225265</v>
      </c>
      <c r="L140" s="66">
        <v>265030167</v>
      </c>
      <c r="M140" s="66">
        <v>271885703</v>
      </c>
      <c r="N140" s="66">
        <v>278797542</v>
      </c>
      <c r="O140" s="66">
        <v>285779012</v>
      </c>
      <c r="P140" s="66">
        <v>292852914</v>
      </c>
      <c r="Q140" s="66">
        <v>300036114</v>
      </c>
      <c r="R140" s="66">
        <v>307345195</v>
      </c>
      <c r="S140" s="66">
        <v>314759757</v>
      </c>
      <c r="T140" s="66">
        <v>322249100</v>
      </c>
      <c r="U140" s="66">
        <v>329807630</v>
      </c>
      <c r="V140" s="66">
        <v>337531513</v>
      </c>
      <c r="W140" s="66">
        <v>345450768</v>
      </c>
      <c r="X140" s="66">
        <v>353452209</v>
      </c>
      <c r="Y140" s="66">
        <v>361451180</v>
      </c>
      <c r="Z140" s="66">
        <v>369321289</v>
      </c>
      <c r="AA140" s="66">
        <v>377189872</v>
      </c>
      <c r="AB140" s="66">
        <v>385189898</v>
      </c>
      <c r="AC140" s="66">
        <v>393227113</v>
      </c>
      <c r="AD140" s="66">
        <v>401251731</v>
      </c>
      <c r="AE140" s="66">
        <v>409259052</v>
      </c>
      <c r="AF140" s="66">
        <v>417266298</v>
      </c>
      <c r="AG140" s="66">
        <v>425320442</v>
      </c>
      <c r="AH140" s="66">
        <v>433393694</v>
      </c>
      <c r="AI140" s="66">
        <v>441597528</v>
      </c>
      <c r="AJ140" s="66">
        <v>449847635</v>
      </c>
      <c r="AK140" s="66">
        <v>458008075</v>
      </c>
      <c r="AL140" s="66">
        <v>466139063</v>
      </c>
      <c r="AM140" s="66">
        <v>474258790</v>
      </c>
      <c r="AN140" s="66">
        <v>482331291</v>
      </c>
      <c r="AO140" s="66">
        <v>490304061</v>
      </c>
      <c r="AP140" s="66">
        <v>498199382</v>
      </c>
      <c r="AQ140" s="66">
        <v>506010566</v>
      </c>
      <c r="AR140" s="66">
        <v>513714410</v>
      </c>
      <c r="AS140" s="66">
        <v>521281149</v>
      </c>
      <c r="AT140" s="66">
        <v>528688278</v>
      </c>
      <c r="AU140" s="66">
        <v>535935546</v>
      </c>
      <c r="AV140" s="66">
        <v>542976557</v>
      </c>
      <c r="AW140" s="66">
        <v>549897638</v>
      </c>
      <c r="AX140" s="66">
        <v>556739532</v>
      </c>
      <c r="AY140" s="66">
        <v>563424119</v>
      </c>
      <c r="AZ140" s="66">
        <v>569972223</v>
      </c>
      <c r="BA140" s="66">
        <v>576386180</v>
      </c>
      <c r="BB140" s="66">
        <v>582738079</v>
      </c>
      <c r="BC140" s="66">
        <v>588873862</v>
      </c>
      <c r="BD140" s="66">
        <v>595510008</v>
      </c>
      <c r="BE140" s="66">
        <v>602139396</v>
      </c>
      <c r="BF140" s="66">
        <v>608642242</v>
      </c>
      <c r="BG140" s="66">
        <v>615046755</v>
      </c>
      <c r="BH140" s="66">
        <v>621390109</v>
      </c>
      <c r="BI140" s="66">
        <v>627667493</v>
      </c>
      <c r="BJ140" s="66">
        <v>633795231</v>
      </c>
      <c r="BK140" s="66">
        <v>639626265</v>
      </c>
      <c r="BL140" s="66">
        <v>645293844</v>
      </c>
      <c r="BM140" s="66">
        <v>650533026</v>
      </c>
      <c r="BN140" s="66">
        <v>654978670</v>
      </c>
      <c r="BO140" s="66">
        <v>659306928</v>
      </c>
      <c r="BP140" s="66">
        <v>664155299</v>
      </c>
      <c r="BQ140" s="204" t="s">
        <v>139</v>
      </c>
    </row>
    <row r="141" spans="1:69" x14ac:dyDescent="0.2">
      <c r="A141" s="204" t="s">
        <v>413</v>
      </c>
      <c r="B141" s="204" t="s">
        <v>414</v>
      </c>
      <c r="C141" s="204" t="s">
        <v>168</v>
      </c>
      <c r="D141" s="204" t="s">
        <v>169</v>
      </c>
      <c r="E141" s="66">
        <v>243747624</v>
      </c>
      <c r="F141" s="66">
        <v>249669012</v>
      </c>
      <c r="G141" s="66">
        <v>255852360</v>
      </c>
      <c r="H141" s="66">
        <v>262222227</v>
      </c>
      <c r="I141" s="66">
        <v>268840613</v>
      </c>
      <c r="J141" s="66">
        <v>275712411</v>
      </c>
      <c r="K141" s="66">
        <v>282750085</v>
      </c>
      <c r="L141" s="66">
        <v>290061165</v>
      </c>
      <c r="M141" s="66">
        <v>297680657</v>
      </c>
      <c r="N141" s="66">
        <v>305463862</v>
      </c>
      <c r="O141" s="66">
        <v>313150585</v>
      </c>
      <c r="P141" s="66">
        <v>320137304</v>
      </c>
      <c r="Q141" s="66">
        <v>327434877</v>
      </c>
      <c r="R141" s="66">
        <v>335785808</v>
      </c>
      <c r="S141" s="66">
        <v>344428047</v>
      </c>
      <c r="T141" s="66">
        <v>352974187</v>
      </c>
      <c r="U141" s="66">
        <v>361378199</v>
      </c>
      <c r="V141" s="66">
        <v>370063476</v>
      </c>
      <c r="W141" s="66">
        <v>379602942</v>
      </c>
      <c r="X141" s="66">
        <v>389654865</v>
      </c>
      <c r="Y141" s="66">
        <v>398831237</v>
      </c>
      <c r="Z141" s="66">
        <v>407724663</v>
      </c>
      <c r="AA141" s="66">
        <v>418029153</v>
      </c>
      <c r="AB141" s="66">
        <v>429385050</v>
      </c>
      <c r="AC141" s="66">
        <v>441083473</v>
      </c>
      <c r="AD141" s="66">
        <v>452925370</v>
      </c>
      <c r="AE141" s="66">
        <v>464719751</v>
      </c>
      <c r="AF141" s="66">
        <v>476678929</v>
      </c>
      <c r="AG141" s="66">
        <v>488634944</v>
      </c>
      <c r="AH141" s="66">
        <v>500927368</v>
      </c>
      <c r="AI141" s="66">
        <v>513410293</v>
      </c>
      <c r="AJ141" s="66">
        <v>525967892</v>
      </c>
      <c r="AK141" s="66">
        <v>540073235</v>
      </c>
      <c r="AL141" s="66">
        <v>555402795</v>
      </c>
      <c r="AM141" s="66">
        <v>570349227</v>
      </c>
      <c r="AN141" s="66">
        <v>585085744</v>
      </c>
      <c r="AO141" s="66">
        <v>599913754</v>
      </c>
      <c r="AP141" s="66">
        <v>614755340</v>
      </c>
      <c r="AQ141" s="66">
        <v>629930825</v>
      </c>
      <c r="AR141" s="66">
        <v>645681010</v>
      </c>
      <c r="AS141" s="66">
        <v>661430964</v>
      </c>
      <c r="AT141" s="66">
        <v>677492970</v>
      </c>
      <c r="AU141" s="66">
        <v>695099275</v>
      </c>
      <c r="AV141" s="66">
        <v>713279960</v>
      </c>
      <c r="AW141" s="66">
        <v>731086901</v>
      </c>
      <c r="AX141" s="66">
        <v>749189504</v>
      </c>
      <c r="AY141" s="66">
        <v>767538041</v>
      </c>
      <c r="AZ141" s="66">
        <v>785635469</v>
      </c>
      <c r="BA141" s="66">
        <v>803947600</v>
      </c>
      <c r="BB141" s="66">
        <v>823002155</v>
      </c>
      <c r="BC141" s="66">
        <v>842807198</v>
      </c>
      <c r="BD141" s="66">
        <v>863421305</v>
      </c>
      <c r="BE141" s="66">
        <v>884653995</v>
      </c>
      <c r="BF141" s="66">
        <v>906405074</v>
      </c>
      <c r="BG141" s="66">
        <v>928661685</v>
      </c>
      <c r="BH141" s="66">
        <v>951184941</v>
      </c>
      <c r="BI141" s="66">
        <v>974516186</v>
      </c>
      <c r="BJ141" s="66">
        <v>998532743</v>
      </c>
      <c r="BK141" s="66">
        <v>1022731692</v>
      </c>
      <c r="BL141" s="66">
        <v>1047426093</v>
      </c>
      <c r="BM141" s="66">
        <v>1072970944</v>
      </c>
      <c r="BN141" s="66">
        <v>1098791080</v>
      </c>
      <c r="BO141" s="66">
        <v>1124396999</v>
      </c>
      <c r="BP141" s="66">
        <v>1150346774</v>
      </c>
      <c r="BQ141" s="204" t="s">
        <v>139</v>
      </c>
    </row>
    <row r="142" spans="1:69" x14ac:dyDescent="0.2">
      <c r="A142" s="204" t="s">
        <v>415</v>
      </c>
      <c r="B142" s="204" t="s">
        <v>416</v>
      </c>
      <c r="C142" s="204" t="s">
        <v>168</v>
      </c>
      <c r="D142" s="204" t="s">
        <v>169</v>
      </c>
      <c r="E142" s="66">
        <v>135762574</v>
      </c>
      <c r="F142" s="66">
        <v>138934269</v>
      </c>
      <c r="G142" s="66">
        <v>142232863</v>
      </c>
      <c r="H142" s="66">
        <v>145659986</v>
      </c>
      <c r="I142" s="66">
        <v>149260915</v>
      </c>
      <c r="J142" s="66">
        <v>153026043</v>
      </c>
      <c r="K142" s="66">
        <v>156903784</v>
      </c>
      <c r="L142" s="66">
        <v>160978695</v>
      </c>
      <c r="M142" s="66">
        <v>165256142</v>
      </c>
      <c r="N142" s="66">
        <v>169632655</v>
      </c>
      <c r="O142" s="66">
        <v>174131565</v>
      </c>
      <c r="P142" s="66">
        <v>178729317</v>
      </c>
      <c r="Q142" s="66">
        <v>183334870</v>
      </c>
      <c r="R142" s="66">
        <v>188076728</v>
      </c>
      <c r="S142" s="66">
        <v>193061843</v>
      </c>
      <c r="T142" s="66">
        <v>198178476</v>
      </c>
      <c r="U142" s="66">
        <v>203399737</v>
      </c>
      <c r="V142" s="66">
        <v>208592240</v>
      </c>
      <c r="W142" s="66">
        <v>214272852</v>
      </c>
      <c r="X142" s="66">
        <v>220230887</v>
      </c>
      <c r="Y142" s="66">
        <v>225097677</v>
      </c>
      <c r="Z142" s="66">
        <v>229413733</v>
      </c>
      <c r="AA142" s="66">
        <v>234808317</v>
      </c>
      <c r="AB142" s="66">
        <v>240996976</v>
      </c>
      <c r="AC142" s="66">
        <v>247448306</v>
      </c>
      <c r="AD142" s="66">
        <v>254069015</v>
      </c>
      <c r="AE142" s="66">
        <v>260658473</v>
      </c>
      <c r="AF142" s="66">
        <v>267469591</v>
      </c>
      <c r="AG142" s="66">
        <v>274348618</v>
      </c>
      <c r="AH142" s="66">
        <v>281571278</v>
      </c>
      <c r="AI142" s="66">
        <v>288759638</v>
      </c>
      <c r="AJ142" s="66">
        <v>296103521</v>
      </c>
      <c r="AK142" s="66">
        <v>304997572</v>
      </c>
      <c r="AL142" s="66">
        <v>314673487</v>
      </c>
      <c r="AM142" s="66">
        <v>323847963</v>
      </c>
      <c r="AN142" s="66">
        <v>333181004</v>
      </c>
      <c r="AO142" s="66">
        <v>343031111</v>
      </c>
      <c r="AP142" s="66">
        <v>352755561</v>
      </c>
      <c r="AQ142" s="66">
        <v>362458276</v>
      </c>
      <c r="AR142" s="66">
        <v>372579993</v>
      </c>
      <c r="AS142" s="66">
        <v>382593480</v>
      </c>
      <c r="AT142" s="66">
        <v>392924294</v>
      </c>
      <c r="AU142" s="66">
        <v>404771898</v>
      </c>
      <c r="AV142" s="66">
        <v>417212831</v>
      </c>
      <c r="AW142" s="66">
        <v>429354375</v>
      </c>
      <c r="AX142" s="66">
        <v>441886612</v>
      </c>
      <c r="AY142" s="66">
        <v>455313027</v>
      </c>
      <c r="AZ142" s="66">
        <v>469010772</v>
      </c>
      <c r="BA142" s="66">
        <v>482640782</v>
      </c>
      <c r="BB142" s="66">
        <v>496609143</v>
      </c>
      <c r="BC142" s="66">
        <v>510897321</v>
      </c>
      <c r="BD142" s="66">
        <v>525506329</v>
      </c>
      <c r="BE142" s="66">
        <v>540002626</v>
      </c>
      <c r="BF142" s="66">
        <v>553835758</v>
      </c>
      <c r="BG142" s="66">
        <v>567702296</v>
      </c>
      <c r="BH142" s="66">
        <v>582173028</v>
      </c>
      <c r="BI142" s="66">
        <v>597683499</v>
      </c>
      <c r="BJ142" s="66">
        <v>613946858</v>
      </c>
      <c r="BK142" s="66">
        <v>630865826</v>
      </c>
      <c r="BL142" s="66">
        <v>648755452</v>
      </c>
      <c r="BM142" s="66">
        <v>667053670</v>
      </c>
      <c r="BN142" s="66">
        <v>685250041</v>
      </c>
      <c r="BO142" s="66">
        <v>703727949</v>
      </c>
      <c r="BP142" s="66">
        <v>722984063</v>
      </c>
      <c r="BQ142" s="204" t="s">
        <v>139</v>
      </c>
    </row>
    <row r="143" spans="1:69" x14ac:dyDescent="0.2">
      <c r="A143" s="204" t="s">
        <v>417</v>
      </c>
      <c r="B143" s="204" t="s">
        <v>418</v>
      </c>
      <c r="C143" s="204" t="s">
        <v>168</v>
      </c>
      <c r="D143" s="204" t="s">
        <v>169</v>
      </c>
      <c r="E143" s="66">
        <v>16472</v>
      </c>
      <c r="F143" s="66">
        <v>16834</v>
      </c>
      <c r="G143" s="66">
        <v>17221</v>
      </c>
      <c r="H143" s="66">
        <v>17625</v>
      </c>
      <c r="I143" s="66">
        <v>18058</v>
      </c>
      <c r="J143" s="66">
        <v>18500</v>
      </c>
      <c r="K143" s="66">
        <v>18957</v>
      </c>
      <c r="L143" s="66">
        <v>19467</v>
      </c>
      <c r="M143" s="66">
        <v>20011</v>
      </c>
      <c r="N143" s="66">
        <v>20558</v>
      </c>
      <c r="O143" s="66">
        <v>21089</v>
      </c>
      <c r="P143" s="66">
        <v>21517</v>
      </c>
      <c r="Q143" s="66">
        <v>21873</v>
      </c>
      <c r="R143" s="66">
        <v>22251</v>
      </c>
      <c r="S143" s="66">
        <v>22638</v>
      </c>
      <c r="T143" s="66">
        <v>23030</v>
      </c>
      <c r="U143" s="66">
        <v>23416</v>
      </c>
      <c r="V143" s="66">
        <v>23803</v>
      </c>
      <c r="W143" s="66">
        <v>24205</v>
      </c>
      <c r="X143" s="66">
        <v>24616</v>
      </c>
      <c r="Y143" s="66">
        <v>25003</v>
      </c>
      <c r="Z143" s="66">
        <v>25346</v>
      </c>
      <c r="AA143" s="66">
        <v>25689</v>
      </c>
      <c r="AB143" s="66">
        <v>26055</v>
      </c>
      <c r="AC143" s="66">
        <v>26420</v>
      </c>
      <c r="AD143" s="66">
        <v>26785</v>
      </c>
      <c r="AE143" s="66">
        <v>27159</v>
      </c>
      <c r="AF143" s="66">
        <v>27542</v>
      </c>
      <c r="AG143" s="66">
        <v>27944</v>
      </c>
      <c r="AH143" s="66">
        <v>28357</v>
      </c>
      <c r="AI143" s="66">
        <v>28765</v>
      </c>
      <c r="AJ143" s="66">
        <v>29168</v>
      </c>
      <c r="AK143" s="66">
        <v>29581</v>
      </c>
      <c r="AL143" s="66">
        <v>30012</v>
      </c>
      <c r="AM143" s="66">
        <v>30447</v>
      </c>
      <c r="AN143" s="66">
        <v>30890</v>
      </c>
      <c r="AO143" s="66">
        <v>31337</v>
      </c>
      <c r="AP143" s="66">
        <v>31770</v>
      </c>
      <c r="AQ143" s="66">
        <v>32190</v>
      </c>
      <c r="AR143" s="66">
        <v>32615</v>
      </c>
      <c r="AS143" s="66">
        <v>33026</v>
      </c>
      <c r="AT143" s="66">
        <v>33376</v>
      </c>
      <c r="AU143" s="66">
        <v>33693</v>
      </c>
      <c r="AV143" s="66">
        <v>34000</v>
      </c>
      <c r="AW143" s="66">
        <v>34300</v>
      </c>
      <c r="AX143" s="66">
        <v>34603</v>
      </c>
      <c r="AY143" s="66">
        <v>34889</v>
      </c>
      <c r="AZ143" s="66">
        <v>35150</v>
      </c>
      <c r="BA143" s="66">
        <v>35401</v>
      </c>
      <c r="BB143" s="66">
        <v>35675</v>
      </c>
      <c r="BC143" s="66">
        <v>35926</v>
      </c>
      <c r="BD143" s="66">
        <v>36189</v>
      </c>
      <c r="BE143" s="66">
        <v>36505</v>
      </c>
      <c r="BF143" s="66">
        <v>36806</v>
      </c>
      <c r="BG143" s="66">
        <v>37096</v>
      </c>
      <c r="BH143" s="66">
        <v>37355</v>
      </c>
      <c r="BI143" s="66">
        <v>37609</v>
      </c>
      <c r="BJ143" s="66">
        <v>37889</v>
      </c>
      <c r="BK143" s="66">
        <v>38181</v>
      </c>
      <c r="BL143" s="66">
        <v>38482</v>
      </c>
      <c r="BM143" s="66">
        <v>38756</v>
      </c>
      <c r="BN143" s="66">
        <v>39039</v>
      </c>
      <c r="BO143" s="66">
        <v>39327</v>
      </c>
      <c r="BP143" s="66">
        <v>39584</v>
      </c>
      <c r="BQ143" s="204" t="s">
        <v>139</v>
      </c>
    </row>
    <row r="144" spans="1:69" x14ac:dyDescent="0.2">
      <c r="A144" s="204" t="s">
        <v>419</v>
      </c>
      <c r="B144" s="204" t="s">
        <v>420</v>
      </c>
      <c r="C144" s="204" t="s">
        <v>168</v>
      </c>
      <c r="D144" s="204" t="s">
        <v>169</v>
      </c>
      <c r="E144" s="66">
        <v>9783871</v>
      </c>
      <c r="F144" s="66">
        <v>10022888</v>
      </c>
      <c r="G144" s="66">
        <v>10267067</v>
      </c>
      <c r="H144" s="66">
        <v>10517531</v>
      </c>
      <c r="I144" s="66">
        <v>10774086</v>
      </c>
      <c r="J144" s="66">
        <v>11035224</v>
      </c>
      <c r="K144" s="66">
        <v>11299721</v>
      </c>
      <c r="L144" s="66">
        <v>11571008</v>
      </c>
      <c r="M144" s="66">
        <v>11846815</v>
      </c>
      <c r="N144" s="66">
        <v>12119207</v>
      </c>
      <c r="O144" s="66">
        <v>12388769</v>
      </c>
      <c r="P144" s="66">
        <v>12654651</v>
      </c>
      <c r="Q144" s="66">
        <v>12914457</v>
      </c>
      <c r="R144" s="66">
        <v>13169737</v>
      </c>
      <c r="S144" s="66">
        <v>13418276</v>
      </c>
      <c r="T144" s="66">
        <v>13662873</v>
      </c>
      <c r="U144" s="66">
        <v>13910170</v>
      </c>
      <c r="V144" s="66">
        <v>14159052</v>
      </c>
      <c r="W144" s="66">
        <v>14414816</v>
      </c>
      <c r="X144" s="66">
        <v>14680387</v>
      </c>
      <c r="Y144" s="66">
        <v>14943645</v>
      </c>
      <c r="Z144" s="66">
        <v>15198918</v>
      </c>
      <c r="AA144" s="66">
        <v>15438753</v>
      </c>
      <c r="AB144" s="66">
        <v>15658442</v>
      </c>
      <c r="AC144" s="66">
        <v>15872577</v>
      </c>
      <c r="AD144" s="66">
        <v>16092338</v>
      </c>
      <c r="AE144" s="66">
        <v>16317995</v>
      </c>
      <c r="AF144" s="66">
        <v>16547139</v>
      </c>
      <c r="AG144" s="66">
        <v>16773736</v>
      </c>
      <c r="AH144" s="66">
        <v>16990575</v>
      </c>
      <c r="AI144" s="66">
        <v>17204094</v>
      </c>
      <c r="AJ144" s="66">
        <v>17416596</v>
      </c>
      <c r="AK144" s="66">
        <v>17624457</v>
      </c>
      <c r="AL144" s="66">
        <v>17825611</v>
      </c>
      <c r="AM144" s="66">
        <v>18011744</v>
      </c>
      <c r="AN144" s="66">
        <v>18177572</v>
      </c>
      <c r="AO144" s="66">
        <v>18322506</v>
      </c>
      <c r="AP144" s="66">
        <v>18449123</v>
      </c>
      <c r="AQ144" s="66">
        <v>18560798</v>
      </c>
      <c r="AR144" s="66">
        <v>18670411</v>
      </c>
      <c r="AS144" s="66">
        <v>18776371</v>
      </c>
      <c r="AT144" s="66">
        <v>18920275</v>
      </c>
      <c r="AU144" s="66">
        <v>19110707</v>
      </c>
      <c r="AV144" s="66">
        <v>19303180</v>
      </c>
      <c r="AW144" s="66">
        <v>19490431</v>
      </c>
      <c r="AX144" s="66">
        <v>19673866</v>
      </c>
      <c r="AY144" s="66">
        <v>19870706</v>
      </c>
      <c r="AZ144" s="66">
        <v>20078655</v>
      </c>
      <c r="BA144" s="66">
        <v>20285643</v>
      </c>
      <c r="BB144" s="66">
        <v>20482477</v>
      </c>
      <c r="BC144" s="66">
        <v>20668557</v>
      </c>
      <c r="BD144" s="66">
        <v>20859743</v>
      </c>
      <c r="BE144" s="66">
        <v>21017147</v>
      </c>
      <c r="BF144" s="66">
        <v>21131756</v>
      </c>
      <c r="BG144" s="66">
        <v>21239457</v>
      </c>
      <c r="BH144" s="66">
        <v>21336697</v>
      </c>
      <c r="BI144" s="66">
        <v>21425494</v>
      </c>
      <c r="BJ144" s="66">
        <v>21506813</v>
      </c>
      <c r="BK144" s="66">
        <v>21670000</v>
      </c>
      <c r="BL144" s="66">
        <v>21803000</v>
      </c>
      <c r="BM144" s="66">
        <v>21919000</v>
      </c>
      <c r="BN144" s="66">
        <v>22156000</v>
      </c>
      <c r="BO144" s="66">
        <v>22181000</v>
      </c>
      <c r="BP144" s="66">
        <v>22037000</v>
      </c>
      <c r="BQ144" s="204" t="s">
        <v>139</v>
      </c>
    </row>
    <row r="145" spans="1:69" x14ac:dyDescent="0.2">
      <c r="A145" s="204" t="s">
        <v>421</v>
      </c>
      <c r="B145" s="204" t="s">
        <v>422</v>
      </c>
      <c r="C145" s="204" t="s">
        <v>168</v>
      </c>
      <c r="D145" s="204" t="s">
        <v>169</v>
      </c>
      <c r="E145" s="66">
        <v>829304553</v>
      </c>
      <c r="F145" s="66">
        <v>849662240</v>
      </c>
      <c r="G145" s="66">
        <v>870571996</v>
      </c>
      <c r="H145" s="66">
        <v>892122183</v>
      </c>
      <c r="I145" s="66">
        <v>914179691</v>
      </c>
      <c r="J145" s="66">
        <v>936474497</v>
      </c>
      <c r="K145" s="66">
        <v>958866819</v>
      </c>
      <c r="L145" s="66">
        <v>981653792</v>
      </c>
      <c r="M145" s="66">
        <v>1005182826</v>
      </c>
      <c r="N145" s="66">
        <v>1029398298</v>
      </c>
      <c r="O145" s="66">
        <v>1053935945</v>
      </c>
      <c r="P145" s="66">
        <v>1078143512</v>
      </c>
      <c r="Q145" s="66">
        <v>1103176231</v>
      </c>
      <c r="R145" s="66">
        <v>1129871655</v>
      </c>
      <c r="S145" s="66">
        <v>1157235978</v>
      </c>
      <c r="T145" s="66">
        <v>1184993312</v>
      </c>
      <c r="U145" s="66">
        <v>1213431181</v>
      </c>
      <c r="V145" s="66">
        <v>1242976775</v>
      </c>
      <c r="W145" s="66">
        <v>1273039062</v>
      </c>
      <c r="X145" s="66">
        <v>1304106034</v>
      </c>
      <c r="Y145" s="66">
        <v>1337497873</v>
      </c>
      <c r="Z145" s="66">
        <v>1372467577</v>
      </c>
      <c r="AA145" s="66">
        <v>1407836955</v>
      </c>
      <c r="AB145" s="66">
        <v>1443482185</v>
      </c>
      <c r="AC145" s="66">
        <v>1479546761</v>
      </c>
      <c r="AD145" s="66">
        <v>1516442333</v>
      </c>
      <c r="AE145" s="66">
        <v>1554102862</v>
      </c>
      <c r="AF145" s="66">
        <v>1592185751</v>
      </c>
      <c r="AG145" s="66">
        <v>1630669927</v>
      </c>
      <c r="AH145" s="66">
        <v>1669623556</v>
      </c>
      <c r="AI145" s="66">
        <v>1711089696</v>
      </c>
      <c r="AJ145" s="66">
        <v>1750747711</v>
      </c>
      <c r="AK145" s="66">
        <v>1789953429</v>
      </c>
      <c r="AL145" s="66">
        <v>1829681824</v>
      </c>
      <c r="AM145" s="66">
        <v>1870097460</v>
      </c>
      <c r="AN145" s="66">
        <v>1910485587</v>
      </c>
      <c r="AO145" s="66">
        <v>1950796431</v>
      </c>
      <c r="AP145" s="66">
        <v>1991303064</v>
      </c>
      <c r="AQ145" s="66">
        <v>2032158426</v>
      </c>
      <c r="AR145" s="66">
        <v>2073121889</v>
      </c>
      <c r="AS145" s="66">
        <v>2114855470</v>
      </c>
      <c r="AT145" s="66">
        <v>2157133128</v>
      </c>
      <c r="AU145" s="66">
        <v>2198877481</v>
      </c>
      <c r="AV145" s="66">
        <v>2240162906</v>
      </c>
      <c r="AW145" s="66">
        <v>2281546588</v>
      </c>
      <c r="AX145" s="66">
        <v>2322476208</v>
      </c>
      <c r="AY145" s="66">
        <v>2362904109</v>
      </c>
      <c r="AZ145" s="66">
        <v>2403305272</v>
      </c>
      <c r="BA145" s="66">
        <v>2443449823</v>
      </c>
      <c r="BB145" s="66">
        <v>2483987657</v>
      </c>
      <c r="BC145" s="66">
        <v>2525974118</v>
      </c>
      <c r="BD145" s="66">
        <v>2568598935</v>
      </c>
      <c r="BE145" s="66">
        <v>2610684758</v>
      </c>
      <c r="BF145" s="66">
        <v>2653214685</v>
      </c>
      <c r="BG145" s="66">
        <v>2695950000</v>
      </c>
      <c r="BH145" s="66">
        <v>2737695800</v>
      </c>
      <c r="BI145" s="66">
        <v>2779326476</v>
      </c>
      <c r="BJ145" s="66">
        <v>2821058566</v>
      </c>
      <c r="BK145" s="66">
        <v>2862391122</v>
      </c>
      <c r="BL145" s="66">
        <v>2903108878</v>
      </c>
      <c r="BM145" s="66">
        <v>2943860780</v>
      </c>
      <c r="BN145" s="66">
        <v>2983113040</v>
      </c>
      <c r="BO145" s="66">
        <v>3020375650</v>
      </c>
      <c r="BP145" s="66">
        <v>3059564861</v>
      </c>
      <c r="BQ145" s="204" t="s">
        <v>139</v>
      </c>
    </row>
    <row r="146" spans="1:69" x14ac:dyDescent="0.2">
      <c r="A146" s="204" t="s">
        <v>423</v>
      </c>
      <c r="B146" s="204" t="s">
        <v>424</v>
      </c>
      <c r="C146" s="204" t="s">
        <v>168</v>
      </c>
      <c r="D146" s="204" t="s">
        <v>169</v>
      </c>
      <c r="E146" s="66">
        <v>2115448034</v>
      </c>
      <c r="F146" s="66">
        <v>2144909359</v>
      </c>
      <c r="G146" s="66">
        <v>2187603468</v>
      </c>
      <c r="H146" s="66">
        <v>2242530229</v>
      </c>
      <c r="I146" s="66">
        <v>2297892571</v>
      </c>
      <c r="J146" s="66">
        <v>2354293010</v>
      </c>
      <c r="K146" s="66">
        <v>2414341591</v>
      </c>
      <c r="L146" s="66">
        <v>2474366272</v>
      </c>
      <c r="M146" s="66">
        <v>2536379782</v>
      </c>
      <c r="N146" s="66">
        <v>2600890229</v>
      </c>
      <c r="O146" s="66">
        <v>2666686848</v>
      </c>
      <c r="P146" s="66">
        <v>2732913368</v>
      </c>
      <c r="Q146" s="66">
        <v>2798370133</v>
      </c>
      <c r="R146" s="66">
        <v>2864850432</v>
      </c>
      <c r="S146" s="66">
        <v>2930934760</v>
      </c>
      <c r="T146" s="66">
        <v>2995490712</v>
      </c>
      <c r="U146" s="66">
        <v>3059382497</v>
      </c>
      <c r="V146" s="66">
        <v>3123017003</v>
      </c>
      <c r="W146" s="66">
        <v>3187834084</v>
      </c>
      <c r="X146" s="66">
        <v>3254332897</v>
      </c>
      <c r="Y146" s="66">
        <v>3321713494</v>
      </c>
      <c r="Z146" s="66">
        <v>3391165252</v>
      </c>
      <c r="AA146" s="66">
        <v>3464327390</v>
      </c>
      <c r="AB146" s="66">
        <v>3538429935</v>
      </c>
      <c r="AC146" s="66">
        <v>3612283886</v>
      </c>
      <c r="AD146" s="66">
        <v>3687723465</v>
      </c>
      <c r="AE146" s="66">
        <v>3765515230</v>
      </c>
      <c r="AF146" s="66">
        <v>3845508773</v>
      </c>
      <c r="AG146" s="66">
        <v>3926185019</v>
      </c>
      <c r="AH146" s="66">
        <v>4006647335</v>
      </c>
      <c r="AI146" s="66">
        <v>4089544168</v>
      </c>
      <c r="AJ146" s="66">
        <v>4169497287</v>
      </c>
      <c r="AK146" s="66">
        <v>4247999679</v>
      </c>
      <c r="AL146" s="66">
        <v>4325985835</v>
      </c>
      <c r="AM146" s="66">
        <v>4403499627</v>
      </c>
      <c r="AN146" s="66">
        <v>4480641078</v>
      </c>
      <c r="AO146" s="66">
        <v>4558031834</v>
      </c>
      <c r="AP146" s="66">
        <v>4635223420</v>
      </c>
      <c r="AQ146" s="66">
        <v>4711799589</v>
      </c>
      <c r="AR146" s="66">
        <v>4787566559</v>
      </c>
      <c r="AS146" s="66">
        <v>4863090613</v>
      </c>
      <c r="AT146" s="66">
        <v>4938731447</v>
      </c>
      <c r="AU146" s="66">
        <v>5014109152</v>
      </c>
      <c r="AV146" s="66">
        <v>5088853415</v>
      </c>
      <c r="AW146" s="66">
        <v>5163432770</v>
      </c>
      <c r="AX146" s="66">
        <v>5237940420</v>
      </c>
      <c r="AY146" s="66">
        <v>5311879939</v>
      </c>
      <c r="AZ146" s="66">
        <v>5384897109</v>
      </c>
      <c r="BA146" s="66">
        <v>5458824459</v>
      </c>
      <c r="BB146" s="66">
        <v>5533964000</v>
      </c>
      <c r="BC146" s="66">
        <v>5610455957</v>
      </c>
      <c r="BD146" s="66">
        <v>5689033832</v>
      </c>
      <c r="BE146" s="66">
        <v>5769216950</v>
      </c>
      <c r="BF146" s="66">
        <v>5849715412</v>
      </c>
      <c r="BG146" s="66">
        <v>5929949445</v>
      </c>
      <c r="BH146" s="66">
        <v>6009439133</v>
      </c>
      <c r="BI146" s="66">
        <v>6088698400</v>
      </c>
      <c r="BJ146" s="66">
        <v>6168617518</v>
      </c>
      <c r="BK146" s="66">
        <v>6247396829</v>
      </c>
      <c r="BL146" s="66">
        <v>6324580903</v>
      </c>
      <c r="BM146" s="66">
        <v>6398830423</v>
      </c>
      <c r="BN146" s="66">
        <v>6467799496</v>
      </c>
      <c r="BO146" s="66">
        <v>6527353351</v>
      </c>
      <c r="BP146" s="66">
        <v>6593137026</v>
      </c>
      <c r="BQ146" s="204" t="s">
        <v>139</v>
      </c>
    </row>
    <row r="147" spans="1:69" x14ac:dyDescent="0.2">
      <c r="A147" s="204" t="s">
        <v>425</v>
      </c>
      <c r="B147" s="204" t="s">
        <v>426</v>
      </c>
      <c r="C147" s="204" t="s">
        <v>168</v>
      </c>
      <c r="D147" s="204" t="s">
        <v>169</v>
      </c>
      <c r="E147" s="66">
        <v>737838</v>
      </c>
      <c r="F147" s="66">
        <v>760895</v>
      </c>
      <c r="G147" s="66">
        <v>784681</v>
      </c>
      <c r="H147" s="66">
        <v>809138</v>
      </c>
      <c r="I147" s="66">
        <v>834215</v>
      </c>
      <c r="J147" s="66">
        <v>860220</v>
      </c>
      <c r="K147" s="66">
        <v>887841</v>
      </c>
      <c r="L147" s="66">
        <v>918923</v>
      </c>
      <c r="M147" s="66">
        <v>952992</v>
      </c>
      <c r="N147" s="66">
        <v>987909</v>
      </c>
      <c r="O147" s="66">
        <v>1023481</v>
      </c>
      <c r="P147" s="66">
        <v>1059879</v>
      </c>
      <c r="Q147" s="66">
        <v>1097242</v>
      </c>
      <c r="R147" s="66">
        <v>1135631</v>
      </c>
      <c r="S147" s="66">
        <v>1175369</v>
      </c>
      <c r="T147" s="66">
        <v>1216180</v>
      </c>
      <c r="U147" s="66">
        <v>1256478</v>
      </c>
      <c r="V147" s="66">
        <v>1294435</v>
      </c>
      <c r="W147" s="66">
        <v>1331213</v>
      </c>
      <c r="X147" s="66">
        <v>1368917</v>
      </c>
      <c r="Y147" s="66">
        <v>1407672</v>
      </c>
      <c r="Z147" s="66">
        <v>1447501</v>
      </c>
      <c r="AA147" s="66">
        <v>1488399</v>
      </c>
      <c r="AB147" s="66">
        <v>1530331</v>
      </c>
      <c r="AC147" s="66">
        <v>1573267</v>
      </c>
      <c r="AD147" s="66">
        <v>1616697</v>
      </c>
      <c r="AE147" s="66">
        <v>1659793</v>
      </c>
      <c r="AF147" s="66">
        <v>1698939</v>
      </c>
      <c r="AG147" s="66">
        <v>1733733</v>
      </c>
      <c r="AH147" s="66">
        <v>1767091</v>
      </c>
      <c r="AI147" s="66">
        <v>1798997</v>
      </c>
      <c r="AJ147" s="66">
        <v>1829509</v>
      </c>
      <c r="AK147" s="66">
        <v>1858507</v>
      </c>
      <c r="AL147" s="66">
        <v>1885478</v>
      </c>
      <c r="AM147" s="66">
        <v>1910642</v>
      </c>
      <c r="AN147" s="66">
        <v>1934079</v>
      </c>
      <c r="AO147" s="66">
        <v>1955098</v>
      </c>
      <c r="AP147" s="66">
        <v>1972579</v>
      </c>
      <c r="AQ147" s="66">
        <v>1985639</v>
      </c>
      <c r="AR147" s="66">
        <v>1994243</v>
      </c>
      <c r="AS147" s="66">
        <v>1998630</v>
      </c>
      <c r="AT147" s="66">
        <v>1999473</v>
      </c>
      <c r="AU147" s="66">
        <v>1997534</v>
      </c>
      <c r="AV147" s="66">
        <v>1993030</v>
      </c>
      <c r="AW147" s="66">
        <v>1985384</v>
      </c>
      <c r="AX147" s="66">
        <v>1977424</v>
      </c>
      <c r="AY147" s="66">
        <v>1976780</v>
      </c>
      <c r="AZ147" s="66">
        <v>1983465</v>
      </c>
      <c r="BA147" s="66">
        <v>1995014</v>
      </c>
      <c r="BB147" s="66">
        <v>2009169</v>
      </c>
      <c r="BC147" s="66">
        <v>2022747</v>
      </c>
      <c r="BD147" s="66">
        <v>2037677</v>
      </c>
      <c r="BE147" s="66">
        <v>2054718</v>
      </c>
      <c r="BF147" s="66">
        <v>2073939</v>
      </c>
      <c r="BG147" s="66">
        <v>2095242</v>
      </c>
      <c r="BH147" s="66">
        <v>2118521</v>
      </c>
      <c r="BI147" s="66">
        <v>2143872</v>
      </c>
      <c r="BJ147" s="66">
        <v>2170617</v>
      </c>
      <c r="BK147" s="66">
        <v>2198017</v>
      </c>
      <c r="BL147" s="66">
        <v>2225702</v>
      </c>
      <c r="BM147" s="66">
        <v>2254100</v>
      </c>
      <c r="BN147" s="66">
        <v>2281454</v>
      </c>
      <c r="BO147" s="66">
        <v>2305825</v>
      </c>
      <c r="BP147" s="66">
        <v>2330318</v>
      </c>
      <c r="BQ147" s="204" t="s">
        <v>139</v>
      </c>
    </row>
    <row r="148" spans="1:69" x14ac:dyDescent="0.2">
      <c r="A148" s="204" t="s">
        <v>427</v>
      </c>
      <c r="B148" s="204" t="s">
        <v>428</v>
      </c>
      <c r="C148" s="204" t="s">
        <v>168</v>
      </c>
      <c r="D148" s="204" t="s">
        <v>169</v>
      </c>
      <c r="E148" s="66">
        <v>1095548725</v>
      </c>
      <c r="F148" s="66">
        <v>1097728985</v>
      </c>
      <c r="G148" s="66">
        <v>1112142897</v>
      </c>
      <c r="H148" s="66">
        <v>1137971547</v>
      </c>
      <c r="I148" s="66">
        <v>1163376707</v>
      </c>
      <c r="J148" s="66">
        <v>1189485776</v>
      </c>
      <c r="K148" s="66">
        <v>1218319662</v>
      </c>
      <c r="L148" s="66">
        <v>1246291107</v>
      </c>
      <c r="M148" s="66">
        <v>1275030950</v>
      </c>
      <c r="N148" s="66">
        <v>1305235738</v>
      </c>
      <c r="O148" s="66">
        <v>1336152939</v>
      </c>
      <c r="P148" s="66">
        <v>1367659433</v>
      </c>
      <c r="Q148" s="66">
        <v>1397522486</v>
      </c>
      <c r="R148" s="66">
        <v>1426459153</v>
      </c>
      <c r="S148" s="66">
        <v>1453964650</v>
      </c>
      <c r="T148" s="66">
        <v>1479273067</v>
      </c>
      <c r="U148" s="66">
        <v>1503509107</v>
      </c>
      <c r="V148" s="66">
        <v>1526366884</v>
      </c>
      <c r="W148" s="66">
        <v>1548637582</v>
      </c>
      <c r="X148" s="66">
        <v>1570920160</v>
      </c>
      <c r="Y148" s="66">
        <v>1593099029</v>
      </c>
      <c r="Z148" s="66">
        <v>1615957004</v>
      </c>
      <c r="AA148" s="66">
        <v>1640893480</v>
      </c>
      <c r="AB148" s="66">
        <v>1665773694</v>
      </c>
      <c r="AC148" s="66">
        <v>1689771008</v>
      </c>
      <c r="AD148" s="66">
        <v>1714481164</v>
      </c>
      <c r="AE148" s="66">
        <v>1740698024</v>
      </c>
      <c r="AF148" s="66">
        <v>1768376867</v>
      </c>
      <c r="AG148" s="66">
        <v>1796192544</v>
      </c>
      <c r="AH148" s="66">
        <v>1822788469</v>
      </c>
      <c r="AI148" s="66">
        <v>1847821461</v>
      </c>
      <c r="AJ148" s="66">
        <v>1871805819</v>
      </c>
      <c r="AK148" s="66">
        <v>1894353796</v>
      </c>
      <c r="AL148" s="66">
        <v>1915623786</v>
      </c>
      <c r="AM148" s="66">
        <v>1936398016</v>
      </c>
      <c r="AN148" s="66">
        <v>1956331335</v>
      </c>
      <c r="AO148" s="66">
        <v>1975855844</v>
      </c>
      <c r="AP148" s="66">
        <v>1995080443</v>
      </c>
      <c r="AQ148" s="66">
        <v>2013531302</v>
      </c>
      <c r="AR148" s="66">
        <v>2030612791</v>
      </c>
      <c r="AS148" s="66">
        <v>2046026051</v>
      </c>
      <c r="AT148" s="66">
        <v>2060709239</v>
      </c>
      <c r="AU148" s="66">
        <v>2074581734</v>
      </c>
      <c r="AV148" s="66">
        <v>2088087419</v>
      </c>
      <c r="AW148" s="66">
        <v>2101394737</v>
      </c>
      <c r="AX148" s="66">
        <v>2114863550</v>
      </c>
      <c r="AY148" s="66">
        <v>2128474052</v>
      </c>
      <c r="AZ148" s="66">
        <v>2142072086</v>
      </c>
      <c r="BA148" s="66">
        <v>2155970810</v>
      </c>
      <c r="BB148" s="66">
        <v>2169765463</v>
      </c>
      <c r="BC148" s="66">
        <v>2182659481</v>
      </c>
      <c r="BD148" s="66">
        <v>2196448219</v>
      </c>
      <c r="BE148" s="66">
        <v>2212426916</v>
      </c>
      <c r="BF148" s="66">
        <v>2228642364</v>
      </c>
      <c r="BG148" s="66">
        <v>2244311001</v>
      </c>
      <c r="BH148" s="66">
        <v>2258792292</v>
      </c>
      <c r="BI148" s="66">
        <v>2272847109</v>
      </c>
      <c r="BJ148" s="66">
        <v>2287248399</v>
      </c>
      <c r="BK148" s="66">
        <v>2299720675</v>
      </c>
      <c r="BL148" s="66">
        <v>2310338402</v>
      </c>
      <c r="BM148" s="66">
        <v>2318233156</v>
      </c>
      <c r="BN148" s="66">
        <v>2323185156</v>
      </c>
      <c r="BO148" s="66">
        <v>2325328254</v>
      </c>
      <c r="BP148" s="66">
        <v>2326833223</v>
      </c>
      <c r="BQ148" s="204" t="s">
        <v>139</v>
      </c>
    </row>
    <row r="149" spans="1:69" x14ac:dyDescent="0.2">
      <c r="A149" s="204" t="s">
        <v>32</v>
      </c>
      <c r="B149" s="204" t="s">
        <v>429</v>
      </c>
      <c r="C149" s="204" t="s">
        <v>168</v>
      </c>
      <c r="D149" s="204" t="s">
        <v>169</v>
      </c>
      <c r="E149" s="66">
        <v>2778550</v>
      </c>
      <c r="F149" s="66">
        <v>2823550</v>
      </c>
      <c r="G149" s="66">
        <v>2863350</v>
      </c>
      <c r="H149" s="66">
        <v>2898950</v>
      </c>
      <c r="I149" s="66">
        <v>2935200</v>
      </c>
      <c r="J149" s="66">
        <v>2971450</v>
      </c>
      <c r="K149" s="66">
        <v>3008050</v>
      </c>
      <c r="L149" s="66">
        <v>3044400</v>
      </c>
      <c r="M149" s="66">
        <v>3078850</v>
      </c>
      <c r="N149" s="66">
        <v>3107321</v>
      </c>
      <c r="O149" s="66">
        <v>3139689</v>
      </c>
      <c r="P149" s="66">
        <v>3179041</v>
      </c>
      <c r="Q149" s="66">
        <v>3213622</v>
      </c>
      <c r="R149" s="66">
        <v>3244438</v>
      </c>
      <c r="S149" s="66">
        <v>3273894</v>
      </c>
      <c r="T149" s="66">
        <v>3301652</v>
      </c>
      <c r="U149" s="66">
        <v>3328664</v>
      </c>
      <c r="V149" s="66">
        <v>3355036</v>
      </c>
      <c r="W149" s="66">
        <v>3379514</v>
      </c>
      <c r="X149" s="66">
        <v>3397842</v>
      </c>
      <c r="Y149" s="66">
        <v>3413202</v>
      </c>
      <c r="Z149" s="66">
        <v>3432947</v>
      </c>
      <c r="AA149" s="66">
        <v>3457179</v>
      </c>
      <c r="AB149" s="66">
        <v>3485192</v>
      </c>
      <c r="AC149" s="66">
        <v>3514205</v>
      </c>
      <c r="AD149" s="66">
        <v>3544543</v>
      </c>
      <c r="AE149" s="66">
        <v>3578914</v>
      </c>
      <c r="AF149" s="66">
        <v>3616367</v>
      </c>
      <c r="AG149" s="66">
        <v>3655049</v>
      </c>
      <c r="AH149" s="66">
        <v>3684255</v>
      </c>
      <c r="AI149" s="66">
        <v>3697838</v>
      </c>
      <c r="AJ149" s="66">
        <v>3704134</v>
      </c>
      <c r="AK149" s="66">
        <v>3700114</v>
      </c>
      <c r="AL149" s="66">
        <v>3682613</v>
      </c>
      <c r="AM149" s="66">
        <v>3657144</v>
      </c>
      <c r="AN149" s="66">
        <v>3629102</v>
      </c>
      <c r="AO149" s="66">
        <v>3601613</v>
      </c>
      <c r="AP149" s="66">
        <v>3575137</v>
      </c>
      <c r="AQ149" s="66">
        <v>3549331</v>
      </c>
      <c r="AR149" s="66">
        <v>3524238</v>
      </c>
      <c r="AS149" s="66">
        <v>3499536</v>
      </c>
      <c r="AT149" s="66">
        <v>3470818</v>
      </c>
      <c r="AU149" s="66">
        <v>3443067</v>
      </c>
      <c r="AV149" s="66">
        <v>3415213</v>
      </c>
      <c r="AW149" s="66">
        <v>3377075</v>
      </c>
      <c r="AX149" s="66">
        <v>3322528</v>
      </c>
      <c r="AY149" s="66">
        <v>3269909</v>
      </c>
      <c r="AZ149" s="66">
        <v>3231294</v>
      </c>
      <c r="BA149" s="66">
        <v>3198231</v>
      </c>
      <c r="BB149" s="66">
        <v>3162916</v>
      </c>
      <c r="BC149" s="66">
        <v>3097282</v>
      </c>
      <c r="BD149" s="66">
        <v>3028115</v>
      </c>
      <c r="BE149" s="66">
        <v>2987773</v>
      </c>
      <c r="BF149" s="66">
        <v>2957689</v>
      </c>
      <c r="BG149" s="66">
        <v>2932367</v>
      </c>
      <c r="BH149" s="66">
        <v>2904910</v>
      </c>
      <c r="BI149" s="66">
        <v>2868231</v>
      </c>
      <c r="BJ149" s="66">
        <v>2828403</v>
      </c>
      <c r="BK149" s="66">
        <v>2801543</v>
      </c>
      <c r="BL149" s="66">
        <v>2794137</v>
      </c>
      <c r="BM149" s="66">
        <v>2794885</v>
      </c>
      <c r="BN149" s="66">
        <v>2800839</v>
      </c>
      <c r="BO149" s="66">
        <v>2831639</v>
      </c>
      <c r="BP149" s="66">
        <v>2871897</v>
      </c>
      <c r="BQ149" s="204" t="s">
        <v>139</v>
      </c>
    </row>
    <row r="150" spans="1:69" x14ac:dyDescent="0.2">
      <c r="A150" s="204" t="s">
        <v>21</v>
      </c>
      <c r="B150" s="204" t="s">
        <v>430</v>
      </c>
      <c r="C150" s="204" t="s">
        <v>168</v>
      </c>
      <c r="D150" s="204" t="s">
        <v>169</v>
      </c>
      <c r="E150" s="66">
        <v>313970</v>
      </c>
      <c r="F150" s="66">
        <v>316845</v>
      </c>
      <c r="G150" s="66">
        <v>320750</v>
      </c>
      <c r="H150" s="66">
        <v>324100</v>
      </c>
      <c r="I150" s="66">
        <v>327750</v>
      </c>
      <c r="J150" s="66">
        <v>331500</v>
      </c>
      <c r="K150" s="66">
        <v>333895</v>
      </c>
      <c r="L150" s="66">
        <v>334995</v>
      </c>
      <c r="M150" s="66">
        <v>335850</v>
      </c>
      <c r="N150" s="66">
        <v>337500</v>
      </c>
      <c r="O150" s="66">
        <v>339171</v>
      </c>
      <c r="P150" s="66">
        <v>342421</v>
      </c>
      <c r="Q150" s="66">
        <v>346600</v>
      </c>
      <c r="R150" s="66">
        <v>350450</v>
      </c>
      <c r="S150" s="66">
        <v>355050</v>
      </c>
      <c r="T150" s="66">
        <v>358950</v>
      </c>
      <c r="U150" s="66">
        <v>360731</v>
      </c>
      <c r="V150" s="66">
        <v>361358</v>
      </c>
      <c r="W150" s="66">
        <v>362007</v>
      </c>
      <c r="X150" s="66">
        <v>362856</v>
      </c>
      <c r="Y150" s="66">
        <v>364150</v>
      </c>
      <c r="Z150" s="66">
        <v>365225</v>
      </c>
      <c r="AA150" s="66">
        <v>365525</v>
      </c>
      <c r="AB150" s="66">
        <v>365622</v>
      </c>
      <c r="AC150" s="66">
        <v>365998</v>
      </c>
      <c r="AD150" s="66">
        <v>366706</v>
      </c>
      <c r="AE150" s="66">
        <v>368355</v>
      </c>
      <c r="AF150" s="66">
        <v>370750</v>
      </c>
      <c r="AG150" s="66">
        <v>373450</v>
      </c>
      <c r="AH150" s="66">
        <v>377100</v>
      </c>
      <c r="AI150" s="66">
        <v>381850</v>
      </c>
      <c r="AJ150" s="66">
        <v>387000</v>
      </c>
      <c r="AK150" s="66">
        <v>392175</v>
      </c>
      <c r="AL150" s="66">
        <v>397475</v>
      </c>
      <c r="AM150" s="66">
        <v>402925</v>
      </c>
      <c r="AN150" s="66">
        <v>408625</v>
      </c>
      <c r="AO150" s="66">
        <v>414225</v>
      </c>
      <c r="AP150" s="66">
        <v>419450</v>
      </c>
      <c r="AQ150" s="66">
        <v>424700</v>
      </c>
      <c r="AR150" s="66">
        <v>430475</v>
      </c>
      <c r="AS150" s="66">
        <v>436300</v>
      </c>
      <c r="AT150" s="66">
        <v>441525</v>
      </c>
      <c r="AU150" s="66">
        <v>446175</v>
      </c>
      <c r="AV150" s="66">
        <v>451630</v>
      </c>
      <c r="AW150" s="66">
        <v>458095</v>
      </c>
      <c r="AX150" s="66">
        <v>465158</v>
      </c>
      <c r="AY150" s="66">
        <v>472637</v>
      </c>
      <c r="AZ150" s="66">
        <v>479993</v>
      </c>
      <c r="BA150" s="66">
        <v>488650</v>
      </c>
      <c r="BB150" s="66">
        <v>497783</v>
      </c>
      <c r="BC150" s="66">
        <v>506953</v>
      </c>
      <c r="BD150" s="66">
        <v>518347</v>
      </c>
      <c r="BE150" s="66">
        <v>530946</v>
      </c>
      <c r="BF150" s="66">
        <v>543360</v>
      </c>
      <c r="BG150" s="66">
        <v>556319</v>
      </c>
      <c r="BH150" s="66">
        <v>569604</v>
      </c>
      <c r="BI150" s="66">
        <v>582014</v>
      </c>
      <c r="BJ150" s="66">
        <v>596336</v>
      </c>
      <c r="BK150" s="66">
        <v>607950</v>
      </c>
      <c r="BL150" s="66">
        <v>620001</v>
      </c>
      <c r="BM150" s="66">
        <v>630419</v>
      </c>
      <c r="BN150" s="66">
        <v>640064</v>
      </c>
      <c r="BO150" s="66">
        <v>653103</v>
      </c>
      <c r="BP150" s="66">
        <v>668606</v>
      </c>
      <c r="BQ150" s="204" t="s">
        <v>139</v>
      </c>
    </row>
    <row r="151" spans="1:69" x14ac:dyDescent="0.2">
      <c r="A151" s="204" t="s">
        <v>28</v>
      </c>
      <c r="B151" s="204" t="s">
        <v>431</v>
      </c>
      <c r="C151" s="204" t="s">
        <v>168</v>
      </c>
      <c r="D151" s="204" t="s">
        <v>169</v>
      </c>
      <c r="E151" s="66">
        <v>2120979</v>
      </c>
      <c r="F151" s="66">
        <v>2152681</v>
      </c>
      <c r="G151" s="66">
        <v>2181586</v>
      </c>
      <c r="H151" s="66">
        <v>2210919</v>
      </c>
      <c r="I151" s="66">
        <v>2240623</v>
      </c>
      <c r="J151" s="66">
        <v>2265919</v>
      </c>
      <c r="K151" s="66">
        <v>2283217</v>
      </c>
      <c r="L151" s="66">
        <v>2301220</v>
      </c>
      <c r="M151" s="66">
        <v>2323619</v>
      </c>
      <c r="N151" s="66">
        <v>2343173</v>
      </c>
      <c r="O151" s="66">
        <v>2359164</v>
      </c>
      <c r="P151" s="66">
        <v>2376389</v>
      </c>
      <c r="Q151" s="66">
        <v>2395674</v>
      </c>
      <c r="R151" s="66">
        <v>2415819</v>
      </c>
      <c r="S151" s="66">
        <v>2437186</v>
      </c>
      <c r="T151" s="66">
        <v>2456130</v>
      </c>
      <c r="U151" s="66">
        <v>2470989</v>
      </c>
      <c r="V151" s="66">
        <v>2485073</v>
      </c>
      <c r="W151" s="66">
        <v>2497921</v>
      </c>
      <c r="X151" s="66">
        <v>2505953</v>
      </c>
      <c r="Y151" s="66">
        <v>2511701</v>
      </c>
      <c r="Z151" s="66">
        <v>2519421</v>
      </c>
      <c r="AA151" s="66">
        <v>2531080</v>
      </c>
      <c r="AB151" s="66">
        <v>2546011</v>
      </c>
      <c r="AC151" s="66">
        <v>2562047</v>
      </c>
      <c r="AD151" s="66">
        <v>2578873</v>
      </c>
      <c r="AE151" s="66">
        <v>2599892</v>
      </c>
      <c r="AF151" s="66">
        <v>2626583</v>
      </c>
      <c r="AG151" s="66">
        <v>2653434</v>
      </c>
      <c r="AH151" s="66">
        <v>2666955</v>
      </c>
      <c r="AI151" s="66">
        <v>2663151</v>
      </c>
      <c r="AJ151" s="66">
        <v>2650581</v>
      </c>
      <c r="AK151" s="66">
        <v>2614338</v>
      </c>
      <c r="AL151" s="66">
        <v>2563290</v>
      </c>
      <c r="AM151" s="66">
        <v>2520742</v>
      </c>
      <c r="AN151" s="66">
        <v>2485056</v>
      </c>
      <c r="AO151" s="66">
        <v>2457222</v>
      </c>
      <c r="AP151" s="66">
        <v>2432851</v>
      </c>
      <c r="AQ151" s="66">
        <v>2410019</v>
      </c>
      <c r="AR151" s="66">
        <v>2390482</v>
      </c>
      <c r="AS151" s="66">
        <v>2367550</v>
      </c>
      <c r="AT151" s="66">
        <v>2337170</v>
      </c>
      <c r="AU151" s="66">
        <v>2310173</v>
      </c>
      <c r="AV151" s="66">
        <v>2287955</v>
      </c>
      <c r="AW151" s="66">
        <v>2263122</v>
      </c>
      <c r="AX151" s="66">
        <v>2238799</v>
      </c>
      <c r="AY151" s="66">
        <v>2218357</v>
      </c>
      <c r="AZ151" s="66">
        <v>2200325</v>
      </c>
      <c r="BA151" s="66">
        <v>2177322</v>
      </c>
      <c r="BB151" s="66">
        <v>2141669</v>
      </c>
      <c r="BC151" s="66">
        <v>2097555</v>
      </c>
      <c r="BD151" s="66">
        <v>2059709</v>
      </c>
      <c r="BE151" s="66">
        <v>2034319</v>
      </c>
      <c r="BF151" s="66">
        <v>2012647</v>
      </c>
      <c r="BG151" s="66">
        <v>1993782</v>
      </c>
      <c r="BH151" s="66">
        <v>1977527</v>
      </c>
      <c r="BI151" s="66">
        <v>1959537</v>
      </c>
      <c r="BJ151" s="66">
        <v>1942248</v>
      </c>
      <c r="BK151" s="66">
        <v>1927174</v>
      </c>
      <c r="BL151" s="66">
        <v>1913822</v>
      </c>
      <c r="BM151" s="66">
        <v>1900449</v>
      </c>
      <c r="BN151" s="66">
        <v>1884490</v>
      </c>
      <c r="BO151" s="66">
        <v>1879383</v>
      </c>
      <c r="BP151" s="66">
        <v>1881750</v>
      </c>
      <c r="BQ151" s="204" t="s">
        <v>139</v>
      </c>
    </row>
    <row r="152" spans="1:69" x14ac:dyDescent="0.2">
      <c r="A152" s="204" t="s">
        <v>432</v>
      </c>
      <c r="B152" s="204" t="s">
        <v>433</v>
      </c>
      <c r="C152" s="204" t="s">
        <v>168</v>
      </c>
      <c r="D152" s="204" t="s">
        <v>169</v>
      </c>
      <c r="E152" s="66">
        <v>177014</v>
      </c>
      <c r="F152" s="66">
        <v>178672</v>
      </c>
      <c r="G152" s="66">
        <v>186039</v>
      </c>
      <c r="H152" s="66">
        <v>193618</v>
      </c>
      <c r="I152" s="66">
        <v>201380</v>
      </c>
      <c r="J152" s="66">
        <v>209278</v>
      </c>
      <c r="K152" s="66">
        <v>217232</v>
      </c>
      <c r="L152" s="66">
        <v>225151</v>
      </c>
      <c r="M152" s="66">
        <v>232929</v>
      </c>
      <c r="N152" s="66">
        <v>240416</v>
      </c>
      <c r="O152" s="66">
        <v>247284</v>
      </c>
      <c r="P152" s="66">
        <v>249832</v>
      </c>
      <c r="Q152" s="66">
        <v>248669</v>
      </c>
      <c r="R152" s="66">
        <v>247838</v>
      </c>
      <c r="S152" s="66">
        <v>247280</v>
      </c>
      <c r="T152" s="66">
        <v>246919</v>
      </c>
      <c r="U152" s="66">
        <v>246661</v>
      </c>
      <c r="V152" s="66">
        <v>246405</v>
      </c>
      <c r="W152" s="66">
        <v>246048</v>
      </c>
      <c r="X152" s="66">
        <v>245605</v>
      </c>
      <c r="Y152" s="66">
        <v>245332</v>
      </c>
      <c r="Z152" s="66">
        <v>248695</v>
      </c>
      <c r="AA152" s="66">
        <v>256692</v>
      </c>
      <c r="AB152" s="66">
        <v>266253</v>
      </c>
      <c r="AC152" s="66">
        <v>276591</v>
      </c>
      <c r="AD152" s="66">
        <v>287700</v>
      </c>
      <c r="AE152" s="66">
        <v>299491</v>
      </c>
      <c r="AF152" s="66">
        <v>311808</v>
      </c>
      <c r="AG152" s="66">
        <v>324478</v>
      </c>
      <c r="AH152" s="66">
        <v>337336</v>
      </c>
      <c r="AI152" s="66">
        <v>350227</v>
      </c>
      <c r="AJ152" s="66">
        <v>362390</v>
      </c>
      <c r="AK152" s="66">
        <v>372370</v>
      </c>
      <c r="AL152" s="66">
        <v>380712</v>
      </c>
      <c r="AM152" s="66">
        <v>388779</v>
      </c>
      <c r="AN152" s="66">
        <v>396641</v>
      </c>
      <c r="AO152" s="66">
        <v>404297</v>
      </c>
      <c r="AP152" s="66">
        <v>411700</v>
      </c>
      <c r="AQ152" s="66">
        <v>418776</v>
      </c>
      <c r="AR152" s="66">
        <v>425518</v>
      </c>
      <c r="AS152" s="66">
        <v>431896</v>
      </c>
      <c r="AT152" s="66">
        <v>439122</v>
      </c>
      <c r="AU152" s="66">
        <v>449665</v>
      </c>
      <c r="AV152" s="66">
        <v>462533</v>
      </c>
      <c r="AW152" s="66">
        <v>475529</v>
      </c>
      <c r="AX152" s="66">
        <v>488619</v>
      </c>
      <c r="AY152" s="66">
        <v>501863</v>
      </c>
      <c r="AZ152" s="66">
        <v>515330</v>
      </c>
      <c r="BA152" s="66">
        <v>529038</v>
      </c>
      <c r="BB152" s="66">
        <v>543021</v>
      </c>
      <c r="BC152" s="66">
        <v>557297</v>
      </c>
      <c r="BD152" s="66">
        <v>571003</v>
      </c>
      <c r="BE152" s="66">
        <v>582766</v>
      </c>
      <c r="BF152" s="66">
        <v>593374</v>
      </c>
      <c r="BG152" s="66">
        <v>604167</v>
      </c>
      <c r="BH152" s="66">
        <v>615239</v>
      </c>
      <c r="BI152" s="66">
        <v>626688</v>
      </c>
      <c r="BJ152" s="66">
        <v>638609</v>
      </c>
      <c r="BK152" s="66">
        <v>650991</v>
      </c>
      <c r="BL152" s="66">
        <v>663653</v>
      </c>
      <c r="BM152" s="66">
        <v>676283</v>
      </c>
      <c r="BN152" s="66">
        <v>686607</v>
      </c>
      <c r="BO152" s="66">
        <v>695168</v>
      </c>
      <c r="BP152" s="66">
        <v>704149</v>
      </c>
      <c r="BQ152" s="204" t="s">
        <v>139</v>
      </c>
    </row>
    <row r="153" spans="1:69" x14ac:dyDescent="0.2">
      <c r="A153" s="204" t="s">
        <v>434</v>
      </c>
      <c r="B153" s="204" t="s">
        <v>435</v>
      </c>
      <c r="C153" s="204" t="s">
        <v>168</v>
      </c>
      <c r="D153" s="204" t="s">
        <v>169</v>
      </c>
      <c r="E153" s="66">
        <v>4135</v>
      </c>
      <c r="F153" s="66">
        <v>4258</v>
      </c>
      <c r="G153" s="66">
        <v>4388</v>
      </c>
      <c r="H153" s="66">
        <v>4524</v>
      </c>
      <c r="I153" s="66">
        <v>4666</v>
      </c>
      <c r="J153" s="66">
        <v>4832</v>
      </c>
      <c r="K153" s="66">
        <v>5044</v>
      </c>
      <c r="L153" s="66">
        <v>5294</v>
      </c>
      <c r="M153" s="66">
        <v>5497</v>
      </c>
      <c r="N153" s="66">
        <v>5646</v>
      </c>
      <c r="O153" s="66">
        <v>5802</v>
      </c>
      <c r="P153" s="66">
        <v>5957</v>
      </c>
      <c r="Q153" s="66">
        <v>6114</v>
      </c>
      <c r="R153" s="66">
        <v>6278</v>
      </c>
      <c r="S153" s="66">
        <v>6447</v>
      </c>
      <c r="T153" s="66">
        <v>6656</v>
      </c>
      <c r="U153" s="66">
        <v>6896</v>
      </c>
      <c r="V153" s="66">
        <v>7131</v>
      </c>
      <c r="W153" s="66">
        <v>7357</v>
      </c>
      <c r="X153" s="66">
        <v>7572</v>
      </c>
      <c r="Y153" s="66">
        <v>7776</v>
      </c>
      <c r="Z153" s="66">
        <v>7963</v>
      </c>
      <c r="AA153" s="66">
        <v>8957</v>
      </c>
      <c r="AB153" s="66">
        <v>10992</v>
      </c>
      <c r="AC153" s="66">
        <v>13299</v>
      </c>
      <c r="AD153" s="66">
        <v>15714</v>
      </c>
      <c r="AE153" s="66">
        <v>18234</v>
      </c>
      <c r="AF153" s="66">
        <v>20853</v>
      </c>
      <c r="AG153" s="66">
        <v>23552</v>
      </c>
      <c r="AH153" s="66">
        <v>26303</v>
      </c>
      <c r="AI153" s="66">
        <v>28127</v>
      </c>
      <c r="AJ153" s="66">
        <v>28736</v>
      </c>
      <c r="AK153" s="66">
        <v>29035</v>
      </c>
      <c r="AL153" s="66">
        <v>29247</v>
      </c>
      <c r="AM153" s="66">
        <v>29380</v>
      </c>
      <c r="AN153" s="66">
        <v>29435</v>
      </c>
      <c r="AO153" s="66">
        <v>29407</v>
      </c>
      <c r="AP153" s="66">
        <v>29299</v>
      </c>
      <c r="AQ153" s="66">
        <v>29102</v>
      </c>
      <c r="AR153" s="66">
        <v>29099</v>
      </c>
      <c r="AS153" s="66">
        <v>29610</v>
      </c>
      <c r="AT153" s="66">
        <v>30387</v>
      </c>
      <c r="AU153" s="66">
        <v>31160</v>
      </c>
      <c r="AV153" s="66">
        <v>31929</v>
      </c>
      <c r="AW153" s="66">
        <v>32697</v>
      </c>
      <c r="AX153" s="66">
        <v>33452</v>
      </c>
      <c r="AY153" s="66">
        <v>34183</v>
      </c>
      <c r="AZ153" s="66">
        <v>34887</v>
      </c>
      <c r="BA153" s="66">
        <v>35541</v>
      </c>
      <c r="BB153" s="66">
        <v>36132</v>
      </c>
      <c r="BC153" s="66">
        <v>36458</v>
      </c>
      <c r="BD153" s="66">
        <v>36350</v>
      </c>
      <c r="BE153" s="66">
        <v>36026</v>
      </c>
      <c r="BF153" s="66">
        <v>35639</v>
      </c>
      <c r="BG153" s="66">
        <v>35261</v>
      </c>
      <c r="BH153" s="66">
        <v>35020</v>
      </c>
      <c r="BI153" s="66">
        <v>34811</v>
      </c>
      <c r="BJ153" s="66">
        <v>34496</v>
      </c>
      <c r="BK153" s="66">
        <v>33852</v>
      </c>
      <c r="BL153" s="66">
        <v>33121</v>
      </c>
      <c r="BM153" s="66">
        <v>32553</v>
      </c>
      <c r="BN153" s="66">
        <v>31948</v>
      </c>
      <c r="BO153" s="66">
        <v>31791</v>
      </c>
      <c r="BP153" s="66">
        <v>32077</v>
      </c>
      <c r="BQ153" s="204" t="s">
        <v>139</v>
      </c>
    </row>
    <row r="154" spans="1:69" x14ac:dyDescent="0.2">
      <c r="A154" s="204" t="s">
        <v>436</v>
      </c>
      <c r="B154" s="204" t="s">
        <v>437</v>
      </c>
      <c r="C154" s="204" t="s">
        <v>168</v>
      </c>
      <c r="D154" s="204" t="s">
        <v>169</v>
      </c>
      <c r="E154" s="66">
        <v>11769774</v>
      </c>
      <c r="F154" s="66">
        <v>12081713</v>
      </c>
      <c r="G154" s="66">
        <v>12404757</v>
      </c>
      <c r="H154" s="66">
        <v>12726686</v>
      </c>
      <c r="I154" s="66">
        <v>13044254</v>
      </c>
      <c r="J154" s="66">
        <v>13381880</v>
      </c>
      <c r="K154" s="66">
        <v>13738502</v>
      </c>
      <c r="L154" s="66">
        <v>14109755</v>
      </c>
      <c r="M154" s="66">
        <v>14490077</v>
      </c>
      <c r="N154" s="66">
        <v>14876982</v>
      </c>
      <c r="O154" s="66">
        <v>15274351</v>
      </c>
      <c r="P154" s="66">
        <v>15677300</v>
      </c>
      <c r="Q154" s="66">
        <v>16081438</v>
      </c>
      <c r="R154" s="66">
        <v>16489452</v>
      </c>
      <c r="S154" s="66">
        <v>16902383</v>
      </c>
      <c r="T154" s="66">
        <v>17325325</v>
      </c>
      <c r="U154" s="66">
        <v>17756516</v>
      </c>
      <c r="V154" s="66">
        <v>18206472</v>
      </c>
      <c r="W154" s="66">
        <v>18679859</v>
      </c>
      <c r="X154" s="66">
        <v>19167661</v>
      </c>
      <c r="Y154" s="66">
        <v>19678444</v>
      </c>
      <c r="Z154" s="66">
        <v>20208260</v>
      </c>
      <c r="AA154" s="66">
        <v>20746765</v>
      </c>
      <c r="AB154" s="66">
        <v>21287381</v>
      </c>
      <c r="AC154" s="66">
        <v>21817271</v>
      </c>
      <c r="AD154" s="66">
        <v>22335077</v>
      </c>
      <c r="AE154" s="66">
        <v>22824446</v>
      </c>
      <c r="AF154" s="66">
        <v>23279935</v>
      </c>
      <c r="AG154" s="66">
        <v>23720590</v>
      </c>
      <c r="AH154" s="66">
        <v>24148104</v>
      </c>
      <c r="AI154" s="66">
        <v>24570814</v>
      </c>
      <c r="AJ154" s="66">
        <v>24988083</v>
      </c>
      <c r="AK154" s="66">
        <v>25400676</v>
      </c>
      <c r="AL154" s="66">
        <v>25806777</v>
      </c>
      <c r="AM154" s="66">
        <v>26201551</v>
      </c>
      <c r="AN154" s="66">
        <v>26599048</v>
      </c>
      <c r="AO154" s="66">
        <v>26999093</v>
      </c>
      <c r="AP154" s="66">
        <v>27397118</v>
      </c>
      <c r="AQ154" s="66">
        <v>27791825</v>
      </c>
      <c r="AR154" s="66">
        <v>28176997</v>
      </c>
      <c r="AS154" s="66">
        <v>28554415</v>
      </c>
      <c r="AT154" s="66">
        <v>28930097</v>
      </c>
      <c r="AU154" s="66">
        <v>29301817</v>
      </c>
      <c r="AV154" s="66">
        <v>29661270</v>
      </c>
      <c r="AW154" s="66">
        <v>30033125</v>
      </c>
      <c r="AX154" s="66">
        <v>30431902</v>
      </c>
      <c r="AY154" s="66">
        <v>30833022</v>
      </c>
      <c r="AZ154" s="66">
        <v>31232633</v>
      </c>
      <c r="BA154" s="66">
        <v>31634992</v>
      </c>
      <c r="BB154" s="66">
        <v>32042877</v>
      </c>
      <c r="BC154" s="66">
        <v>32464865</v>
      </c>
      <c r="BD154" s="66">
        <v>32903699</v>
      </c>
      <c r="BE154" s="66">
        <v>33352169</v>
      </c>
      <c r="BF154" s="66">
        <v>33803527</v>
      </c>
      <c r="BG154" s="66">
        <v>34248603</v>
      </c>
      <c r="BH154" s="66">
        <v>34680458</v>
      </c>
      <c r="BI154" s="66">
        <v>35107264</v>
      </c>
      <c r="BJ154" s="66">
        <v>35528115</v>
      </c>
      <c r="BK154" s="66">
        <v>35927511</v>
      </c>
      <c r="BL154" s="66">
        <v>36304408</v>
      </c>
      <c r="BM154" s="66">
        <v>36688772</v>
      </c>
      <c r="BN154" s="66">
        <v>37076584</v>
      </c>
      <c r="BO154" s="66">
        <v>37457971</v>
      </c>
      <c r="BP154" s="66">
        <v>37840044</v>
      </c>
      <c r="BQ154" s="204" t="s">
        <v>139</v>
      </c>
    </row>
    <row r="155" spans="1:69" x14ac:dyDescent="0.2">
      <c r="A155" s="204" t="s">
        <v>438</v>
      </c>
      <c r="B155" s="204" t="s">
        <v>439</v>
      </c>
      <c r="C155" s="204" t="s">
        <v>168</v>
      </c>
      <c r="D155" s="204" t="s">
        <v>169</v>
      </c>
      <c r="E155" s="66">
        <v>21797</v>
      </c>
      <c r="F155" s="66">
        <v>21907</v>
      </c>
      <c r="G155" s="66">
        <v>22106</v>
      </c>
      <c r="H155" s="66">
        <v>22442</v>
      </c>
      <c r="I155" s="66">
        <v>22766</v>
      </c>
      <c r="J155" s="66">
        <v>23022</v>
      </c>
      <c r="K155" s="66">
        <v>23198</v>
      </c>
      <c r="L155" s="66">
        <v>23281</v>
      </c>
      <c r="M155" s="66">
        <v>23481</v>
      </c>
      <c r="N155" s="66">
        <v>23875</v>
      </c>
      <c r="O155" s="66">
        <v>24270</v>
      </c>
      <c r="P155" s="66">
        <v>24610</v>
      </c>
      <c r="Q155" s="66">
        <v>24889</v>
      </c>
      <c r="R155" s="66">
        <v>25102</v>
      </c>
      <c r="S155" s="66">
        <v>25262</v>
      </c>
      <c r="T155" s="66">
        <v>25524</v>
      </c>
      <c r="U155" s="66">
        <v>25898</v>
      </c>
      <c r="V155" s="66">
        <v>26242</v>
      </c>
      <c r="W155" s="66">
        <v>26553</v>
      </c>
      <c r="X155" s="66">
        <v>26834</v>
      </c>
      <c r="Y155" s="66">
        <v>27076</v>
      </c>
      <c r="Z155" s="66">
        <v>27284</v>
      </c>
      <c r="AA155" s="66">
        <v>27573</v>
      </c>
      <c r="AB155" s="66">
        <v>27985</v>
      </c>
      <c r="AC155" s="66">
        <v>28407</v>
      </c>
      <c r="AD155" s="66">
        <v>28807</v>
      </c>
      <c r="AE155" s="66">
        <v>29171</v>
      </c>
      <c r="AF155" s="66">
        <v>29500</v>
      </c>
      <c r="AG155" s="66">
        <v>29802</v>
      </c>
      <c r="AH155" s="66">
        <v>30078</v>
      </c>
      <c r="AI155" s="66">
        <v>30329</v>
      </c>
      <c r="AJ155" s="66">
        <v>30564</v>
      </c>
      <c r="AK155" s="66">
        <v>30794</v>
      </c>
      <c r="AL155" s="66">
        <v>31024</v>
      </c>
      <c r="AM155" s="66">
        <v>31253</v>
      </c>
      <c r="AN155" s="66">
        <v>31482</v>
      </c>
      <c r="AO155" s="66">
        <v>31719</v>
      </c>
      <c r="AP155" s="66">
        <v>31968</v>
      </c>
      <c r="AQ155" s="66">
        <v>32209</v>
      </c>
      <c r="AR155" s="66">
        <v>32394</v>
      </c>
      <c r="AS155" s="66">
        <v>32465</v>
      </c>
      <c r="AT155" s="66">
        <v>32444</v>
      </c>
      <c r="AU155" s="66">
        <v>32386</v>
      </c>
      <c r="AV155" s="66">
        <v>32316</v>
      </c>
      <c r="AW155" s="66">
        <v>32236</v>
      </c>
      <c r="AX155" s="66">
        <v>32141</v>
      </c>
      <c r="AY155" s="66">
        <v>32011</v>
      </c>
      <c r="AZ155" s="66">
        <v>31823</v>
      </c>
      <c r="BA155" s="66">
        <v>31862</v>
      </c>
      <c r="BB155" s="66">
        <v>32401</v>
      </c>
      <c r="BC155" s="66">
        <v>33178</v>
      </c>
      <c r="BD155" s="66">
        <v>33945</v>
      </c>
      <c r="BE155" s="66">
        <v>34700</v>
      </c>
      <c r="BF155" s="66">
        <v>35425</v>
      </c>
      <c r="BG155" s="66">
        <v>36110</v>
      </c>
      <c r="BH155" s="66">
        <v>36760</v>
      </c>
      <c r="BI155" s="66">
        <v>37071</v>
      </c>
      <c r="BJ155" s="66">
        <v>37044</v>
      </c>
      <c r="BK155" s="66">
        <v>37029</v>
      </c>
      <c r="BL155" s="66">
        <v>37034</v>
      </c>
      <c r="BM155" s="66">
        <v>36922</v>
      </c>
      <c r="BN155" s="66">
        <v>36686</v>
      </c>
      <c r="BO155" s="66">
        <v>36469</v>
      </c>
      <c r="BP155" s="66">
        <v>36297</v>
      </c>
      <c r="BQ155" s="204" t="s">
        <v>139</v>
      </c>
    </row>
    <row r="156" spans="1:69" x14ac:dyDescent="0.2">
      <c r="A156" s="204" t="s">
        <v>440</v>
      </c>
      <c r="B156" s="204" t="s">
        <v>441</v>
      </c>
      <c r="C156" s="204" t="s">
        <v>168</v>
      </c>
      <c r="D156" s="204" t="s">
        <v>169</v>
      </c>
      <c r="E156" s="66">
        <v>2074015</v>
      </c>
      <c r="F156" s="66">
        <v>2127854</v>
      </c>
      <c r="G156" s="66">
        <v>2177676</v>
      </c>
      <c r="H156" s="66">
        <v>2222675</v>
      </c>
      <c r="I156" s="66">
        <v>2264461</v>
      </c>
      <c r="J156" s="66">
        <v>2301425</v>
      </c>
      <c r="K156" s="66">
        <v>2336782</v>
      </c>
      <c r="L156" s="66">
        <v>2369729</v>
      </c>
      <c r="M156" s="66">
        <v>2400264</v>
      </c>
      <c r="N156" s="66">
        <v>2429193</v>
      </c>
      <c r="O156" s="66">
        <v>2456514</v>
      </c>
      <c r="P156" s="66">
        <v>2483032</v>
      </c>
      <c r="Q156" s="66">
        <v>2509550</v>
      </c>
      <c r="R156" s="66">
        <v>2536068</v>
      </c>
      <c r="S156" s="66">
        <v>2563389</v>
      </c>
      <c r="T156" s="66">
        <v>2590711</v>
      </c>
      <c r="U156" s="66">
        <v>2618032</v>
      </c>
      <c r="V156" s="66">
        <v>2643746</v>
      </c>
      <c r="W156" s="66">
        <v>2668657</v>
      </c>
      <c r="X156" s="66">
        <v>2692764</v>
      </c>
      <c r="Y156" s="66">
        <v>2716068</v>
      </c>
      <c r="Z156" s="66">
        <v>2740175</v>
      </c>
      <c r="AA156" s="66">
        <v>2765889</v>
      </c>
      <c r="AB156" s="66">
        <v>2792407</v>
      </c>
      <c r="AC156" s="66">
        <v>2819728</v>
      </c>
      <c r="AD156" s="66">
        <v>2847050</v>
      </c>
      <c r="AE156" s="66">
        <v>2875175</v>
      </c>
      <c r="AF156" s="66">
        <v>2904907</v>
      </c>
      <c r="AG156" s="66">
        <v>2931424</v>
      </c>
      <c r="AH156" s="66">
        <v>2952317</v>
      </c>
      <c r="AI156" s="66">
        <v>2965978</v>
      </c>
      <c r="AJ156" s="66">
        <v>2973210</v>
      </c>
      <c r="AK156" s="66">
        <v>2975621</v>
      </c>
      <c r="AL156" s="66">
        <v>2974817</v>
      </c>
      <c r="AM156" s="66">
        <v>2967585</v>
      </c>
      <c r="AN156" s="66">
        <v>2953200</v>
      </c>
      <c r="AO156" s="66">
        <v>2947293</v>
      </c>
      <c r="AP156" s="66">
        <v>2936413</v>
      </c>
      <c r="AQ156" s="66">
        <v>2935227</v>
      </c>
      <c r="AR156" s="66">
        <v>2930622</v>
      </c>
      <c r="AS156" s="66">
        <v>2924668</v>
      </c>
      <c r="AT156" s="66">
        <v>2918135</v>
      </c>
      <c r="AU156" s="66">
        <v>2911385</v>
      </c>
      <c r="AV156" s="66">
        <v>2903198</v>
      </c>
      <c r="AW156" s="66">
        <v>2896023</v>
      </c>
      <c r="AX156" s="66">
        <v>2888985</v>
      </c>
      <c r="AY156" s="66">
        <v>2880967</v>
      </c>
      <c r="AZ156" s="66">
        <v>2874299</v>
      </c>
      <c r="BA156" s="66">
        <v>2868833</v>
      </c>
      <c r="BB156" s="66">
        <v>2865213</v>
      </c>
      <c r="BC156" s="66">
        <v>2862354</v>
      </c>
      <c r="BD156" s="66">
        <v>2860699</v>
      </c>
      <c r="BE156" s="66">
        <v>2860324</v>
      </c>
      <c r="BF156" s="66">
        <v>2859558</v>
      </c>
      <c r="BG156" s="66">
        <v>2857815</v>
      </c>
      <c r="BH156" s="66">
        <v>2835978</v>
      </c>
      <c r="BI156" s="66">
        <v>2803186</v>
      </c>
      <c r="BJ156" s="66">
        <v>2755189</v>
      </c>
      <c r="BK156" s="66">
        <v>2707203</v>
      </c>
      <c r="BL156" s="66">
        <v>2664224</v>
      </c>
      <c r="BM156" s="66">
        <v>2635130</v>
      </c>
      <c r="BN156" s="66">
        <v>2595809</v>
      </c>
      <c r="BO156" s="66">
        <v>2538894</v>
      </c>
      <c r="BP156" s="66">
        <v>2486891</v>
      </c>
      <c r="BQ156" s="204" t="s">
        <v>139</v>
      </c>
    </row>
    <row r="157" spans="1:69" x14ac:dyDescent="0.2">
      <c r="A157" s="204" t="s">
        <v>442</v>
      </c>
      <c r="B157" s="204" t="s">
        <v>443</v>
      </c>
      <c r="C157" s="204" t="s">
        <v>168</v>
      </c>
      <c r="D157" s="204" t="s">
        <v>169</v>
      </c>
      <c r="E157" s="66">
        <v>5073342</v>
      </c>
      <c r="F157" s="66">
        <v>5206239</v>
      </c>
      <c r="G157" s="66">
        <v>5343117</v>
      </c>
      <c r="H157" s="66">
        <v>5484252</v>
      </c>
      <c r="I157" s="66">
        <v>5630024</v>
      </c>
      <c r="J157" s="66">
        <v>5780453</v>
      </c>
      <c r="K157" s="66">
        <v>5936461</v>
      </c>
      <c r="L157" s="66">
        <v>6099529</v>
      </c>
      <c r="M157" s="66">
        <v>6270528</v>
      </c>
      <c r="N157" s="66">
        <v>6450324</v>
      </c>
      <c r="O157" s="66">
        <v>6639751</v>
      </c>
      <c r="P157" s="66">
        <v>6840457</v>
      </c>
      <c r="Q157" s="66">
        <v>7051090</v>
      </c>
      <c r="R157" s="66">
        <v>7268560</v>
      </c>
      <c r="S157" s="66">
        <v>7491935</v>
      </c>
      <c r="T157" s="66">
        <v>7720859</v>
      </c>
      <c r="U157" s="66">
        <v>7955197</v>
      </c>
      <c r="V157" s="66">
        <v>8195142</v>
      </c>
      <c r="W157" s="66">
        <v>8440919</v>
      </c>
      <c r="X157" s="66">
        <v>8692289</v>
      </c>
      <c r="Y157" s="66">
        <v>8948162</v>
      </c>
      <c r="Z157" s="66">
        <v>9207310</v>
      </c>
      <c r="AA157" s="66">
        <v>9470990</v>
      </c>
      <c r="AB157" s="66">
        <v>9740088</v>
      </c>
      <c r="AC157" s="66">
        <v>10015017</v>
      </c>
      <c r="AD157" s="66">
        <v>10297746</v>
      </c>
      <c r="AE157" s="66">
        <v>10588428</v>
      </c>
      <c r="AF157" s="66">
        <v>10890514</v>
      </c>
      <c r="AG157" s="66">
        <v>11206789</v>
      </c>
      <c r="AH157" s="66">
        <v>11536734</v>
      </c>
      <c r="AI157" s="66">
        <v>11882762</v>
      </c>
      <c r="AJ157" s="66">
        <v>12245260</v>
      </c>
      <c r="AK157" s="66">
        <v>12623342</v>
      </c>
      <c r="AL157" s="66">
        <v>13020100</v>
      </c>
      <c r="AM157" s="66">
        <v>13436121</v>
      </c>
      <c r="AN157" s="66">
        <v>13869138</v>
      </c>
      <c r="AO157" s="66">
        <v>14317454</v>
      </c>
      <c r="AP157" s="66">
        <v>14778903</v>
      </c>
      <c r="AQ157" s="66">
        <v>15250934</v>
      </c>
      <c r="AR157" s="66">
        <v>15730885</v>
      </c>
      <c r="AS157" s="66">
        <v>16216431</v>
      </c>
      <c r="AT157" s="66">
        <v>16709665</v>
      </c>
      <c r="AU157" s="66">
        <v>17211934</v>
      </c>
      <c r="AV157" s="66">
        <v>17724310</v>
      </c>
      <c r="AW157" s="66">
        <v>18250774</v>
      </c>
      <c r="AX157" s="66">
        <v>18792171</v>
      </c>
      <c r="AY157" s="66">
        <v>19350299</v>
      </c>
      <c r="AZ157" s="66">
        <v>19924958</v>
      </c>
      <c r="BA157" s="66">
        <v>20513599</v>
      </c>
      <c r="BB157" s="66">
        <v>21117092</v>
      </c>
      <c r="BC157" s="66">
        <v>21731053</v>
      </c>
      <c r="BD157" s="66">
        <v>22348158</v>
      </c>
      <c r="BE157" s="66">
        <v>22966240</v>
      </c>
      <c r="BF157" s="66">
        <v>23588073</v>
      </c>
      <c r="BG157" s="66">
        <v>24215976</v>
      </c>
      <c r="BH157" s="66">
        <v>24850912</v>
      </c>
      <c r="BI157" s="66">
        <v>25501941</v>
      </c>
      <c r="BJ157" s="66">
        <v>26169542</v>
      </c>
      <c r="BK157" s="66">
        <v>26846541</v>
      </c>
      <c r="BL157" s="66">
        <v>27533134</v>
      </c>
      <c r="BM157" s="66">
        <v>28225177</v>
      </c>
      <c r="BN157" s="66">
        <v>28915653</v>
      </c>
      <c r="BO157" s="66">
        <v>29611714</v>
      </c>
      <c r="BP157" s="66">
        <v>30325732</v>
      </c>
      <c r="BQ157" s="204" t="s">
        <v>139</v>
      </c>
    </row>
    <row r="158" spans="1:69" x14ac:dyDescent="0.2">
      <c r="A158" s="204" t="s">
        <v>444</v>
      </c>
      <c r="B158" s="204" t="s">
        <v>445</v>
      </c>
      <c r="C158" s="204" t="s">
        <v>168</v>
      </c>
      <c r="D158" s="204" t="s">
        <v>169</v>
      </c>
      <c r="E158" s="66">
        <v>91650</v>
      </c>
      <c r="F158" s="66">
        <v>93952</v>
      </c>
      <c r="G158" s="66">
        <v>96332</v>
      </c>
      <c r="H158" s="66">
        <v>98775</v>
      </c>
      <c r="I158" s="66">
        <v>101241</v>
      </c>
      <c r="J158" s="66">
        <v>104566</v>
      </c>
      <c r="K158" s="66">
        <v>108713</v>
      </c>
      <c r="L158" s="66">
        <v>112547</v>
      </c>
      <c r="M158" s="66">
        <v>116049</v>
      </c>
      <c r="N158" s="66">
        <v>119569</v>
      </c>
      <c r="O158" s="66">
        <v>123243</v>
      </c>
      <c r="P158" s="66">
        <v>127066</v>
      </c>
      <c r="Q158" s="66">
        <v>130990</v>
      </c>
      <c r="R158" s="66">
        <v>134940</v>
      </c>
      <c r="S158" s="66">
        <v>138944</v>
      </c>
      <c r="T158" s="66">
        <v>143126</v>
      </c>
      <c r="U158" s="66">
        <v>147468</v>
      </c>
      <c r="V158" s="66">
        <v>151792</v>
      </c>
      <c r="W158" s="66">
        <v>156025</v>
      </c>
      <c r="X158" s="66">
        <v>160326</v>
      </c>
      <c r="Y158" s="66">
        <v>164887</v>
      </c>
      <c r="Z158" s="66">
        <v>169663</v>
      </c>
      <c r="AA158" s="66">
        <v>174523</v>
      </c>
      <c r="AB158" s="66">
        <v>179339</v>
      </c>
      <c r="AC158" s="66">
        <v>184388</v>
      </c>
      <c r="AD158" s="66">
        <v>190383</v>
      </c>
      <c r="AE158" s="66">
        <v>197225</v>
      </c>
      <c r="AF158" s="66">
        <v>204256</v>
      </c>
      <c r="AG158" s="66">
        <v>211160</v>
      </c>
      <c r="AH158" s="66">
        <v>217937</v>
      </c>
      <c r="AI158" s="66">
        <v>224957</v>
      </c>
      <c r="AJ158" s="66">
        <v>232150</v>
      </c>
      <c r="AK158" s="66">
        <v>239136</v>
      </c>
      <c r="AL158" s="66">
        <v>245845</v>
      </c>
      <c r="AM158" s="66">
        <v>252201</v>
      </c>
      <c r="AN158" s="66">
        <v>258208</v>
      </c>
      <c r="AO158" s="66">
        <v>263841</v>
      </c>
      <c r="AP158" s="66">
        <v>269040</v>
      </c>
      <c r="AQ158" s="66">
        <v>273796</v>
      </c>
      <c r="AR158" s="66">
        <v>278111</v>
      </c>
      <c r="AS158" s="66">
        <v>282507</v>
      </c>
      <c r="AT158" s="66">
        <v>287324</v>
      </c>
      <c r="AU158" s="66">
        <v>292284</v>
      </c>
      <c r="AV158" s="66">
        <v>297226</v>
      </c>
      <c r="AW158" s="66">
        <v>302135</v>
      </c>
      <c r="AX158" s="66">
        <v>307018</v>
      </c>
      <c r="AY158" s="66">
        <v>314401</v>
      </c>
      <c r="AZ158" s="66">
        <v>325126</v>
      </c>
      <c r="BA158" s="66">
        <v>336883</v>
      </c>
      <c r="BB158" s="66">
        <v>349037</v>
      </c>
      <c r="BC158" s="66">
        <v>361575</v>
      </c>
      <c r="BD158" s="66">
        <v>374440</v>
      </c>
      <c r="BE158" s="66">
        <v>387539</v>
      </c>
      <c r="BF158" s="66">
        <v>400728</v>
      </c>
      <c r="BG158" s="66">
        <v>416738</v>
      </c>
      <c r="BH158" s="66">
        <v>435582</v>
      </c>
      <c r="BI158" s="66">
        <v>454252</v>
      </c>
      <c r="BJ158" s="66">
        <v>472442</v>
      </c>
      <c r="BK158" s="66">
        <v>489758</v>
      </c>
      <c r="BL158" s="66">
        <v>504508</v>
      </c>
      <c r="BM158" s="66">
        <v>514438</v>
      </c>
      <c r="BN158" s="66">
        <v>521457</v>
      </c>
      <c r="BO158" s="66">
        <v>523787</v>
      </c>
      <c r="BP158" s="66">
        <v>521021</v>
      </c>
      <c r="BQ158" s="204" t="s">
        <v>139</v>
      </c>
    </row>
    <row r="159" spans="1:69" x14ac:dyDescent="0.2">
      <c r="A159" s="204" t="s">
        <v>446</v>
      </c>
      <c r="B159" s="204" t="s">
        <v>447</v>
      </c>
      <c r="C159" s="204" t="s">
        <v>168</v>
      </c>
      <c r="D159" s="204" t="s">
        <v>169</v>
      </c>
      <c r="E159" s="66">
        <v>104958259</v>
      </c>
      <c r="F159" s="66">
        <v>107670788</v>
      </c>
      <c r="G159" s="66">
        <v>110538003</v>
      </c>
      <c r="H159" s="66">
        <v>113518054</v>
      </c>
      <c r="I159" s="66">
        <v>116624655</v>
      </c>
      <c r="J159" s="66">
        <v>119831991</v>
      </c>
      <c r="K159" s="66">
        <v>123155200</v>
      </c>
      <c r="L159" s="66">
        <v>126678043</v>
      </c>
      <c r="M159" s="66">
        <v>130258116</v>
      </c>
      <c r="N159" s="66">
        <v>133970600</v>
      </c>
      <c r="O159" s="66">
        <v>137811201</v>
      </c>
      <c r="P159" s="66">
        <v>141732410</v>
      </c>
      <c r="Q159" s="66">
        <v>145744541</v>
      </c>
      <c r="R159" s="66">
        <v>149964066</v>
      </c>
      <c r="S159" s="66">
        <v>154334030</v>
      </c>
      <c r="T159" s="66">
        <v>159064212</v>
      </c>
      <c r="U159" s="66">
        <v>164465177</v>
      </c>
      <c r="V159" s="66">
        <v>169960807</v>
      </c>
      <c r="W159" s="66">
        <v>174922290</v>
      </c>
      <c r="X159" s="66">
        <v>180155296</v>
      </c>
      <c r="Y159" s="66">
        <v>186021685</v>
      </c>
      <c r="Z159" s="66">
        <v>192641039</v>
      </c>
      <c r="AA159" s="66">
        <v>199419033</v>
      </c>
      <c r="AB159" s="66">
        <v>205927091</v>
      </c>
      <c r="AC159" s="66">
        <v>212683895</v>
      </c>
      <c r="AD159" s="66">
        <v>219522781</v>
      </c>
      <c r="AE159" s="66">
        <v>226490767</v>
      </c>
      <c r="AF159" s="66">
        <v>233512587</v>
      </c>
      <c r="AG159" s="66">
        <v>240428079</v>
      </c>
      <c r="AH159" s="66">
        <v>247406122</v>
      </c>
      <c r="AI159" s="66">
        <v>256203998</v>
      </c>
      <c r="AJ159" s="66">
        <v>263445808</v>
      </c>
      <c r="AK159" s="66">
        <v>270652251</v>
      </c>
      <c r="AL159" s="66">
        <v>276897626</v>
      </c>
      <c r="AM159" s="66">
        <v>282903612</v>
      </c>
      <c r="AN159" s="66">
        <v>289154944</v>
      </c>
      <c r="AO159" s="66">
        <v>295366235</v>
      </c>
      <c r="AP159" s="66">
        <v>301680248</v>
      </c>
      <c r="AQ159" s="66">
        <v>308041622</v>
      </c>
      <c r="AR159" s="66">
        <v>314472124</v>
      </c>
      <c r="AS159" s="66">
        <v>321037453</v>
      </c>
      <c r="AT159" s="66">
        <v>327691655</v>
      </c>
      <c r="AU159" s="66">
        <v>333949565</v>
      </c>
      <c r="AV159" s="66">
        <v>340215354</v>
      </c>
      <c r="AW159" s="66">
        <v>347044925</v>
      </c>
      <c r="AX159" s="66">
        <v>354462370</v>
      </c>
      <c r="AY159" s="66">
        <v>362633997</v>
      </c>
      <c r="AZ159" s="66">
        <v>371324802</v>
      </c>
      <c r="BA159" s="66">
        <v>380294099</v>
      </c>
      <c r="BB159" s="66">
        <v>389332369</v>
      </c>
      <c r="BC159" s="66">
        <v>397997557</v>
      </c>
      <c r="BD159" s="66">
        <v>406045323</v>
      </c>
      <c r="BE159" s="66">
        <v>414117603</v>
      </c>
      <c r="BF159" s="66">
        <v>422790409</v>
      </c>
      <c r="BG159" s="66">
        <v>431664579</v>
      </c>
      <c r="BH159" s="66">
        <v>440506473</v>
      </c>
      <c r="BI159" s="66">
        <v>448917409</v>
      </c>
      <c r="BJ159" s="66">
        <v>456885486</v>
      </c>
      <c r="BK159" s="66">
        <v>465073490</v>
      </c>
      <c r="BL159" s="66">
        <v>473201775</v>
      </c>
      <c r="BM159" s="66">
        <v>479966649</v>
      </c>
      <c r="BN159" s="66">
        <v>486174763</v>
      </c>
      <c r="BO159" s="66">
        <v>493279469</v>
      </c>
      <c r="BP159" s="66">
        <v>500787313</v>
      </c>
      <c r="BQ159" s="204" t="s">
        <v>139</v>
      </c>
    </row>
    <row r="160" spans="1:69" x14ac:dyDescent="0.2">
      <c r="A160" s="204" t="s">
        <v>448</v>
      </c>
      <c r="B160" s="204" t="s">
        <v>449</v>
      </c>
      <c r="C160" s="204" t="s">
        <v>168</v>
      </c>
      <c r="D160" s="204" t="s">
        <v>169</v>
      </c>
      <c r="E160" s="66">
        <v>36268055</v>
      </c>
      <c r="F160" s="66">
        <v>37439317</v>
      </c>
      <c r="G160" s="66">
        <v>38683283</v>
      </c>
      <c r="H160" s="66">
        <v>39982118</v>
      </c>
      <c r="I160" s="66">
        <v>41333878</v>
      </c>
      <c r="J160" s="66">
        <v>42737991</v>
      </c>
      <c r="K160" s="66">
        <v>44180437</v>
      </c>
      <c r="L160" s="66">
        <v>45656963</v>
      </c>
      <c r="M160" s="66">
        <v>47170337</v>
      </c>
      <c r="N160" s="66">
        <v>48714394</v>
      </c>
      <c r="O160" s="66">
        <v>50289306</v>
      </c>
      <c r="P160" s="66">
        <v>51897675</v>
      </c>
      <c r="Q160" s="66">
        <v>53543436</v>
      </c>
      <c r="R160" s="66">
        <v>55228203</v>
      </c>
      <c r="S160" s="66">
        <v>56945880</v>
      </c>
      <c r="T160" s="66">
        <v>58691882</v>
      </c>
      <c r="U160" s="66">
        <v>60452543</v>
      </c>
      <c r="V160" s="66">
        <v>62262505</v>
      </c>
      <c r="W160" s="66">
        <v>64123997</v>
      </c>
      <c r="X160" s="66">
        <v>65972912</v>
      </c>
      <c r="Y160" s="66">
        <v>67705186</v>
      </c>
      <c r="Z160" s="66">
        <v>69233769</v>
      </c>
      <c r="AA160" s="66">
        <v>70656783</v>
      </c>
      <c r="AB160" s="66">
        <v>72080310</v>
      </c>
      <c r="AC160" s="66">
        <v>73489654</v>
      </c>
      <c r="AD160" s="66">
        <v>74872006</v>
      </c>
      <c r="AE160" s="66">
        <v>76224365</v>
      </c>
      <c r="AF160" s="66">
        <v>77553504</v>
      </c>
      <c r="AG160" s="66">
        <v>78892015</v>
      </c>
      <c r="AH160" s="66">
        <v>80233749</v>
      </c>
      <c r="AI160" s="66">
        <v>81720428</v>
      </c>
      <c r="AJ160" s="66">
        <v>83351595</v>
      </c>
      <c r="AK160" s="66">
        <v>84993164</v>
      </c>
      <c r="AL160" s="66">
        <v>86648447</v>
      </c>
      <c r="AM160" s="66">
        <v>88314424</v>
      </c>
      <c r="AN160" s="66">
        <v>89969572</v>
      </c>
      <c r="AO160" s="66">
        <v>91586555</v>
      </c>
      <c r="AP160" s="66">
        <v>93183094</v>
      </c>
      <c r="AQ160" s="66">
        <v>94767284</v>
      </c>
      <c r="AR160" s="66">
        <v>96334810</v>
      </c>
      <c r="AS160" s="66">
        <v>97873442</v>
      </c>
      <c r="AT160" s="66">
        <v>99394288</v>
      </c>
      <c r="AU160" s="66">
        <v>100917081</v>
      </c>
      <c r="AV160" s="66">
        <v>102429341</v>
      </c>
      <c r="AW160" s="66">
        <v>103945813</v>
      </c>
      <c r="AX160" s="66">
        <v>105442402</v>
      </c>
      <c r="AY160" s="66">
        <v>106886790</v>
      </c>
      <c r="AZ160" s="66">
        <v>108302973</v>
      </c>
      <c r="BA160" s="66">
        <v>109684489</v>
      </c>
      <c r="BB160" s="66">
        <v>111049428</v>
      </c>
      <c r="BC160" s="66">
        <v>112532401</v>
      </c>
      <c r="BD160" s="66">
        <v>114150481</v>
      </c>
      <c r="BE160" s="66">
        <v>115755909</v>
      </c>
      <c r="BF160" s="66">
        <v>117290686</v>
      </c>
      <c r="BG160" s="66">
        <v>118755887</v>
      </c>
      <c r="BH160" s="66">
        <v>120149897</v>
      </c>
      <c r="BI160" s="66">
        <v>121519221</v>
      </c>
      <c r="BJ160" s="66">
        <v>122839258</v>
      </c>
      <c r="BK160" s="66">
        <v>124013861</v>
      </c>
      <c r="BL160" s="66">
        <v>125085311</v>
      </c>
      <c r="BM160" s="66">
        <v>125998302</v>
      </c>
      <c r="BN160" s="66">
        <v>126705138</v>
      </c>
      <c r="BO160" s="66">
        <v>127504125</v>
      </c>
      <c r="BP160" s="66">
        <v>128455567</v>
      </c>
      <c r="BQ160" s="204" t="s">
        <v>139</v>
      </c>
    </row>
    <row r="161" spans="1:69" x14ac:dyDescent="0.2">
      <c r="A161" s="204" t="s">
        <v>450</v>
      </c>
      <c r="B161" s="204" t="s">
        <v>451</v>
      </c>
      <c r="C161" s="204" t="s">
        <v>168</v>
      </c>
      <c r="D161" s="204" t="s">
        <v>169</v>
      </c>
      <c r="E161" s="66">
        <v>15374</v>
      </c>
      <c r="F161" s="66">
        <v>15867</v>
      </c>
      <c r="G161" s="66">
        <v>16387</v>
      </c>
      <c r="H161" s="66">
        <v>16947</v>
      </c>
      <c r="I161" s="66">
        <v>17537</v>
      </c>
      <c r="J161" s="66">
        <v>18154</v>
      </c>
      <c r="K161" s="66">
        <v>18794</v>
      </c>
      <c r="L161" s="66">
        <v>19665</v>
      </c>
      <c r="M161" s="66">
        <v>21001</v>
      </c>
      <c r="N161" s="66">
        <v>22623</v>
      </c>
      <c r="O161" s="66">
        <v>23969</v>
      </c>
      <c r="P161" s="66">
        <v>24680</v>
      </c>
      <c r="Q161" s="66">
        <v>25084</v>
      </c>
      <c r="R161" s="66">
        <v>25522</v>
      </c>
      <c r="S161" s="66">
        <v>26174</v>
      </c>
      <c r="T161" s="66">
        <v>27047</v>
      </c>
      <c r="U161" s="66">
        <v>27964</v>
      </c>
      <c r="V161" s="66">
        <v>28912</v>
      </c>
      <c r="W161" s="66">
        <v>29892</v>
      </c>
      <c r="X161" s="66">
        <v>30902</v>
      </c>
      <c r="Y161" s="66">
        <v>31988</v>
      </c>
      <c r="Z161" s="66">
        <v>33219</v>
      </c>
      <c r="AA161" s="66">
        <v>34569</v>
      </c>
      <c r="AB161" s="66">
        <v>35975</v>
      </c>
      <c r="AC161" s="66">
        <v>37437</v>
      </c>
      <c r="AD161" s="66">
        <v>38962</v>
      </c>
      <c r="AE161" s="66">
        <v>40527</v>
      </c>
      <c r="AF161" s="66">
        <v>42122</v>
      </c>
      <c r="AG161" s="66">
        <v>43687</v>
      </c>
      <c r="AH161" s="66">
        <v>44988</v>
      </c>
      <c r="AI161" s="66">
        <v>46047</v>
      </c>
      <c r="AJ161" s="66">
        <v>47053</v>
      </c>
      <c r="AK161" s="66">
        <v>48015</v>
      </c>
      <c r="AL161" s="66">
        <v>48944</v>
      </c>
      <c r="AM161" s="66">
        <v>49840</v>
      </c>
      <c r="AN161" s="66">
        <v>50702</v>
      </c>
      <c r="AO161" s="66">
        <v>51538</v>
      </c>
      <c r="AP161" s="66">
        <v>52358</v>
      </c>
      <c r="AQ161" s="66">
        <v>53164</v>
      </c>
      <c r="AR161" s="66">
        <v>53834</v>
      </c>
      <c r="AS161" s="66">
        <v>54224</v>
      </c>
      <c r="AT161" s="66">
        <v>54413</v>
      </c>
      <c r="AU161" s="66">
        <v>54496</v>
      </c>
      <c r="AV161" s="66">
        <v>54493</v>
      </c>
      <c r="AW161" s="66">
        <v>54435</v>
      </c>
      <c r="AX161" s="66">
        <v>54337</v>
      </c>
      <c r="AY161" s="66">
        <v>54208</v>
      </c>
      <c r="AZ161" s="66">
        <v>54038</v>
      </c>
      <c r="BA161" s="66">
        <v>53816</v>
      </c>
      <c r="BB161" s="66">
        <v>53593</v>
      </c>
      <c r="BC161" s="66">
        <v>53416</v>
      </c>
      <c r="BD161" s="66">
        <v>52971</v>
      </c>
      <c r="BE161" s="66">
        <v>52203</v>
      </c>
      <c r="BF161" s="66">
        <v>51352</v>
      </c>
      <c r="BG161" s="66">
        <v>50419</v>
      </c>
      <c r="BH161" s="66">
        <v>49410</v>
      </c>
      <c r="BI161" s="66">
        <v>48329</v>
      </c>
      <c r="BJ161" s="66">
        <v>47187</v>
      </c>
      <c r="BK161" s="66">
        <v>45989</v>
      </c>
      <c r="BL161" s="66">
        <v>44728</v>
      </c>
      <c r="BM161" s="66">
        <v>43413</v>
      </c>
      <c r="BN161" s="66">
        <v>42050</v>
      </c>
      <c r="BO161" s="66">
        <v>41569</v>
      </c>
      <c r="BP161" s="66">
        <v>41996</v>
      </c>
      <c r="BQ161" s="204" t="s">
        <v>139</v>
      </c>
    </row>
    <row r="162" spans="1:69" x14ac:dyDescent="0.2">
      <c r="A162" s="204" t="s">
        <v>452</v>
      </c>
      <c r="B162" s="204" t="s">
        <v>453</v>
      </c>
      <c r="C162" s="204" t="s">
        <v>168</v>
      </c>
      <c r="D162" s="204" t="s">
        <v>169</v>
      </c>
      <c r="E162" s="66">
        <v>1979685460</v>
      </c>
      <c r="F162" s="66">
        <v>2005975090</v>
      </c>
      <c r="G162" s="66">
        <v>2045370605</v>
      </c>
      <c r="H162" s="66">
        <v>2096870243</v>
      </c>
      <c r="I162" s="66">
        <v>2148631656</v>
      </c>
      <c r="J162" s="66">
        <v>2201266967</v>
      </c>
      <c r="K162" s="66">
        <v>2257437807</v>
      </c>
      <c r="L162" s="66">
        <v>2313387577</v>
      </c>
      <c r="M162" s="66">
        <v>2371123640</v>
      </c>
      <c r="N162" s="66">
        <v>2431257574</v>
      </c>
      <c r="O162" s="66">
        <v>2492555283</v>
      </c>
      <c r="P162" s="66">
        <v>2554184051</v>
      </c>
      <c r="Q162" s="66">
        <v>2615035263</v>
      </c>
      <c r="R162" s="66">
        <v>2676773704</v>
      </c>
      <c r="S162" s="66">
        <v>2737872917</v>
      </c>
      <c r="T162" s="66">
        <v>2797312236</v>
      </c>
      <c r="U162" s="66">
        <v>2855982760</v>
      </c>
      <c r="V162" s="66">
        <v>2914424763</v>
      </c>
      <c r="W162" s="66">
        <v>2973561232</v>
      </c>
      <c r="X162" s="66">
        <v>3034102010</v>
      </c>
      <c r="Y162" s="66">
        <v>3096615817</v>
      </c>
      <c r="Z162" s="66">
        <v>3161751519</v>
      </c>
      <c r="AA162" s="66">
        <v>3229519073</v>
      </c>
      <c r="AB162" s="66">
        <v>3297432959</v>
      </c>
      <c r="AC162" s="66">
        <v>3364835580</v>
      </c>
      <c r="AD162" s="66">
        <v>3433654450</v>
      </c>
      <c r="AE162" s="66">
        <v>3504856757</v>
      </c>
      <c r="AF162" s="66">
        <v>3578039182</v>
      </c>
      <c r="AG162" s="66">
        <v>3651836401</v>
      </c>
      <c r="AH162" s="66">
        <v>3725076057</v>
      </c>
      <c r="AI162" s="66">
        <v>3800784530</v>
      </c>
      <c r="AJ162" s="66">
        <v>3873393766</v>
      </c>
      <c r="AK162" s="66">
        <v>3943002107</v>
      </c>
      <c r="AL162" s="66">
        <v>4011312348</v>
      </c>
      <c r="AM162" s="66">
        <v>4079651664</v>
      </c>
      <c r="AN162" s="66">
        <v>4147460074</v>
      </c>
      <c r="AO162" s="66">
        <v>4215000723</v>
      </c>
      <c r="AP162" s="66">
        <v>4282467859</v>
      </c>
      <c r="AQ162" s="66">
        <v>4349341313</v>
      </c>
      <c r="AR162" s="66">
        <v>4414986566</v>
      </c>
      <c r="AS162" s="66">
        <v>4480497133</v>
      </c>
      <c r="AT162" s="66">
        <v>4545807153</v>
      </c>
      <c r="AU162" s="66">
        <v>4609337254</v>
      </c>
      <c r="AV162" s="66">
        <v>4671640584</v>
      </c>
      <c r="AW162" s="66">
        <v>4734078395</v>
      </c>
      <c r="AX162" s="66">
        <v>4796053808</v>
      </c>
      <c r="AY162" s="66">
        <v>4856566912</v>
      </c>
      <c r="AZ162" s="66">
        <v>4915886337</v>
      </c>
      <c r="BA162" s="66">
        <v>4976183677</v>
      </c>
      <c r="BB162" s="66">
        <v>5037354857</v>
      </c>
      <c r="BC162" s="66">
        <v>5099558636</v>
      </c>
      <c r="BD162" s="66">
        <v>5163527503</v>
      </c>
      <c r="BE162" s="66">
        <v>5229214324</v>
      </c>
      <c r="BF162" s="66">
        <v>5295879654</v>
      </c>
      <c r="BG162" s="66">
        <v>5362247149</v>
      </c>
      <c r="BH162" s="66">
        <v>5427266105</v>
      </c>
      <c r="BI162" s="66">
        <v>5491014901</v>
      </c>
      <c r="BJ162" s="66">
        <v>5554670660</v>
      </c>
      <c r="BK162" s="66">
        <v>5616531003</v>
      </c>
      <c r="BL162" s="66">
        <v>5675825451</v>
      </c>
      <c r="BM162" s="66">
        <v>5731776753</v>
      </c>
      <c r="BN162" s="66">
        <v>5782549455</v>
      </c>
      <c r="BO162" s="66">
        <v>5823625402</v>
      </c>
      <c r="BP162" s="66">
        <v>5870152963</v>
      </c>
      <c r="BQ162" s="204" t="s">
        <v>139</v>
      </c>
    </row>
    <row r="163" spans="1:69" x14ac:dyDescent="0.2">
      <c r="A163" s="204" t="s">
        <v>667</v>
      </c>
      <c r="B163" s="204" t="s">
        <v>454</v>
      </c>
      <c r="C163" s="204" t="s">
        <v>168</v>
      </c>
      <c r="D163" s="204" t="s">
        <v>169</v>
      </c>
      <c r="E163" s="66">
        <v>1462368</v>
      </c>
      <c r="F163" s="66">
        <v>1481112</v>
      </c>
      <c r="G163" s="66">
        <v>1497338</v>
      </c>
      <c r="H163" s="66">
        <v>1511854</v>
      </c>
      <c r="I163" s="66">
        <v>1529507</v>
      </c>
      <c r="J163" s="66">
        <v>1547982</v>
      </c>
      <c r="K163" s="66">
        <v>1567707</v>
      </c>
      <c r="L163" s="66">
        <v>1588649</v>
      </c>
      <c r="M163" s="66">
        <v>1610537</v>
      </c>
      <c r="N163" s="66">
        <v>1633502</v>
      </c>
      <c r="O163" s="66">
        <v>1656783</v>
      </c>
      <c r="P163" s="66">
        <v>1679012</v>
      </c>
      <c r="Q163" s="66">
        <v>1701498</v>
      </c>
      <c r="R163" s="66">
        <v>1725228</v>
      </c>
      <c r="S163" s="66">
        <v>1749329</v>
      </c>
      <c r="T163" s="66">
        <v>1774013</v>
      </c>
      <c r="U163" s="66">
        <v>1799332</v>
      </c>
      <c r="V163" s="66">
        <v>1825299</v>
      </c>
      <c r="W163" s="66">
        <v>1851978</v>
      </c>
      <c r="X163" s="66">
        <v>1879354</v>
      </c>
      <c r="Y163" s="66">
        <v>1907023</v>
      </c>
      <c r="Z163" s="66">
        <v>1935200</v>
      </c>
      <c r="AA163" s="66">
        <v>1958275</v>
      </c>
      <c r="AB163" s="66">
        <v>1974441</v>
      </c>
      <c r="AC163" s="66">
        <v>1988682</v>
      </c>
      <c r="AD163" s="66">
        <v>2001504</v>
      </c>
      <c r="AE163" s="66">
        <v>2012926</v>
      </c>
      <c r="AF163" s="66">
        <v>2023097</v>
      </c>
      <c r="AG163" s="66">
        <v>2031932</v>
      </c>
      <c r="AH163" s="66">
        <v>2039426</v>
      </c>
      <c r="AI163" s="66">
        <v>2044174</v>
      </c>
      <c r="AJ163" s="66">
        <v>2036686</v>
      </c>
      <c r="AK163" s="66">
        <v>2018023</v>
      </c>
      <c r="AL163" s="66">
        <v>1996893</v>
      </c>
      <c r="AM163" s="66">
        <v>1982458</v>
      </c>
      <c r="AN163" s="66">
        <v>1983964</v>
      </c>
      <c r="AO163" s="66">
        <v>1994226</v>
      </c>
      <c r="AP163" s="66">
        <v>1996869</v>
      </c>
      <c r="AQ163" s="66">
        <v>2007523</v>
      </c>
      <c r="AR163" s="66">
        <v>2017142</v>
      </c>
      <c r="AS163" s="66">
        <v>2026350</v>
      </c>
      <c r="AT163" s="66">
        <v>2034882</v>
      </c>
      <c r="AU163" s="66">
        <v>2020157</v>
      </c>
      <c r="AV163" s="66">
        <v>2022725</v>
      </c>
      <c r="AW163" s="66">
        <v>2016186</v>
      </c>
      <c r="AX163" s="66">
        <v>2005330</v>
      </c>
      <c r="AY163" s="66">
        <v>1994287</v>
      </c>
      <c r="AZ163" s="66">
        <v>1982933</v>
      </c>
      <c r="BA163" s="66">
        <v>1971493</v>
      </c>
      <c r="BB163" s="66">
        <v>1958782</v>
      </c>
      <c r="BC163" s="66">
        <v>1946298</v>
      </c>
      <c r="BD163" s="66">
        <v>1937398</v>
      </c>
      <c r="BE163" s="66">
        <v>1929821</v>
      </c>
      <c r="BF163" s="66">
        <v>1922716</v>
      </c>
      <c r="BG163" s="66">
        <v>1917557</v>
      </c>
      <c r="BH163" s="66">
        <v>1912430</v>
      </c>
      <c r="BI163" s="66">
        <v>1906313</v>
      </c>
      <c r="BJ163" s="66">
        <v>1898657</v>
      </c>
      <c r="BK163" s="66">
        <v>1889051</v>
      </c>
      <c r="BL163" s="66">
        <v>1876262</v>
      </c>
      <c r="BM163" s="66">
        <v>1856124</v>
      </c>
      <c r="BN163" s="66">
        <v>1837114</v>
      </c>
      <c r="BO163" s="66">
        <v>1831712</v>
      </c>
      <c r="BP163" s="66">
        <v>1811980</v>
      </c>
      <c r="BQ163" s="204" t="s">
        <v>139</v>
      </c>
    </row>
    <row r="164" spans="1:69" x14ac:dyDescent="0.2">
      <c r="A164" s="204" t="s">
        <v>455</v>
      </c>
      <c r="B164" s="204" t="s">
        <v>456</v>
      </c>
      <c r="C164" s="204" t="s">
        <v>168</v>
      </c>
      <c r="D164" s="204" t="s">
        <v>169</v>
      </c>
      <c r="E164" s="66">
        <v>5346792</v>
      </c>
      <c r="F164" s="66">
        <v>5420247</v>
      </c>
      <c r="G164" s="66">
        <v>5494845</v>
      </c>
      <c r="H164" s="66">
        <v>5570462</v>
      </c>
      <c r="I164" s="66">
        <v>5647380</v>
      </c>
      <c r="J164" s="66">
        <v>5726382</v>
      </c>
      <c r="K164" s="66">
        <v>5806572</v>
      </c>
      <c r="L164" s="66">
        <v>5888497</v>
      </c>
      <c r="M164" s="66">
        <v>5973762</v>
      </c>
      <c r="N164" s="66">
        <v>6061764</v>
      </c>
      <c r="O164" s="66">
        <v>6153587</v>
      </c>
      <c r="P164" s="66">
        <v>6247878</v>
      </c>
      <c r="Q164" s="66">
        <v>6347158</v>
      </c>
      <c r="R164" s="66">
        <v>6455257</v>
      </c>
      <c r="S164" s="66">
        <v>6569273</v>
      </c>
      <c r="T164" s="66">
        <v>6687293</v>
      </c>
      <c r="U164" s="66">
        <v>6807648</v>
      </c>
      <c r="V164" s="66">
        <v>6935336</v>
      </c>
      <c r="W164" s="66">
        <v>7072938</v>
      </c>
      <c r="X164" s="66">
        <v>7218079</v>
      </c>
      <c r="Y164" s="66">
        <v>7372581</v>
      </c>
      <c r="Z164" s="66">
        <v>7532864</v>
      </c>
      <c r="AA164" s="66">
        <v>7696349</v>
      </c>
      <c r="AB164" s="66">
        <v>7863944</v>
      </c>
      <c r="AC164" s="66">
        <v>8030099</v>
      </c>
      <c r="AD164" s="66">
        <v>8187651</v>
      </c>
      <c r="AE164" s="66">
        <v>8334588</v>
      </c>
      <c r="AF164" s="66">
        <v>8474329</v>
      </c>
      <c r="AG164" s="66">
        <v>8617474</v>
      </c>
      <c r="AH164" s="66">
        <v>8774122</v>
      </c>
      <c r="AI164" s="66">
        <v>8945026</v>
      </c>
      <c r="AJ164" s="66">
        <v>9123969</v>
      </c>
      <c r="AK164" s="66">
        <v>9310572</v>
      </c>
      <c r="AL164" s="66">
        <v>9506510</v>
      </c>
      <c r="AM164" s="66">
        <v>9711797</v>
      </c>
      <c r="AN164" s="66">
        <v>9921094</v>
      </c>
      <c r="AO164" s="66">
        <v>10131906</v>
      </c>
      <c r="AP164" s="66">
        <v>10359301</v>
      </c>
      <c r="AQ164" s="66">
        <v>10620475</v>
      </c>
      <c r="AR164" s="66">
        <v>10916993</v>
      </c>
      <c r="AS164" s="66">
        <v>11239101</v>
      </c>
      <c r="AT164" s="66">
        <v>11583824</v>
      </c>
      <c r="AU164" s="66">
        <v>11952660</v>
      </c>
      <c r="AV164" s="66">
        <v>12342165</v>
      </c>
      <c r="AW164" s="66">
        <v>12751995</v>
      </c>
      <c r="AX164" s="66">
        <v>13180551</v>
      </c>
      <c r="AY164" s="66">
        <v>13623541</v>
      </c>
      <c r="AZ164" s="66">
        <v>14080912</v>
      </c>
      <c r="BA164" s="66">
        <v>14551117</v>
      </c>
      <c r="BB164" s="66">
        <v>15032635</v>
      </c>
      <c r="BC164" s="66">
        <v>15529181</v>
      </c>
      <c r="BD164" s="66">
        <v>16039734</v>
      </c>
      <c r="BE164" s="66">
        <v>16514687</v>
      </c>
      <c r="BF164" s="66">
        <v>17004033</v>
      </c>
      <c r="BG164" s="66">
        <v>17551814</v>
      </c>
      <c r="BH164" s="66">
        <v>18112907</v>
      </c>
      <c r="BI164" s="66">
        <v>18700106</v>
      </c>
      <c r="BJ164" s="66">
        <v>19311355</v>
      </c>
      <c r="BK164" s="66">
        <v>19934298</v>
      </c>
      <c r="BL164" s="66">
        <v>20567424</v>
      </c>
      <c r="BM164" s="66">
        <v>21224040</v>
      </c>
      <c r="BN164" s="66">
        <v>21904983</v>
      </c>
      <c r="BO164" s="66">
        <v>22593590</v>
      </c>
      <c r="BP164" s="66">
        <v>23293698</v>
      </c>
      <c r="BQ164" s="204" t="s">
        <v>139</v>
      </c>
    </row>
    <row r="165" spans="1:69" x14ac:dyDescent="0.2">
      <c r="A165" s="204" t="s">
        <v>36</v>
      </c>
      <c r="B165" s="204" t="s">
        <v>457</v>
      </c>
      <c r="C165" s="204" t="s">
        <v>168</v>
      </c>
      <c r="D165" s="204" t="s">
        <v>169</v>
      </c>
      <c r="E165" s="66">
        <v>326550</v>
      </c>
      <c r="F165" s="66">
        <v>325250</v>
      </c>
      <c r="G165" s="66">
        <v>323900</v>
      </c>
      <c r="H165" s="66">
        <v>322550</v>
      </c>
      <c r="I165" s="66">
        <v>321250</v>
      </c>
      <c r="J165" s="66">
        <v>318800</v>
      </c>
      <c r="K165" s="66">
        <v>315200</v>
      </c>
      <c r="L165" s="66">
        <v>311550</v>
      </c>
      <c r="M165" s="66">
        <v>307900</v>
      </c>
      <c r="N165" s="66">
        <v>304300</v>
      </c>
      <c r="O165" s="66">
        <v>302650</v>
      </c>
      <c r="P165" s="66">
        <v>302700</v>
      </c>
      <c r="Q165" s="66">
        <v>302450</v>
      </c>
      <c r="R165" s="66">
        <v>302200</v>
      </c>
      <c r="S165" s="66">
        <v>301996</v>
      </c>
      <c r="T165" s="66">
        <v>304222</v>
      </c>
      <c r="U165" s="66">
        <v>305774</v>
      </c>
      <c r="V165" s="66">
        <v>306970</v>
      </c>
      <c r="W165" s="66">
        <v>310182</v>
      </c>
      <c r="X165" s="66">
        <v>313342</v>
      </c>
      <c r="Y165" s="66">
        <v>316645</v>
      </c>
      <c r="Z165" s="66">
        <v>318982</v>
      </c>
      <c r="AA165" s="66">
        <v>325898</v>
      </c>
      <c r="AB165" s="66">
        <v>330524</v>
      </c>
      <c r="AC165" s="66">
        <v>330593</v>
      </c>
      <c r="AD165" s="66">
        <v>336452</v>
      </c>
      <c r="AE165" s="66">
        <v>342121</v>
      </c>
      <c r="AF165" s="66">
        <v>344485</v>
      </c>
      <c r="AG165" s="66">
        <v>347325</v>
      </c>
      <c r="AH165" s="66">
        <v>350722</v>
      </c>
      <c r="AI165" s="66">
        <v>354170</v>
      </c>
      <c r="AJ165" s="66">
        <v>363845</v>
      </c>
      <c r="AK165" s="66">
        <v>367618</v>
      </c>
      <c r="AL165" s="66">
        <v>371308</v>
      </c>
      <c r="AM165" s="66">
        <v>374797</v>
      </c>
      <c r="AN165" s="66">
        <v>377419</v>
      </c>
      <c r="AO165" s="66">
        <v>379905</v>
      </c>
      <c r="AP165" s="66">
        <v>382791</v>
      </c>
      <c r="AQ165" s="66">
        <v>385287</v>
      </c>
      <c r="AR165" s="66">
        <v>387578</v>
      </c>
      <c r="AS165" s="66">
        <v>390087</v>
      </c>
      <c r="AT165" s="66">
        <v>393028</v>
      </c>
      <c r="AU165" s="66">
        <v>395969</v>
      </c>
      <c r="AV165" s="66">
        <v>398582</v>
      </c>
      <c r="AW165" s="66">
        <v>401268</v>
      </c>
      <c r="AX165" s="66">
        <v>403834</v>
      </c>
      <c r="AY165" s="66">
        <v>405308</v>
      </c>
      <c r="AZ165" s="66">
        <v>406724</v>
      </c>
      <c r="BA165" s="66">
        <v>409379</v>
      </c>
      <c r="BB165" s="66">
        <v>412477</v>
      </c>
      <c r="BC165" s="66">
        <v>414508</v>
      </c>
      <c r="BD165" s="66">
        <v>416268</v>
      </c>
      <c r="BE165" s="66">
        <v>420028</v>
      </c>
      <c r="BF165" s="66">
        <v>425967</v>
      </c>
      <c r="BG165" s="66">
        <v>434558</v>
      </c>
      <c r="BH165" s="66">
        <v>445053</v>
      </c>
      <c r="BI165" s="66">
        <v>455356</v>
      </c>
      <c r="BJ165" s="66">
        <v>467999</v>
      </c>
      <c r="BK165" s="66">
        <v>484630</v>
      </c>
      <c r="BL165" s="66">
        <v>504062</v>
      </c>
      <c r="BM165" s="66">
        <v>515332</v>
      </c>
      <c r="BN165" s="66">
        <v>518536</v>
      </c>
      <c r="BO165" s="66">
        <v>531113</v>
      </c>
      <c r="BP165" s="66">
        <v>553214</v>
      </c>
      <c r="BQ165" s="204" t="s">
        <v>139</v>
      </c>
    </row>
    <row r="166" spans="1:69" x14ac:dyDescent="0.2">
      <c r="A166" s="204" t="s">
        <v>458</v>
      </c>
      <c r="B166" s="204" t="s">
        <v>459</v>
      </c>
      <c r="C166" s="204" t="s">
        <v>168</v>
      </c>
      <c r="D166" s="204" t="s">
        <v>169</v>
      </c>
      <c r="E166" s="66">
        <v>21720697</v>
      </c>
      <c r="F166" s="66">
        <v>22203109</v>
      </c>
      <c r="G166" s="66">
        <v>22699703</v>
      </c>
      <c r="H166" s="66">
        <v>23210687</v>
      </c>
      <c r="I166" s="66">
        <v>23737818</v>
      </c>
      <c r="J166" s="66">
        <v>24286878</v>
      </c>
      <c r="K166" s="66">
        <v>24854704</v>
      </c>
      <c r="L166" s="66">
        <v>25440029</v>
      </c>
      <c r="M166" s="66">
        <v>26044111</v>
      </c>
      <c r="N166" s="66">
        <v>26659479</v>
      </c>
      <c r="O166" s="66">
        <v>27284112</v>
      </c>
      <c r="P166" s="66">
        <v>27914953</v>
      </c>
      <c r="Q166" s="66">
        <v>28551949</v>
      </c>
      <c r="R166" s="66">
        <v>29165356</v>
      </c>
      <c r="S166" s="66">
        <v>29751936</v>
      </c>
      <c r="T166" s="66">
        <v>30344276</v>
      </c>
      <c r="U166" s="66">
        <v>30941375</v>
      </c>
      <c r="V166" s="66">
        <v>31554598</v>
      </c>
      <c r="W166" s="66">
        <v>32185601</v>
      </c>
      <c r="X166" s="66">
        <v>32821779</v>
      </c>
      <c r="Y166" s="66">
        <v>33465781</v>
      </c>
      <c r="Z166" s="66">
        <v>34110098</v>
      </c>
      <c r="AA166" s="66">
        <v>34742586</v>
      </c>
      <c r="AB166" s="66">
        <v>35424262</v>
      </c>
      <c r="AC166" s="66">
        <v>36159838</v>
      </c>
      <c r="AD166" s="66">
        <v>36881020</v>
      </c>
      <c r="AE166" s="66">
        <v>37572340</v>
      </c>
      <c r="AF166" s="66">
        <v>38233171</v>
      </c>
      <c r="AG166" s="66">
        <v>38868270</v>
      </c>
      <c r="AH166" s="66">
        <v>39489419</v>
      </c>
      <c r="AI166" s="66">
        <v>40099553</v>
      </c>
      <c r="AJ166" s="66">
        <v>40680533</v>
      </c>
      <c r="AK166" s="66">
        <v>41237813</v>
      </c>
      <c r="AL166" s="66">
        <v>41788302</v>
      </c>
      <c r="AM166" s="66">
        <v>42337109</v>
      </c>
      <c r="AN166" s="66">
        <v>42880186</v>
      </c>
      <c r="AO166" s="66">
        <v>43423369</v>
      </c>
      <c r="AP166" s="66">
        <v>43972046</v>
      </c>
      <c r="AQ166" s="66">
        <v>44516185</v>
      </c>
      <c r="AR166" s="66">
        <v>45041636</v>
      </c>
      <c r="AS166" s="66">
        <v>45538332</v>
      </c>
      <c r="AT166" s="66">
        <v>46014826</v>
      </c>
      <c r="AU166" s="66">
        <v>46480230</v>
      </c>
      <c r="AV166" s="66">
        <v>46924293</v>
      </c>
      <c r="AW166" s="66">
        <v>47338446</v>
      </c>
      <c r="AX166" s="66">
        <v>47724471</v>
      </c>
      <c r="AY166" s="66">
        <v>48088274</v>
      </c>
      <c r="AZ166" s="66">
        <v>48445647</v>
      </c>
      <c r="BA166" s="66">
        <v>48729486</v>
      </c>
      <c r="BB166" s="66">
        <v>49015836</v>
      </c>
      <c r="BC166" s="66">
        <v>49390988</v>
      </c>
      <c r="BD166" s="66">
        <v>49794522</v>
      </c>
      <c r="BE166" s="66">
        <v>50218185</v>
      </c>
      <c r="BF166" s="66">
        <v>50648334</v>
      </c>
      <c r="BG166" s="66">
        <v>51072436</v>
      </c>
      <c r="BH166" s="66">
        <v>51483949</v>
      </c>
      <c r="BI166" s="66">
        <v>51892349</v>
      </c>
      <c r="BJ166" s="66">
        <v>52288341</v>
      </c>
      <c r="BK166" s="66">
        <v>52666014</v>
      </c>
      <c r="BL166" s="66">
        <v>53040212</v>
      </c>
      <c r="BM166" s="66">
        <v>53423198</v>
      </c>
      <c r="BN166" s="66">
        <v>53798084</v>
      </c>
      <c r="BO166" s="66">
        <v>54179306</v>
      </c>
      <c r="BP166" s="66">
        <v>54577997</v>
      </c>
      <c r="BQ166" s="204" t="s">
        <v>139</v>
      </c>
    </row>
    <row r="167" spans="1:69" x14ac:dyDescent="0.2">
      <c r="A167" s="204" t="s">
        <v>460</v>
      </c>
      <c r="B167" s="204" t="s">
        <v>461</v>
      </c>
      <c r="C167" s="204" t="s">
        <v>168</v>
      </c>
      <c r="D167" s="204" t="s">
        <v>169</v>
      </c>
      <c r="E167" s="66">
        <v>97179656</v>
      </c>
      <c r="F167" s="66">
        <v>99620285</v>
      </c>
      <c r="G167" s="66">
        <v>102159899</v>
      </c>
      <c r="H167" s="66">
        <v>104817905</v>
      </c>
      <c r="I167" s="66">
        <v>107577280</v>
      </c>
      <c r="J167" s="66">
        <v>110431969</v>
      </c>
      <c r="K167" s="66">
        <v>113410132</v>
      </c>
      <c r="L167" s="66">
        <v>116518346</v>
      </c>
      <c r="M167" s="66">
        <v>119706733</v>
      </c>
      <c r="N167" s="66">
        <v>122973346</v>
      </c>
      <c r="O167" s="66">
        <v>126316235</v>
      </c>
      <c r="P167" s="66">
        <v>129707914</v>
      </c>
      <c r="Q167" s="66">
        <v>133164152</v>
      </c>
      <c r="R167" s="66">
        <v>136734072</v>
      </c>
      <c r="S167" s="66">
        <v>140444545</v>
      </c>
      <c r="T167" s="66">
        <v>144500701</v>
      </c>
      <c r="U167" s="66">
        <v>149188764</v>
      </c>
      <c r="V167" s="66">
        <v>153922894</v>
      </c>
      <c r="W167" s="66">
        <v>158089953</v>
      </c>
      <c r="X167" s="66">
        <v>162482818</v>
      </c>
      <c r="Y167" s="66">
        <v>167489905</v>
      </c>
      <c r="Z167" s="66">
        <v>173266699</v>
      </c>
      <c r="AA167" s="66">
        <v>179198278</v>
      </c>
      <c r="AB167" s="66">
        <v>184832095</v>
      </c>
      <c r="AC167" s="66">
        <v>190720860</v>
      </c>
      <c r="AD167" s="66">
        <v>196641041</v>
      </c>
      <c r="AE167" s="66">
        <v>202653537</v>
      </c>
      <c r="AF167" s="66">
        <v>208687611</v>
      </c>
      <c r="AG167" s="66">
        <v>214593293</v>
      </c>
      <c r="AH167" s="66">
        <v>220541237</v>
      </c>
      <c r="AI167" s="66">
        <v>228846359</v>
      </c>
      <c r="AJ167" s="66">
        <v>235243716</v>
      </c>
      <c r="AK167" s="66">
        <v>241132429</v>
      </c>
      <c r="AL167" s="66">
        <v>246410264</v>
      </c>
      <c r="AM167" s="66">
        <v>251564545</v>
      </c>
      <c r="AN167" s="66">
        <v>256953719</v>
      </c>
      <c r="AO167" s="66">
        <v>262236018</v>
      </c>
      <c r="AP167" s="66">
        <v>267566671</v>
      </c>
      <c r="AQ167" s="66">
        <v>272938873</v>
      </c>
      <c r="AR167" s="66">
        <v>278356861</v>
      </c>
      <c r="AS167" s="66">
        <v>283899110</v>
      </c>
      <c r="AT167" s="66">
        <v>289544085</v>
      </c>
      <c r="AU167" s="66">
        <v>294813993</v>
      </c>
      <c r="AV167" s="66">
        <v>300102895</v>
      </c>
      <c r="AW167" s="66">
        <v>305945780</v>
      </c>
      <c r="AX167" s="66">
        <v>311948573</v>
      </c>
      <c r="AY167" s="66">
        <v>317983066</v>
      </c>
      <c r="AZ167" s="66">
        <v>324080392</v>
      </c>
      <c r="BA167" s="66">
        <v>330293304</v>
      </c>
      <c r="BB167" s="66">
        <v>336675037</v>
      </c>
      <c r="BC167" s="66">
        <v>343313330</v>
      </c>
      <c r="BD167" s="66">
        <v>349770162</v>
      </c>
      <c r="BE167" s="66">
        <v>356239722</v>
      </c>
      <c r="BF167" s="66">
        <v>363310225</v>
      </c>
      <c r="BG167" s="66">
        <v>370756356</v>
      </c>
      <c r="BH167" s="66">
        <v>378137339</v>
      </c>
      <c r="BI167" s="66">
        <v>385054538</v>
      </c>
      <c r="BJ167" s="66">
        <v>391607422</v>
      </c>
      <c r="BK167" s="66">
        <v>398375344</v>
      </c>
      <c r="BL167" s="66">
        <v>405259403</v>
      </c>
      <c r="BM167" s="66">
        <v>411810124</v>
      </c>
      <c r="BN167" s="66">
        <v>418047201</v>
      </c>
      <c r="BO167" s="66">
        <v>424328381</v>
      </c>
      <c r="BP167" s="66">
        <v>430857111</v>
      </c>
      <c r="BQ167" s="204" t="s">
        <v>139</v>
      </c>
    </row>
    <row r="168" spans="1:69" x14ac:dyDescent="0.2">
      <c r="A168" s="204" t="s">
        <v>462</v>
      </c>
      <c r="B168" s="204" t="s">
        <v>463</v>
      </c>
      <c r="C168" s="204" t="s">
        <v>168</v>
      </c>
      <c r="D168" s="204" t="s">
        <v>169</v>
      </c>
      <c r="E168" s="66">
        <v>480579</v>
      </c>
      <c r="F168" s="66">
        <v>491140</v>
      </c>
      <c r="G168" s="66">
        <v>502558</v>
      </c>
      <c r="H168" s="66">
        <v>513409</v>
      </c>
      <c r="I168" s="66">
        <v>521753</v>
      </c>
      <c r="J168" s="66">
        <v>526327</v>
      </c>
      <c r="K168" s="66">
        <v>526419</v>
      </c>
      <c r="L168" s="66">
        <v>522796</v>
      </c>
      <c r="M168" s="66">
        <v>517481</v>
      </c>
      <c r="N168" s="66">
        <v>513340</v>
      </c>
      <c r="O168" s="66">
        <v>512407</v>
      </c>
      <c r="P168" s="66">
        <v>515449</v>
      </c>
      <c r="Q168" s="66">
        <v>521785</v>
      </c>
      <c r="R168" s="66">
        <v>530220</v>
      </c>
      <c r="S168" s="66">
        <v>538902</v>
      </c>
      <c r="T168" s="66">
        <v>546487</v>
      </c>
      <c r="U168" s="66">
        <v>552562</v>
      </c>
      <c r="V168" s="66">
        <v>557576</v>
      </c>
      <c r="W168" s="66">
        <v>562065</v>
      </c>
      <c r="X168" s="66">
        <v>566888</v>
      </c>
      <c r="Y168" s="66">
        <v>572608</v>
      </c>
      <c r="Z168" s="66">
        <v>579445</v>
      </c>
      <c r="AA168" s="66">
        <v>587001</v>
      </c>
      <c r="AB168" s="66">
        <v>594506</v>
      </c>
      <c r="AC168" s="66">
        <v>600884</v>
      </c>
      <c r="AD168" s="66">
        <v>605398</v>
      </c>
      <c r="AE168" s="66">
        <v>607711</v>
      </c>
      <c r="AF168" s="66">
        <v>608144</v>
      </c>
      <c r="AG168" s="66">
        <v>607413</v>
      </c>
      <c r="AH168" s="66">
        <v>606571</v>
      </c>
      <c r="AI168" s="66">
        <v>606372</v>
      </c>
      <c r="AJ168" s="66">
        <v>607105</v>
      </c>
      <c r="AK168" s="66">
        <v>608516</v>
      </c>
      <c r="AL168" s="66">
        <v>610170</v>
      </c>
      <c r="AM168" s="66">
        <v>611389</v>
      </c>
      <c r="AN168" s="66">
        <v>611712</v>
      </c>
      <c r="AO168" s="66">
        <v>611003</v>
      </c>
      <c r="AP168" s="66">
        <v>609520</v>
      </c>
      <c r="AQ168" s="66">
        <v>607662</v>
      </c>
      <c r="AR168" s="66">
        <v>606001</v>
      </c>
      <c r="AS168" s="66">
        <v>604950</v>
      </c>
      <c r="AT168" s="66">
        <v>607389</v>
      </c>
      <c r="AU168" s="66">
        <v>609828</v>
      </c>
      <c r="AV168" s="66">
        <v>612267</v>
      </c>
      <c r="AW168" s="66">
        <v>613353</v>
      </c>
      <c r="AX168" s="66">
        <v>614261</v>
      </c>
      <c r="AY168" s="66">
        <v>615025</v>
      </c>
      <c r="AZ168" s="66">
        <v>615875</v>
      </c>
      <c r="BA168" s="66">
        <v>616969</v>
      </c>
      <c r="BB168" s="66">
        <v>618294</v>
      </c>
      <c r="BC168" s="66">
        <v>619428</v>
      </c>
      <c r="BD168" s="66">
        <v>620079</v>
      </c>
      <c r="BE168" s="66">
        <v>620601</v>
      </c>
      <c r="BF168" s="66">
        <v>621207</v>
      </c>
      <c r="BG168" s="66">
        <v>621810</v>
      </c>
      <c r="BH168" s="66">
        <v>622159</v>
      </c>
      <c r="BI168" s="66">
        <v>622303</v>
      </c>
      <c r="BJ168" s="66">
        <v>622373</v>
      </c>
      <c r="BK168" s="66">
        <v>622227</v>
      </c>
      <c r="BL168" s="66">
        <v>622028</v>
      </c>
      <c r="BM168" s="66">
        <v>621306</v>
      </c>
      <c r="BN168" s="66">
        <v>619211</v>
      </c>
      <c r="BO168" s="66">
        <v>617213</v>
      </c>
      <c r="BP168" s="66">
        <v>616177</v>
      </c>
      <c r="BQ168" s="204" t="s">
        <v>139</v>
      </c>
    </row>
    <row r="169" spans="1:69" x14ac:dyDescent="0.2">
      <c r="A169" s="204" t="s">
        <v>464</v>
      </c>
      <c r="B169" s="204" t="s">
        <v>465</v>
      </c>
      <c r="C169" s="204" t="s">
        <v>168</v>
      </c>
      <c r="D169" s="204" t="s">
        <v>169</v>
      </c>
      <c r="E169" s="66">
        <v>977903</v>
      </c>
      <c r="F169" s="66">
        <v>1011502</v>
      </c>
      <c r="G169" s="66">
        <v>1045315</v>
      </c>
      <c r="H169" s="66">
        <v>1075888</v>
      </c>
      <c r="I169" s="66">
        <v>1104017</v>
      </c>
      <c r="J169" s="66">
        <v>1134072</v>
      </c>
      <c r="K169" s="66">
        <v>1165746</v>
      </c>
      <c r="L169" s="66">
        <v>1198197</v>
      </c>
      <c r="M169" s="66">
        <v>1230406</v>
      </c>
      <c r="N169" s="66">
        <v>1261887</v>
      </c>
      <c r="O169" s="66">
        <v>1293880</v>
      </c>
      <c r="P169" s="66">
        <v>1327781</v>
      </c>
      <c r="Q169" s="66">
        <v>1363835</v>
      </c>
      <c r="R169" s="66">
        <v>1402309</v>
      </c>
      <c r="S169" s="66">
        <v>1443130</v>
      </c>
      <c r="T169" s="66">
        <v>1485691</v>
      </c>
      <c r="U169" s="66">
        <v>1529084</v>
      </c>
      <c r="V169" s="66">
        <v>1572516</v>
      </c>
      <c r="W169" s="66">
        <v>1615868</v>
      </c>
      <c r="X169" s="66">
        <v>1657448</v>
      </c>
      <c r="Y169" s="66">
        <v>1697780</v>
      </c>
      <c r="Z169" s="66">
        <v>1739221</v>
      </c>
      <c r="AA169" s="66">
        <v>1781797</v>
      </c>
      <c r="AB169" s="66">
        <v>1825773</v>
      </c>
      <c r="AC169" s="66">
        <v>1871652</v>
      </c>
      <c r="AD169" s="66">
        <v>1919744</v>
      </c>
      <c r="AE169" s="66">
        <v>1969912</v>
      </c>
      <c r="AF169" s="66">
        <v>2021502</v>
      </c>
      <c r="AG169" s="66">
        <v>2073771</v>
      </c>
      <c r="AH169" s="66">
        <v>2120825</v>
      </c>
      <c r="AI169" s="66">
        <v>2161433</v>
      </c>
      <c r="AJ169" s="66">
        <v>2200077</v>
      </c>
      <c r="AK169" s="66">
        <v>2236494</v>
      </c>
      <c r="AL169" s="66">
        <v>2270311</v>
      </c>
      <c r="AM169" s="66">
        <v>2301510</v>
      </c>
      <c r="AN169" s="66">
        <v>2330334</v>
      </c>
      <c r="AO169" s="66">
        <v>2357033</v>
      </c>
      <c r="AP169" s="66">
        <v>2381771</v>
      </c>
      <c r="AQ169" s="66">
        <v>2405148</v>
      </c>
      <c r="AR169" s="66">
        <v>2428488</v>
      </c>
      <c r="AS169" s="66">
        <v>2450979</v>
      </c>
      <c r="AT169" s="66">
        <v>2472601</v>
      </c>
      <c r="AU169" s="66">
        <v>2494617</v>
      </c>
      <c r="AV169" s="66">
        <v>2516454</v>
      </c>
      <c r="AW169" s="66">
        <v>2537949</v>
      </c>
      <c r="AX169" s="66">
        <v>2559255</v>
      </c>
      <c r="AY169" s="66">
        <v>2581242</v>
      </c>
      <c r="AZ169" s="66">
        <v>2605643</v>
      </c>
      <c r="BA169" s="66">
        <v>2633887</v>
      </c>
      <c r="BB169" s="66">
        <v>2666713</v>
      </c>
      <c r="BC169" s="66">
        <v>2702520</v>
      </c>
      <c r="BD169" s="66">
        <v>2743938</v>
      </c>
      <c r="BE169" s="66">
        <v>2792349</v>
      </c>
      <c r="BF169" s="66">
        <v>2845153</v>
      </c>
      <c r="BG169" s="66">
        <v>2902823</v>
      </c>
      <c r="BH169" s="66">
        <v>2964749</v>
      </c>
      <c r="BI169" s="66">
        <v>3029555</v>
      </c>
      <c r="BJ169" s="66">
        <v>3096030</v>
      </c>
      <c r="BK169" s="66">
        <v>3163991</v>
      </c>
      <c r="BL169" s="66">
        <v>3232430</v>
      </c>
      <c r="BM169" s="66">
        <v>3294335</v>
      </c>
      <c r="BN169" s="66">
        <v>3347782</v>
      </c>
      <c r="BO169" s="66">
        <v>3398366</v>
      </c>
      <c r="BP169" s="66">
        <v>3447157</v>
      </c>
      <c r="BQ169" s="204" t="s">
        <v>139</v>
      </c>
    </row>
    <row r="170" spans="1:69" x14ac:dyDescent="0.2">
      <c r="A170" s="204" t="s">
        <v>466</v>
      </c>
      <c r="B170" s="204" t="s">
        <v>467</v>
      </c>
      <c r="C170" s="204" t="s">
        <v>168</v>
      </c>
      <c r="D170" s="204" t="s">
        <v>169</v>
      </c>
      <c r="E170" s="66">
        <v>8702</v>
      </c>
      <c r="F170" s="66">
        <v>8965</v>
      </c>
      <c r="G170" s="66">
        <v>9252</v>
      </c>
      <c r="H170" s="66">
        <v>9561</v>
      </c>
      <c r="I170" s="66">
        <v>9890</v>
      </c>
      <c r="J170" s="66">
        <v>10229</v>
      </c>
      <c r="K170" s="66">
        <v>10577</v>
      </c>
      <c r="L170" s="66">
        <v>10720</v>
      </c>
      <c r="M170" s="66">
        <v>10440</v>
      </c>
      <c r="N170" s="66">
        <v>9952</v>
      </c>
      <c r="O170" s="66">
        <v>10143</v>
      </c>
      <c r="P170" s="66">
        <v>11279</v>
      </c>
      <c r="Q170" s="66">
        <v>12730</v>
      </c>
      <c r="R170" s="66">
        <v>14094</v>
      </c>
      <c r="S170" s="66">
        <v>14905</v>
      </c>
      <c r="T170" s="66">
        <v>15269</v>
      </c>
      <c r="U170" s="66">
        <v>15595</v>
      </c>
      <c r="V170" s="66">
        <v>15901</v>
      </c>
      <c r="W170" s="66">
        <v>16194</v>
      </c>
      <c r="X170" s="66">
        <v>16494</v>
      </c>
      <c r="Y170" s="66">
        <v>17613</v>
      </c>
      <c r="Z170" s="66">
        <v>19902</v>
      </c>
      <c r="AA170" s="66">
        <v>22647</v>
      </c>
      <c r="AB170" s="66">
        <v>25594</v>
      </c>
      <c r="AC170" s="66">
        <v>28735</v>
      </c>
      <c r="AD170" s="66">
        <v>32041</v>
      </c>
      <c r="AE170" s="66">
        <v>35459</v>
      </c>
      <c r="AF170" s="66">
        <v>38923</v>
      </c>
      <c r="AG170" s="66">
        <v>42381</v>
      </c>
      <c r="AH170" s="66">
        <v>45859</v>
      </c>
      <c r="AI170" s="66">
        <v>48002</v>
      </c>
      <c r="AJ170" s="66">
        <v>48302</v>
      </c>
      <c r="AK170" s="66">
        <v>48128</v>
      </c>
      <c r="AL170" s="66">
        <v>47948</v>
      </c>
      <c r="AM170" s="66">
        <v>47780</v>
      </c>
      <c r="AN170" s="66">
        <v>48717</v>
      </c>
      <c r="AO170" s="66">
        <v>53367</v>
      </c>
      <c r="AP170" s="66">
        <v>60817</v>
      </c>
      <c r="AQ170" s="66">
        <v>68501</v>
      </c>
      <c r="AR170" s="66">
        <v>76237</v>
      </c>
      <c r="AS170" s="66">
        <v>80338</v>
      </c>
      <c r="AT170" s="66">
        <v>79479</v>
      </c>
      <c r="AU170" s="66">
        <v>77162</v>
      </c>
      <c r="AV170" s="66">
        <v>74623</v>
      </c>
      <c r="AW170" s="66">
        <v>71898</v>
      </c>
      <c r="AX170" s="66">
        <v>69025</v>
      </c>
      <c r="AY170" s="66">
        <v>66060</v>
      </c>
      <c r="AZ170" s="66">
        <v>63050</v>
      </c>
      <c r="BA170" s="66">
        <v>60032</v>
      </c>
      <c r="BB170" s="66">
        <v>57056</v>
      </c>
      <c r="BC170" s="66">
        <v>54087</v>
      </c>
      <c r="BD170" s="66">
        <v>52520</v>
      </c>
      <c r="BE170" s="66">
        <v>52359</v>
      </c>
      <c r="BF170" s="66">
        <v>52141</v>
      </c>
      <c r="BG170" s="66">
        <v>51856</v>
      </c>
      <c r="BH170" s="66">
        <v>51514</v>
      </c>
      <c r="BI170" s="66">
        <v>51133</v>
      </c>
      <c r="BJ170" s="66">
        <v>50729</v>
      </c>
      <c r="BK170" s="66">
        <v>50304</v>
      </c>
      <c r="BL170" s="66">
        <v>49858</v>
      </c>
      <c r="BM170" s="66">
        <v>49587</v>
      </c>
      <c r="BN170" s="66">
        <v>49481</v>
      </c>
      <c r="BO170" s="66">
        <v>49551</v>
      </c>
      <c r="BP170" s="66">
        <v>49796</v>
      </c>
      <c r="BQ170" s="204" t="s">
        <v>139</v>
      </c>
    </row>
    <row r="171" spans="1:69" x14ac:dyDescent="0.2">
      <c r="A171" s="204" t="s">
        <v>468</v>
      </c>
      <c r="B171" s="204" t="s">
        <v>469</v>
      </c>
      <c r="C171" s="204" t="s">
        <v>168</v>
      </c>
      <c r="D171" s="204" t="s">
        <v>169</v>
      </c>
      <c r="E171" s="66">
        <v>6788375</v>
      </c>
      <c r="F171" s="66">
        <v>6917521</v>
      </c>
      <c r="G171" s="66">
        <v>7060376</v>
      </c>
      <c r="H171" s="66">
        <v>7209807</v>
      </c>
      <c r="I171" s="66">
        <v>7363639</v>
      </c>
      <c r="J171" s="66">
        <v>7524154</v>
      </c>
      <c r="K171" s="66">
        <v>7689643</v>
      </c>
      <c r="L171" s="66">
        <v>7859471</v>
      </c>
      <c r="M171" s="66">
        <v>8035529</v>
      </c>
      <c r="N171" s="66">
        <v>8217930</v>
      </c>
      <c r="O171" s="66">
        <v>8411676</v>
      </c>
      <c r="P171" s="66">
        <v>8622890</v>
      </c>
      <c r="Q171" s="66">
        <v>8860585</v>
      </c>
      <c r="R171" s="66">
        <v>9123668</v>
      </c>
      <c r="S171" s="66">
        <v>9404221</v>
      </c>
      <c r="T171" s="66">
        <v>9703732</v>
      </c>
      <c r="U171" s="66">
        <v>10019210</v>
      </c>
      <c r="V171" s="66">
        <v>10363575</v>
      </c>
      <c r="W171" s="66">
        <v>10741128</v>
      </c>
      <c r="X171" s="66">
        <v>11127844</v>
      </c>
      <c r="Y171" s="66">
        <v>11413587</v>
      </c>
      <c r="Z171" s="66">
        <v>11640015</v>
      </c>
      <c r="AA171" s="66">
        <v>11901827</v>
      </c>
      <c r="AB171" s="66">
        <v>12163328</v>
      </c>
      <c r="AC171" s="66">
        <v>12426223</v>
      </c>
      <c r="AD171" s="66">
        <v>12680065</v>
      </c>
      <c r="AE171" s="66">
        <v>12909797</v>
      </c>
      <c r="AF171" s="66">
        <v>12964793</v>
      </c>
      <c r="AG171" s="66">
        <v>12956772</v>
      </c>
      <c r="AH171" s="66">
        <v>13087604</v>
      </c>
      <c r="AI171" s="66">
        <v>13303459</v>
      </c>
      <c r="AJ171" s="66">
        <v>13561175</v>
      </c>
      <c r="AK171" s="66">
        <v>13816881</v>
      </c>
      <c r="AL171" s="66">
        <v>14206254</v>
      </c>
      <c r="AM171" s="66">
        <v>14912873</v>
      </c>
      <c r="AN171" s="66">
        <v>15594830</v>
      </c>
      <c r="AO171" s="66">
        <v>16079553</v>
      </c>
      <c r="AP171" s="66">
        <v>16521724</v>
      </c>
      <c r="AQ171" s="66">
        <v>16923195</v>
      </c>
      <c r="AR171" s="66">
        <v>17337893</v>
      </c>
      <c r="AS171" s="66">
        <v>17768505</v>
      </c>
      <c r="AT171" s="66">
        <v>18220716</v>
      </c>
      <c r="AU171" s="66">
        <v>18694946</v>
      </c>
      <c r="AV171" s="66">
        <v>19186754</v>
      </c>
      <c r="AW171" s="66">
        <v>19694411</v>
      </c>
      <c r="AX171" s="66">
        <v>20211114</v>
      </c>
      <c r="AY171" s="66">
        <v>20735982</v>
      </c>
      <c r="AZ171" s="66">
        <v>21280513</v>
      </c>
      <c r="BA171" s="66">
        <v>21845571</v>
      </c>
      <c r="BB171" s="66">
        <v>22436660</v>
      </c>
      <c r="BC171" s="66">
        <v>23073723</v>
      </c>
      <c r="BD171" s="66">
        <v>23760421</v>
      </c>
      <c r="BE171" s="66">
        <v>24487611</v>
      </c>
      <c r="BF171" s="66">
        <v>25251731</v>
      </c>
      <c r="BG171" s="66">
        <v>26038704</v>
      </c>
      <c r="BH171" s="66">
        <v>26843246</v>
      </c>
      <c r="BI171" s="66">
        <v>27696493</v>
      </c>
      <c r="BJ171" s="66">
        <v>28569441</v>
      </c>
      <c r="BK171" s="66">
        <v>29423878</v>
      </c>
      <c r="BL171" s="66">
        <v>30285595</v>
      </c>
      <c r="BM171" s="66">
        <v>31178239</v>
      </c>
      <c r="BN171" s="66">
        <v>32077072</v>
      </c>
      <c r="BO171" s="66">
        <v>32969518</v>
      </c>
      <c r="BP171" s="66">
        <v>33897354</v>
      </c>
      <c r="BQ171" s="204" t="s">
        <v>139</v>
      </c>
    </row>
    <row r="172" spans="1:69" x14ac:dyDescent="0.2">
      <c r="A172" s="204" t="s">
        <v>470</v>
      </c>
      <c r="B172" s="204" t="s">
        <v>471</v>
      </c>
      <c r="C172" s="204" t="s">
        <v>168</v>
      </c>
      <c r="D172" s="204" t="s">
        <v>169</v>
      </c>
      <c r="E172" s="66">
        <v>838478</v>
      </c>
      <c r="F172" s="66">
        <v>861663</v>
      </c>
      <c r="G172" s="66">
        <v>885938</v>
      </c>
      <c r="H172" s="66">
        <v>911290</v>
      </c>
      <c r="I172" s="66">
        <v>937830</v>
      </c>
      <c r="J172" s="66">
        <v>965621</v>
      </c>
      <c r="K172" s="66">
        <v>994697</v>
      </c>
      <c r="L172" s="66">
        <v>1024992</v>
      </c>
      <c r="M172" s="66">
        <v>1056393</v>
      </c>
      <c r="N172" s="66">
        <v>1088832</v>
      </c>
      <c r="O172" s="66">
        <v>1122198</v>
      </c>
      <c r="P172" s="66">
        <v>1156361</v>
      </c>
      <c r="Q172" s="66">
        <v>1191376</v>
      </c>
      <c r="R172" s="66">
        <v>1227358</v>
      </c>
      <c r="S172" s="66">
        <v>1264352</v>
      </c>
      <c r="T172" s="66">
        <v>1302436</v>
      </c>
      <c r="U172" s="66">
        <v>1341604</v>
      </c>
      <c r="V172" s="66">
        <v>1381329</v>
      </c>
      <c r="W172" s="66">
        <v>1421786</v>
      </c>
      <c r="X172" s="66">
        <v>1463514</v>
      </c>
      <c r="Y172" s="66">
        <v>1506694</v>
      </c>
      <c r="Z172" s="66">
        <v>1551687</v>
      </c>
      <c r="AA172" s="66">
        <v>1598332</v>
      </c>
      <c r="AB172" s="66">
        <v>1646343</v>
      </c>
      <c r="AC172" s="66">
        <v>1695675</v>
      </c>
      <c r="AD172" s="66">
        <v>1746265</v>
      </c>
      <c r="AE172" s="66">
        <v>1798009</v>
      </c>
      <c r="AF172" s="66">
        <v>1851092</v>
      </c>
      <c r="AG172" s="66">
        <v>1905847</v>
      </c>
      <c r="AH172" s="66">
        <v>1955040</v>
      </c>
      <c r="AI172" s="66">
        <v>2006027</v>
      </c>
      <c r="AJ172" s="66">
        <v>2066302</v>
      </c>
      <c r="AK172" s="66">
        <v>2147527</v>
      </c>
      <c r="AL172" s="66">
        <v>2237064</v>
      </c>
      <c r="AM172" s="66">
        <v>2315191</v>
      </c>
      <c r="AN172" s="66">
        <v>2380341</v>
      </c>
      <c r="AO172" s="66">
        <v>2428816</v>
      </c>
      <c r="AP172" s="66">
        <v>2484278</v>
      </c>
      <c r="AQ172" s="66">
        <v>2550501</v>
      </c>
      <c r="AR172" s="66">
        <v>2620611</v>
      </c>
      <c r="AS172" s="66">
        <v>2695003</v>
      </c>
      <c r="AT172" s="66">
        <v>2761823</v>
      </c>
      <c r="AU172" s="66">
        <v>2821703</v>
      </c>
      <c r="AV172" s="66">
        <v>2883326</v>
      </c>
      <c r="AW172" s="66">
        <v>2946575</v>
      </c>
      <c r="AX172" s="66">
        <v>3012360</v>
      </c>
      <c r="AY172" s="66">
        <v>3081229</v>
      </c>
      <c r="AZ172" s="66">
        <v>3153508</v>
      </c>
      <c r="BA172" s="66">
        <v>3233336</v>
      </c>
      <c r="BB172" s="66">
        <v>3322616</v>
      </c>
      <c r="BC172" s="66">
        <v>3419461</v>
      </c>
      <c r="BD172" s="66">
        <v>3524249</v>
      </c>
      <c r="BE172" s="66">
        <v>3636113</v>
      </c>
      <c r="BF172" s="66">
        <v>3742959</v>
      </c>
      <c r="BG172" s="66">
        <v>3843174</v>
      </c>
      <c r="BH172" s="66">
        <v>3946220</v>
      </c>
      <c r="BI172" s="66">
        <v>4051890</v>
      </c>
      <c r="BJ172" s="66">
        <v>4160015</v>
      </c>
      <c r="BK172" s="66">
        <v>4270712</v>
      </c>
      <c r="BL172" s="66">
        <v>4383849</v>
      </c>
      <c r="BM172" s="66">
        <v>4498604</v>
      </c>
      <c r="BN172" s="66">
        <v>4614974</v>
      </c>
      <c r="BO172" s="66">
        <v>4736139</v>
      </c>
      <c r="BP172" s="66">
        <v>4862989</v>
      </c>
      <c r="BQ172" s="204" t="s">
        <v>139</v>
      </c>
    </row>
    <row r="173" spans="1:69" x14ac:dyDescent="0.2">
      <c r="A173" s="204" t="s">
        <v>472</v>
      </c>
      <c r="B173" s="204" t="s">
        <v>473</v>
      </c>
      <c r="C173" s="204" t="s">
        <v>168</v>
      </c>
      <c r="D173" s="204" t="s">
        <v>169</v>
      </c>
      <c r="E173" s="66">
        <v>676683</v>
      </c>
      <c r="F173" s="66">
        <v>680757</v>
      </c>
      <c r="G173" s="66">
        <v>700349</v>
      </c>
      <c r="H173" s="66">
        <v>718861</v>
      </c>
      <c r="I173" s="66">
        <v>736381</v>
      </c>
      <c r="J173" s="66">
        <v>753000</v>
      </c>
      <c r="K173" s="66">
        <v>768813</v>
      </c>
      <c r="L173" s="66">
        <v>783917</v>
      </c>
      <c r="M173" s="66">
        <v>798413</v>
      </c>
      <c r="N173" s="66">
        <v>812405</v>
      </c>
      <c r="O173" s="66">
        <v>826000</v>
      </c>
      <c r="P173" s="66">
        <v>839230</v>
      </c>
      <c r="Q173" s="66">
        <v>852053</v>
      </c>
      <c r="R173" s="66">
        <v>864819</v>
      </c>
      <c r="S173" s="66">
        <v>878042</v>
      </c>
      <c r="T173" s="66">
        <v>892000</v>
      </c>
      <c r="U173" s="66">
        <v>906507</v>
      </c>
      <c r="V173" s="66">
        <v>921379</v>
      </c>
      <c r="W173" s="66">
        <v>933499</v>
      </c>
      <c r="X173" s="66">
        <v>949888</v>
      </c>
      <c r="Y173" s="66">
        <v>966039</v>
      </c>
      <c r="Z173" s="66">
        <v>980462</v>
      </c>
      <c r="AA173" s="66">
        <v>992521</v>
      </c>
      <c r="AB173" s="66">
        <v>1001691</v>
      </c>
      <c r="AC173" s="66">
        <v>1012221</v>
      </c>
      <c r="AD173" s="66">
        <v>1020528</v>
      </c>
      <c r="AE173" s="66">
        <v>1028360</v>
      </c>
      <c r="AF173" s="66">
        <v>1036082</v>
      </c>
      <c r="AG173" s="66">
        <v>1043239</v>
      </c>
      <c r="AH173" s="66">
        <v>1051260</v>
      </c>
      <c r="AI173" s="66">
        <v>1058775</v>
      </c>
      <c r="AJ173" s="66">
        <v>1070266</v>
      </c>
      <c r="AK173" s="66">
        <v>1084441</v>
      </c>
      <c r="AL173" s="66">
        <v>1097374</v>
      </c>
      <c r="AM173" s="66">
        <v>1112846</v>
      </c>
      <c r="AN173" s="66">
        <v>1122457</v>
      </c>
      <c r="AO173" s="66">
        <v>1133996</v>
      </c>
      <c r="AP173" s="66">
        <v>1148284</v>
      </c>
      <c r="AQ173" s="66">
        <v>1160421</v>
      </c>
      <c r="AR173" s="66">
        <v>1175267</v>
      </c>
      <c r="AS173" s="66">
        <v>1186873</v>
      </c>
      <c r="AT173" s="66">
        <v>1196287</v>
      </c>
      <c r="AU173" s="66">
        <v>1204621</v>
      </c>
      <c r="AV173" s="66">
        <v>1213370</v>
      </c>
      <c r="AW173" s="66">
        <v>1221003</v>
      </c>
      <c r="AX173" s="66">
        <v>1228254</v>
      </c>
      <c r="AY173" s="66">
        <v>1233996</v>
      </c>
      <c r="AZ173" s="66">
        <v>1239630</v>
      </c>
      <c r="BA173" s="66">
        <v>1244121</v>
      </c>
      <c r="BB173" s="66">
        <v>1247429</v>
      </c>
      <c r="BC173" s="66">
        <v>1250400</v>
      </c>
      <c r="BD173" s="66">
        <v>1252404</v>
      </c>
      <c r="BE173" s="66">
        <v>1255882</v>
      </c>
      <c r="BF173" s="66">
        <v>1258927</v>
      </c>
      <c r="BG173" s="66">
        <v>1261208</v>
      </c>
      <c r="BH173" s="66">
        <v>1262879</v>
      </c>
      <c r="BI173" s="66">
        <v>1263747</v>
      </c>
      <c r="BJ173" s="66">
        <v>1264887</v>
      </c>
      <c r="BK173" s="66">
        <v>1265577</v>
      </c>
      <c r="BL173" s="66">
        <v>1265985</v>
      </c>
      <c r="BM173" s="66">
        <v>1266014</v>
      </c>
      <c r="BN173" s="66">
        <v>1266334</v>
      </c>
      <c r="BO173" s="66">
        <v>1262523</v>
      </c>
      <c r="BP173" s="66">
        <v>1261041</v>
      </c>
      <c r="BQ173" s="204" t="s">
        <v>139</v>
      </c>
    </row>
    <row r="174" spans="1:69" x14ac:dyDescent="0.2">
      <c r="A174" s="204" t="s">
        <v>474</v>
      </c>
      <c r="B174" s="204" t="s">
        <v>475</v>
      </c>
      <c r="C174" s="204" t="s">
        <v>168</v>
      </c>
      <c r="D174" s="204" t="s">
        <v>169</v>
      </c>
      <c r="E174" s="66">
        <v>3621081</v>
      </c>
      <c r="F174" s="66">
        <v>3708193</v>
      </c>
      <c r="G174" s="66">
        <v>3799155</v>
      </c>
      <c r="H174" s="66">
        <v>3893628</v>
      </c>
      <c r="I174" s="66">
        <v>3990361</v>
      </c>
      <c r="J174" s="66">
        <v>4089097</v>
      </c>
      <c r="K174" s="66">
        <v>4190764</v>
      </c>
      <c r="L174" s="66">
        <v>4295762</v>
      </c>
      <c r="M174" s="66">
        <v>4403430</v>
      </c>
      <c r="N174" s="66">
        <v>4512861</v>
      </c>
      <c r="O174" s="66">
        <v>4625141</v>
      </c>
      <c r="P174" s="66">
        <v>4742480</v>
      </c>
      <c r="Q174" s="66">
        <v>4865978</v>
      </c>
      <c r="R174" s="66">
        <v>4996239</v>
      </c>
      <c r="S174" s="66">
        <v>5134199</v>
      </c>
      <c r="T174" s="66">
        <v>5280965</v>
      </c>
      <c r="U174" s="66">
        <v>5438226</v>
      </c>
      <c r="V174" s="66">
        <v>5611712</v>
      </c>
      <c r="W174" s="66">
        <v>5808810</v>
      </c>
      <c r="X174" s="66">
        <v>6029140</v>
      </c>
      <c r="Y174" s="66">
        <v>6267369</v>
      </c>
      <c r="Z174" s="66">
        <v>6519891</v>
      </c>
      <c r="AA174" s="66">
        <v>6784347</v>
      </c>
      <c r="AB174" s="66">
        <v>7058317</v>
      </c>
      <c r="AC174" s="66">
        <v>7339002</v>
      </c>
      <c r="AD174" s="66">
        <v>7625078</v>
      </c>
      <c r="AE174" s="66">
        <v>7909819</v>
      </c>
      <c r="AF174" s="66">
        <v>8295993</v>
      </c>
      <c r="AG174" s="66">
        <v>8754781</v>
      </c>
      <c r="AH174" s="66">
        <v>9174895</v>
      </c>
      <c r="AI174" s="66">
        <v>9539665</v>
      </c>
      <c r="AJ174" s="66">
        <v>9831584</v>
      </c>
      <c r="AK174" s="66">
        <v>10115420</v>
      </c>
      <c r="AL174" s="66">
        <v>10257233</v>
      </c>
      <c r="AM174" s="66">
        <v>10131799</v>
      </c>
      <c r="AN174" s="66">
        <v>10112816</v>
      </c>
      <c r="AO174" s="66">
        <v>10310528</v>
      </c>
      <c r="AP174" s="66">
        <v>10512678</v>
      </c>
      <c r="AQ174" s="66">
        <v>10732456</v>
      </c>
      <c r="AR174" s="66">
        <v>10973956</v>
      </c>
      <c r="AS174" s="66">
        <v>11229387</v>
      </c>
      <c r="AT174" s="66">
        <v>11498818</v>
      </c>
      <c r="AU174" s="66">
        <v>11784498</v>
      </c>
      <c r="AV174" s="66">
        <v>12087965</v>
      </c>
      <c r="AW174" s="66">
        <v>12411342</v>
      </c>
      <c r="AX174" s="66">
        <v>12755648</v>
      </c>
      <c r="AY174" s="66">
        <v>13118307</v>
      </c>
      <c r="AZ174" s="66">
        <v>13495463</v>
      </c>
      <c r="BA174" s="66">
        <v>13889423</v>
      </c>
      <c r="BB174" s="66">
        <v>14298932</v>
      </c>
      <c r="BC174" s="66">
        <v>14718422</v>
      </c>
      <c r="BD174" s="66">
        <v>15146094</v>
      </c>
      <c r="BE174" s="66">
        <v>15581251</v>
      </c>
      <c r="BF174" s="66">
        <v>16024775</v>
      </c>
      <c r="BG174" s="66">
        <v>16477966</v>
      </c>
      <c r="BH174" s="66">
        <v>16938942</v>
      </c>
      <c r="BI174" s="66">
        <v>17405624</v>
      </c>
      <c r="BJ174" s="66">
        <v>17881167</v>
      </c>
      <c r="BK174" s="66">
        <v>18367883</v>
      </c>
      <c r="BL174" s="66">
        <v>18867337</v>
      </c>
      <c r="BM174" s="66">
        <v>19377061</v>
      </c>
      <c r="BN174" s="66">
        <v>19889742</v>
      </c>
      <c r="BO174" s="66">
        <v>20405317</v>
      </c>
      <c r="BP174" s="66">
        <v>20931751</v>
      </c>
      <c r="BQ174" s="204" t="s">
        <v>139</v>
      </c>
    </row>
    <row r="175" spans="1:69" x14ac:dyDescent="0.2">
      <c r="A175" s="204" t="s">
        <v>476</v>
      </c>
      <c r="B175" s="204" t="s">
        <v>477</v>
      </c>
      <c r="C175" s="204" t="s">
        <v>168</v>
      </c>
      <c r="D175" s="204" t="s">
        <v>169</v>
      </c>
      <c r="E175" s="66">
        <v>7833782</v>
      </c>
      <c r="F175" s="66">
        <v>8074805</v>
      </c>
      <c r="G175" s="66">
        <v>8324218</v>
      </c>
      <c r="H175" s="66">
        <v>8579350</v>
      </c>
      <c r="I175" s="66">
        <v>8835925</v>
      </c>
      <c r="J175" s="66">
        <v>9091016</v>
      </c>
      <c r="K175" s="66">
        <v>9340240</v>
      </c>
      <c r="L175" s="66">
        <v>9582086</v>
      </c>
      <c r="M175" s="66">
        <v>9821308</v>
      </c>
      <c r="N175" s="66">
        <v>10061684</v>
      </c>
      <c r="O175" s="66">
        <v>10306508</v>
      </c>
      <c r="P175" s="66">
        <v>10552557</v>
      </c>
      <c r="Q175" s="66">
        <v>10801619</v>
      </c>
      <c r="R175" s="66">
        <v>11062664</v>
      </c>
      <c r="S175" s="66">
        <v>11335187</v>
      </c>
      <c r="T175" s="66">
        <v>11617947</v>
      </c>
      <c r="U175" s="66">
        <v>11910081</v>
      </c>
      <c r="V175" s="66">
        <v>12218924</v>
      </c>
      <c r="W175" s="66">
        <v>12543892</v>
      </c>
      <c r="X175" s="66">
        <v>12875011</v>
      </c>
      <c r="Y175" s="66">
        <v>13215707</v>
      </c>
      <c r="Z175" s="66">
        <v>13564594</v>
      </c>
      <c r="AA175" s="66">
        <v>13921029</v>
      </c>
      <c r="AB175" s="66">
        <v>14292862</v>
      </c>
      <c r="AC175" s="66">
        <v>14686454</v>
      </c>
      <c r="AD175" s="66">
        <v>15108135</v>
      </c>
      <c r="AE175" s="66">
        <v>15558740</v>
      </c>
      <c r="AF175" s="66">
        <v>16033103</v>
      </c>
      <c r="AG175" s="66">
        <v>16524616</v>
      </c>
      <c r="AH175" s="66">
        <v>17020143</v>
      </c>
      <c r="AI175" s="66">
        <v>17517054</v>
      </c>
      <c r="AJ175" s="66">
        <v>18017464</v>
      </c>
      <c r="AK175" s="66">
        <v>18526708</v>
      </c>
      <c r="AL175" s="66">
        <v>19050077</v>
      </c>
      <c r="AM175" s="66">
        <v>19588703</v>
      </c>
      <c r="AN175" s="66">
        <v>20136888</v>
      </c>
      <c r="AO175" s="66">
        <v>20689051</v>
      </c>
      <c r="AP175" s="66">
        <v>21249178</v>
      </c>
      <c r="AQ175" s="66">
        <v>21810542</v>
      </c>
      <c r="AR175" s="66">
        <v>22368655</v>
      </c>
      <c r="AS175" s="66">
        <v>22945150</v>
      </c>
      <c r="AT175" s="66">
        <v>23542517</v>
      </c>
      <c r="AU175" s="66">
        <v>24142445</v>
      </c>
      <c r="AV175" s="66">
        <v>24739411</v>
      </c>
      <c r="AW175" s="66">
        <v>25333247</v>
      </c>
      <c r="AX175" s="66">
        <v>25923536</v>
      </c>
      <c r="AY175" s="66">
        <v>26509413</v>
      </c>
      <c r="AZ175" s="66">
        <v>27092604</v>
      </c>
      <c r="BA175" s="66">
        <v>27664296</v>
      </c>
      <c r="BB175" s="66">
        <v>28217204</v>
      </c>
      <c r="BC175" s="66">
        <v>28717731</v>
      </c>
      <c r="BD175" s="66">
        <v>29184133</v>
      </c>
      <c r="BE175" s="66">
        <v>29660212</v>
      </c>
      <c r="BF175" s="66">
        <v>30134807</v>
      </c>
      <c r="BG175" s="66">
        <v>30606459</v>
      </c>
      <c r="BH175" s="66">
        <v>31068833</v>
      </c>
      <c r="BI175" s="66">
        <v>31526418</v>
      </c>
      <c r="BJ175" s="66">
        <v>31975806</v>
      </c>
      <c r="BK175" s="66">
        <v>32399271</v>
      </c>
      <c r="BL175" s="66">
        <v>32804020</v>
      </c>
      <c r="BM175" s="66">
        <v>33199993</v>
      </c>
      <c r="BN175" s="66">
        <v>33573874</v>
      </c>
      <c r="BO175" s="66">
        <v>33938221</v>
      </c>
      <c r="BP175" s="66">
        <v>34308525</v>
      </c>
      <c r="BQ175" s="204" t="s">
        <v>139</v>
      </c>
    </row>
    <row r="176" spans="1:69" x14ac:dyDescent="0.2">
      <c r="A176" s="204" t="s">
        <v>478</v>
      </c>
      <c r="B176" s="204" t="s">
        <v>479</v>
      </c>
      <c r="C176" s="204" t="s">
        <v>168</v>
      </c>
      <c r="D176" s="204" t="s">
        <v>169</v>
      </c>
      <c r="E176" s="66">
        <v>198624756</v>
      </c>
      <c r="F176" s="66">
        <v>202007500</v>
      </c>
      <c r="G176" s="66">
        <v>205198600</v>
      </c>
      <c r="H176" s="66">
        <v>208253700</v>
      </c>
      <c r="I176" s="66">
        <v>211262900</v>
      </c>
      <c r="J176" s="66">
        <v>214031100</v>
      </c>
      <c r="K176" s="66">
        <v>216659000</v>
      </c>
      <c r="L176" s="66">
        <v>219176000</v>
      </c>
      <c r="M176" s="66">
        <v>221503000</v>
      </c>
      <c r="N176" s="66">
        <v>223759000</v>
      </c>
      <c r="O176" s="66">
        <v>226431000</v>
      </c>
      <c r="P176" s="66">
        <v>229677632</v>
      </c>
      <c r="Q176" s="66">
        <v>232168663</v>
      </c>
      <c r="R176" s="66">
        <v>234454577</v>
      </c>
      <c r="S176" s="66">
        <v>236715369</v>
      </c>
      <c r="T176" s="66">
        <v>239169275</v>
      </c>
      <c r="U176" s="66">
        <v>241538008</v>
      </c>
      <c r="V176" s="66">
        <v>244018243</v>
      </c>
      <c r="W176" s="66">
        <v>246601803</v>
      </c>
      <c r="X176" s="66">
        <v>249310344</v>
      </c>
      <c r="Y176" s="66">
        <v>251795337</v>
      </c>
      <c r="Z176" s="66">
        <v>254340965</v>
      </c>
      <c r="AA176" s="66">
        <v>256836391</v>
      </c>
      <c r="AB176" s="66">
        <v>259214381</v>
      </c>
      <c r="AC176" s="66">
        <v>261488476</v>
      </c>
      <c r="AD176" s="66">
        <v>263823014</v>
      </c>
      <c r="AE176" s="66">
        <v>266290660</v>
      </c>
      <c r="AF176" s="66">
        <v>268793450</v>
      </c>
      <c r="AG176" s="66">
        <v>271349094</v>
      </c>
      <c r="AH176" s="66">
        <v>274154622</v>
      </c>
      <c r="AI176" s="66">
        <v>277373464</v>
      </c>
      <c r="AJ176" s="66">
        <v>281077441</v>
      </c>
      <c r="AK176" s="66">
        <v>284943859</v>
      </c>
      <c r="AL176" s="66">
        <v>288662674</v>
      </c>
      <c r="AM176" s="66">
        <v>292185983</v>
      </c>
      <c r="AN176" s="66">
        <v>295640057</v>
      </c>
      <c r="AO176" s="66">
        <v>299064347</v>
      </c>
      <c r="AP176" s="66">
        <v>302623445</v>
      </c>
      <c r="AQ176" s="66">
        <v>306070116</v>
      </c>
      <c r="AR176" s="66">
        <v>309502571</v>
      </c>
      <c r="AS176" s="66">
        <v>312909974</v>
      </c>
      <c r="AT176" s="66">
        <v>316052314</v>
      </c>
      <c r="AU176" s="66">
        <v>319047304</v>
      </c>
      <c r="AV176" s="66">
        <v>321813719</v>
      </c>
      <c r="AW176" s="66">
        <v>324807845</v>
      </c>
      <c r="AX176" s="66">
        <v>327823485</v>
      </c>
      <c r="AY176" s="66">
        <v>331015628</v>
      </c>
      <c r="AZ176" s="66">
        <v>334184981</v>
      </c>
      <c r="BA176" s="66">
        <v>337406537</v>
      </c>
      <c r="BB176" s="66">
        <v>340467234</v>
      </c>
      <c r="BC176" s="66">
        <v>343398169</v>
      </c>
      <c r="BD176" s="66">
        <v>345987266</v>
      </c>
      <c r="BE176" s="66">
        <v>348655855</v>
      </c>
      <c r="BF176" s="66">
        <v>351205940</v>
      </c>
      <c r="BG176" s="66">
        <v>353885533</v>
      </c>
      <c r="BH176" s="66">
        <v>356508729</v>
      </c>
      <c r="BI176" s="66">
        <v>359247112</v>
      </c>
      <c r="BJ176" s="66">
        <v>361731076</v>
      </c>
      <c r="BK176" s="66">
        <v>363974737</v>
      </c>
      <c r="BL176" s="66">
        <v>366012359</v>
      </c>
      <c r="BM176" s="66">
        <v>369619464</v>
      </c>
      <c r="BN176" s="66">
        <v>370352605</v>
      </c>
      <c r="BO176" s="66">
        <v>372274062</v>
      </c>
      <c r="BP176" s="66">
        <v>375076145</v>
      </c>
      <c r="BQ176" s="204" t="s">
        <v>139</v>
      </c>
    </row>
    <row r="177" spans="1:69" x14ac:dyDescent="0.2">
      <c r="A177" s="204" t="s">
        <v>480</v>
      </c>
      <c r="B177" s="204" t="s">
        <v>481</v>
      </c>
      <c r="C177" s="204" t="s">
        <v>168</v>
      </c>
      <c r="D177" s="204" t="s">
        <v>169</v>
      </c>
      <c r="E177" s="66">
        <v>590181</v>
      </c>
      <c r="F177" s="66">
        <v>601424</v>
      </c>
      <c r="G177" s="66">
        <v>613808</v>
      </c>
      <c r="H177" s="66">
        <v>627358</v>
      </c>
      <c r="I177" s="66">
        <v>642054</v>
      </c>
      <c r="J177" s="66">
        <v>657887</v>
      </c>
      <c r="K177" s="66">
        <v>674818</v>
      </c>
      <c r="L177" s="66">
        <v>693063</v>
      </c>
      <c r="M177" s="66">
        <v>712427</v>
      </c>
      <c r="N177" s="66">
        <v>732881</v>
      </c>
      <c r="O177" s="66">
        <v>754467</v>
      </c>
      <c r="P177" s="66">
        <v>776995</v>
      </c>
      <c r="Q177" s="66">
        <v>800610</v>
      </c>
      <c r="R177" s="66">
        <v>824918</v>
      </c>
      <c r="S177" s="66">
        <v>850091</v>
      </c>
      <c r="T177" s="66">
        <v>876572</v>
      </c>
      <c r="U177" s="66">
        <v>901840</v>
      </c>
      <c r="V177" s="66">
        <v>926109</v>
      </c>
      <c r="W177" s="66">
        <v>942023</v>
      </c>
      <c r="X177" s="66">
        <v>957334</v>
      </c>
      <c r="Y177" s="66">
        <v>975994</v>
      </c>
      <c r="Z177" s="66">
        <v>987394</v>
      </c>
      <c r="AA177" s="66">
        <v>1005520</v>
      </c>
      <c r="AB177" s="66">
        <v>1033085</v>
      </c>
      <c r="AC177" s="66">
        <v>1061995</v>
      </c>
      <c r="AD177" s="66">
        <v>1093311</v>
      </c>
      <c r="AE177" s="66">
        <v>1127989</v>
      </c>
      <c r="AF177" s="66">
        <v>1165430</v>
      </c>
      <c r="AG177" s="66">
        <v>1207949</v>
      </c>
      <c r="AH177" s="66">
        <v>1288070</v>
      </c>
      <c r="AI177" s="66">
        <v>1369011</v>
      </c>
      <c r="AJ177" s="66">
        <v>1415617</v>
      </c>
      <c r="AK177" s="66">
        <v>1461687</v>
      </c>
      <c r="AL177" s="66">
        <v>1509834</v>
      </c>
      <c r="AM177" s="66">
        <v>1558449</v>
      </c>
      <c r="AN177" s="66">
        <v>1605370</v>
      </c>
      <c r="AO177" s="66">
        <v>1650066</v>
      </c>
      <c r="AP177" s="66">
        <v>1693242</v>
      </c>
      <c r="AQ177" s="66">
        <v>1735953</v>
      </c>
      <c r="AR177" s="66">
        <v>1778277</v>
      </c>
      <c r="AS177" s="66">
        <v>1819141</v>
      </c>
      <c r="AT177" s="66">
        <v>1856402</v>
      </c>
      <c r="AU177" s="66">
        <v>1888525</v>
      </c>
      <c r="AV177" s="66">
        <v>1915425</v>
      </c>
      <c r="AW177" s="66">
        <v>1939406</v>
      </c>
      <c r="AX177" s="66">
        <v>1962865</v>
      </c>
      <c r="AY177" s="66">
        <v>1986558</v>
      </c>
      <c r="AZ177" s="66">
        <v>2011492</v>
      </c>
      <c r="BA177" s="66">
        <v>2038552</v>
      </c>
      <c r="BB177" s="66">
        <v>2067919</v>
      </c>
      <c r="BC177" s="66">
        <v>2099271</v>
      </c>
      <c r="BD177" s="66">
        <v>2132340</v>
      </c>
      <c r="BE177" s="66">
        <v>2167470</v>
      </c>
      <c r="BF177" s="66">
        <v>2204510</v>
      </c>
      <c r="BG177" s="66">
        <v>2243001</v>
      </c>
      <c r="BH177" s="66">
        <v>2282704</v>
      </c>
      <c r="BI177" s="66">
        <v>2323352</v>
      </c>
      <c r="BJ177" s="66">
        <v>2364534</v>
      </c>
      <c r="BK177" s="66">
        <v>2405680</v>
      </c>
      <c r="BL177" s="66">
        <v>2446644</v>
      </c>
      <c r="BM177" s="66">
        <v>2489098</v>
      </c>
      <c r="BN177" s="66">
        <v>2530151</v>
      </c>
      <c r="BO177" s="66">
        <v>2567012</v>
      </c>
      <c r="BP177" s="66">
        <v>2604172</v>
      </c>
      <c r="BQ177" s="204" t="s">
        <v>139</v>
      </c>
    </row>
    <row r="178" spans="1:69" x14ac:dyDescent="0.2">
      <c r="A178" s="204" t="s">
        <v>482</v>
      </c>
      <c r="B178" s="204" t="s">
        <v>483</v>
      </c>
      <c r="C178" s="204" t="s">
        <v>168</v>
      </c>
      <c r="D178" s="204" t="s">
        <v>169</v>
      </c>
      <c r="E178" s="66">
        <v>79000</v>
      </c>
      <c r="F178" s="66">
        <v>81200</v>
      </c>
      <c r="G178" s="66">
        <v>83400</v>
      </c>
      <c r="H178" s="66">
        <v>85700</v>
      </c>
      <c r="I178" s="66">
        <v>88100</v>
      </c>
      <c r="J178" s="66">
        <v>90500</v>
      </c>
      <c r="K178" s="66">
        <v>93500</v>
      </c>
      <c r="L178" s="66">
        <v>96500</v>
      </c>
      <c r="M178" s="66">
        <v>99500</v>
      </c>
      <c r="N178" s="66">
        <v>104000</v>
      </c>
      <c r="O178" s="66">
        <v>112000</v>
      </c>
      <c r="P178" s="66">
        <v>120000</v>
      </c>
      <c r="Q178" s="66">
        <v>125500</v>
      </c>
      <c r="R178" s="66">
        <v>128500</v>
      </c>
      <c r="S178" s="66">
        <v>131000</v>
      </c>
      <c r="T178" s="66">
        <v>132500</v>
      </c>
      <c r="U178" s="66">
        <v>134000</v>
      </c>
      <c r="V178" s="66">
        <v>136000</v>
      </c>
      <c r="W178" s="66">
        <v>137500</v>
      </c>
      <c r="X178" s="66">
        <v>138500</v>
      </c>
      <c r="Y178" s="66">
        <v>140050</v>
      </c>
      <c r="Z178" s="66">
        <v>142650</v>
      </c>
      <c r="AA178" s="66">
        <v>145700</v>
      </c>
      <c r="AB178" s="66">
        <v>148700</v>
      </c>
      <c r="AC178" s="66">
        <v>151650</v>
      </c>
      <c r="AD178" s="66">
        <v>154450</v>
      </c>
      <c r="AE178" s="66">
        <v>157350</v>
      </c>
      <c r="AF178" s="66">
        <v>160500</v>
      </c>
      <c r="AG178" s="66">
        <v>163650</v>
      </c>
      <c r="AH178" s="66">
        <v>166898</v>
      </c>
      <c r="AI178" s="66">
        <v>170899</v>
      </c>
      <c r="AJ178" s="66">
        <v>175362</v>
      </c>
      <c r="AK178" s="66">
        <v>179799</v>
      </c>
      <c r="AL178" s="66">
        <v>184496</v>
      </c>
      <c r="AM178" s="66">
        <v>189482</v>
      </c>
      <c r="AN178" s="66">
        <v>193816</v>
      </c>
      <c r="AO178" s="66">
        <v>197564</v>
      </c>
      <c r="AP178" s="66">
        <v>201418</v>
      </c>
      <c r="AQ178" s="66">
        <v>205279</v>
      </c>
      <c r="AR178" s="66">
        <v>209214</v>
      </c>
      <c r="AS178" s="66">
        <v>213230</v>
      </c>
      <c r="AT178" s="66">
        <v>217324</v>
      </c>
      <c r="AU178" s="66">
        <v>221490</v>
      </c>
      <c r="AV178" s="66">
        <v>225296</v>
      </c>
      <c r="AW178" s="66">
        <v>228750</v>
      </c>
      <c r="AX178" s="66">
        <v>232250</v>
      </c>
      <c r="AY178" s="66">
        <v>235750</v>
      </c>
      <c r="AZ178" s="66">
        <v>239250</v>
      </c>
      <c r="BA178" s="66">
        <v>242750</v>
      </c>
      <c r="BB178" s="66">
        <v>245950</v>
      </c>
      <c r="BC178" s="66">
        <v>249750</v>
      </c>
      <c r="BD178" s="66">
        <v>254350</v>
      </c>
      <c r="BE178" s="66">
        <v>259000</v>
      </c>
      <c r="BF178" s="66">
        <v>263650</v>
      </c>
      <c r="BG178" s="66">
        <v>268050</v>
      </c>
      <c r="BH178" s="66">
        <v>269460</v>
      </c>
      <c r="BI178" s="66">
        <v>270220</v>
      </c>
      <c r="BJ178" s="66">
        <v>270810</v>
      </c>
      <c r="BK178" s="66">
        <v>271170</v>
      </c>
      <c r="BL178" s="66">
        <v>271240</v>
      </c>
      <c r="BM178" s="66">
        <v>271080</v>
      </c>
      <c r="BN178" s="66">
        <v>270390</v>
      </c>
      <c r="BO178" s="66">
        <v>269215</v>
      </c>
      <c r="BP178" s="66">
        <v>267940</v>
      </c>
      <c r="BQ178" s="204" t="s">
        <v>139</v>
      </c>
    </row>
    <row r="179" spans="1:69" x14ac:dyDescent="0.2">
      <c r="A179" s="204" t="s">
        <v>484</v>
      </c>
      <c r="B179" s="204" t="s">
        <v>485</v>
      </c>
      <c r="C179" s="204" t="s">
        <v>168</v>
      </c>
      <c r="D179" s="204" t="s">
        <v>169</v>
      </c>
      <c r="E179" s="66">
        <v>3497431</v>
      </c>
      <c r="F179" s="66">
        <v>3602530</v>
      </c>
      <c r="G179" s="66">
        <v>3711068</v>
      </c>
      <c r="H179" s="66">
        <v>3822697</v>
      </c>
      <c r="I179" s="66">
        <v>3937008</v>
      </c>
      <c r="J179" s="66">
        <v>4053524</v>
      </c>
      <c r="K179" s="66">
        <v>4172501</v>
      </c>
      <c r="L179" s="66">
        <v>4294283</v>
      </c>
      <c r="M179" s="66">
        <v>4417954</v>
      </c>
      <c r="N179" s="66">
        <v>4542993</v>
      </c>
      <c r="O179" s="66">
        <v>4669708</v>
      </c>
      <c r="P179" s="66">
        <v>4797068</v>
      </c>
      <c r="Q179" s="66">
        <v>4926318</v>
      </c>
      <c r="R179" s="66">
        <v>5059382</v>
      </c>
      <c r="S179" s="66">
        <v>5196579</v>
      </c>
      <c r="T179" s="66">
        <v>5339497</v>
      </c>
      <c r="U179" s="66">
        <v>5488658</v>
      </c>
      <c r="V179" s="66">
        <v>5644703</v>
      </c>
      <c r="W179" s="66">
        <v>5810351</v>
      </c>
      <c r="X179" s="66">
        <v>5987151</v>
      </c>
      <c r="Y179" s="66">
        <v>6173177</v>
      </c>
      <c r="Z179" s="66">
        <v>6366262</v>
      </c>
      <c r="AA179" s="66">
        <v>6564445</v>
      </c>
      <c r="AB179" s="66">
        <v>6766606</v>
      </c>
      <c r="AC179" s="66">
        <v>6973849</v>
      </c>
      <c r="AD179" s="66">
        <v>7187618</v>
      </c>
      <c r="AE179" s="66">
        <v>7408364</v>
      </c>
      <c r="AF179" s="66">
        <v>7636591</v>
      </c>
      <c r="AG179" s="66">
        <v>7872252</v>
      </c>
      <c r="AH179" s="66">
        <v>8116075</v>
      </c>
      <c r="AI179" s="66">
        <v>8370648</v>
      </c>
      <c r="AJ179" s="66">
        <v>8634640</v>
      </c>
      <c r="AK179" s="66">
        <v>8907644</v>
      </c>
      <c r="AL179" s="66">
        <v>9193078</v>
      </c>
      <c r="AM179" s="66">
        <v>9493324</v>
      </c>
      <c r="AN179" s="66">
        <v>9813918</v>
      </c>
      <c r="AO179" s="66">
        <v>10149937</v>
      </c>
      <c r="AP179" s="66">
        <v>10494201</v>
      </c>
      <c r="AQ179" s="66">
        <v>10854920</v>
      </c>
      <c r="AR179" s="66">
        <v>11231469</v>
      </c>
      <c r="AS179" s="66">
        <v>11622665</v>
      </c>
      <c r="AT179" s="66">
        <v>12031430</v>
      </c>
      <c r="AU179" s="66">
        <v>12456517</v>
      </c>
      <c r="AV179" s="66">
        <v>12900790</v>
      </c>
      <c r="AW179" s="66">
        <v>13366885</v>
      </c>
      <c r="AX179" s="66">
        <v>13855221</v>
      </c>
      <c r="AY179" s="66">
        <v>14365168</v>
      </c>
      <c r="AZ179" s="66">
        <v>14897873</v>
      </c>
      <c r="BA179" s="66">
        <v>15455175</v>
      </c>
      <c r="BB179" s="66">
        <v>16037915</v>
      </c>
      <c r="BC179" s="66">
        <v>16647543</v>
      </c>
      <c r="BD179" s="66">
        <v>17283112</v>
      </c>
      <c r="BE179" s="66">
        <v>17954407</v>
      </c>
      <c r="BF179" s="66">
        <v>18653199</v>
      </c>
      <c r="BG179" s="66">
        <v>19372014</v>
      </c>
      <c r="BH179" s="66">
        <v>20128124</v>
      </c>
      <c r="BI179" s="66">
        <v>20921743</v>
      </c>
      <c r="BJ179" s="66">
        <v>21737922</v>
      </c>
      <c r="BK179" s="66">
        <v>22577058</v>
      </c>
      <c r="BL179" s="66">
        <v>23443393</v>
      </c>
      <c r="BM179" s="66">
        <v>24333639</v>
      </c>
      <c r="BN179" s="66">
        <v>25252722</v>
      </c>
      <c r="BO179" s="66">
        <v>26207977</v>
      </c>
      <c r="BP179" s="66">
        <v>27202843</v>
      </c>
      <c r="BQ179" s="204" t="s">
        <v>139</v>
      </c>
    </row>
    <row r="180" spans="1:69" x14ac:dyDescent="0.2">
      <c r="A180" s="204" t="s">
        <v>486</v>
      </c>
      <c r="B180" s="204" t="s">
        <v>487</v>
      </c>
      <c r="C180" s="204" t="s">
        <v>168</v>
      </c>
      <c r="D180" s="204" t="s">
        <v>169</v>
      </c>
      <c r="E180" s="66">
        <v>44928342</v>
      </c>
      <c r="F180" s="66">
        <v>45855507</v>
      </c>
      <c r="G180" s="66">
        <v>46821845</v>
      </c>
      <c r="H180" s="66">
        <v>47822569</v>
      </c>
      <c r="I180" s="66">
        <v>48856332</v>
      </c>
      <c r="J180" s="66">
        <v>49925799</v>
      </c>
      <c r="K180" s="66">
        <v>51020296</v>
      </c>
      <c r="L180" s="66">
        <v>52106681</v>
      </c>
      <c r="M180" s="66">
        <v>53210119</v>
      </c>
      <c r="N180" s="66">
        <v>54360750</v>
      </c>
      <c r="O180" s="66">
        <v>55569264</v>
      </c>
      <c r="P180" s="66">
        <v>56837614</v>
      </c>
      <c r="Q180" s="66">
        <v>58173834</v>
      </c>
      <c r="R180" s="66">
        <v>59605446</v>
      </c>
      <c r="S180" s="66">
        <v>61157931</v>
      </c>
      <c r="T180" s="66">
        <v>62851312</v>
      </c>
      <c r="U180" s="66">
        <v>64658315</v>
      </c>
      <c r="V180" s="66">
        <v>66589655</v>
      </c>
      <c r="W180" s="66">
        <v>68633344</v>
      </c>
      <c r="X180" s="66">
        <v>70750307</v>
      </c>
      <c r="Y180" s="66">
        <v>72951439</v>
      </c>
      <c r="Z180" s="66">
        <v>75175387</v>
      </c>
      <c r="AA180" s="66">
        <v>77388067</v>
      </c>
      <c r="AB180" s="66">
        <v>79351586</v>
      </c>
      <c r="AC180" s="66">
        <v>81337553</v>
      </c>
      <c r="AD180" s="66">
        <v>83585251</v>
      </c>
      <c r="AE180" s="66">
        <v>85804185</v>
      </c>
      <c r="AF180" s="66">
        <v>88044187</v>
      </c>
      <c r="AG180" s="66">
        <v>90351467</v>
      </c>
      <c r="AH180" s="66">
        <v>92744064</v>
      </c>
      <c r="AI180" s="66">
        <v>95214257</v>
      </c>
      <c r="AJ180" s="66">
        <v>97685360</v>
      </c>
      <c r="AK180" s="66">
        <v>100182045</v>
      </c>
      <c r="AL180" s="66">
        <v>102775465</v>
      </c>
      <c r="AM180" s="66">
        <v>105456121</v>
      </c>
      <c r="AN180" s="66">
        <v>108187610</v>
      </c>
      <c r="AO180" s="66">
        <v>110956183</v>
      </c>
      <c r="AP180" s="66">
        <v>113791181</v>
      </c>
      <c r="AQ180" s="66">
        <v>116690527</v>
      </c>
      <c r="AR180" s="66">
        <v>119695565</v>
      </c>
      <c r="AS180" s="66">
        <v>122851984</v>
      </c>
      <c r="AT180" s="66">
        <v>126152678</v>
      </c>
      <c r="AU180" s="66">
        <v>129583026</v>
      </c>
      <c r="AV180" s="66">
        <v>133119801</v>
      </c>
      <c r="AW180" s="66">
        <v>136756848</v>
      </c>
      <c r="AX180" s="66">
        <v>140490722</v>
      </c>
      <c r="AY180" s="66">
        <v>144329764</v>
      </c>
      <c r="AZ180" s="66">
        <v>148294028</v>
      </c>
      <c r="BA180" s="66">
        <v>152382506</v>
      </c>
      <c r="BB180" s="66">
        <v>156595758</v>
      </c>
      <c r="BC180" s="66">
        <v>160952853</v>
      </c>
      <c r="BD180" s="66">
        <v>165463745</v>
      </c>
      <c r="BE180" s="66">
        <v>170075932</v>
      </c>
      <c r="BF180" s="66">
        <v>174726123</v>
      </c>
      <c r="BG180" s="66">
        <v>179379016</v>
      </c>
      <c r="BH180" s="66">
        <v>183995785</v>
      </c>
      <c r="BI180" s="66">
        <v>188666931</v>
      </c>
      <c r="BJ180" s="66">
        <v>193495907</v>
      </c>
      <c r="BK180" s="66">
        <v>198387623</v>
      </c>
      <c r="BL180" s="66">
        <v>203304492</v>
      </c>
      <c r="BM180" s="66">
        <v>208327405</v>
      </c>
      <c r="BN180" s="66">
        <v>213401323</v>
      </c>
      <c r="BO180" s="66">
        <v>218541212</v>
      </c>
      <c r="BP180" s="66">
        <v>223804632</v>
      </c>
      <c r="BQ180" s="204" t="s">
        <v>139</v>
      </c>
    </row>
    <row r="181" spans="1:69" x14ac:dyDescent="0.2">
      <c r="A181" s="204" t="s">
        <v>488</v>
      </c>
      <c r="B181" s="204" t="s">
        <v>489</v>
      </c>
      <c r="C181" s="204" t="s">
        <v>168</v>
      </c>
      <c r="D181" s="204" t="s">
        <v>169</v>
      </c>
      <c r="E181" s="66">
        <v>1789684</v>
      </c>
      <c r="F181" s="66">
        <v>1844630</v>
      </c>
      <c r="G181" s="66">
        <v>1901451</v>
      </c>
      <c r="H181" s="66">
        <v>1960155</v>
      </c>
      <c r="I181" s="66">
        <v>2020941</v>
      </c>
      <c r="J181" s="66">
        <v>2084097</v>
      </c>
      <c r="K181" s="66">
        <v>2150003</v>
      </c>
      <c r="L181" s="66">
        <v>2219001</v>
      </c>
      <c r="M181" s="66">
        <v>2291300</v>
      </c>
      <c r="N181" s="66">
        <v>2366635</v>
      </c>
      <c r="O181" s="66">
        <v>2444767</v>
      </c>
      <c r="P181" s="66">
        <v>2525481</v>
      </c>
      <c r="Q181" s="66">
        <v>2603182</v>
      </c>
      <c r="R181" s="66">
        <v>2682747</v>
      </c>
      <c r="S181" s="66">
        <v>2769211</v>
      </c>
      <c r="T181" s="66">
        <v>2857461</v>
      </c>
      <c r="U181" s="66">
        <v>2947454</v>
      </c>
      <c r="V181" s="66">
        <v>3038680</v>
      </c>
      <c r="W181" s="66">
        <v>3128544</v>
      </c>
      <c r="X181" s="66">
        <v>3214311</v>
      </c>
      <c r="Y181" s="66">
        <v>3303309</v>
      </c>
      <c r="Z181" s="66">
        <v>3397659</v>
      </c>
      <c r="AA181" s="66">
        <v>3491906</v>
      </c>
      <c r="AB181" s="66">
        <v>3584610</v>
      </c>
      <c r="AC181" s="66">
        <v>3674501</v>
      </c>
      <c r="AD181" s="66">
        <v>3763034</v>
      </c>
      <c r="AE181" s="66">
        <v>3852017</v>
      </c>
      <c r="AF181" s="66">
        <v>3941463</v>
      </c>
      <c r="AG181" s="66">
        <v>4033291</v>
      </c>
      <c r="AH181" s="66">
        <v>4129447</v>
      </c>
      <c r="AI181" s="66">
        <v>4227820</v>
      </c>
      <c r="AJ181" s="66">
        <v>4327289</v>
      </c>
      <c r="AK181" s="66">
        <v>4427172</v>
      </c>
      <c r="AL181" s="66">
        <v>4526689</v>
      </c>
      <c r="AM181" s="66">
        <v>4625260</v>
      </c>
      <c r="AN181" s="66">
        <v>4721929</v>
      </c>
      <c r="AO181" s="66">
        <v>4812391</v>
      </c>
      <c r="AP181" s="66">
        <v>4895962</v>
      </c>
      <c r="AQ181" s="66">
        <v>4974552</v>
      </c>
      <c r="AR181" s="66">
        <v>5049878</v>
      </c>
      <c r="AS181" s="66">
        <v>5123222</v>
      </c>
      <c r="AT181" s="66">
        <v>5192764</v>
      </c>
      <c r="AU181" s="66">
        <v>5259006</v>
      </c>
      <c r="AV181" s="66">
        <v>5323062</v>
      </c>
      <c r="AW181" s="66">
        <v>5386223</v>
      </c>
      <c r="AX181" s="66">
        <v>5454678</v>
      </c>
      <c r="AY181" s="66">
        <v>5529811</v>
      </c>
      <c r="AZ181" s="66">
        <v>5607453</v>
      </c>
      <c r="BA181" s="66">
        <v>5687744</v>
      </c>
      <c r="BB181" s="66">
        <v>5770639</v>
      </c>
      <c r="BC181" s="66">
        <v>5855734</v>
      </c>
      <c r="BD181" s="66">
        <v>5942553</v>
      </c>
      <c r="BE181" s="66">
        <v>6030607</v>
      </c>
      <c r="BF181" s="66">
        <v>6119379</v>
      </c>
      <c r="BG181" s="66">
        <v>6208676</v>
      </c>
      <c r="BH181" s="66">
        <v>6298598</v>
      </c>
      <c r="BI181" s="66">
        <v>6389235</v>
      </c>
      <c r="BJ181" s="66">
        <v>6480532</v>
      </c>
      <c r="BK181" s="66">
        <v>6572233</v>
      </c>
      <c r="BL181" s="66">
        <v>6663924</v>
      </c>
      <c r="BM181" s="66">
        <v>6755895</v>
      </c>
      <c r="BN181" s="66">
        <v>6850540</v>
      </c>
      <c r="BO181" s="66">
        <v>6948392</v>
      </c>
      <c r="BP181" s="66">
        <v>7046310</v>
      </c>
      <c r="BQ181" s="204" t="s">
        <v>139</v>
      </c>
    </row>
    <row r="182" spans="1:69" x14ac:dyDescent="0.2">
      <c r="A182" s="204" t="s">
        <v>44</v>
      </c>
      <c r="B182" s="204" t="s">
        <v>490</v>
      </c>
      <c r="C182" s="204" t="s">
        <v>168</v>
      </c>
      <c r="D182" s="204" t="s">
        <v>169</v>
      </c>
      <c r="E182" s="66">
        <v>11486631</v>
      </c>
      <c r="F182" s="66">
        <v>11638712</v>
      </c>
      <c r="G182" s="66">
        <v>11805689</v>
      </c>
      <c r="H182" s="66">
        <v>11965966</v>
      </c>
      <c r="I182" s="66">
        <v>12127120</v>
      </c>
      <c r="J182" s="66">
        <v>12294732</v>
      </c>
      <c r="K182" s="66">
        <v>12456251</v>
      </c>
      <c r="L182" s="66">
        <v>12598201</v>
      </c>
      <c r="M182" s="66">
        <v>12729721</v>
      </c>
      <c r="N182" s="66">
        <v>12877984</v>
      </c>
      <c r="O182" s="66">
        <v>13038526</v>
      </c>
      <c r="P182" s="66">
        <v>13194497</v>
      </c>
      <c r="Q182" s="66">
        <v>13328593</v>
      </c>
      <c r="R182" s="66">
        <v>13439322</v>
      </c>
      <c r="S182" s="66">
        <v>13545056</v>
      </c>
      <c r="T182" s="66">
        <v>13666335</v>
      </c>
      <c r="U182" s="66">
        <v>13774037</v>
      </c>
      <c r="V182" s="66">
        <v>13856185</v>
      </c>
      <c r="W182" s="66">
        <v>13941700</v>
      </c>
      <c r="X182" s="66">
        <v>14038270</v>
      </c>
      <c r="Y182" s="66">
        <v>14149800</v>
      </c>
      <c r="Z182" s="66">
        <v>14247208</v>
      </c>
      <c r="AA182" s="66">
        <v>14312690</v>
      </c>
      <c r="AB182" s="66">
        <v>14367070</v>
      </c>
      <c r="AC182" s="66">
        <v>14424211</v>
      </c>
      <c r="AD182" s="66">
        <v>14491632</v>
      </c>
      <c r="AE182" s="66">
        <v>14572278</v>
      </c>
      <c r="AF182" s="66">
        <v>14665037</v>
      </c>
      <c r="AG182" s="66">
        <v>14760094</v>
      </c>
      <c r="AH182" s="66">
        <v>14848907</v>
      </c>
      <c r="AI182" s="66">
        <v>14951510</v>
      </c>
      <c r="AJ182" s="66">
        <v>15069798</v>
      </c>
      <c r="AK182" s="66">
        <v>15184166</v>
      </c>
      <c r="AL182" s="66">
        <v>15290368</v>
      </c>
      <c r="AM182" s="66">
        <v>15382838</v>
      </c>
      <c r="AN182" s="66">
        <v>15459006</v>
      </c>
      <c r="AO182" s="66">
        <v>15530498</v>
      </c>
      <c r="AP182" s="66">
        <v>15610650</v>
      </c>
      <c r="AQ182" s="66">
        <v>15707209</v>
      </c>
      <c r="AR182" s="66">
        <v>15812088</v>
      </c>
      <c r="AS182" s="66">
        <v>15925513</v>
      </c>
      <c r="AT182" s="66">
        <v>16046180</v>
      </c>
      <c r="AU182" s="66">
        <v>16148929</v>
      </c>
      <c r="AV182" s="66">
        <v>16225302</v>
      </c>
      <c r="AW182" s="66">
        <v>16281779</v>
      </c>
      <c r="AX182" s="66">
        <v>16319868</v>
      </c>
      <c r="AY182" s="66">
        <v>16346101</v>
      </c>
      <c r="AZ182" s="66">
        <v>16381696</v>
      </c>
      <c r="BA182" s="66">
        <v>16445593</v>
      </c>
      <c r="BB182" s="66">
        <v>16530388</v>
      </c>
      <c r="BC182" s="66">
        <v>16615394</v>
      </c>
      <c r="BD182" s="66">
        <v>16693074</v>
      </c>
      <c r="BE182" s="66">
        <v>16754962</v>
      </c>
      <c r="BF182" s="66">
        <v>16804432</v>
      </c>
      <c r="BG182" s="66">
        <v>16865008</v>
      </c>
      <c r="BH182" s="66">
        <v>16939923</v>
      </c>
      <c r="BI182" s="66">
        <v>17030314</v>
      </c>
      <c r="BJ182" s="66">
        <v>17131296</v>
      </c>
      <c r="BK182" s="66">
        <v>17231624</v>
      </c>
      <c r="BL182" s="66">
        <v>17344874</v>
      </c>
      <c r="BM182" s="66">
        <v>17441500</v>
      </c>
      <c r="BN182" s="66">
        <v>17533044</v>
      </c>
      <c r="BO182" s="66">
        <v>17700982</v>
      </c>
      <c r="BP182" s="66">
        <v>17879488</v>
      </c>
      <c r="BQ182" s="204" t="s">
        <v>139</v>
      </c>
    </row>
    <row r="183" spans="1:69" x14ac:dyDescent="0.2">
      <c r="A183" s="204" t="s">
        <v>18</v>
      </c>
      <c r="B183" s="204" t="s">
        <v>491</v>
      </c>
      <c r="C183" s="204" t="s">
        <v>168</v>
      </c>
      <c r="D183" s="204" t="s">
        <v>169</v>
      </c>
      <c r="E183" s="66">
        <v>3581239</v>
      </c>
      <c r="F183" s="66">
        <v>3609800</v>
      </c>
      <c r="G183" s="66">
        <v>3638918</v>
      </c>
      <c r="H183" s="66">
        <v>3666537</v>
      </c>
      <c r="I183" s="66">
        <v>3694339</v>
      </c>
      <c r="J183" s="66">
        <v>3723168</v>
      </c>
      <c r="K183" s="66">
        <v>3753012</v>
      </c>
      <c r="L183" s="66">
        <v>3784539</v>
      </c>
      <c r="M183" s="66">
        <v>3816486</v>
      </c>
      <c r="N183" s="66">
        <v>3847707</v>
      </c>
      <c r="O183" s="66">
        <v>3875763</v>
      </c>
      <c r="P183" s="66">
        <v>3903039</v>
      </c>
      <c r="Q183" s="66">
        <v>3933004</v>
      </c>
      <c r="R183" s="66">
        <v>3960612</v>
      </c>
      <c r="S183" s="66">
        <v>3985258</v>
      </c>
      <c r="T183" s="66">
        <v>4007313</v>
      </c>
      <c r="U183" s="66">
        <v>4026152</v>
      </c>
      <c r="V183" s="66">
        <v>4043205</v>
      </c>
      <c r="W183" s="66">
        <v>4058671</v>
      </c>
      <c r="X183" s="66">
        <v>4072517</v>
      </c>
      <c r="Y183" s="66">
        <v>4085620</v>
      </c>
      <c r="Z183" s="66">
        <v>4099702</v>
      </c>
      <c r="AA183" s="66">
        <v>4114787</v>
      </c>
      <c r="AB183" s="66">
        <v>4128432</v>
      </c>
      <c r="AC183" s="66">
        <v>4140099</v>
      </c>
      <c r="AD183" s="66">
        <v>4152516</v>
      </c>
      <c r="AE183" s="66">
        <v>4167354</v>
      </c>
      <c r="AF183" s="66">
        <v>4186905</v>
      </c>
      <c r="AG183" s="66">
        <v>4209488</v>
      </c>
      <c r="AH183" s="66">
        <v>4226901</v>
      </c>
      <c r="AI183" s="66">
        <v>4241473</v>
      </c>
      <c r="AJ183" s="66">
        <v>4261732</v>
      </c>
      <c r="AK183" s="66">
        <v>4286401</v>
      </c>
      <c r="AL183" s="66">
        <v>4311991</v>
      </c>
      <c r="AM183" s="66">
        <v>4336613</v>
      </c>
      <c r="AN183" s="66">
        <v>4359184</v>
      </c>
      <c r="AO183" s="66">
        <v>4381336</v>
      </c>
      <c r="AP183" s="66">
        <v>4405157</v>
      </c>
      <c r="AQ183" s="66">
        <v>4431464</v>
      </c>
      <c r="AR183" s="66">
        <v>4461913</v>
      </c>
      <c r="AS183" s="66">
        <v>4490967</v>
      </c>
      <c r="AT183" s="66">
        <v>4513751</v>
      </c>
      <c r="AU183" s="66">
        <v>4538159</v>
      </c>
      <c r="AV183" s="66">
        <v>4564855</v>
      </c>
      <c r="AW183" s="66">
        <v>4591910</v>
      </c>
      <c r="AX183" s="66">
        <v>4623291</v>
      </c>
      <c r="AY183" s="66">
        <v>4660677</v>
      </c>
      <c r="AZ183" s="66">
        <v>4709153</v>
      </c>
      <c r="BA183" s="66">
        <v>4768212</v>
      </c>
      <c r="BB183" s="66">
        <v>4828726</v>
      </c>
      <c r="BC183" s="66">
        <v>4889252</v>
      </c>
      <c r="BD183" s="66">
        <v>4953088</v>
      </c>
      <c r="BE183" s="66">
        <v>5018573</v>
      </c>
      <c r="BF183" s="66">
        <v>5079623</v>
      </c>
      <c r="BG183" s="66">
        <v>5137232</v>
      </c>
      <c r="BH183" s="66">
        <v>5188607</v>
      </c>
      <c r="BI183" s="66">
        <v>5234519</v>
      </c>
      <c r="BJ183" s="66">
        <v>5276968</v>
      </c>
      <c r="BK183" s="66">
        <v>5311916</v>
      </c>
      <c r="BL183" s="66">
        <v>5347896</v>
      </c>
      <c r="BM183" s="66">
        <v>5379475</v>
      </c>
      <c r="BN183" s="66">
        <v>5408320</v>
      </c>
      <c r="BO183" s="66">
        <v>5457127</v>
      </c>
      <c r="BP183" s="66">
        <v>5519594</v>
      </c>
      <c r="BQ183" s="204" t="s">
        <v>139</v>
      </c>
    </row>
    <row r="184" spans="1:69" x14ac:dyDescent="0.2">
      <c r="A184" s="204" t="s">
        <v>492</v>
      </c>
      <c r="B184" s="204" t="s">
        <v>493</v>
      </c>
      <c r="C184" s="204" t="s">
        <v>168</v>
      </c>
      <c r="D184" s="204" t="s">
        <v>169</v>
      </c>
      <c r="E184" s="66">
        <v>10167941</v>
      </c>
      <c r="F184" s="66">
        <v>10365144</v>
      </c>
      <c r="G184" s="66">
        <v>10570716</v>
      </c>
      <c r="H184" s="66">
        <v>10782717</v>
      </c>
      <c r="I184" s="66">
        <v>11002819</v>
      </c>
      <c r="J184" s="66">
        <v>11232951</v>
      </c>
      <c r="K184" s="66">
        <v>11470199</v>
      </c>
      <c r="L184" s="66">
        <v>11715579</v>
      </c>
      <c r="M184" s="66">
        <v>11970411</v>
      </c>
      <c r="N184" s="66">
        <v>12231874</v>
      </c>
      <c r="O184" s="66">
        <v>12501285</v>
      </c>
      <c r="P184" s="66">
        <v>12774870</v>
      </c>
      <c r="Q184" s="66">
        <v>13052220</v>
      </c>
      <c r="R184" s="66">
        <v>13335963</v>
      </c>
      <c r="S184" s="66">
        <v>13626301</v>
      </c>
      <c r="T184" s="66">
        <v>13925541</v>
      </c>
      <c r="U184" s="66">
        <v>14230738</v>
      </c>
      <c r="V184" s="66">
        <v>14550430</v>
      </c>
      <c r="W184" s="66">
        <v>14888770</v>
      </c>
      <c r="X184" s="66">
        <v>15238564</v>
      </c>
      <c r="Y184" s="66">
        <v>15600442</v>
      </c>
      <c r="Z184" s="66">
        <v>15969792</v>
      </c>
      <c r="AA184" s="66">
        <v>16347124</v>
      </c>
      <c r="AB184" s="66">
        <v>16740664</v>
      </c>
      <c r="AC184" s="66">
        <v>17141610</v>
      </c>
      <c r="AD184" s="66">
        <v>17540571</v>
      </c>
      <c r="AE184" s="66">
        <v>17936926</v>
      </c>
      <c r="AF184" s="66">
        <v>18326204</v>
      </c>
      <c r="AG184" s="66">
        <v>18720745</v>
      </c>
      <c r="AH184" s="66">
        <v>19145077</v>
      </c>
      <c r="AI184" s="66">
        <v>19616530</v>
      </c>
      <c r="AJ184" s="66">
        <v>20130779</v>
      </c>
      <c r="AK184" s="66">
        <v>20702133</v>
      </c>
      <c r="AL184" s="66">
        <v>21267359</v>
      </c>
      <c r="AM184" s="66">
        <v>21794751</v>
      </c>
      <c r="AN184" s="66">
        <v>22305571</v>
      </c>
      <c r="AO184" s="66">
        <v>22783969</v>
      </c>
      <c r="AP184" s="66">
        <v>23249417</v>
      </c>
      <c r="AQ184" s="66">
        <v>23703328</v>
      </c>
      <c r="AR184" s="66">
        <v>24143157</v>
      </c>
      <c r="AS184" s="66">
        <v>24559500</v>
      </c>
      <c r="AT184" s="66">
        <v>24956071</v>
      </c>
      <c r="AU184" s="66">
        <v>25332178</v>
      </c>
      <c r="AV184" s="66">
        <v>25682908</v>
      </c>
      <c r="AW184" s="66">
        <v>26003965</v>
      </c>
      <c r="AX184" s="66">
        <v>26285110</v>
      </c>
      <c r="AY184" s="66">
        <v>26518971</v>
      </c>
      <c r="AZ184" s="66">
        <v>26713655</v>
      </c>
      <c r="BA184" s="66">
        <v>26881544</v>
      </c>
      <c r="BB184" s="66">
        <v>27026941</v>
      </c>
      <c r="BC184" s="66">
        <v>27161567</v>
      </c>
      <c r="BD184" s="66">
        <v>27266399</v>
      </c>
      <c r="BE184" s="66">
        <v>27330694</v>
      </c>
      <c r="BF184" s="66">
        <v>27381555</v>
      </c>
      <c r="BG184" s="66">
        <v>27462106</v>
      </c>
      <c r="BH184" s="66">
        <v>27610325</v>
      </c>
      <c r="BI184" s="66">
        <v>27861186</v>
      </c>
      <c r="BJ184" s="66">
        <v>28183426</v>
      </c>
      <c r="BK184" s="66">
        <v>28506712</v>
      </c>
      <c r="BL184" s="66">
        <v>28832496</v>
      </c>
      <c r="BM184" s="66">
        <v>29348627</v>
      </c>
      <c r="BN184" s="66">
        <v>30034989</v>
      </c>
      <c r="BO184" s="66">
        <v>30547580</v>
      </c>
      <c r="BP184" s="66">
        <v>30896590</v>
      </c>
      <c r="BQ184" s="204" t="s">
        <v>139</v>
      </c>
    </row>
    <row r="185" spans="1:69" x14ac:dyDescent="0.2">
      <c r="A185" s="204" t="s">
        <v>494</v>
      </c>
      <c r="B185" s="204" t="s">
        <v>495</v>
      </c>
      <c r="C185" s="204" t="s">
        <v>168</v>
      </c>
      <c r="D185" s="204" t="s">
        <v>169</v>
      </c>
      <c r="E185" s="66">
        <v>4582</v>
      </c>
      <c r="F185" s="66">
        <v>4753</v>
      </c>
      <c r="G185" s="66">
        <v>4950</v>
      </c>
      <c r="H185" s="66">
        <v>5198</v>
      </c>
      <c r="I185" s="66">
        <v>5484</v>
      </c>
      <c r="J185" s="66">
        <v>5804</v>
      </c>
      <c r="K185" s="66">
        <v>6021</v>
      </c>
      <c r="L185" s="66">
        <v>6114</v>
      </c>
      <c r="M185" s="66">
        <v>6288</v>
      </c>
      <c r="N185" s="66">
        <v>6508</v>
      </c>
      <c r="O185" s="66">
        <v>6663</v>
      </c>
      <c r="P185" s="66">
        <v>6778</v>
      </c>
      <c r="Q185" s="66">
        <v>6883</v>
      </c>
      <c r="R185" s="66">
        <v>6990</v>
      </c>
      <c r="S185" s="66">
        <v>7096</v>
      </c>
      <c r="T185" s="66">
        <v>7199</v>
      </c>
      <c r="U185" s="66">
        <v>7306</v>
      </c>
      <c r="V185" s="66">
        <v>7441</v>
      </c>
      <c r="W185" s="66">
        <v>7541</v>
      </c>
      <c r="X185" s="66">
        <v>7586</v>
      </c>
      <c r="Y185" s="66">
        <v>7635</v>
      </c>
      <c r="Z185" s="66">
        <v>7691</v>
      </c>
      <c r="AA185" s="66">
        <v>7672</v>
      </c>
      <c r="AB185" s="66">
        <v>7832</v>
      </c>
      <c r="AC185" s="66">
        <v>8125</v>
      </c>
      <c r="AD185" s="66">
        <v>8313</v>
      </c>
      <c r="AE185" s="66">
        <v>8527</v>
      </c>
      <c r="AF185" s="66">
        <v>8759</v>
      </c>
      <c r="AG185" s="66">
        <v>9022</v>
      </c>
      <c r="AH185" s="66">
        <v>9306</v>
      </c>
      <c r="AI185" s="66">
        <v>9598</v>
      </c>
      <c r="AJ185" s="66">
        <v>9902</v>
      </c>
      <c r="AK185" s="66">
        <v>10129</v>
      </c>
      <c r="AL185" s="66">
        <v>10226</v>
      </c>
      <c r="AM185" s="66">
        <v>10274</v>
      </c>
      <c r="AN185" s="66">
        <v>10316</v>
      </c>
      <c r="AO185" s="66">
        <v>10345</v>
      </c>
      <c r="AP185" s="66">
        <v>10363</v>
      </c>
      <c r="AQ185" s="66">
        <v>10377</v>
      </c>
      <c r="AR185" s="66">
        <v>10383</v>
      </c>
      <c r="AS185" s="66">
        <v>10377</v>
      </c>
      <c r="AT185" s="66">
        <v>10363</v>
      </c>
      <c r="AU185" s="66">
        <v>10351</v>
      </c>
      <c r="AV185" s="66">
        <v>10344</v>
      </c>
      <c r="AW185" s="66">
        <v>10335</v>
      </c>
      <c r="AX185" s="66">
        <v>10318</v>
      </c>
      <c r="AY185" s="66">
        <v>10294</v>
      </c>
      <c r="AZ185" s="66">
        <v>10267</v>
      </c>
      <c r="BA185" s="66">
        <v>10243</v>
      </c>
      <c r="BB185" s="66">
        <v>10233</v>
      </c>
      <c r="BC185" s="66">
        <v>10241</v>
      </c>
      <c r="BD185" s="66">
        <v>10283</v>
      </c>
      <c r="BE185" s="66">
        <v>10444</v>
      </c>
      <c r="BF185" s="66">
        <v>10694</v>
      </c>
      <c r="BG185" s="66">
        <v>10940</v>
      </c>
      <c r="BH185" s="66">
        <v>11185</v>
      </c>
      <c r="BI185" s="66">
        <v>11437</v>
      </c>
      <c r="BJ185" s="66">
        <v>11682</v>
      </c>
      <c r="BK185" s="66">
        <v>11924</v>
      </c>
      <c r="BL185" s="66">
        <v>12132</v>
      </c>
      <c r="BM185" s="66">
        <v>12315</v>
      </c>
      <c r="BN185" s="66">
        <v>12511</v>
      </c>
      <c r="BO185" s="66">
        <v>12668</v>
      </c>
      <c r="BP185" s="66">
        <v>12780</v>
      </c>
      <c r="BQ185" s="204" t="s">
        <v>139</v>
      </c>
    </row>
    <row r="186" spans="1:69" x14ac:dyDescent="0.2">
      <c r="A186" s="204" t="s">
        <v>496</v>
      </c>
      <c r="B186" s="204" t="s">
        <v>497</v>
      </c>
      <c r="C186" s="204" t="s">
        <v>168</v>
      </c>
      <c r="D186" s="204" t="s">
        <v>169</v>
      </c>
      <c r="E186" s="66">
        <v>2371800</v>
      </c>
      <c r="F186" s="66">
        <v>2419700</v>
      </c>
      <c r="G186" s="66">
        <v>2482000</v>
      </c>
      <c r="H186" s="66">
        <v>2531800</v>
      </c>
      <c r="I186" s="66">
        <v>2585400</v>
      </c>
      <c r="J186" s="66">
        <v>2628400</v>
      </c>
      <c r="K186" s="66">
        <v>2675900</v>
      </c>
      <c r="L186" s="66">
        <v>2724100</v>
      </c>
      <c r="M186" s="66">
        <v>2748100</v>
      </c>
      <c r="N186" s="66">
        <v>2772800</v>
      </c>
      <c r="O186" s="66">
        <v>2810700</v>
      </c>
      <c r="P186" s="66">
        <v>2853000</v>
      </c>
      <c r="Q186" s="66">
        <v>2903900</v>
      </c>
      <c r="R186" s="66">
        <v>2961300</v>
      </c>
      <c r="S186" s="66">
        <v>3023700</v>
      </c>
      <c r="T186" s="66">
        <v>3083100</v>
      </c>
      <c r="U186" s="66">
        <v>3110500</v>
      </c>
      <c r="V186" s="66">
        <v>3120200</v>
      </c>
      <c r="W186" s="66">
        <v>3121200</v>
      </c>
      <c r="X186" s="66">
        <v>3109000</v>
      </c>
      <c r="Y186" s="66">
        <v>3112900</v>
      </c>
      <c r="Z186" s="66">
        <v>3124900</v>
      </c>
      <c r="AA186" s="66">
        <v>3156100</v>
      </c>
      <c r="AB186" s="66">
        <v>3199300</v>
      </c>
      <c r="AC186" s="66">
        <v>3227100</v>
      </c>
      <c r="AD186" s="66">
        <v>3247100</v>
      </c>
      <c r="AE186" s="66">
        <v>3246300</v>
      </c>
      <c r="AF186" s="66">
        <v>3274400</v>
      </c>
      <c r="AG186" s="66">
        <v>3283400</v>
      </c>
      <c r="AH186" s="66">
        <v>3299200</v>
      </c>
      <c r="AI186" s="66">
        <v>3329800</v>
      </c>
      <c r="AJ186" s="66">
        <v>3495100</v>
      </c>
      <c r="AK186" s="66">
        <v>3531700</v>
      </c>
      <c r="AL186" s="66">
        <v>3572200</v>
      </c>
      <c r="AM186" s="66">
        <v>3620000</v>
      </c>
      <c r="AN186" s="66">
        <v>3673400</v>
      </c>
      <c r="AO186" s="66">
        <v>3732000</v>
      </c>
      <c r="AP186" s="66">
        <v>3781300</v>
      </c>
      <c r="AQ186" s="66">
        <v>3815000</v>
      </c>
      <c r="AR186" s="66">
        <v>3835100</v>
      </c>
      <c r="AS186" s="66">
        <v>3857700</v>
      </c>
      <c r="AT186" s="66">
        <v>3880500</v>
      </c>
      <c r="AU186" s="66">
        <v>3948500</v>
      </c>
      <c r="AV186" s="66">
        <v>4027200</v>
      </c>
      <c r="AW186" s="66">
        <v>4087500</v>
      </c>
      <c r="AX186" s="66">
        <v>4133900</v>
      </c>
      <c r="AY186" s="66">
        <v>4184600</v>
      </c>
      <c r="AZ186" s="66">
        <v>4223800</v>
      </c>
      <c r="BA186" s="66">
        <v>4259800</v>
      </c>
      <c r="BB186" s="66">
        <v>4302600</v>
      </c>
      <c r="BC186" s="66">
        <v>4350700</v>
      </c>
      <c r="BD186" s="66">
        <v>4384000</v>
      </c>
      <c r="BE186" s="66">
        <v>4408100</v>
      </c>
      <c r="BF186" s="66">
        <v>4442100</v>
      </c>
      <c r="BG186" s="66">
        <v>4516500</v>
      </c>
      <c r="BH186" s="66">
        <v>4609400</v>
      </c>
      <c r="BI186" s="66">
        <v>4714100</v>
      </c>
      <c r="BJ186" s="66">
        <v>4813600</v>
      </c>
      <c r="BK186" s="66">
        <v>4900600</v>
      </c>
      <c r="BL186" s="66">
        <v>4979200</v>
      </c>
      <c r="BM186" s="66">
        <v>5090200</v>
      </c>
      <c r="BN186" s="66">
        <v>5111300</v>
      </c>
      <c r="BO186" s="66">
        <v>5117200</v>
      </c>
      <c r="BP186" s="66">
        <v>5223100</v>
      </c>
      <c r="BQ186" s="204" t="s">
        <v>139</v>
      </c>
    </row>
    <row r="187" spans="1:69" x14ac:dyDescent="0.2">
      <c r="A187" s="204" t="s">
        <v>498</v>
      </c>
      <c r="B187" s="204" t="s">
        <v>499</v>
      </c>
      <c r="C187" s="204" t="s">
        <v>168</v>
      </c>
      <c r="D187" s="204" t="s">
        <v>169</v>
      </c>
      <c r="E187" s="66">
        <v>807630906</v>
      </c>
      <c r="F187" s="66">
        <v>818832113</v>
      </c>
      <c r="G187" s="66">
        <v>830289099</v>
      </c>
      <c r="H187" s="66">
        <v>841722274</v>
      </c>
      <c r="I187" s="66">
        <v>853200694</v>
      </c>
      <c r="J187" s="66">
        <v>864404090</v>
      </c>
      <c r="K187" s="66">
        <v>875187633</v>
      </c>
      <c r="L187" s="66">
        <v>885770688</v>
      </c>
      <c r="M187" s="66">
        <v>896137038</v>
      </c>
      <c r="N187" s="66">
        <v>906483797</v>
      </c>
      <c r="O187" s="66">
        <v>916668377</v>
      </c>
      <c r="P187" s="66">
        <v>928686457</v>
      </c>
      <c r="Q187" s="66">
        <v>939481333</v>
      </c>
      <c r="R187" s="66">
        <v>949978422</v>
      </c>
      <c r="S187" s="66">
        <v>960279174</v>
      </c>
      <c r="T187" s="66">
        <v>970331948</v>
      </c>
      <c r="U187" s="66">
        <v>979795121</v>
      </c>
      <c r="V187" s="66">
        <v>989288517</v>
      </c>
      <c r="W187" s="66">
        <v>998939909</v>
      </c>
      <c r="X187" s="66">
        <v>1008706437</v>
      </c>
      <c r="Y187" s="66">
        <v>1018252563</v>
      </c>
      <c r="Z187" s="66">
        <v>1027442087</v>
      </c>
      <c r="AA187" s="66">
        <v>1036208122</v>
      </c>
      <c r="AB187" s="66">
        <v>1044699000</v>
      </c>
      <c r="AC187" s="66">
        <v>1052818983</v>
      </c>
      <c r="AD187" s="66">
        <v>1060967506</v>
      </c>
      <c r="AE187" s="66">
        <v>1069253878</v>
      </c>
      <c r="AF187" s="66">
        <v>1077596775</v>
      </c>
      <c r="AG187" s="66">
        <v>1086103456</v>
      </c>
      <c r="AH187" s="66">
        <v>1095110298</v>
      </c>
      <c r="AI187" s="66">
        <v>1104791543</v>
      </c>
      <c r="AJ187" s="66">
        <v>1115756696</v>
      </c>
      <c r="AK187" s="66">
        <v>1126417384</v>
      </c>
      <c r="AL187" s="66">
        <v>1136605361</v>
      </c>
      <c r="AM187" s="66">
        <v>1146214585</v>
      </c>
      <c r="AN187" s="66">
        <v>1155551702</v>
      </c>
      <c r="AO187" s="66">
        <v>1164716390</v>
      </c>
      <c r="AP187" s="66">
        <v>1173865390</v>
      </c>
      <c r="AQ187" s="66">
        <v>1182690089</v>
      </c>
      <c r="AR187" s="66">
        <v>1191524686</v>
      </c>
      <c r="AS187" s="66">
        <v>1200179492</v>
      </c>
      <c r="AT187" s="66">
        <v>1209244330</v>
      </c>
      <c r="AU187" s="66">
        <v>1218395106</v>
      </c>
      <c r="AV187" s="66">
        <v>1227424218</v>
      </c>
      <c r="AW187" s="66">
        <v>1236495045</v>
      </c>
      <c r="AX187" s="66">
        <v>1245446032</v>
      </c>
      <c r="AY187" s="66">
        <v>1254649829</v>
      </c>
      <c r="AZ187" s="66">
        <v>1263898714</v>
      </c>
      <c r="BA187" s="66">
        <v>1273582233</v>
      </c>
      <c r="BB187" s="66">
        <v>1282496705</v>
      </c>
      <c r="BC187" s="66">
        <v>1290949310</v>
      </c>
      <c r="BD187" s="66">
        <v>1297593832</v>
      </c>
      <c r="BE187" s="66">
        <v>1305512665</v>
      </c>
      <c r="BF187" s="66">
        <v>1313642010</v>
      </c>
      <c r="BG187" s="66">
        <v>1322072133</v>
      </c>
      <c r="BH187" s="66">
        <v>1330316951</v>
      </c>
      <c r="BI187" s="66">
        <v>1338792226</v>
      </c>
      <c r="BJ187" s="66">
        <v>1346867182</v>
      </c>
      <c r="BK187" s="66">
        <v>1354843844</v>
      </c>
      <c r="BL187" s="66">
        <v>1362032167</v>
      </c>
      <c r="BM187" s="66">
        <v>1369502262</v>
      </c>
      <c r="BN187" s="66">
        <v>1371972508</v>
      </c>
      <c r="BO187" s="66">
        <v>1377465841</v>
      </c>
      <c r="BP187" s="66">
        <v>1385005653</v>
      </c>
      <c r="BQ187" s="204" t="s">
        <v>139</v>
      </c>
    </row>
    <row r="188" spans="1:69" x14ac:dyDescent="0.2">
      <c r="A188" s="204" t="s">
        <v>500</v>
      </c>
      <c r="B188" s="204" t="s">
        <v>501</v>
      </c>
      <c r="C188" s="204" t="s">
        <v>168</v>
      </c>
      <c r="D188" s="204" t="s">
        <v>169</v>
      </c>
      <c r="E188" s="66">
        <v>536553</v>
      </c>
      <c r="F188" s="66">
        <v>546443</v>
      </c>
      <c r="G188" s="66">
        <v>557139</v>
      </c>
      <c r="H188" s="66">
        <v>568603</v>
      </c>
      <c r="I188" s="66">
        <v>580824</v>
      </c>
      <c r="J188" s="66">
        <v>593808</v>
      </c>
      <c r="K188" s="66">
        <v>607538</v>
      </c>
      <c r="L188" s="66">
        <v>622042</v>
      </c>
      <c r="M188" s="66">
        <v>637379</v>
      </c>
      <c r="N188" s="66">
        <v>653593</v>
      </c>
      <c r="O188" s="66">
        <v>670693</v>
      </c>
      <c r="P188" s="66">
        <v>688803</v>
      </c>
      <c r="Q188" s="66">
        <v>708045</v>
      </c>
      <c r="R188" s="66">
        <v>728597</v>
      </c>
      <c r="S188" s="66">
        <v>754676</v>
      </c>
      <c r="T188" s="66">
        <v>787194</v>
      </c>
      <c r="U188" s="66">
        <v>824081</v>
      </c>
      <c r="V188" s="66">
        <v>866124</v>
      </c>
      <c r="W188" s="66">
        <v>912750</v>
      </c>
      <c r="X188" s="66">
        <v>963351</v>
      </c>
      <c r="Y188" s="66">
        <v>1017462</v>
      </c>
      <c r="Z188" s="66">
        <v>1075624</v>
      </c>
      <c r="AA188" s="66">
        <v>1138301</v>
      </c>
      <c r="AB188" s="66">
        <v>1204626</v>
      </c>
      <c r="AC188" s="66">
        <v>1273306</v>
      </c>
      <c r="AD188" s="66">
        <v>1353289</v>
      </c>
      <c r="AE188" s="66">
        <v>1443446</v>
      </c>
      <c r="AF188" s="66">
        <v>1533351</v>
      </c>
      <c r="AG188" s="66">
        <v>1623433</v>
      </c>
      <c r="AH188" s="66">
        <v>1713838</v>
      </c>
      <c r="AI188" s="66">
        <v>1804524</v>
      </c>
      <c r="AJ188" s="66">
        <v>1895187</v>
      </c>
      <c r="AK188" s="66">
        <v>1985227</v>
      </c>
      <c r="AL188" s="66">
        <v>2071868</v>
      </c>
      <c r="AM188" s="66">
        <v>2133675</v>
      </c>
      <c r="AN188" s="66">
        <v>2172672</v>
      </c>
      <c r="AO188" s="66">
        <v>2209958</v>
      </c>
      <c r="AP188" s="66">
        <v>2245588</v>
      </c>
      <c r="AQ188" s="66">
        <v>2279727</v>
      </c>
      <c r="AR188" s="66">
        <v>2312600</v>
      </c>
      <c r="AS188" s="66">
        <v>2344253</v>
      </c>
      <c r="AT188" s="66">
        <v>2374653</v>
      </c>
      <c r="AU188" s="66">
        <v>2403659</v>
      </c>
      <c r="AV188" s="66">
        <v>2431600</v>
      </c>
      <c r="AW188" s="66">
        <v>2468855</v>
      </c>
      <c r="AX188" s="66">
        <v>2515192</v>
      </c>
      <c r="AY188" s="66">
        <v>2560649</v>
      </c>
      <c r="AZ188" s="66">
        <v>2605700</v>
      </c>
      <c r="BA188" s="66">
        <v>2651028</v>
      </c>
      <c r="BB188" s="66">
        <v>2697537</v>
      </c>
      <c r="BC188" s="66">
        <v>2881914</v>
      </c>
      <c r="BD188" s="66">
        <v>3206870</v>
      </c>
      <c r="BE188" s="66">
        <v>3535579</v>
      </c>
      <c r="BF188" s="66">
        <v>3816680</v>
      </c>
      <c r="BG188" s="66">
        <v>4009267</v>
      </c>
      <c r="BH188" s="66">
        <v>4191776</v>
      </c>
      <c r="BI188" s="66">
        <v>4398070</v>
      </c>
      <c r="BJ188" s="66">
        <v>4541854</v>
      </c>
      <c r="BK188" s="66">
        <v>4601157</v>
      </c>
      <c r="BL188" s="66">
        <v>4602768</v>
      </c>
      <c r="BM188" s="66">
        <v>4543399</v>
      </c>
      <c r="BN188" s="66">
        <v>4520471</v>
      </c>
      <c r="BO188" s="66">
        <v>4576298</v>
      </c>
      <c r="BP188" s="66">
        <v>4644384</v>
      </c>
      <c r="BQ188" s="204" t="s">
        <v>139</v>
      </c>
    </row>
    <row r="189" spans="1:69" x14ac:dyDescent="0.2">
      <c r="A189" s="204" t="s">
        <v>502</v>
      </c>
      <c r="B189" s="204" t="s">
        <v>503</v>
      </c>
      <c r="C189" s="204" t="s">
        <v>168</v>
      </c>
      <c r="D189" s="204" t="s">
        <v>169</v>
      </c>
      <c r="E189" s="66">
        <v>5445174</v>
      </c>
      <c r="F189" s="66">
        <v>5532509</v>
      </c>
      <c r="G189" s="66">
        <v>5640179</v>
      </c>
      <c r="H189" s="66">
        <v>5749318</v>
      </c>
      <c r="I189" s="66">
        <v>5857846</v>
      </c>
      <c r="J189" s="66">
        <v>5962762</v>
      </c>
      <c r="K189" s="66">
        <v>6060863</v>
      </c>
      <c r="L189" s="66">
        <v>6152516</v>
      </c>
      <c r="M189" s="66">
        <v>6244897</v>
      </c>
      <c r="N189" s="66">
        <v>6341408</v>
      </c>
      <c r="O189" s="66">
        <v>6444640</v>
      </c>
      <c r="P189" s="66">
        <v>6558201</v>
      </c>
      <c r="Q189" s="66">
        <v>6677914</v>
      </c>
      <c r="R189" s="66">
        <v>6799972</v>
      </c>
      <c r="S189" s="66">
        <v>6918886</v>
      </c>
      <c r="T189" s="66">
        <v>7042972</v>
      </c>
      <c r="U189" s="66">
        <v>7179114</v>
      </c>
      <c r="V189" s="66">
        <v>7323252</v>
      </c>
      <c r="W189" s="66">
        <v>7467190</v>
      </c>
      <c r="X189" s="66">
        <v>7614238</v>
      </c>
      <c r="Y189" s="66">
        <v>7762924</v>
      </c>
      <c r="Z189" s="66">
        <v>7905510</v>
      </c>
      <c r="AA189" s="66">
        <v>8047473</v>
      </c>
      <c r="AB189" s="66">
        <v>8189296</v>
      </c>
      <c r="AC189" s="66">
        <v>8333235</v>
      </c>
      <c r="AD189" s="66">
        <v>8490467</v>
      </c>
      <c r="AE189" s="66">
        <v>8657428</v>
      </c>
      <c r="AF189" s="66">
        <v>8831225</v>
      </c>
      <c r="AG189" s="66">
        <v>9011880</v>
      </c>
      <c r="AH189" s="66">
        <v>9197384</v>
      </c>
      <c r="AI189" s="66">
        <v>9392516</v>
      </c>
      <c r="AJ189" s="66">
        <v>9587391</v>
      </c>
      <c r="AK189" s="66">
        <v>9669343</v>
      </c>
      <c r="AL189" s="66">
        <v>9727386</v>
      </c>
      <c r="AM189" s="66">
        <v>9819529</v>
      </c>
      <c r="AN189" s="66">
        <v>9906710</v>
      </c>
      <c r="AO189" s="66">
        <v>10031623</v>
      </c>
      <c r="AP189" s="66">
        <v>10168611</v>
      </c>
      <c r="AQ189" s="66">
        <v>10308101</v>
      </c>
      <c r="AR189" s="66">
        <v>10465432</v>
      </c>
      <c r="AS189" s="66">
        <v>10620985</v>
      </c>
      <c r="AT189" s="66">
        <v>10764561</v>
      </c>
      <c r="AU189" s="66">
        <v>10909992</v>
      </c>
      <c r="AV189" s="66">
        <v>11056256</v>
      </c>
      <c r="AW189" s="66">
        <v>11222098</v>
      </c>
      <c r="AX189" s="66">
        <v>11405515</v>
      </c>
      <c r="AY189" s="66">
        <v>11594881</v>
      </c>
      <c r="AZ189" s="66">
        <v>11789816</v>
      </c>
      <c r="BA189" s="66">
        <v>11986192</v>
      </c>
      <c r="BB189" s="66">
        <v>12174812</v>
      </c>
      <c r="BC189" s="66">
        <v>12328684</v>
      </c>
      <c r="BD189" s="66">
        <v>12440374</v>
      </c>
      <c r="BE189" s="66">
        <v>12569929</v>
      </c>
      <c r="BF189" s="66">
        <v>12725773</v>
      </c>
      <c r="BG189" s="66">
        <v>12900102</v>
      </c>
      <c r="BH189" s="66">
        <v>13082531</v>
      </c>
      <c r="BI189" s="66">
        <v>13258300</v>
      </c>
      <c r="BJ189" s="66">
        <v>13439650</v>
      </c>
      <c r="BK189" s="66">
        <v>13608679</v>
      </c>
      <c r="BL189" s="66">
        <v>13751038</v>
      </c>
      <c r="BM189" s="66">
        <v>13853034</v>
      </c>
      <c r="BN189" s="66">
        <v>13943732</v>
      </c>
      <c r="BO189" s="66">
        <v>14095313</v>
      </c>
      <c r="BP189" s="66">
        <v>14240737</v>
      </c>
      <c r="BQ189" s="204" t="s">
        <v>139</v>
      </c>
    </row>
    <row r="190" spans="1:69" x14ac:dyDescent="0.2">
      <c r="A190" s="204" t="s">
        <v>504</v>
      </c>
      <c r="B190" s="204" t="s">
        <v>505</v>
      </c>
      <c r="C190" s="204" t="s">
        <v>168</v>
      </c>
      <c r="D190" s="204" t="s">
        <v>169</v>
      </c>
      <c r="E190" s="66">
        <v>45954226</v>
      </c>
      <c r="F190" s="66">
        <v>47060915</v>
      </c>
      <c r="G190" s="66">
        <v>48161841</v>
      </c>
      <c r="H190" s="66">
        <v>49325050</v>
      </c>
      <c r="I190" s="66">
        <v>50552592</v>
      </c>
      <c r="J190" s="66">
        <v>51841626</v>
      </c>
      <c r="K190" s="66">
        <v>53199414</v>
      </c>
      <c r="L190" s="66">
        <v>54629793</v>
      </c>
      <c r="M190" s="66">
        <v>56124743</v>
      </c>
      <c r="N190" s="66">
        <v>57676805</v>
      </c>
      <c r="O190" s="66">
        <v>59290872</v>
      </c>
      <c r="P190" s="66">
        <v>60878781</v>
      </c>
      <c r="Q190" s="66">
        <v>62509565</v>
      </c>
      <c r="R190" s="66">
        <v>64285624</v>
      </c>
      <c r="S190" s="66">
        <v>66149169</v>
      </c>
      <c r="T190" s="66">
        <v>68126999</v>
      </c>
      <c r="U190" s="66">
        <v>70230923</v>
      </c>
      <c r="V190" s="66">
        <v>72451105</v>
      </c>
      <c r="W190" s="66">
        <v>74789330</v>
      </c>
      <c r="X190" s="66">
        <v>77407341</v>
      </c>
      <c r="Y190" s="66">
        <v>80624057</v>
      </c>
      <c r="Z190" s="66">
        <v>84270202</v>
      </c>
      <c r="AA190" s="66">
        <v>87828198</v>
      </c>
      <c r="AB190" s="66">
        <v>91080372</v>
      </c>
      <c r="AC190" s="66">
        <v>94003867</v>
      </c>
      <c r="AD190" s="66">
        <v>97121552</v>
      </c>
      <c r="AE190" s="66">
        <v>100618523</v>
      </c>
      <c r="AF190" s="66">
        <v>104251093</v>
      </c>
      <c r="AG190" s="66">
        <v>107967838</v>
      </c>
      <c r="AH190" s="66">
        <v>111670386</v>
      </c>
      <c r="AI190" s="66">
        <v>115414069</v>
      </c>
      <c r="AJ190" s="66">
        <v>119203569</v>
      </c>
      <c r="AK190" s="66">
        <v>122375179</v>
      </c>
      <c r="AL190" s="66">
        <v>125546615</v>
      </c>
      <c r="AM190" s="66">
        <v>129245139</v>
      </c>
      <c r="AN190" s="66">
        <v>133117476</v>
      </c>
      <c r="AO190" s="66">
        <v>137234810</v>
      </c>
      <c r="AP190" s="66">
        <v>141330267</v>
      </c>
      <c r="AQ190" s="66">
        <v>145476106</v>
      </c>
      <c r="AR190" s="66">
        <v>149694462</v>
      </c>
      <c r="AS190" s="66">
        <v>154369924</v>
      </c>
      <c r="AT190" s="66">
        <v>159217727</v>
      </c>
      <c r="AU190" s="66">
        <v>163262807</v>
      </c>
      <c r="AV190" s="66">
        <v>166876680</v>
      </c>
      <c r="AW190" s="66">
        <v>170648620</v>
      </c>
      <c r="AX190" s="66">
        <v>174372098</v>
      </c>
      <c r="AY190" s="66">
        <v>178069984</v>
      </c>
      <c r="AZ190" s="66">
        <v>181924521</v>
      </c>
      <c r="BA190" s="66">
        <v>185931955</v>
      </c>
      <c r="BB190" s="66">
        <v>190123222</v>
      </c>
      <c r="BC190" s="66">
        <v>194454498</v>
      </c>
      <c r="BD190" s="66">
        <v>198602738</v>
      </c>
      <c r="BE190" s="66">
        <v>202205861</v>
      </c>
      <c r="BF190" s="66">
        <v>205337562</v>
      </c>
      <c r="BG190" s="66">
        <v>208251628</v>
      </c>
      <c r="BH190" s="66">
        <v>210969298</v>
      </c>
      <c r="BI190" s="66">
        <v>213524840</v>
      </c>
      <c r="BJ190" s="66">
        <v>216379655</v>
      </c>
      <c r="BK190" s="66">
        <v>219731479</v>
      </c>
      <c r="BL190" s="66">
        <v>223293280</v>
      </c>
      <c r="BM190" s="66">
        <v>227196741</v>
      </c>
      <c r="BN190" s="66">
        <v>231402117</v>
      </c>
      <c r="BO190" s="66">
        <v>235824862</v>
      </c>
      <c r="BP190" s="66">
        <v>240485658</v>
      </c>
      <c r="BQ190" s="204" t="s">
        <v>139</v>
      </c>
    </row>
    <row r="191" spans="1:69" x14ac:dyDescent="0.2">
      <c r="A191" s="204" t="s">
        <v>506</v>
      </c>
      <c r="B191" s="204" t="s">
        <v>507</v>
      </c>
      <c r="C191" s="204" t="s">
        <v>168</v>
      </c>
      <c r="D191" s="204" t="s">
        <v>169</v>
      </c>
      <c r="E191" s="66">
        <v>1126989</v>
      </c>
      <c r="F191" s="66">
        <v>1160832</v>
      </c>
      <c r="G191" s="66">
        <v>1196289</v>
      </c>
      <c r="H191" s="66">
        <v>1233267</v>
      </c>
      <c r="I191" s="66">
        <v>1271461</v>
      </c>
      <c r="J191" s="66">
        <v>1310556</v>
      </c>
      <c r="K191" s="66">
        <v>1350462</v>
      </c>
      <c r="L191" s="66">
        <v>1391072</v>
      </c>
      <c r="M191" s="66">
        <v>1432255</v>
      </c>
      <c r="N191" s="66">
        <v>1473965</v>
      </c>
      <c r="O191" s="66">
        <v>1516188</v>
      </c>
      <c r="P191" s="66">
        <v>1559072</v>
      </c>
      <c r="Q191" s="66">
        <v>1602646</v>
      </c>
      <c r="R191" s="66">
        <v>1646580</v>
      </c>
      <c r="S191" s="66">
        <v>1690676</v>
      </c>
      <c r="T191" s="66">
        <v>1734876</v>
      </c>
      <c r="U191" s="66">
        <v>1779037</v>
      </c>
      <c r="V191" s="66">
        <v>1823146</v>
      </c>
      <c r="W191" s="66">
        <v>1867313</v>
      </c>
      <c r="X191" s="66">
        <v>1911814</v>
      </c>
      <c r="Y191" s="66">
        <v>1956987</v>
      </c>
      <c r="Z191" s="66">
        <v>2003092</v>
      </c>
      <c r="AA191" s="66">
        <v>2050247</v>
      </c>
      <c r="AB191" s="66">
        <v>2098499</v>
      </c>
      <c r="AC191" s="66">
        <v>2147577</v>
      </c>
      <c r="AD191" s="66">
        <v>2197065</v>
      </c>
      <c r="AE191" s="66">
        <v>2246960</v>
      </c>
      <c r="AF191" s="66">
        <v>2297231</v>
      </c>
      <c r="AG191" s="66">
        <v>2347821</v>
      </c>
      <c r="AH191" s="66">
        <v>2398535</v>
      </c>
      <c r="AI191" s="66">
        <v>2449968</v>
      </c>
      <c r="AJ191" s="66">
        <v>2502044</v>
      </c>
      <c r="AK191" s="66">
        <v>2554382</v>
      </c>
      <c r="AL191" s="66">
        <v>2607499</v>
      </c>
      <c r="AM191" s="66">
        <v>2661385</v>
      </c>
      <c r="AN191" s="66">
        <v>2716067</v>
      </c>
      <c r="AO191" s="66">
        <v>2771606</v>
      </c>
      <c r="AP191" s="66">
        <v>2827992</v>
      </c>
      <c r="AQ191" s="66">
        <v>2885177</v>
      </c>
      <c r="AR191" s="66">
        <v>2943120</v>
      </c>
      <c r="AS191" s="66">
        <v>3001731</v>
      </c>
      <c r="AT191" s="66">
        <v>3061024</v>
      </c>
      <c r="AU191" s="66">
        <v>3120990</v>
      </c>
      <c r="AV191" s="66">
        <v>3181608</v>
      </c>
      <c r="AW191" s="66">
        <v>3243311</v>
      </c>
      <c r="AX191" s="66">
        <v>3305868</v>
      </c>
      <c r="AY191" s="66">
        <v>3368573</v>
      </c>
      <c r="AZ191" s="66">
        <v>3431614</v>
      </c>
      <c r="BA191" s="66">
        <v>3495276</v>
      </c>
      <c r="BB191" s="66">
        <v>3559343</v>
      </c>
      <c r="BC191" s="66">
        <v>3623617</v>
      </c>
      <c r="BD191" s="66">
        <v>3688674</v>
      </c>
      <c r="BE191" s="66">
        <v>3754862</v>
      </c>
      <c r="BF191" s="66">
        <v>3821556</v>
      </c>
      <c r="BG191" s="66">
        <v>3888793</v>
      </c>
      <c r="BH191" s="66">
        <v>3957099</v>
      </c>
      <c r="BI191" s="66">
        <v>4026336</v>
      </c>
      <c r="BJ191" s="66">
        <v>4096063</v>
      </c>
      <c r="BK191" s="66">
        <v>4165255</v>
      </c>
      <c r="BL191" s="66">
        <v>4232532</v>
      </c>
      <c r="BM191" s="66">
        <v>4294396</v>
      </c>
      <c r="BN191" s="66">
        <v>4351267</v>
      </c>
      <c r="BO191" s="66">
        <v>4408581</v>
      </c>
      <c r="BP191" s="66">
        <v>4468087</v>
      </c>
      <c r="BQ191" s="204" t="s">
        <v>139</v>
      </c>
    </row>
    <row r="192" spans="1:69" x14ac:dyDescent="0.2">
      <c r="A192" s="204" t="s">
        <v>508</v>
      </c>
      <c r="B192" s="204" t="s">
        <v>509</v>
      </c>
      <c r="C192" s="204" t="s">
        <v>168</v>
      </c>
      <c r="D192" s="204" t="s">
        <v>169</v>
      </c>
      <c r="E192" s="66">
        <v>10172207</v>
      </c>
      <c r="F192" s="66">
        <v>10478096</v>
      </c>
      <c r="G192" s="66">
        <v>10792094</v>
      </c>
      <c r="H192" s="66">
        <v>11112665</v>
      </c>
      <c r="I192" s="66">
        <v>11442301</v>
      </c>
      <c r="J192" s="66">
        <v>11781581</v>
      </c>
      <c r="K192" s="66">
        <v>12127990</v>
      </c>
      <c r="L192" s="66">
        <v>12481626</v>
      </c>
      <c r="M192" s="66">
        <v>12843249</v>
      </c>
      <c r="N192" s="66">
        <v>13213739</v>
      </c>
      <c r="O192" s="66">
        <v>13562371</v>
      </c>
      <c r="P192" s="66">
        <v>13911968</v>
      </c>
      <c r="Q192" s="66">
        <v>14292437</v>
      </c>
      <c r="R192" s="66">
        <v>14674785</v>
      </c>
      <c r="S192" s="66">
        <v>15057175</v>
      </c>
      <c r="T192" s="66">
        <v>15441497</v>
      </c>
      <c r="U192" s="66">
        <v>15826813</v>
      </c>
      <c r="V192" s="66">
        <v>16224613</v>
      </c>
      <c r="W192" s="66">
        <v>16638480</v>
      </c>
      <c r="X192" s="66">
        <v>17059185</v>
      </c>
      <c r="Y192" s="66">
        <v>17492406</v>
      </c>
      <c r="Z192" s="66">
        <v>17932344</v>
      </c>
      <c r="AA192" s="66">
        <v>18374372</v>
      </c>
      <c r="AB192" s="66">
        <v>18826906</v>
      </c>
      <c r="AC192" s="66">
        <v>19285646</v>
      </c>
      <c r="AD192" s="66">
        <v>19746610</v>
      </c>
      <c r="AE192" s="66">
        <v>20208437</v>
      </c>
      <c r="AF192" s="66">
        <v>20671360</v>
      </c>
      <c r="AG192" s="66">
        <v>21143799</v>
      </c>
      <c r="AH192" s="66">
        <v>21624311</v>
      </c>
      <c r="AI192" s="66">
        <v>22109099</v>
      </c>
      <c r="AJ192" s="66">
        <v>22583006</v>
      </c>
      <c r="AK192" s="66">
        <v>23047248</v>
      </c>
      <c r="AL192" s="66">
        <v>23513882</v>
      </c>
      <c r="AM192" s="66">
        <v>23983258</v>
      </c>
      <c r="AN192" s="66">
        <v>24449055</v>
      </c>
      <c r="AO192" s="66">
        <v>24907304</v>
      </c>
      <c r="AP192" s="66">
        <v>25365386</v>
      </c>
      <c r="AQ192" s="66">
        <v>25818226</v>
      </c>
      <c r="AR192" s="66">
        <v>26252239</v>
      </c>
      <c r="AS192" s="66">
        <v>26654439</v>
      </c>
      <c r="AT192" s="66">
        <v>27014909</v>
      </c>
      <c r="AU192" s="66">
        <v>27334503</v>
      </c>
      <c r="AV192" s="66">
        <v>27623341</v>
      </c>
      <c r="AW192" s="66">
        <v>27893911</v>
      </c>
      <c r="AX192" s="66">
        <v>28147267</v>
      </c>
      <c r="AY192" s="66">
        <v>28381078</v>
      </c>
      <c r="AZ192" s="66">
        <v>28600387</v>
      </c>
      <c r="BA192" s="66">
        <v>28806185</v>
      </c>
      <c r="BB192" s="66">
        <v>29009326</v>
      </c>
      <c r="BC192" s="66">
        <v>29229572</v>
      </c>
      <c r="BD192" s="66">
        <v>29477721</v>
      </c>
      <c r="BE192" s="66">
        <v>29749589</v>
      </c>
      <c r="BF192" s="66">
        <v>30038809</v>
      </c>
      <c r="BG192" s="66">
        <v>30353951</v>
      </c>
      <c r="BH192" s="66">
        <v>30711863</v>
      </c>
      <c r="BI192" s="66">
        <v>31132779</v>
      </c>
      <c r="BJ192" s="66">
        <v>31605486</v>
      </c>
      <c r="BK192" s="66">
        <v>32203944</v>
      </c>
      <c r="BL192" s="66">
        <v>32824861</v>
      </c>
      <c r="BM192" s="66">
        <v>33304756</v>
      </c>
      <c r="BN192" s="66">
        <v>33715471</v>
      </c>
      <c r="BO192" s="66">
        <v>34049588</v>
      </c>
      <c r="BP192" s="66">
        <v>34352719</v>
      </c>
      <c r="BQ192" s="204" t="s">
        <v>139</v>
      </c>
    </row>
    <row r="193" spans="1:69" x14ac:dyDescent="0.2">
      <c r="A193" s="204" t="s">
        <v>510</v>
      </c>
      <c r="B193" s="204" t="s">
        <v>511</v>
      </c>
      <c r="C193" s="204" t="s">
        <v>168</v>
      </c>
      <c r="D193" s="204" t="s">
        <v>169</v>
      </c>
      <c r="E193" s="66">
        <v>28486871</v>
      </c>
      <c r="F193" s="66">
        <v>29342411</v>
      </c>
      <c r="G193" s="66">
        <v>30185979</v>
      </c>
      <c r="H193" s="66">
        <v>31043711</v>
      </c>
      <c r="I193" s="66">
        <v>31916622</v>
      </c>
      <c r="J193" s="66">
        <v>32805538</v>
      </c>
      <c r="K193" s="66">
        <v>33704749</v>
      </c>
      <c r="L193" s="66">
        <v>34616857</v>
      </c>
      <c r="M193" s="66">
        <v>35544973</v>
      </c>
      <c r="N193" s="66">
        <v>36477170</v>
      </c>
      <c r="O193" s="66">
        <v>37435586</v>
      </c>
      <c r="P193" s="66">
        <v>38421746</v>
      </c>
      <c r="Q193" s="66">
        <v>39412479</v>
      </c>
      <c r="R193" s="66">
        <v>40406234</v>
      </c>
      <c r="S193" s="66">
        <v>41388324</v>
      </c>
      <c r="T193" s="66">
        <v>42394433</v>
      </c>
      <c r="U193" s="66">
        <v>43474370</v>
      </c>
      <c r="V193" s="66">
        <v>44646518</v>
      </c>
      <c r="W193" s="66">
        <v>45890739</v>
      </c>
      <c r="X193" s="66">
        <v>47154232</v>
      </c>
      <c r="Y193" s="66">
        <v>48419546</v>
      </c>
      <c r="Z193" s="66">
        <v>49679330</v>
      </c>
      <c r="AA193" s="66">
        <v>50938522</v>
      </c>
      <c r="AB193" s="66">
        <v>52219685</v>
      </c>
      <c r="AC193" s="66">
        <v>53514959</v>
      </c>
      <c r="AD193" s="66">
        <v>54812660</v>
      </c>
      <c r="AE193" s="66">
        <v>56109838</v>
      </c>
      <c r="AF193" s="66">
        <v>57415175</v>
      </c>
      <c r="AG193" s="66">
        <v>58755923</v>
      </c>
      <c r="AH193" s="66">
        <v>60127343</v>
      </c>
      <c r="AI193" s="66">
        <v>61558898</v>
      </c>
      <c r="AJ193" s="66">
        <v>63039751</v>
      </c>
      <c r="AK193" s="66">
        <v>64543525</v>
      </c>
      <c r="AL193" s="66">
        <v>66083321</v>
      </c>
      <c r="AM193" s="66">
        <v>67650283</v>
      </c>
      <c r="AN193" s="66">
        <v>69250468</v>
      </c>
      <c r="AO193" s="66">
        <v>70944969</v>
      </c>
      <c r="AP193" s="66">
        <v>72718837</v>
      </c>
      <c r="AQ193" s="66">
        <v>74491918</v>
      </c>
      <c r="AR193" s="66">
        <v>76249064</v>
      </c>
      <c r="AS193" s="66">
        <v>77958223</v>
      </c>
      <c r="AT193" s="66">
        <v>79626086</v>
      </c>
      <c r="AU193" s="66">
        <v>81285572</v>
      </c>
      <c r="AV193" s="66">
        <v>82942837</v>
      </c>
      <c r="AW193" s="66">
        <v>84607501</v>
      </c>
      <c r="AX193" s="66">
        <v>86261250</v>
      </c>
      <c r="AY193" s="66">
        <v>87901835</v>
      </c>
      <c r="AZ193" s="66">
        <v>89561377</v>
      </c>
      <c r="BA193" s="66">
        <v>91252326</v>
      </c>
      <c r="BB193" s="66">
        <v>92946951</v>
      </c>
      <c r="BC193" s="66">
        <v>94636700</v>
      </c>
      <c r="BD193" s="66">
        <v>96337913</v>
      </c>
      <c r="BE193" s="66">
        <v>98032317</v>
      </c>
      <c r="BF193" s="66">
        <v>99700107</v>
      </c>
      <c r="BG193" s="66">
        <v>101325201</v>
      </c>
      <c r="BH193" s="66">
        <v>103031365</v>
      </c>
      <c r="BI193" s="66">
        <v>104875266</v>
      </c>
      <c r="BJ193" s="66">
        <v>106738501</v>
      </c>
      <c r="BK193" s="66">
        <v>108568836</v>
      </c>
      <c r="BL193" s="66">
        <v>110380804</v>
      </c>
      <c r="BM193" s="66">
        <v>112190977</v>
      </c>
      <c r="BN193" s="66">
        <v>113880328</v>
      </c>
      <c r="BO193" s="66">
        <v>115559009</v>
      </c>
      <c r="BP193" s="66">
        <v>117337368</v>
      </c>
      <c r="BQ193" s="204" t="s">
        <v>139</v>
      </c>
    </row>
    <row r="194" spans="1:69" x14ac:dyDescent="0.2">
      <c r="A194" s="204" t="s">
        <v>512</v>
      </c>
      <c r="B194" s="204" t="s">
        <v>513</v>
      </c>
      <c r="C194" s="204" t="s">
        <v>168</v>
      </c>
      <c r="D194" s="204" t="s">
        <v>169</v>
      </c>
      <c r="E194" s="66">
        <v>9446</v>
      </c>
      <c r="F194" s="66">
        <v>9639</v>
      </c>
      <c r="G194" s="66">
        <v>9851</v>
      </c>
      <c r="H194" s="66">
        <v>10076</v>
      </c>
      <c r="I194" s="66">
        <v>10318</v>
      </c>
      <c r="J194" s="66">
        <v>10563</v>
      </c>
      <c r="K194" s="66">
        <v>10813</v>
      </c>
      <c r="L194" s="66">
        <v>10992</v>
      </c>
      <c r="M194" s="66">
        <v>11079</v>
      </c>
      <c r="N194" s="66">
        <v>11159</v>
      </c>
      <c r="O194" s="66">
        <v>11366</v>
      </c>
      <c r="P194" s="66">
        <v>11740</v>
      </c>
      <c r="Q194" s="66">
        <v>12172</v>
      </c>
      <c r="R194" s="66">
        <v>12541</v>
      </c>
      <c r="S194" s="66">
        <v>12662</v>
      </c>
      <c r="T194" s="66">
        <v>12607</v>
      </c>
      <c r="U194" s="66">
        <v>12539</v>
      </c>
      <c r="V194" s="66">
        <v>12463</v>
      </c>
      <c r="W194" s="66">
        <v>12387</v>
      </c>
      <c r="X194" s="66">
        <v>12300</v>
      </c>
      <c r="Y194" s="66">
        <v>12252</v>
      </c>
      <c r="Z194" s="66">
        <v>12386</v>
      </c>
      <c r="AA194" s="66">
        <v>12666</v>
      </c>
      <c r="AB194" s="66">
        <v>12973</v>
      </c>
      <c r="AC194" s="66">
        <v>13299</v>
      </c>
      <c r="AD194" s="66">
        <v>13644</v>
      </c>
      <c r="AE194" s="66">
        <v>13985</v>
      </c>
      <c r="AF194" s="66">
        <v>14309</v>
      </c>
      <c r="AG194" s="66">
        <v>14632</v>
      </c>
      <c r="AH194" s="66">
        <v>14957</v>
      </c>
      <c r="AI194" s="66">
        <v>15293</v>
      </c>
      <c r="AJ194" s="66">
        <v>15640</v>
      </c>
      <c r="AK194" s="66">
        <v>16004</v>
      </c>
      <c r="AL194" s="66">
        <v>16380</v>
      </c>
      <c r="AM194" s="66">
        <v>16770</v>
      </c>
      <c r="AN194" s="66">
        <v>17209</v>
      </c>
      <c r="AO194" s="66">
        <v>17732</v>
      </c>
      <c r="AP194" s="66">
        <v>18297</v>
      </c>
      <c r="AQ194" s="66">
        <v>18852</v>
      </c>
      <c r="AR194" s="66">
        <v>19380</v>
      </c>
      <c r="AS194" s="66">
        <v>19726</v>
      </c>
      <c r="AT194" s="66">
        <v>19828</v>
      </c>
      <c r="AU194" s="66">
        <v>19851</v>
      </c>
      <c r="AV194" s="66">
        <v>19880</v>
      </c>
      <c r="AW194" s="66">
        <v>19907</v>
      </c>
      <c r="AX194" s="66">
        <v>19831</v>
      </c>
      <c r="AY194" s="66">
        <v>19619</v>
      </c>
      <c r="AZ194" s="66">
        <v>19366</v>
      </c>
      <c r="BA194" s="66">
        <v>19102</v>
      </c>
      <c r="BB194" s="66">
        <v>18826</v>
      </c>
      <c r="BC194" s="66">
        <v>18540</v>
      </c>
      <c r="BD194" s="66">
        <v>18240</v>
      </c>
      <c r="BE194" s="66">
        <v>17946</v>
      </c>
      <c r="BF194" s="66">
        <v>17805</v>
      </c>
      <c r="BG194" s="66">
        <v>17796</v>
      </c>
      <c r="BH194" s="66">
        <v>17794</v>
      </c>
      <c r="BI194" s="66">
        <v>17816</v>
      </c>
      <c r="BJ194" s="66">
        <v>17837</v>
      </c>
      <c r="BK194" s="66">
        <v>17864</v>
      </c>
      <c r="BL194" s="66">
        <v>17916</v>
      </c>
      <c r="BM194" s="66">
        <v>17972</v>
      </c>
      <c r="BN194" s="66">
        <v>18024</v>
      </c>
      <c r="BO194" s="66">
        <v>18055</v>
      </c>
      <c r="BP194" s="66">
        <v>18058</v>
      </c>
      <c r="BQ194" s="204" t="s">
        <v>139</v>
      </c>
    </row>
    <row r="195" spans="1:69" x14ac:dyDescent="0.2">
      <c r="A195" s="204" t="s">
        <v>514</v>
      </c>
      <c r="B195" s="204" t="s">
        <v>515</v>
      </c>
      <c r="C195" s="204" t="s">
        <v>168</v>
      </c>
      <c r="D195" s="204" t="s">
        <v>169</v>
      </c>
      <c r="E195" s="66">
        <v>1985666</v>
      </c>
      <c r="F195" s="66">
        <v>2035672</v>
      </c>
      <c r="G195" s="66">
        <v>2082562</v>
      </c>
      <c r="H195" s="66">
        <v>2129222</v>
      </c>
      <c r="I195" s="66">
        <v>2175409</v>
      </c>
      <c r="J195" s="66">
        <v>2222178</v>
      </c>
      <c r="K195" s="66">
        <v>2271490</v>
      </c>
      <c r="L195" s="66">
        <v>2322647</v>
      </c>
      <c r="M195" s="66">
        <v>2375356</v>
      </c>
      <c r="N195" s="66">
        <v>2430922</v>
      </c>
      <c r="O195" s="66">
        <v>2489059</v>
      </c>
      <c r="P195" s="66">
        <v>2549315</v>
      </c>
      <c r="Q195" s="66">
        <v>2610700</v>
      </c>
      <c r="R195" s="66">
        <v>2672144</v>
      </c>
      <c r="S195" s="66">
        <v>2733313</v>
      </c>
      <c r="T195" s="66">
        <v>2794462</v>
      </c>
      <c r="U195" s="66">
        <v>2855837</v>
      </c>
      <c r="V195" s="66">
        <v>2917572</v>
      </c>
      <c r="W195" s="66">
        <v>2979606</v>
      </c>
      <c r="X195" s="66">
        <v>3041902</v>
      </c>
      <c r="Y195" s="66">
        <v>3104788</v>
      </c>
      <c r="Z195" s="66">
        <v>3169073</v>
      </c>
      <c r="AA195" s="66">
        <v>3235264</v>
      </c>
      <c r="AB195" s="66">
        <v>3303677</v>
      </c>
      <c r="AC195" s="66">
        <v>3374465</v>
      </c>
      <c r="AD195" s="66">
        <v>3447579</v>
      </c>
      <c r="AE195" s="66">
        <v>3522916</v>
      </c>
      <c r="AF195" s="66">
        <v>3600343</v>
      </c>
      <c r="AG195" s="66">
        <v>3679651</v>
      </c>
      <c r="AH195" s="66">
        <v>3764112</v>
      </c>
      <c r="AI195" s="66">
        <v>3864972</v>
      </c>
      <c r="AJ195" s="66">
        <v>3990995</v>
      </c>
      <c r="AK195" s="66">
        <v>4136644</v>
      </c>
      <c r="AL195" s="66">
        <v>4291588</v>
      </c>
      <c r="AM195" s="66">
        <v>4451694</v>
      </c>
      <c r="AN195" s="66">
        <v>4616439</v>
      </c>
      <c r="AO195" s="66">
        <v>4785895</v>
      </c>
      <c r="AP195" s="66">
        <v>4960439</v>
      </c>
      <c r="AQ195" s="66">
        <v>5138829</v>
      </c>
      <c r="AR195" s="66">
        <v>5321388</v>
      </c>
      <c r="AS195" s="66">
        <v>5508297</v>
      </c>
      <c r="AT195" s="66">
        <v>5698489</v>
      </c>
      <c r="AU195" s="66">
        <v>5892596</v>
      </c>
      <c r="AV195" s="66">
        <v>6090980</v>
      </c>
      <c r="AW195" s="66">
        <v>6293166</v>
      </c>
      <c r="AX195" s="66">
        <v>6498818</v>
      </c>
      <c r="AY195" s="66">
        <v>6708217</v>
      </c>
      <c r="AZ195" s="66">
        <v>6921066</v>
      </c>
      <c r="BA195" s="66">
        <v>7137988</v>
      </c>
      <c r="BB195" s="66">
        <v>7358890</v>
      </c>
      <c r="BC195" s="66">
        <v>7583269</v>
      </c>
      <c r="BD195" s="66">
        <v>7806637</v>
      </c>
      <c r="BE195" s="66">
        <v>8026545</v>
      </c>
      <c r="BF195" s="66">
        <v>8245627</v>
      </c>
      <c r="BG195" s="66">
        <v>8464153</v>
      </c>
      <c r="BH195" s="66">
        <v>8682174</v>
      </c>
      <c r="BI195" s="66">
        <v>8899169</v>
      </c>
      <c r="BJ195" s="66">
        <v>9114796</v>
      </c>
      <c r="BK195" s="66">
        <v>9329227</v>
      </c>
      <c r="BL195" s="66">
        <v>9542486</v>
      </c>
      <c r="BM195" s="66">
        <v>9749640</v>
      </c>
      <c r="BN195" s="66">
        <v>9949437</v>
      </c>
      <c r="BO195" s="66">
        <v>10142619</v>
      </c>
      <c r="BP195" s="66">
        <v>10329931</v>
      </c>
      <c r="BQ195" s="204" t="s">
        <v>139</v>
      </c>
    </row>
    <row r="196" spans="1:69" x14ac:dyDescent="0.2">
      <c r="A196" s="204" t="s">
        <v>30</v>
      </c>
      <c r="B196" s="204" t="s">
        <v>516</v>
      </c>
      <c r="C196" s="204" t="s">
        <v>168</v>
      </c>
      <c r="D196" s="204" t="s">
        <v>169</v>
      </c>
      <c r="E196" s="66">
        <v>29637450</v>
      </c>
      <c r="F196" s="66">
        <v>29964000</v>
      </c>
      <c r="G196" s="66">
        <v>30308500</v>
      </c>
      <c r="H196" s="66">
        <v>30712000</v>
      </c>
      <c r="I196" s="66">
        <v>31139450</v>
      </c>
      <c r="J196" s="66">
        <v>31444950</v>
      </c>
      <c r="K196" s="66">
        <v>31681000</v>
      </c>
      <c r="L196" s="66">
        <v>31987155</v>
      </c>
      <c r="M196" s="66">
        <v>32294655</v>
      </c>
      <c r="N196" s="66">
        <v>32548300</v>
      </c>
      <c r="O196" s="66">
        <v>32664300</v>
      </c>
      <c r="P196" s="66">
        <v>32783500</v>
      </c>
      <c r="Q196" s="66">
        <v>33055650</v>
      </c>
      <c r="R196" s="66">
        <v>33357200</v>
      </c>
      <c r="S196" s="66">
        <v>33678899</v>
      </c>
      <c r="T196" s="66">
        <v>34015199</v>
      </c>
      <c r="U196" s="66">
        <v>34356300</v>
      </c>
      <c r="V196" s="66">
        <v>34689050</v>
      </c>
      <c r="W196" s="66">
        <v>34965600</v>
      </c>
      <c r="X196" s="66">
        <v>35247217</v>
      </c>
      <c r="Y196" s="66">
        <v>35574150</v>
      </c>
      <c r="Z196" s="66">
        <v>35898587</v>
      </c>
      <c r="AA196" s="66">
        <v>36230481</v>
      </c>
      <c r="AB196" s="66">
        <v>36571808</v>
      </c>
      <c r="AC196" s="66">
        <v>36904134</v>
      </c>
      <c r="AD196" s="66">
        <v>37201885</v>
      </c>
      <c r="AE196" s="66">
        <v>37456119</v>
      </c>
      <c r="AF196" s="66">
        <v>37668045</v>
      </c>
      <c r="AG196" s="66">
        <v>37824487</v>
      </c>
      <c r="AH196" s="66">
        <v>37961529</v>
      </c>
      <c r="AI196" s="66">
        <v>38110782</v>
      </c>
      <c r="AJ196" s="66">
        <v>38246193</v>
      </c>
      <c r="AK196" s="66">
        <v>38363667</v>
      </c>
      <c r="AL196" s="66">
        <v>38461408</v>
      </c>
      <c r="AM196" s="66">
        <v>38542652</v>
      </c>
      <c r="AN196" s="66">
        <v>38594998</v>
      </c>
      <c r="AO196" s="66">
        <v>38624370</v>
      </c>
      <c r="AP196" s="66">
        <v>38649660</v>
      </c>
      <c r="AQ196" s="66">
        <v>38663481</v>
      </c>
      <c r="AR196" s="66">
        <v>38660271</v>
      </c>
      <c r="AS196" s="66">
        <v>38258629</v>
      </c>
      <c r="AT196" s="66">
        <v>38248076</v>
      </c>
      <c r="AU196" s="66">
        <v>38230364</v>
      </c>
      <c r="AV196" s="66">
        <v>38204570</v>
      </c>
      <c r="AW196" s="66">
        <v>38182222</v>
      </c>
      <c r="AX196" s="66">
        <v>38165445</v>
      </c>
      <c r="AY196" s="66">
        <v>38141267</v>
      </c>
      <c r="AZ196" s="66">
        <v>38120560</v>
      </c>
      <c r="BA196" s="66">
        <v>38125759</v>
      </c>
      <c r="BB196" s="66">
        <v>38151603</v>
      </c>
      <c r="BC196" s="66">
        <v>38042794</v>
      </c>
      <c r="BD196" s="66">
        <v>38063255</v>
      </c>
      <c r="BE196" s="66">
        <v>38063164</v>
      </c>
      <c r="BF196" s="66">
        <v>38040196</v>
      </c>
      <c r="BG196" s="66">
        <v>38011735</v>
      </c>
      <c r="BH196" s="66">
        <v>37986412</v>
      </c>
      <c r="BI196" s="66">
        <v>37970087</v>
      </c>
      <c r="BJ196" s="66">
        <v>37974826</v>
      </c>
      <c r="BK196" s="66">
        <v>37974750</v>
      </c>
      <c r="BL196" s="66">
        <v>37965475</v>
      </c>
      <c r="BM196" s="66">
        <v>37899070</v>
      </c>
      <c r="BN196" s="66">
        <v>37747124</v>
      </c>
      <c r="BO196" s="66">
        <v>36821749</v>
      </c>
      <c r="BP196" s="66">
        <v>36685849</v>
      </c>
      <c r="BQ196" s="204" t="s">
        <v>139</v>
      </c>
    </row>
    <row r="197" spans="1:69" x14ac:dyDescent="0.2">
      <c r="A197" s="204" t="s">
        <v>517</v>
      </c>
      <c r="B197" s="204" t="s">
        <v>518</v>
      </c>
      <c r="C197" s="204" t="s">
        <v>168</v>
      </c>
      <c r="D197" s="204" t="s">
        <v>169</v>
      </c>
      <c r="E197" s="66">
        <v>188484894</v>
      </c>
      <c r="F197" s="66">
        <v>192890980</v>
      </c>
      <c r="G197" s="66">
        <v>197549304</v>
      </c>
      <c r="H197" s="66">
        <v>202413011</v>
      </c>
      <c r="I197" s="66">
        <v>207480357</v>
      </c>
      <c r="J197" s="66">
        <v>212742196</v>
      </c>
      <c r="K197" s="66">
        <v>218153165</v>
      </c>
      <c r="L197" s="66">
        <v>223721654</v>
      </c>
      <c r="M197" s="66">
        <v>229504001</v>
      </c>
      <c r="N197" s="66">
        <v>235497996</v>
      </c>
      <c r="O197" s="66">
        <v>241726476</v>
      </c>
      <c r="P197" s="66">
        <v>248182949</v>
      </c>
      <c r="Q197" s="66">
        <v>254807021</v>
      </c>
      <c r="R197" s="66">
        <v>261772896</v>
      </c>
      <c r="S197" s="66">
        <v>269215218</v>
      </c>
      <c r="T197" s="66">
        <v>277019356</v>
      </c>
      <c r="U197" s="66">
        <v>285016249</v>
      </c>
      <c r="V197" s="66">
        <v>293346289</v>
      </c>
      <c r="W197" s="66">
        <v>302442287</v>
      </c>
      <c r="X197" s="66">
        <v>311978056</v>
      </c>
      <c r="Y197" s="66">
        <v>320890339</v>
      </c>
      <c r="Z197" s="66">
        <v>328651565</v>
      </c>
      <c r="AA197" s="66">
        <v>336918508</v>
      </c>
      <c r="AB197" s="66">
        <v>346223339</v>
      </c>
      <c r="AC197" s="66">
        <v>356024795</v>
      </c>
      <c r="AD197" s="66">
        <v>366116135</v>
      </c>
      <c r="AE197" s="66">
        <v>376136620</v>
      </c>
      <c r="AF197" s="66">
        <v>386270164</v>
      </c>
      <c r="AG197" s="66">
        <v>396251031</v>
      </c>
      <c r="AH197" s="66">
        <v>406731853</v>
      </c>
      <c r="AI197" s="66">
        <v>417144782</v>
      </c>
      <c r="AJ197" s="66">
        <v>427363888</v>
      </c>
      <c r="AK197" s="66">
        <v>439447569</v>
      </c>
      <c r="AL197" s="66">
        <v>453282283</v>
      </c>
      <c r="AM197" s="66">
        <v>468345219</v>
      </c>
      <c r="AN197" s="66">
        <v>483031809</v>
      </c>
      <c r="AO197" s="66">
        <v>495937962</v>
      </c>
      <c r="AP197" s="66">
        <v>508962926</v>
      </c>
      <c r="AQ197" s="66">
        <v>523022619</v>
      </c>
      <c r="AR197" s="66">
        <v>537918075</v>
      </c>
      <c r="AS197" s="66">
        <v>553089230</v>
      </c>
      <c r="AT197" s="66">
        <v>568734640</v>
      </c>
      <c r="AU197" s="66">
        <v>586023563</v>
      </c>
      <c r="AV197" s="66">
        <v>604077372</v>
      </c>
      <c r="AW197" s="66">
        <v>621974508</v>
      </c>
      <c r="AX197" s="66">
        <v>640493810</v>
      </c>
      <c r="AY197" s="66">
        <v>659115651</v>
      </c>
      <c r="AZ197" s="66">
        <v>677333522</v>
      </c>
      <c r="BA197" s="66">
        <v>697003893</v>
      </c>
      <c r="BB197" s="66">
        <v>718121906</v>
      </c>
      <c r="BC197" s="66">
        <v>739525992</v>
      </c>
      <c r="BD197" s="66">
        <v>761717101</v>
      </c>
      <c r="BE197" s="66">
        <v>784822780</v>
      </c>
      <c r="BF197" s="66">
        <v>808542070</v>
      </c>
      <c r="BG197" s="66">
        <v>832469778</v>
      </c>
      <c r="BH197" s="66">
        <v>856420253</v>
      </c>
      <c r="BI197" s="66">
        <v>880891473</v>
      </c>
      <c r="BJ197" s="66">
        <v>905987912</v>
      </c>
      <c r="BK197" s="66">
        <v>931467165</v>
      </c>
      <c r="BL197" s="66">
        <v>957503246</v>
      </c>
      <c r="BM197" s="66">
        <v>984213438</v>
      </c>
      <c r="BN197" s="66">
        <v>1011043183</v>
      </c>
      <c r="BO197" s="66">
        <v>1038012552</v>
      </c>
      <c r="BP197" s="66">
        <v>1065710613</v>
      </c>
      <c r="BQ197" s="204" t="s">
        <v>139</v>
      </c>
    </row>
    <row r="198" spans="1:69" x14ac:dyDescent="0.2">
      <c r="A198" s="204" t="s">
        <v>519</v>
      </c>
      <c r="B198" s="204" t="s">
        <v>520</v>
      </c>
      <c r="C198" s="204" t="s">
        <v>168</v>
      </c>
      <c r="D198" s="204" t="s">
        <v>169</v>
      </c>
      <c r="E198" s="66">
        <v>2358000</v>
      </c>
      <c r="F198" s="66">
        <v>2399722</v>
      </c>
      <c r="G198" s="66">
        <v>2450322</v>
      </c>
      <c r="H198" s="66">
        <v>2504530</v>
      </c>
      <c r="I198" s="66">
        <v>2554066</v>
      </c>
      <c r="J198" s="66">
        <v>2594000</v>
      </c>
      <c r="K198" s="66">
        <v>2624995</v>
      </c>
      <c r="L198" s="66">
        <v>2645674</v>
      </c>
      <c r="M198" s="66">
        <v>2662064</v>
      </c>
      <c r="N198" s="66">
        <v>2684150</v>
      </c>
      <c r="O198" s="66">
        <v>2718000</v>
      </c>
      <c r="P198" s="66">
        <v>2762190</v>
      </c>
      <c r="Q198" s="66">
        <v>2817256</v>
      </c>
      <c r="R198" s="66">
        <v>2878786</v>
      </c>
      <c r="S198" s="66">
        <v>2939299</v>
      </c>
      <c r="T198" s="66">
        <v>2994000</v>
      </c>
      <c r="U198" s="66">
        <v>3043854</v>
      </c>
      <c r="V198" s="66">
        <v>3088690</v>
      </c>
      <c r="W198" s="66">
        <v>3129421</v>
      </c>
      <c r="X198" s="66">
        <v>3168088</v>
      </c>
      <c r="Y198" s="66">
        <v>3206000</v>
      </c>
      <c r="Z198" s="66">
        <v>3242552</v>
      </c>
      <c r="AA198" s="66">
        <v>3277453</v>
      </c>
      <c r="AB198" s="66">
        <v>3311138</v>
      </c>
      <c r="AC198" s="66">
        <v>3344190</v>
      </c>
      <c r="AD198" s="66">
        <v>3377000</v>
      </c>
      <c r="AE198" s="66">
        <v>3409554</v>
      </c>
      <c r="AF198" s="66">
        <v>3441850</v>
      </c>
      <c r="AG198" s="66">
        <v>3473898</v>
      </c>
      <c r="AH198" s="66">
        <v>3505650</v>
      </c>
      <c r="AI198" s="66">
        <v>3537000</v>
      </c>
      <c r="AJ198" s="66">
        <v>3562110</v>
      </c>
      <c r="AK198" s="66">
        <v>3585176</v>
      </c>
      <c r="AL198" s="66">
        <v>3615497</v>
      </c>
      <c r="AM198" s="66">
        <v>3649237</v>
      </c>
      <c r="AN198" s="66">
        <v>3683103</v>
      </c>
      <c r="AO198" s="66">
        <v>3724655</v>
      </c>
      <c r="AP198" s="66">
        <v>3759430</v>
      </c>
      <c r="AQ198" s="66">
        <v>3781101</v>
      </c>
      <c r="AR198" s="66">
        <v>3800081</v>
      </c>
      <c r="AS198" s="66">
        <v>3810605</v>
      </c>
      <c r="AT198" s="66">
        <v>3818774</v>
      </c>
      <c r="AU198" s="66">
        <v>3823701</v>
      </c>
      <c r="AV198" s="66">
        <v>3826095</v>
      </c>
      <c r="AW198" s="66">
        <v>3826878</v>
      </c>
      <c r="AX198" s="66">
        <v>3821362</v>
      </c>
      <c r="AY198" s="66">
        <v>3805214</v>
      </c>
      <c r="AZ198" s="66">
        <v>3782995</v>
      </c>
      <c r="BA198" s="66">
        <v>3760866</v>
      </c>
      <c r="BB198" s="66">
        <v>3740410</v>
      </c>
      <c r="BC198" s="66">
        <v>3721525</v>
      </c>
      <c r="BD198" s="66">
        <v>3678732</v>
      </c>
      <c r="BE198" s="66">
        <v>3634488</v>
      </c>
      <c r="BF198" s="66">
        <v>3593077</v>
      </c>
      <c r="BG198" s="66">
        <v>3534874</v>
      </c>
      <c r="BH198" s="66">
        <v>3473232</v>
      </c>
      <c r="BI198" s="66">
        <v>3406672</v>
      </c>
      <c r="BJ198" s="66">
        <v>3325286</v>
      </c>
      <c r="BK198" s="66">
        <v>3193354</v>
      </c>
      <c r="BL198" s="66">
        <v>3193694</v>
      </c>
      <c r="BM198" s="66">
        <v>3281557</v>
      </c>
      <c r="BN198" s="66">
        <v>3262693</v>
      </c>
      <c r="BO198" s="66">
        <v>3220113</v>
      </c>
      <c r="BP198" s="66">
        <v>3205691</v>
      </c>
      <c r="BQ198" s="204" t="s">
        <v>139</v>
      </c>
    </row>
    <row r="199" spans="1:69" x14ac:dyDescent="0.2">
      <c r="A199" s="204" t="s">
        <v>732</v>
      </c>
      <c r="B199" s="204" t="s">
        <v>521</v>
      </c>
      <c r="C199" s="204" t="s">
        <v>168</v>
      </c>
      <c r="D199" s="204" t="s">
        <v>169</v>
      </c>
      <c r="E199" s="66">
        <v>11655666</v>
      </c>
      <c r="F199" s="66">
        <v>11916515</v>
      </c>
      <c r="G199" s="66">
        <v>12180505</v>
      </c>
      <c r="H199" s="66">
        <v>12475236</v>
      </c>
      <c r="I199" s="66">
        <v>12787523</v>
      </c>
      <c r="J199" s="66">
        <v>13105946</v>
      </c>
      <c r="K199" s="66">
        <v>13444048</v>
      </c>
      <c r="L199" s="66">
        <v>13821409</v>
      </c>
      <c r="M199" s="66">
        <v>14216305</v>
      </c>
      <c r="N199" s="66">
        <v>14605481</v>
      </c>
      <c r="O199" s="66">
        <v>14996879</v>
      </c>
      <c r="P199" s="66">
        <v>15381626</v>
      </c>
      <c r="Q199" s="66">
        <v>15768363</v>
      </c>
      <c r="R199" s="66">
        <v>16128122</v>
      </c>
      <c r="S199" s="66">
        <v>16437002</v>
      </c>
      <c r="T199" s="66">
        <v>16723252</v>
      </c>
      <c r="U199" s="66">
        <v>16987170</v>
      </c>
      <c r="V199" s="66">
        <v>17231389</v>
      </c>
      <c r="W199" s="66">
        <v>17472094</v>
      </c>
      <c r="X199" s="66">
        <v>17719172</v>
      </c>
      <c r="Y199" s="66">
        <v>17973650</v>
      </c>
      <c r="Z199" s="66">
        <v>18235202</v>
      </c>
      <c r="AA199" s="66">
        <v>18502087</v>
      </c>
      <c r="AB199" s="66">
        <v>18771363</v>
      </c>
      <c r="AC199" s="66">
        <v>19045154</v>
      </c>
      <c r="AD199" s="66">
        <v>19325487</v>
      </c>
      <c r="AE199" s="66">
        <v>19613038</v>
      </c>
      <c r="AF199" s="66">
        <v>19903893</v>
      </c>
      <c r="AG199" s="66">
        <v>20197464</v>
      </c>
      <c r="AH199" s="66">
        <v>20494965</v>
      </c>
      <c r="AI199" s="66">
        <v>20799523</v>
      </c>
      <c r="AJ199" s="66">
        <v>21115534</v>
      </c>
      <c r="AK199" s="66">
        <v>21439991</v>
      </c>
      <c r="AL199" s="66">
        <v>21773017</v>
      </c>
      <c r="AM199" s="66">
        <v>22105225</v>
      </c>
      <c r="AN199" s="66">
        <v>22385536</v>
      </c>
      <c r="AO199" s="66">
        <v>22614347</v>
      </c>
      <c r="AP199" s="66">
        <v>22827373</v>
      </c>
      <c r="AQ199" s="66">
        <v>23023636</v>
      </c>
      <c r="AR199" s="66">
        <v>23204498</v>
      </c>
      <c r="AS199" s="66">
        <v>23367059</v>
      </c>
      <c r="AT199" s="66">
        <v>23512522</v>
      </c>
      <c r="AU199" s="66">
        <v>23638411</v>
      </c>
      <c r="AV199" s="66">
        <v>23781707</v>
      </c>
      <c r="AW199" s="66">
        <v>23948930</v>
      </c>
      <c r="AX199" s="66">
        <v>24100982</v>
      </c>
      <c r="AY199" s="66">
        <v>24235761</v>
      </c>
      <c r="AZ199" s="66">
        <v>24356506</v>
      </c>
      <c r="BA199" s="66">
        <v>24469047</v>
      </c>
      <c r="BB199" s="66">
        <v>24581509</v>
      </c>
      <c r="BC199" s="66">
        <v>24686435</v>
      </c>
      <c r="BD199" s="66">
        <v>24783789</v>
      </c>
      <c r="BE199" s="66">
        <v>24887770</v>
      </c>
      <c r="BF199" s="66">
        <v>25001819</v>
      </c>
      <c r="BG199" s="66">
        <v>25126131</v>
      </c>
      <c r="BH199" s="66">
        <v>25258015</v>
      </c>
      <c r="BI199" s="66">
        <v>25389611</v>
      </c>
      <c r="BJ199" s="66">
        <v>25516321</v>
      </c>
      <c r="BK199" s="66">
        <v>25638149</v>
      </c>
      <c r="BL199" s="66">
        <v>25755441</v>
      </c>
      <c r="BM199" s="66">
        <v>25867467</v>
      </c>
      <c r="BN199" s="66">
        <v>25971909</v>
      </c>
      <c r="BO199" s="66">
        <v>26069416</v>
      </c>
      <c r="BP199" s="66">
        <v>26160821</v>
      </c>
      <c r="BQ199" s="204" t="s">
        <v>139</v>
      </c>
    </row>
    <row r="200" spans="1:69" x14ac:dyDescent="0.2">
      <c r="A200" s="204" t="s">
        <v>35</v>
      </c>
      <c r="B200" s="204" t="s">
        <v>522</v>
      </c>
      <c r="C200" s="204" t="s">
        <v>168</v>
      </c>
      <c r="D200" s="204" t="s">
        <v>169</v>
      </c>
      <c r="E200" s="66">
        <v>8857716</v>
      </c>
      <c r="F200" s="66">
        <v>8929316</v>
      </c>
      <c r="G200" s="66">
        <v>8993985</v>
      </c>
      <c r="H200" s="66">
        <v>9030355</v>
      </c>
      <c r="I200" s="66">
        <v>9035365</v>
      </c>
      <c r="J200" s="66">
        <v>8998595</v>
      </c>
      <c r="K200" s="66">
        <v>8930990</v>
      </c>
      <c r="L200" s="66">
        <v>8874520</v>
      </c>
      <c r="M200" s="66">
        <v>8836650</v>
      </c>
      <c r="N200" s="66">
        <v>8757705</v>
      </c>
      <c r="O200" s="66">
        <v>8680431</v>
      </c>
      <c r="P200" s="66">
        <v>8643756</v>
      </c>
      <c r="Q200" s="66">
        <v>8630430</v>
      </c>
      <c r="R200" s="66">
        <v>8633100</v>
      </c>
      <c r="S200" s="66">
        <v>8754365</v>
      </c>
      <c r="T200" s="66">
        <v>9093470</v>
      </c>
      <c r="U200" s="66">
        <v>9355810</v>
      </c>
      <c r="V200" s="66">
        <v>9455675</v>
      </c>
      <c r="W200" s="66">
        <v>9558250</v>
      </c>
      <c r="X200" s="66">
        <v>9661265</v>
      </c>
      <c r="Y200" s="66">
        <v>9766312</v>
      </c>
      <c r="Z200" s="66">
        <v>9851362</v>
      </c>
      <c r="AA200" s="66">
        <v>9911771</v>
      </c>
      <c r="AB200" s="66">
        <v>9957865</v>
      </c>
      <c r="AC200" s="66">
        <v>9996232</v>
      </c>
      <c r="AD200" s="66">
        <v>10023613</v>
      </c>
      <c r="AE200" s="66">
        <v>10032734</v>
      </c>
      <c r="AF200" s="66">
        <v>10030031</v>
      </c>
      <c r="AG200" s="66">
        <v>10019610</v>
      </c>
      <c r="AH200" s="66">
        <v>10005000</v>
      </c>
      <c r="AI200" s="66">
        <v>9983218</v>
      </c>
      <c r="AJ200" s="66">
        <v>9960235</v>
      </c>
      <c r="AK200" s="66">
        <v>9952494</v>
      </c>
      <c r="AL200" s="66">
        <v>9964675</v>
      </c>
      <c r="AM200" s="66">
        <v>9991525</v>
      </c>
      <c r="AN200" s="66">
        <v>10026176</v>
      </c>
      <c r="AO200" s="66">
        <v>10063945</v>
      </c>
      <c r="AP200" s="66">
        <v>10108977</v>
      </c>
      <c r="AQ200" s="66">
        <v>10160196</v>
      </c>
      <c r="AR200" s="66">
        <v>10217828</v>
      </c>
      <c r="AS200" s="66">
        <v>10289898</v>
      </c>
      <c r="AT200" s="66">
        <v>10362722</v>
      </c>
      <c r="AU200" s="66">
        <v>10419631</v>
      </c>
      <c r="AV200" s="66">
        <v>10458821</v>
      </c>
      <c r="AW200" s="66">
        <v>10483861</v>
      </c>
      <c r="AX200" s="66">
        <v>10503330</v>
      </c>
      <c r="AY200" s="66">
        <v>10522288</v>
      </c>
      <c r="AZ200" s="66">
        <v>10542964</v>
      </c>
      <c r="BA200" s="66">
        <v>10558177</v>
      </c>
      <c r="BB200" s="66">
        <v>10568247</v>
      </c>
      <c r="BC200" s="66">
        <v>10573100</v>
      </c>
      <c r="BD200" s="66">
        <v>10557560</v>
      </c>
      <c r="BE200" s="66">
        <v>10514844</v>
      </c>
      <c r="BF200" s="66">
        <v>10457295</v>
      </c>
      <c r="BG200" s="66">
        <v>10401062</v>
      </c>
      <c r="BH200" s="66">
        <v>10358076</v>
      </c>
      <c r="BI200" s="66">
        <v>10325452</v>
      </c>
      <c r="BJ200" s="66">
        <v>10300300</v>
      </c>
      <c r="BK200" s="66">
        <v>10283822</v>
      </c>
      <c r="BL200" s="66">
        <v>10286263</v>
      </c>
      <c r="BM200" s="66">
        <v>10297081</v>
      </c>
      <c r="BN200" s="66">
        <v>10361831</v>
      </c>
      <c r="BO200" s="66">
        <v>10409704</v>
      </c>
      <c r="BP200" s="66">
        <v>10525347</v>
      </c>
      <c r="BQ200" s="204" t="s">
        <v>139</v>
      </c>
    </row>
    <row r="201" spans="1:69" x14ac:dyDescent="0.2">
      <c r="A201" s="204" t="s">
        <v>523</v>
      </c>
      <c r="B201" s="204" t="s">
        <v>524</v>
      </c>
      <c r="C201" s="204" t="s">
        <v>168</v>
      </c>
      <c r="D201" s="204" t="s">
        <v>169</v>
      </c>
      <c r="E201" s="66">
        <v>1894829</v>
      </c>
      <c r="F201" s="66">
        <v>1941208</v>
      </c>
      <c r="G201" s="66">
        <v>1989376</v>
      </c>
      <c r="H201" s="66">
        <v>2039390</v>
      </c>
      <c r="I201" s="66">
        <v>2090840</v>
      </c>
      <c r="J201" s="66">
        <v>2143153</v>
      </c>
      <c r="K201" s="66">
        <v>2195955</v>
      </c>
      <c r="L201" s="66">
        <v>2248882</v>
      </c>
      <c r="M201" s="66">
        <v>2301887</v>
      </c>
      <c r="N201" s="66">
        <v>2355122</v>
      </c>
      <c r="O201" s="66">
        <v>2408787</v>
      </c>
      <c r="P201" s="66">
        <v>2463777</v>
      </c>
      <c r="Q201" s="66">
        <v>2521508</v>
      </c>
      <c r="R201" s="66">
        <v>2583160</v>
      </c>
      <c r="S201" s="66">
        <v>2648082</v>
      </c>
      <c r="T201" s="66">
        <v>2714664</v>
      </c>
      <c r="U201" s="66">
        <v>2782624</v>
      </c>
      <c r="V201" s="66">
        <v>2852430</v>
      </c>
      <c r="W201" s="66">
        <v>2924370</v>
      </c>
      <c r="X201" s="66">
        <v>2999415</v>
      </c>
      <c r="Y201" s="66">
        <v>3078912</v>
      </c>
      <c r="Z201" s="66">
        <v>3163299</v>
      </c>
      <c r="AA201" s="66">
        <v>3251678</v>
      </c>
      <c r="AB201" s="66">
        <v>3343276</v>
      </c>
      <c r="AC201" s="66">
        <v>3437892</v>
      </c>
      <c r="AD201" s="66">
        <v>3535498</v>
      </c>
      <c r="AE201" s="66">
        <v>3636027</v>
      </c>
      <c r="AF201" s="66">
        <v>3739050</v>
      </c>
      <c r="AG201" s="66">
        <v>3844437</v>
      </c>
      <c r="AH201" s="66">
        <v>3951288</v>
      </c>
      <c r="AI201" s="66">
        <v>4059195</v>
      </c>
      <c r="AJ201" s="66">
        <v>4167996</v>
      </c>
      <c r="AK201" s="66">
        <v>4277051</v>
      </c>
      <c r="AL201" s="66">
        <v>4386202</v>
      </c>
      <c r="AM201" s="66">
        <v>4495301</v>
      </c>
      <c r="AN201" s="66">
        <v>4603917</v>
      </c>
      <c r="AO201" s="66">
        <v>4711655</v>
      </c>
      <c r="AP201" s="66">
        <v>4818289</v>
      </c>
      <c r="AQ201" s="66">
        <v>4923449</v>
      </c>
      <c r="AR201" s="66">
        <v>5026031</v>
      </c>
      <c r="AS201" s="66">
        <v>5123819</v>
      </c>
      <c r="AT201" s="66">
        <v>5211541</v>
      </c>
      <c r="AU201" s="66">
        <v>5286512</v>
      </c>
      <c r="AV201" s="66">
        <v>5353254</v>
      </c>
      <c r="AW201" s="66">
        <v>5416324</v>
      </c>
      <c r="AX201" s="66">
        <v>5476878</v>
      </c>
      <c r="AY201" s="66">
        <v>5534675</v>
      </c>
      <c r="AZ201" s="66">
        <v>5590145</v>
      </c>
      <c r="BA201" s="66">
        <v>5645148</v>
      </c>
      <c r="BB201" s="66">
        <v>5702574</v>
      </c>
      <c r="BC201" s="66">
        <v>5768613</v>
      </c>
      <c r="BD201" s="66">
        <v>5843939</v>
      </c>
      <c r="BE201" s="66">
        <v>5923322</v>
      </c>
      <c r="BF201" s="66">
        <v>6005652</v>
      </c>
      <c r="BG201" s="66">
        <v>6090721</v>
      </c>
      <c r="BH201" s="66">
        <v>6177950</v>
      </c>
      <c r="BI201" s="66">
        <v>6266615</v>
      </c>
      <c r="BJ201" s="66">
        <v>6355404</v>
      </c>
      <c r="BK201" s="66">
        <v>6443328</v>
      </c>
      <c r="BL201" s="66">
        <v>6530026</v>
      </c>
      <c r="BM201" s="66">
        <v>6618695</v>
      </c>
      <c r="BN201" s="66">
        <v>6703799</v>
      </c>
      <c r="BO201" s="66">
        <v>6780744</v>
      </c>
      <c r="BP201" s="66">
        <v>6861524</v>
      </c>
      <c r="BQ201" s="204" t="s">
        <v>139</v>
      </c>
    </row>
    <row r="202" spans="1:69" x14ac:dyDescent="0.2">
      <c r="A202" s="204" t="s">
        <v>525</v>
      </c>
      <c r="B202" s="204" t="s">
        <v>526</v>
      </c>
      <c r="C202" s="204" t="s">
        <v>168</v>
      </c>
      <c r="D202" s="204" t="s">
        <v>169</v>
      </c>
      <c r="AI202" s="66">
        <v>1978248</v>
      </c>
      <c r="AJ202" s="66">
        <v>2068845</v>
      </c>
      <c r="AK202" s="66">
        <v>2163591</v>
      </c>
      <c r="AL202" s="66">
        <v>2262676</v>
      </c>
      <c r="AM202" s="66">
        <v>2366298</v>
      </c>
      <c r="AN202" s="66">
        <v>2474666</v>
      </c>
      <c r="AO202" s="66">
        <v>2587997</v>
      </c>
      <c r="AP202" s="66">
        <v>2706518</v>
      </c>
      <c r="AQ202" s="66">
        <v>2776568</v>
      </c>
      <c r="AR202" s="66">
        <v>2848431</v>
      </c>
      <c r="AS202" s="66">
        <v>2922153</v>
      </c>
      <c r="AT202" s="66">
        <v>2997784</v>
      </c>
      <c r="AU202" s="66">
        <v>3075373</v>
      </c>
      <c r="AV202" s="66">
        <v>3154969</v>
      </c>
      <c r="AW202" s="66">
        <v>3236626</v>
      </c>
      <c r="AX202" s="66">
        <v>3320396</v>
      </c>
      <c r="AY202" s="66">
        <v>3406334</v>
      </c>
      <c r="AZ202" s="66">
        <v>3494496</v>
      </c>
      <c r="BA202" s="66">
        <v>3591977</v>
      </c>
      <c r="BB202" s="66">
        <v>3689099</v>
      </c>
      <c r="BC202" s="66">
        <v>3786161</v>
      </c>
      <c r="BD202" s="66">
        <v>3882986</v>
      </c>
      <c r="BE202" s="66">
        <v>3979998</v>
      </c>
      <c r="BF202" s="66">
        <v>4076708</v>
      </c>
      <c r="BG202" s="66">
        <v>4173398</v>
      </c>
      <c r="BH202" s="66">
        <v>4270092</v>
      </c>
      <c r="BI202" s="66">
        <v>4367088</v>
      </c>
      <c r="BJ202" s="66">
        <v>4454805</v>
      </c>
      <c r="BK202" s="66">
        <v>4569087</v>
      </c>
      <c r="BL202" s="66">
        <v>4685306</v>
      </c>
      <c r="BM202" s="66">
        <v>4803269</v>
      </c>
      <c r="BN202" s="66">
        <v>4922749</v>
      </c>
      <c r="BO202" s="66">
        <v>5043612</v>
      </c>
      <c r="BP202" s="66">
        <v>5165775</v>
      </c>
      <c r="BQ202" s="204" t="s">
        <v>139</v>
      </c>
    </row>
    <row r="203" spans="1:69" x14ac:dyDescent="0.2">
      <c r="A203" s="204" t="s">
        <v>527</v>
      </c>
      <c r="B203" s="204" t="s">
        <v>528</v>
      </c>
      <c r="C203" s="204" t="s">
        <v>168</v>
      </c>
      <c r="D203" s="204" t="s">
        <v>169</v>
      </c>
      <c r="E203" s="66">
        <v>905537</v>
      </c>
      <c r="F203" s="66">
        <v>932520</v>
      </c>
      <c r="G203" s="66">
        <v>960258</v>
      </c>
      <c r="H203" s="66">
        <v>988767</v>
      </c>
      <c r="I203" s="66">
        <v>1017629</v>
      </c>
      <c r="J203" s="66">
        <v>1046929</v>
      </c>
      <c r="K203" s="66">
        <v>1075580</v>
      </c>
      <c r="L203" s="66">
        <v>1102445</v>
      </c>
      <c r="M203" s="66">
        <v>1128479</v>
      </c>
      <c r="N203" s="66">
        <v>1154784</v>
      </c>
      <c r="O203" s="66">
        <v>1180979</v>
      </c>
      <c r="P203" s="66">
        <v>1206288</v>
      </c>
      <c r="Q203" s="66">
        <v>1230989</v>
      </c>
      <c r="R203" s="66">
        <v>1255419</v>
      </c>
      <c r="S203" s="66">
        <v>1280025</v>
      </c>
      <c r="T203" s="66">
        <v>1305437</v>
      </c>
      <c r="U203" s="66">
        <v>1332485</v>
      </c>
      <c r="V203" s="66">
        <v>1361037</v>
      </c>
      <c r="W203" s="66">
        <v>1390769</v>
      </c>
      <c r="X203" s="66">
        <v>1422213</v>
      </c>
      <c r="Y203" s="66">
        <v>1454737</v>
      </c>
      <c r="Z203" s="66">
        <v>1487956</v>
      </c>
      <c r="AA203" s="66">
        <v>1521474</v>
      </c>
      <c r="AB203" s="66">
        <v>1555359</v>
      </c>
      <c r="AC203" s="66">
        <v>1590087</v>
      </c>
      <c r="AD203" s="66">
        <v>1625232</v>
      </c>
      <c r="AE203" s="66">
        <v>1659314</v>
      </c>
      <c r="AF203" s="66">
        <v>1691381</v>
      </c>
      <c r="AG203" s="66">
        <v>1721273</v>
      </c>
      <c r="AH203" s="66">
        <v>1749210</v>
      </c>
      <c r="AI203" s="66">
        <v>1776243</v>
      </c>
      <c r="AJ203" s="66">
        <v>1800161</v>
      </c>
      <c r="AK203" s="66">
        <v>1822819</v>
      </c>
      <c r="AL203" s="66">
        <v>1846876</v>
      </c>
      <c r="AM203" s="66">
        <v>1870257</v>
      </c>
      <c r="AN203" s="66">
        <v>1892547</v>
      </c>
      <c r="AO203" s="66">
        <v>1917072</v>
      </c>
      <c r="AP203" s="66">
        <v>1945783</v>
      </c>
      <c r="AQ203" s="66">
        <v>1976146</v>
      </c>
      <c r="AR203" s="66">
        <v>2006341</v>
      </c>
      <c r="AS203" s="66">
        <v>2035672</v>
      </c>
      <c r="AT203" s="66">
        <v>2064193</v>
      </c>
      <c r="AU203" s="66">
        <v>2091909</v>
      </c>
      <c r="AV203" s="66">
        <v>2119122</v>
      </c>
      <c r="AW203" s="66">
        <v>2146140</v>
      </c>
      <c r="AX203" s="66">
        <v>2172802</v>
      </c>
      <c r="AY203" s="66">
        <v>2199540</v>
      </c>
      <c r="AZ203" s="66">
        <v>2226078</v>
      </c>
      <c r="BA203" s="66">
        <v>2251506</v>
      </c>
      <c r="BB203" s="66">
        <v>2276149</v>
      </c>
      <c r="BC203" s="66">
        <v>2301401</v>
      </c>
      <c r="BD203" s="66">
        <v>2327284</v>
      </c>
      <c r="BE203" s="66">
        <v>2353058</v>
      </c>
      <c r="BF203" s="66">
        <v>2379069</v>
      </c>
      <c r="BG203" s="66">
        <v>2405308</v>
      </c>
      <c r="BH203" s="66">
        <v>2431426</v>
      </c>
      <c r="BI203" s="66">
        <v>2457814</v>
      </c>
      <c r="BJ203" s="66">
        <v>2484263</v>
      </c>
      <c r="BK203" s="66">
        <v>2510226</v>
      </c>
      <c r="BL203" s="66">
        <v>2536070</v>
      </c>
      <c r="BM203" s="66">
        <v>2566819</v>
      </c>
      <c r="BN203" s="66">
        <v>2602173</v>
      </c>
      <c r="BO203" s="66">
        <v>2639019</v>
      </c>
      <c r="BP203" s="66">
        <v>2677728</v>
      </c>
      <c r="BQ203" s="204" t="s">
        <v>139</v>
      </c>
    </row>
    <row r="204" spans="1:69" x14ac:dyDescent="0.2">
      <c r="A204" s="204" t="s">
        <v>529</v>
      </c>
      <c r="B204" s="204" t="s">
        <v>530</v>
      </c>
      <c r="C204" s="204" t="s">
        <v>168</v>
      </c>
      <c r="D204" s="204" t="s">
        <v>169</v>
      </c>
      <c r="E204" s="66">
        <v>755575073</v>
      </c>
      <c r="F204" s="66">
        <v>764678914</v>
      </c>
      <c r="G204" s="66">
        <v>773971699</v>
      </c>
      <c r="H204" s="66">
        <v>783063134</v>
      </c>
      <c r="I204" s="66">
        <v>792060920</v>
      </c>
      <c r="J204" s="66">
        <v>800834639</v>
      </c>
      <c r="K204" s="66">
        <v>809130400</v>
      </c>
      <c r="L204" s="66">
        <v>817080267</v>
      </c>
      <c r="M204" s="66">
        <v>824785271</v>
      </c>
      <c r="N204" s="66">
        <v>832436871</v>
      </c>
      <c r="O204" s="66">
        <v>839994662</v>
      </c>
      <c r="P204" s="66">
        <v>849355911</v>
      </c>
      <c r="Q204" s="66">
        <v>857312419</v>
      </c>
      <c r="R204" s="66">
        <v>864799662</v>
      </c>
      <c r="S204" s="66">
        <v>872040235</v>
      </c>
      <c r="T204" s="66">
        <v>878923921</v>
      </c>
      <c r="U204" s="66">
        <v>885095643</v>
      </c>
      <c r="V204" s="66">
        <v>891148506</v>
      </c>
      <c r="W204" s="66">
        <v>897250576</v>
      </c>
      <c r="X204" s="66">
        <v>903640940</v>
      </c>
      <c r="Y204" s="66">
        <v>909780809</v>
      </c>
      <c r="Z204" s="66">
        <v>915881806</v>
      </c>
      <c r="AA204" s="66">
        <v>921481239</v>
      </c>
      <c r="AB204" s="66">
        <v>926626734</v>
      </c>
      <c r="AC204" s="66">
        <v>931426792</v>
      </c>
      <c r="AD204" s="66">
        <v>936237496</v>
      </c>
      <c r="AE204" s="66">
        <v>941302405</v>
      </c>
      <c r="AF204" s="66">
        <v>946544990</v>
      </c>
      <c r="AG204" s="66">
        <v>952006529</v>
      </c>
      <c r="AH204" s="66">
        <v>957909363</v>
      </c>
      <c r="AI204" s="66">
        <v>964048985</v>
      </c>
      <c r="AJ204" s="66">
        <v>971176019</v>
      </c>
      <c r="AK204" s="66">
        <v>977958696</v>
      </c>
      <c r="AL204" s="66">
        <v>984265557</v>
      </c>
      <c r="AM204" s="66">
        <v>989907298</v>
      </c>
      <c r="AN204" s="66">
        <v>995212216</v>
      </c>
      <c r="AO204" s="66">
        <v>1000693857</v>
      </c>
      <c r="AP204" s="66">
        <v>1005936747</v>
      </c>
      <c r="AQ204" s="66">
        <v>1010875500</v>
      </c>
      <c r="AR204" s="66">
        <v>1015710581</v>
      </c>
      <c r="AS204" s="66">
        <v>1020793420</v>
      </c>
      <c r="AT204" s="66">
        <v>1025680356</v>
      </c>
      <c r="AU204" s="66">
        <v>1030817778</v>
      </c>
      <c r="AV204" s="66">
        <v>1035933493</v>
      </c>
      <c r="AW204" s="66">
        <v>1041239406</v>
      </c>
      <c r="AX204" s="66">
        <v>1046467578</v>
      </c>
      <c r="AY204" s="66">
        <v>1052106051</v>
      </c>
      <c r="AZ204" s="66">
        <v>1058252734</v>
      </c>
      <c r="BA204" s="66">
        <v>1064632148</v>
      </c>
      <c r="BB204" s="66">
        <v>1070086582</v>
      </c>
      <c r="BC204" s="66">
        <v>1075047440</v>
      </c>
      <c r="BD204" s="66">
        <v>1077986944</v>
      </c>
      <c r="BE204" s="66">
        <v>1082488131</v>
      </c>
      <c r="BF204" s="66">
        <v>1087228563</v>
      </c>
      <c r="BG204" s="66">
        <v>1092176251</v>
      </c>
      <c r="BH204" s="66">
        <v>1097076319</v>
      </c>
      <c r="BI204" s="66">
        <v>1102054942</v>
      </c>
      <c r="BJ204" s="66">
        <v>1106262382</v>
      </c>
      <c r="BK204" s="66">
        <v>1110198958</v>
      </c>
      <c r="BL204" s="66">
        <v>1113410921</v>
      </c>
      <c r="BM204" s="66">
        <v>1117530670</v>
      </c>
      <c r="BN204" s="66">
        <v>1116651310</v>
      </c>
      <c r="BO204" s="66">
        <v>1114354147</v>
      </c>
      <c r="BP204" s="66">
        <v>1119478514</v>
      </c>
      <c r="BQ204" s="204" t="s">
        <v>139</v>
      </c>
    </row>
    <row r="205" spans="1:69" x14ac:dyDescent="0.2">
      <c r="A205" s="204" t="s">
        <v>531</v>
      </c>
      <c r="B205" s="204" t="s">
        <v>532</v>
      </c>
      <c r="C205" s="204" t="s">
        <v>168</v>
      </c>
      <c r="D205" s="204" t="s">
        <v>169</v>
      </c>
      <c r="E205" s="66">
        <v>84851</v>
      </c>
      <c r="F205" s="66">
        <v>86921</v>
      </c>
      <c r="G205" s="66">
        <v>89208</v>
      </c>
      <c r="H205" s="66">
        <v>91963</v>
      </c>
      <c r="I205" s="66">
        <v>95192</v>
      </c>
      <c r="J205" s="66">
        <v>98674</v>
      </c>
      <c r="K205" s="66">
        <v>102281</v>
      </c>
      <c r="L205" s="66">
        <v>105995</v>
      </c>
      <c r="M205" s="66">
        <v>109832</v>
      </c>
      <c r="N205" s="66">
        <v>113803</v>
      </c>
      <c r="O205" s="66">
        <v>117891</v>
      </c>
      <c r="P205" s="66">
        <v>122108</v>
      </c>
      <c r="Q205" s="66">
        <v>126457</v>
      </c>
      <c r="R205" s="66">
        <v>130883</v>
      </c>
      <c r="S205" s="66">
        <v>135349</v>
      </c>
      <c r="T205" s="66">
        <v>139833</v>
      </c>
      <c r="U205" s="66">
        <v>144356</v>
      </c>
      <c r="V205" s="66">
        <v>149007</v>
      </c>
      <c r="W205" s="66">
        <v>153745</v>
      </c>
      <c r="X205" s="66">
        <v>158563</v>
      </c>
      <c r="Y205" s="66">
        <v>163591</v>
      </c>
      <c r="Z205" s="66">
        <v>168892</v>
      </c>
      <c r="AA205" s="66">
        <v>174343</v>
      </c>
      <c r="AB205" s="66">
        <v>179042</v>
      </c>
      <c r="AC205" s="66">
        <v>183146</v>
      </c>
      <c r="AD205" s="66">
        <v>187578</v>
      </c>
      <c r="AE205" s="66">
        <v>192196</v>
      </c>
      <c r="AF205" s="66">
        <v>196856</v>
      </c>
      <c r="AG205" s="66">
        <v>201740</v>
      </c>
      <c r="AH205" s="66">
        <v>206571</v>
      </c>
      <c r="AI205" s="66">
        <v>211089</v>
      </c>
      <c r="AJ205" s="66">
        <v>215444</v>
      </c>
      <c r="AK205" s="66">
        <v>219621</v>
      </c>
      <c r="AL205" s="66">
        <v>223714</v>
      </c>
      <c r="AM205" s="66">
        <v>227682</v>
      </c>
      <c r="AN205" s="66">
        <v>231446</v>
      </c>
      <c r="AO205" s="66">
        <v>235189</v>
      </c>
      <c r="AP205" s="66">
        <v>239036</v>
      </c>
      <c r="AQ205" s="66">
        <v>242882</v>
      </c>
      <c r="AR205" s="66">
        <v>246821</v>
      </c>
      <c r="AS205" s="66">
        <v>250927</v>
      </c>
      <c r="AT205" s="66">
        <v>255049</v>
      </c>
      <c r="AU205" s="66">
        <v>259137</v>
      </c>
      <c r="AV205" s="66">
        <v>263173</v>
      </c>
      <c r="AW205" s="66">
        <v>267132</v>
      </c>
      <c r="AX205" s="66">
        <v>271060</v>
      </c>
      <c r="AY205" s="66">
        <v>274901</v>
      </c>
      <c r="AZ205" s="66">
        <v>278178</v>
      </c>
      <c r="BA205" s="66">
        <v>280558</v>
      </c>
      <c r="BB205" s="66">
        <v>282283</v>
      </c>
      <c r="BC205" s="66">
        <v>283788</v>
      </c>
      <c r="BD205" s="66">
        <v>285265</v>
      </c>
      <c r="BE205" s="66">
        <v>286584</v>
      </c>
      <c r="BF205" s="66">
        <v>288032</v>
      </c>
      <c r="BG205" s="66">
        <v>289873</v>
      </c>
      <c r="BH205" s="66">
        <v>291787</v>
      </c>
      <c r="BI205" s="66">
        <v>293541</v>
      </c>
      <c r="BJ205" s="66">
        <v>295450</v>
      </c>
      <c r="BK205" s="66">
        <v>297606</v>
      </c>
      <c r="BL205" s="66">
        <v>299717</v>
      </c>
      <c r="BM205" s="66">
        <v>301920</v>
      </c>
      <c r="BN205" s="66">
        <v>304032</v>
      </c>
      <c r="BO205" s="66">
        <v>306279</v>
      </c>
      <c r="BP205" s="66">
        <v>308872</v>
      </c>
      <c r="BQ205" s="204" t="s">
        <v>139</v>
      </c>
    </row>
    <row r="206" spans="1:69" x14ac:dyDescent="0.2">
      <c r="A206" s="204" t="s">
        <v>533</v>
      </c>
      <c r="B206" s="204" t="s">
        <v>534</v>
      </c>
      <c r="C206" s="204" t="s">
        <v>168</v>
      </c>
      <c r="D206" s="204" t="s">
        <v>169</v>
      </c>
      <c r="E206" s="66">
        <v>36385</v>
      </c>
      <c r="F206" s="66">
        <v>40111</v>
      </c>
      <c r="G206" s="66">
        <v>45123</v>
      </c>
      <c r="H206" s="66">
        <v>50950</v>
      </c>
      <c r="I206" s="66">
        <v>57531</v>
      </c>
      <c r="J206" s="66">
        <v>64843</v>
      </c>
      <c r="K206" s="66">
        <v>73102</v>
      </c>
      <c r="L206" s="66">
        <v>82517</v>
      </c>
      <c r="M206" s="66">
        <v>93022</v>
      </c>
      <c r="N206" s="66">
        <v>104517</v>
      </c>
      <c r="O206" s="66">
        <v>118007</v>
      </c>
      <c r="P206" s="66">
        <v>133096</v>
      </c>
      <c r="Q206" s="66">
        <v>148338</v>
      </c>
      <c r="R206" s="66">
        <v>163734</v>
      </c>
      <c r="S206" s="66">
        <v>179299</v>
      </c>
      <c r="T206" s="66">
        <v>195043</v>
      </c>
      <c r="U206" s="66">
        <v>210990</v>
      </c>
      <c r="V206" s="66">
        <v>227177</v>
      </c>
      <c r="W206" s="66">
        <v>243624</v>
      </c>
      <c r="X206" s="66">
        <v>260368</v>
      </c>
      <c r="Y206" s="66">
        <v>277450</v>
      </c>
      <c r="Z206" s="66">
        <v>294887</v>
      </c>
      <c r="AA206" s="66">
        <v>312608</v>
      </c>
      <c r="AB206" s="66">
        <v>330454</v>
      </c>
      <c r="AC206" s="66">
        <v>348241</v>
      </c>
      <c r="AD206" s="66">
        <v>365868</v>
      </c>
      <c r="AE206" s="66">
        <v>382328</v>
      </c>
      <c r="AF206" s="66">
        <v>397391</v>
      </c>
      <c r="AG206" s="66">
        <v>412142</v>
      </c>
      <c r="AH206" s="66">
        <v>426896</v>
      </c>
      <c r="AI206" s="66">
        <v>441675</v>
      </c>
      <c r="AJ206" s="66">
        <v>456486</v>
      </c>
      <c r="AK206" s="66">
        <v>471293</v>
      </c>
      <c r="AL206" s="66">
        <v>486041</v>
      </c>
      <c r="AM206" s="66">
        <v>500683</v>
      </c>
      <c r="AN206" s="66">
        <v>515133</v>
      </c>
      <c r="AO206" s="66">
        <v>529265</v>
      </c>
      <c r="AP206" s="66">
        <v>550591</v>
      </c>
      <c r="AQ206" s="66">
        <v>580997</v>
      </c>
      <c r="AR206" s="66">
        <v>613302</v>
      </c>
      <c r="AS206" s="66">
        <v>645937</v>
      </c>
      <c r="AT206" s="66">
        <v>678831</v>
      </c>
      <c r="AU206" s="66">
        <v>713186</v>
      </c>
      <c r="AV206" s="66">
        <v>748525</v>
      </c>
      <c r="AW206" s="66">
        <v>777943</v>
      </c>
      <c r="AX206" s="66">
        <v>848710</v>
      </c>
      <c r="AY206" s="66">
        <v>1015060</v>
      </c>
      <c r="AZ206" s="66">
        <v>1231893</v>
      </c>
      <c r="BA206" s="66">
        <v>1444277</v>
      </c>
      <c r="BB206" s="66">
        <v>1610274</v>
      </c>
      <c r="BC206" s="66">
        <v>1713504</v>
      </c>
      <c r="BD206" s="66">
        <v>1804171</v>
      </c>
      <c r="BE206" s="66">
        <v>1905660</v>
      </c>
      <c r="BF206" s="66">
        <v>2035501</v>
      </c>
      <c r="BG206" s="66">
        <v>2214465</v>
      </c>
      <c r="BH206" s="66">
        <v>2414573</v>
      </c>
      <c r="BI206" s="66">
        <v>2595166</v>
      </c>
      <c r="BJ206" s="66">
        <v>2711755</v>
      </c>
      <c r="BK206" s="66">
        <v>2766732</v>
      </c>
      <c r="BL206" s="66">
        <v>2807235</v>
      </c>
      <c r="BM206" s="66">
        <v>2760385</v>
      </c>
      <c r="BN206" s="66">
        <v>2688235</v>
      </c>
      <c r="BO206" s="66">
        <v>2695122</v>
      </c>
      <c r="BP206" s="66">
        <v>2716391</v>
      </c>
      <c r="BQ206" s="204" t="s">
        <v>139</v>
      </c>
    </row>
    <row r="207" spans="1:69" x14ac:dyDescent="0.2">
      <c r="A207" s="204" t="s">
        <v>23</v>
      </c>
      <c r="B207" s="204" t="s">
        <v>535</v>
      </c>
      <c r="C207" s="204" t="s">
        <v>168</v>
      </c>
      <c r="D207" s="204" t="s">
        <v>169</v>
      </c>
      <c r="E207" s="66">
        <v>18406905</v>
      </c>
      <c r="F207" s="66">
        <v>18555250</v>
      </c>
      <c r="G207" s="66">
        <v>18676550</v>
      </c>
      <c r="H207" s="66">
        <v>18797850</v>
      </c>
      <c r="I207" s="66">
        <v>18919126</v>
      </c>
      <c r="J207" s="66">
        <v>19031576</v>
      </c>
      <c r="K207" s="66">
        <v>19215450</v>
      </c>
      <c r="L207" s="66">
        <v>19534242</v>
      </c>
      <c r="M207" s="66">
        <v>19799831</v>
      </c>
      <c r="N207" s="66">
        <v>20009141</v>
      </c>
      <c r="O207" s="66">
        <v>20250398</v>
      </c>
      <c r="P207" s="66">
        <v>20461567</v>
      </c>
      <c r="Q207" s="66">
        <v>20657957</v>
      </c>
      <c r="R207" s="66">
        <v>20835681</v>
      </c>
      <c r="S207" s="66">
        <v>21029429</v>
      </c>
      <c r="T207" s="66">
        <v>21293583</v>
      </c>
      <c r="U207" s="66">
        <v>21551634</v>
      </c>
      <c r="V207" s="66">
        <v>21756096</v>
      </c>
      <c r="W207" s="66">
        <v>21951464</v>
      </c>
      <c r="X207" s="66">
        <v>22090488</v>
      </c>
      <c r="Y207" s="66">
        <v>22207282</v>
      </c>
      <c r="Z207" s="66">
        <v>22353070</v>
      </c>
      <c r="AA207" s="66">
        <v>22475741</v>
      </c>
      <c r="AB207" s="66">
        <v>22560478</v>
      </c>
      <c r="AC207" s="66">
        <v>22640547</v>
      </c>
      <c r="AD207" s="66">
        <v>22732999</v>
      </c>
      <c r="AE207" s="66">
        <v>22836841</v>
      </c>
      <c r="AF207" s="66">
        <v>22949430</v>
      </c>
      <c r="AG207" s="66">
        <v>23057662</v>
      </c>
      <c r="AH207" s="66">
        <v>23161458</v>
      </c>
      <c r="AI207" s="66">
        <v>23201835</v>
      </c>
      <c r="AJ207" s="66">
        <v>23001155</v>
      </c>
      <c r="AK207" s="66">
        <v>22794284</v>
      </c>
      <c r="AL207" s="66">
        <v>22763280</v>
      </c>
      <c r="AM207" s="66">
        <v>22730211</v>
      </c>
      <c r="AN207" s="66">
        <v>22684270</v>
      </c>
      <c r="AO207" s="66">
        <v>22619004</v>
      </c>
      <c r="AP207" s="66">
        <v>22553978</v>
      </c>
      <c r="AQ207" s="66">
        <v>22507344</v>
      </c>
      <c r="AR207" s="66">
        <v>22472040</v>
      </c>
      <c r="AS207" s="66">
        <v>22442971</v>
      </c>
      <c r="AT207" s="66">
        <v>22131970</v>
      </c>
      <c r="AU207" s="66">
        <v>21730496</v>
      </c>
      <c r="AV207" s="66">
        <v>21574326</v>
      </c>
      <c r="AW207" s="66">
        <v>21451748</v>
      </c>
      <c r="AX207" s="66">
        <v>21319685</v>
      </c>
      <c r="AY207" s="66">
        <v>21193760</v>
      </c>
      <c r="AZ207" s="66">
        <v>20882982</v>
      </c>
      <c r="BA207" s="66">
        <v>20537875</v>
      </c>
      <c r="BB207" s="66">
        <v>20367487</v>
      </c>
      <c r="BC207" s="66">
        <v>20246871</v>
      </c>
      <c r="BD207" s="66">
        <v>20147528</v>
      </c>
      <c r="BE207" s="66">
        <v>20058035</v>
      </c>
      <c r="BF207" s="66">
        <v>19983693</v>
      </c>
      <c r="BG207" s="66">
        <v>19908979</v>
      </c>
      <c r="BH207" s="66">
        <v>19815616</v>
      </c>
      <c r="BI207" s="66">
        <v>19702267</v>
      </c>
      <c r="BJ207" s="66">
        <v>19588715</v>
      </c>
      <c r="BK207" s="66">
        <v>19473970</v>
      </c>
      <c r="BL207" s="66">
        <v>19371648</v>
      </c>
      <c r="BM207" s="66">
        <v>19265250</v>
      </c>
      <c r="BN207" s="66">
        <v>19122059</v>
      </c>
      <c r="BO207" s="66">
        <v>19047009</v>
      </c>
      <c r="BP207" s="66">
        <v>19056116</v>
      </c>
      <c r="BQ207" s="204" t="s">
        <v>139</v>
      </c>
    </row>
    <row r="208" spans="1:69" x14ac:dyDescent="0.2">
      <c r="A208" s="204" t="s">
        <v>536</v>
      </c>
      <c r="B208" s="204" t="s">
        <v>537</v>
      </c>
      <c r="C208" s="204" t="s">
        <v>168</v>
      </c>
      <c r="D208" s="204" t="s">
        <v>169</v>
      </c>
      <c r="E208" s="66">
        <v>119897000</v>
      </c>
      <c r="F208" s="66">
        <v>121236000</v>
      </c>
      <c r="G208" s="66">
        <v>122591000</v>
      </c>
      <c r="H208" s="66">
        <v>123960000</v>
      </c>
      <c r="I208" s="66">
        <v>125345000</v>
      </c>
      <c r="J208" s="66">
        <v>126745000</v>
      </c>
      <c r="K208" s="66">
        <v>127468000</v>
      </c>
      <c r="L208" s="66">
        <v>128196000</v>
      </c>
      <c r="M208" s="66">
        <v>128928000</v>
      </c>
      <c r="N208" s="66">
        <v>129664000</v>
      </c>
      <c r="O208" s="66">
        <v>130404000</v>
      </c>
      <c r="P208" s="66">
        <v>131155000</v>
      </c>
      <c r="Q208" s="66">
        <v>131909000</v>
      </c>
      <c r="R208" s="66">
        <v>132669000</v>
      </c>
      <c r="S208" s="66">
        <v>133432000</v>
      </c>
      <c r="T208" s="66">
        <v>134200000</v>
      </c>
      <c r="U208" s="66">
        <v>135147000</v>
      </c>
      <c r="V208" s="66">
        <v>136100000</v>
      </c>
      <c r="W208" s="66">
        <v>137060000</v>
      </c>
      <c r="X208" s="66">
        <v>138027000</v>
      </c>
      <c r="Y208" s="66">
        <v>139010000</v>
      </c>
      <c r="Z208" s="66">
        <v>139941000</v>
      </c>
      <c r="AA208" s="66">
        <v>140823000</v>
      </c>
      <c r="AB208" s="66">
        <v>141668000</v>
      </c>
      <c r="AC208" s="66">
        <v>142745000</v>
      </c>
      <c r="AD208" s="66">
        <v>143858000</v>
      </c>
      <c r="AE208" s="66">
        <v>144894000</v>
      </c>
      <c r="AF208" s="66">
        <v>145908000</v>
      </c>
      <c r="AG208" s="66">
        <v>146857000</v>
      </c>
      <c r="AH208" s="66">
        <v>147721000</v>
      </c>
      <c r="AI208" s="66">
        <v>147969406</v>
      </c>
      <c r="AJ208" s="66">
        <v>148394216</v>
      </c>
      <c r="AK208" s="66">
        <v>148538197</v>
      </c>
      <c r="AL208" s="66">
        <v>148458777</v>
      </c>
      <c r="AM208" s="66">
        <v>148407912</v>
      </c>
      <c r="AN208" s="66">
        <v>148375787</v>
      </c>
      <c r="AO208" s="66">
        <v>148160129</v>
      </c>
      <c r="AP208" s="66">
        <v>147915361</v>
      </c>
      <c r="AQ208" s="66">
        <v>147670784</v>
      </c>
      <c r="AR208" s="66">
        <v>147214776</v>
      </c>
      <c r="AS208" s="66">
        <v>146596869</v>
      </c>
      <c r="AT208" s="66">
        <v>145976482</v>
      </c>
      <c r="AU208" s="66">
        <v>145306497</v>
      </c>
      <c r="AV208" s="66">
        <v>144648618</v>
      </c>
      <c r="AW208" s="66">
        <v>144067316</v>
      </c>
      <c r="AX208" s="66">
        <v>143518814</v>
      </c>
      <c r="AY208" s="66">
        <v>143049637</v>
      </c>
      <c r="AZ208" s="66">
        <v>142805114</v>
      </c>
      <c r="BA208" s="66">
        <v>142742366</v>
      </c>
      <c r="BB208" s="66">
        <v>142785348</v>
      </c>
      <c r="BC208" s="66">
        <v>142849468</v>
      </c>
      <c r="BD208" s="66">
        <v>143018195</v>
      </c>
      <c r="BE208" s="66">
        <v>143378447</v>
      </c>
      <c r="BF208" s="66">
        <v>143805638</v>
      </c>
      <c r="BG208" s="66">
        <v>144237223</v>
      </c>
      <c r="BH208" s="66">
        <v>144640716</v>
      </c>
      <c r="BI208" s="66">
        <v>145015460</v>
      </c>
      <c r="BJ208" s="66">
        <v>145293260</v>
      </c>
      <c r="BK208" s="66">
        <v>145398106</v>
      </c>
      <c r="BL208" s="66">
        <v>145453291</v>
      </c>
      <c r="BM208" s="66">
        <v>145245148</v>
      </c>
      <c r="BN208" s="66">
        <v>144746762</v>
      </c>
      <c r="BO208" s="66">
        <v>144236933</v>
      </c>
      <c r="BP208" s="66">
        <v>143826130</v>
      </c>
      <c r="BQ208" s="204" t="s">
        <v>139</v>
      </c>
    </row>
    <row r="209" spans="1:69" x14ac:dyDescent="0.2">
      <c r="A209" s="204" t="s">
        <v>538</v>
      </c>
      <c r="B209" s="204" t="s">
        <v>539</v>
      </c>
      <c r="C209" s="204" t="s">
        <v>168</v>
      </c>
      <c r="D209" s="204" t="s">
        <v>169</v>
      </c>
      <c r="E209" s="66">
        <v>2966162</v>
      </c>
      <c r="F209" s="66">
        <v>3046654</v>
      </c>
      <c r="G209" s="66">
        <v>3122124</v>
      </c>
      <c r="H209" s="66">
        <v>3191311</v>
      </c>
      <c r="I209" s="66">
        <v>3263640</v>
      </c>
      <c r="J209" s="66">
        <v>3348631</v>
      </c>
      <c r="K209" s="66">
        <v>3444021</v>
      </c>
      <c r="L209" s="66">
        <v>3549461</v>
      </c>
      <c r="M209" s="66">
        <v>3662010</v>
      </c>
      <c r="N209" s="66">
        <v>3777879</v>
      </c>
      <c r="O209" s="66">
        <v>3896367</v>
      </c>
      <c r="P209" s="66">
        <v>4015403</v>
      </c>
      <c r="Q209" s="66">
        <v>4135579</v>
      </c>
      <c r="R209" s="66">
        <v>4259484</v>
      </c>
      <c r="S209" s="66">
        <v>4386369</v>
      </c>
      <c r="T209" s="66">
        <v>4515756</v>
      </c>
      <c r="U209" s="66">
        <v>4648207</v>
      </c>
      <c r="V209" s="66">
        <v>4783252</v>
      </c>
      <c r="W209" s="66">
        <v>4921953</v>
      </c>
      <c r="X209" s="66">
        <v>5074374</v>
      </c>
      <c r="Y209" s="66">
        <v>5247532</v>
      </c>
      <c r="Z209" s="66">
        <v>5441966</v>
      </c>
      <c r="AA209" s="66">
        <v>5652900</v>
      </c>
      <c r="AB209" s="66">
        <v>5859396</v>
      </c>
      <c r="AC209" s="66">
        <v>6056729</v>
      </c>
      <c r="AD209" s="66">
        <v>6266752</v>
      </c>
      <c r="AE209" s="66">
        <v>6497804</v>
      </c>
      <c r="AF209" s="66">
        <v>6735829</v>
      </c>
      <c r="AG209" s="66">
        <v>6953975</v>
      </c>
      <c r="AH209" s="66">
        <v>7141974</v>
      </c>
      <c r="AI209" s="66">
        <v>7319962</v>
      </c>
      <c r="AJ209" s="66">
        <v>7485681</v>
      </c>
      <c r="AK209" s="66">
        <v>7657208</v>
      </c>
      <c r="AL209" s="66">
        <v>7904740</v>
      </c>
      <c r="AM209" s="66">
        <v>6732665</v>
      </c>
      <c r="AN209" s="66">
        <v>5686897</v>
      </c>
      <c r="AO209" s="66">
        <v>6715510</v>
      </c>
      <c r="AP209" s="66">
        <v>7666732</v>
      </c>
      <c r="AQ209" s="66">
        <v>7914645</v>
      </c>
      <c r="AR209" s="66">
        <v>8009587</v>
      </c>
      <c r="AS209" s="66">
        <v>8109989</v>
      </c>
      <c r="AT209" s="66">
        <v>8223941</v>
      </c>
      <c r="AU209" s="66">
        <v>8372306</v>
      </c>
      <c r="AV209" s="66">
        <v>8567992</v>
      </c>
      <c r="AW209" s="66">
        <v>8791853</v>
      </c>
      <c r="AX209" s="66">
        <v>9026299</v>
      </c>
      <c r="AY209" s="66">
        <v>9270066</v>
      </c>
      <c r="AZ209" s="66">
        <v>9523168</v>
      </c>
      <c r="BA209" s="66">
        <v>9781996</v>
      </c>
      <c r="BB209" s="66">
        <v>10043737</v>
      </c>
      <c r="BC209" s="66">
        <v>10309031</v>
      </c>
      <c r="BD209" s="66">
        <v>10576932</v>
      </c>
      <c r="BE209" s="66">
        <v>10840334</v>
      </c>
      <c r="BF209" s="66">
        <v>11101350</v>
      </c>
      <c r="BG209" s="66">
        <v>11368451</v>
      </c>
      <c r="BH209" s="66">
        <v>11642959</v>
      </c>
      <c r="BI209" s="66">
        <v>11930899</v>
      </c>
      <c r="BJ209" s="66">
        <v>12230339</v>
      </c>
      <c r="BK209" s="66">
        <v>12531808</v>
      </c>
      <c r="BL209" s="66">
        <v>12835028</v>
      </c>
      <c r="BM209" s="66">
        <v>13146362</v>
      </c>
      <c r="BN209" s="66">
        <v>13461888</v>
      </c>
      <c r="BO209" s="66">
        <v>13776698</v>
      </c>
      <c r="BP209" s="66">
        <v>14094683</v>
      </c>
      <c r="BQ209" s="204" t="s">
        <v>139</v>
      </c>
    </row>
    <row r="210" spans="1:69" x14ac:dyDescent="0.2">
      <c r="A210" s="204" t="s">
        <v>540</v>
      </c>
      <c r="B210" s="204" t="s">
        <v>541</v>
      </c>
      <c r="C210" s="204" t="s">
        <v>168</v>
      </c>
      <c r="D210" s="204" t="s">
        <v>169</v>
      </c>
      <c r="E210" s="66">
        <v>571192428</v>
      </c>
      <c r="F210" s="66">
        <v>584794755</v>
      </c>
      <c r="G210" s="66">
        <v>598784274</v>
      </c>
      <c r="H210" s="66">
        <v>613149540</v>
      </c>
      <c r="I210" s="66">
        <v>627867470</v>
      </c>
      <c r="J210" s="66">
        <v>642649029</v>
      </c>
      <c r="K210" s="66">
        <v>657382046</v>
      </c>
      <c r="L210" s="66">
        <v>672401853</v>
      </c>
      <c r="M210" s="66">
        <v>688013461</v>
      </c>
      <c r="N210" s="66">
        <v>704112818</v>
      </c>
      <c r="O210" s="66">
        <v>720399195</v>
      </c>
      <c r="P210" s="66">
        <v>736135444</v>
      </c>
      <c r="Q210" s="66">
        <v>752397791</v>
      </c>
      <c r="R210" s="66">
        <v>770083670</v>
      </c>
      <c r="S210" s="66">
        <v>788213169</v>
      </c>
      <c r="T210" s="66">
        <v>806592758</v>
      </c>
      <c r="U210" s="66">
        <v>825140213</v>
      </c>
      <c r="V210" s="66">
        <v>844199483</v>
      </c>
      <c r="W210" s="66">
        <v>863852185</v>
      </c>
      <c r="X210" s="66">
        <v>884031584</v>
      </c>
      <c r="Y210" s="66">
        <v>904993069</v>
      </c>
      <c r="Z210" s="66">
        <v>926216545</v>
      </c>
      <c r="AA210" s="66">
        <v>948043890</v>
      </c>
      <c r="AB210" s="66">
        <v>970938323</v>
      </c>
      <c r="AC210" s="66">
        <v>994345688</v>
      </c>
      <c r="AD210" s="66">
        <v>1018142776</v>
      </c>
      <c r="AE210" s="66">
        <v>1042169001</v>
      </c>
      <c r="AF210" s="66">
        <v>1066371857</v>
      </c>
      <c r="AG210" s="66">
        <v>1091004504</v>
      </c>
      <c r="AH210" s="66">
        <v>1116147699</v>
      </c>
      <c r="AI210" s="66">
        <v>1141312704</v>
      </c>
      <c r="AJ210" s="66">
        <v>1166480561</v>
      </c>
      <c r="AK210" s="66">
        <v>1192390433</v>
      </c>
      <c r="AL210" s="66">
        <v>1219180082</v>
      </c>
      <c r="AM210" s="66">
        <v>1246157499</v>
      </c>
      <c r="AN210" s="66">
        <v>1272877742</v>
      </c>
      <c r="AO210" s="66">
        <v>1299407301</v>
      </c>
      <c r="AP210" s="66">
        <v>1326007987</v>
      </c>
      <c r="AQ210" s="66">
        <v>1352849350</v>
      </c>
      <c r="AR210" s="66">
        <v>1379874856</v>
      </c>
      <c r="AS210" s="66">
        <v>1406945493</v>
      </c>
      <c r="AT210" s="66">
        <v>1434314654</v>
      </c>
      <c r="AU210" s="66">
        <v>1462070145</v>
      </c>
      <c r="AV210" s="66">
        <v>1489358080</v>
      </c>
      <c r="AW210" s="66">
        <v>1515703001</v>
      </c>
      <c r="AX210" s="66">
        <v>1541263909</v>
      </c>
      <c r="AY210" s="66">
        <v>1565892885</v>
      </c>
      <c r="AZ210" s="66">
        <v>1589454615</v>
      </c>
      <c r="BA210" s="66">
        <v>1612709085</v>
      </c>
      <c r="BB210" s="66">
        <v>1636411632</v>
      </c>
      <c r="BC210" s="66">
        <v>1660546144</v>
      </c>
      <c r="BD210" s="66">
        <v>1684898004</v>
      </c>
      <c r="BE210" s="66">
        <v>1708706729</v>
      </c>
      <c r="BF210" s="66">
        <v>1731683901</v>
      </c>
      <c r="BG210" s="66">
        <v>1754030304</v>
      </c>
      <c r="BH210" s="66">
        <v>1775545180</v>
      </c>
      <c r="BI210" s="66">
        <v>1797072648</v>
      </c>
      <c r="BJ210" s="66">
        <v>1818931519</v>
      </c>
      <c r="BK210" s="66">
        <v>1840534093</v>
      </c>
      <c r="BL210" s="66">
        <v>1861598514</v>
      </c>
      <c r="BM210" s="66">
        <v>1882531620</v>
      </c>
      <c r="BN210" s="66">
        <v>1901911604</v>
      </c>
      <c r="BO210" s="66">
        <v>1919348000</v>
      </c>
      <c r="BP210" s="66">
        <v>1938549529</v>
      </c>
      <c r="BQ210" s="204" t="s">
        <v>139</v>
      </c>
    </row>
    <row r="211" spans="1:69" x14ac:dyDescent="0.2">
      <c r="A211" s="204" t="s">
        <v>542</v>
      </c>
      <c r="B211" s="204" t="s">
        <v>543</v>
      </c>
      <c r="C211" s="204" t="s">
        <v>168</v>
      </c>
      <c r="D211" s="204" t="s">
        <v>169</v>
      </c>
      <c r="E211" s="66">
        <v>4165563</v>
      </c>
      <c r="F211" s="66">
        <v>4306048</v>
      </c>
      <c r="G211" s="66">
        <v>4458516</v>
      </c>
      <c r="H211" s="66">
        <v>4621655</v>
      </c>
      <c r="I211" s="66">
        <v>4795130</v>
      </c>
      <c r="J211" s="66">
        <v>4978922</v>
      </c>
      <c r="K211" s="66">
        <v>5173237</v>
      </c>
      <c r="L211" s="66">
        <v>5381026</v>
      </c>
      <c r="M211" s="66">
        <v>5604582</v>
      </c>
      <c r="N211" s="66">
        <v>5844843</v>
      </c>
      <c r="O211" s="66">
        <v>6106191</v>
      </c>
      <c r="P211" s="66">
        <v>6396658</v>
      </c>
      <c r="Q211" s="66">
        <v>6724260</v>
      </c>
      <c r="R211" s="66">
        <v>7088758</v>
      </c>
      <c r="S211" s="66">
        <v>7483506</v>
      </c>
      <c r="T211" s="66">
        <v>7897544</v>
      </c>
      <c r="U211" s="66">
        <v>8319556</v>
      </c>
      <c r="V211" s="66">
        <v>8755219</v>
      </c>
      <c r="W211" s="66">
        <v>9210564</v>
      </c>
      <c r="X211" s="66">
        <v>9682002</v>
      </c>
      <c r="Y211" s="66">
        <v>10171710</v>
      </c>
      <c r="Z211" s="66">
        <v>10678211</v>
      </c>
      <c r="AA211" s="66">
        <v>11201154</v>
      </c>
      <c r="AB211" s="66">
        <v>11746020</v>
      </c>
      <c r="AC211" s="66">
        <v>12310361</v>
      </c>
      <c r="AD211" s="66">
        <v>12890245</v>
      </c>
      <c r="AE211" s="66">
        <v>13483349</v>
      </c>
      <c r="AF211" s="66">
        <v>14089798</v>
      </c>
      <c r="AG211" s="66">
        <v>14713715</v>
      </c>
      <c r="AH211" s="66">
        <v>15353227</v>
      </c>
      <c r="AI211" s="66">
        <v>16004763</v>
      </c>
      <c r="AJ211" s="66">
        <v>16654276</v>
      </c>
      <c r="AK211" s="66">
        <v>17281350</v>
      </c>
      <c r="AL211" s="66">
        <v>17846461</v>
      </c>
      <c r="AM211" s="66">
        <v>18367528</v>
      </c>
      <c r="AN211" s="66">
        <v>18888857</v>
      </c>
      <c r="AO211" s="66">
        <v>19410280</v>
      </c>
      <c r="AP211" s="66">
        <v>19938377</v>
      </c>
      <c r="AQ211" s="66">
        <v>20472580</v>
      </c>
      <c r="AR211" s="66">
        <v>21009660</v>
      </c>
      <c r="AS211" s="66">
        <v>21547390</v>
      </c>
      <c r="AT211" s="66">
        <v>22085929</v>
      </c>
      <c r="AU211" s="66">
        <v>22623415</v>
      </c>
      <c r="AV211" s="66">
        <v>23150847</v>
      </c>
      <c r="AW211" s="66">
        <v>23661808</v>
      </c>
      <c r="AX211" s="66">
        <v>24397644</v>
      </c>
      <c r="AY211" s="66">
        <v>25382870</v>
      </c>
      <c r="AZ211" s="66">
        <v>26400068</v>
      </c>
      <c r="BA211" s="66">
        <v>27437353</v>
      </c>
      <c r="BB211" s="66">
        <v>28483797</v>
      </c>
      <c r="BC211" s="66">
        <v>29411929</v>
      </c>
      <c r="BD211" s="66">
        <v>30150945</v>
      </c>
      <c r="BE211" s="66">
        <v>30821543</v>
      </c>
      <c r="BF211" s="66">
        <v>31482498</v>
      </c>
      <c r="BG211" s="66">
        <v>32125564</v>
      </c>
      <c r="BH211" s="66">
        <v>32749848</v>
      </c>
      <c r="BI211" s="66">
        <v>33416270</v>
      </c>
      <c r="BJ211" s="66">
        <v>34193122</v>
      </c>
      <c r="BK211" s="66">
        <v>35018133</v>
      </c>
      <c r="BL211" s="66">
        <v>35827362</v>
      </c>
      <c r="BM211" s="66">
        <v>35997107</v>
      </c>
      <c r="BN211" s="66">
        <v>35950396</v>
      </c>
      <c r="BO211" s="66">
        <v>36408820</v>
      </c>
      <c r="BP211" s="66">
        <v>36947025</v>
      </c>
      <c r="BQ211" s="204" t="s">
        <v>139</v>
      </c>
    </row>
    <row r="212" spans="1:69" x14ac:dyDescent="0.2">
      <c r="A212" s="204" t="s">
        <v>544</v>
      </c>
      <c r="B212" s="204" t="s">
        <v>545</v>
      </c>
      <c r="C212" s="204" t="s">
        <v>168</v>
      </c>
      <c r="D212" s="204" t="s">
        <v>169</v>
      </c>
      <c r="E212" s="66">
        <v>8326462</v>
      </c>
      <c r="F212" s="66">
        <v>8577490</v>
      </c>
      <c r="G212" s="66">
        <v>8841338</v>
      </c>
      <c r="H212" s="66">
        <v>9115091</v>
      </c>
      <c r="I212" s="66">
        <v>9406702</v>
      </c>
      <c r="J212" s="66">
        <v>9712785</v>
      </c>
      <c r="K212" s="66">
        <v>10014505</v>
      </c>
      <c r="L212" s="66">
        <v>10320500</v>
      </c>
      <c r="M212" s="66">
        <v>10638899</v>
      </c>
      <c r="N212" s="66">
        <v>10966145</v>
      </c>
      <c r="O212" s="66">
        <v>11305206</v>
      </c>
      <c r="P212" s="66">
        <v>11668921</v>
      </c>
      <c r="Q212" s="66">
        <v>12057260</v>
      </c>
      <c r="R212" s="66">
        <v>12469591</v>
      </c>
      <c r="S212" s="66">
        <v>12950962</v>
      </c>
      <c r="T212" s="66">
        <v>13497543</v>
      </c>
      <c r="U212" s="66">
        <v>14066007</v>
      </c>
      <c r="V212" s="66">
        <v>14667218</v>
      </c>
      <c r="W212" s="66">
        <v>15305806</v>
      </c>
      <c r="X212" s="66">
        <v>15973034</v>
      </c>
      <c r="Y212" s="66">
        <v>16673586</v>
      </c>
      <c r="Z212" s="66">
        <v>17404336</v>
      </c>
      <c r="AA212" s="66">
        <v>18128631</v>
      </c>
      <c r="AB212" s="66">
        <v>18733995</v>
      </c>
      <c r="AC212" s="66">
        <v>19165837</v>
      </c>
      <c r="AD212" s="66">
        <v>19517196</v>
      </c>
      <c r="AE212" s="66">
        <v>19887452</v>
      </c>
      <c r="AF212" s="66">
        <v>20230532</v>
      </c>
      <c r="AG212" s="66">
        <v>20453819</v>
      </c>
      <c r="AH212" s="66">
        <v>20718709</v>
      </c>
      <c r="AI212" s="66">
        <v>21090886</v>
      </c>
      <c r="AJ212" s="66">
        <v>21453711</v>
      </c>
      <c r="AK212" s="66">
        <v>21780059</v>
      </c>
      <c r="AL212" s="66">
        <v>22163251</v>
      </c>
      <c r="AM212" s="66">
        <v>22703631</v>
      </c>
      <c r="AN212" s="66">
        <v>23290602</v>
      </c>
      <c r="AO212" s="66">
        <v>23862258</v>
      </c>
      <c r="AP212" s="66">
        <v>24454372</v>
      </c>
      <c r="AQ212" s="66">
        <v>25029144</v>
      </c>
      <c r="AR212" s="66">
        <v>25634162</v>
      </c>
      <c r="AS212" s="66">
        <v>26298773</v>
      </c>
      <c r="AT212" s="66">
        <v>26947253</v>
      </c>
      <c r="AU212" s="66">
        <v>27570318</v>
      </c>
      <c r="AV212" s="66">
        <v>28188977</v>
      </c>
      <c r="AW212" s="66">
        <v>28831550</v>
      </c>
      <c r="AX212" s="66">
        <v>29540577</v>
      </c>
      <c r="AY212" s="66">
        <v>30332968</v>
      </c>
      <c r="AZ212" s="66">
        <v>31191163</v>
      </c>
      <c r="BA212" s="66">
        <v>32065241</v>
      </c>
      <c r="BB212" s="66">
        <v>32948155</v>
      </c>
      <c r="BC212" s="66">
        <v>33739933</v>
      </c>
      <c r="BD212" s="66">
        <v>34419624</v>
      </c>
      <c r="BE212" s="66">
        <v>35159792</v>
      </c>
      <c r="BF212" s="66">
        <v>35990704</v>
      </c>
      <c r="BG212" s="66">
        <v>37003245</v>
      </c>
      <c r="BH212" s="66">
        <v>38171178</v>
      </c>
      <c r="BI212" s="66">
        <v>39377169</v>
      </c>
      <c r="BJ212" s="66">
        <v>40679828</v>
      </c>
      <c r="BK212" s="66">
        <v>41999059</v>
      </c>
      <c r="BL212" s="66">
        <v>43232093</v>
      </c>
      <c r="BM212" s="66">
        <v>44440486</v>
      </c>
      <c r="BN212" s="66">
        <v>45657202</v>
      </c>
      <c r="BO212" s="66">
        <v>46874204</v>
      </c>
      <c r="BP212" s="66">
        <v>48109006</v>
      </c>
      <c r="BQ212" s="204" t="s">
        <v>139</v>
      </c>
    </row>
    <row r="213" spans="1:69" x14ac:dyDescent="0.2">
      <c r="A213" s="204" t="s">
        <v>546</v>
      </c>
      <c r="B213" s="204" t="s">
        <v>547</v>
      </c>
      <c r="C213" s="204" t="s">
        <v>168</v>
      </c>
      <c r="D213" s="204" t="s">
        <v>169</v>
      </c>
      <c r="E213" s="66">
        <v>3273177</v>
      </c>
      <c r="F213" s="66">
        <v>3367082</v>
      </c>
      <c r="G213" s="66">
        <v>3463524</v>
      </c>
      <c r="H213" s="66">
        <v>3562469</v>
      </c>
      <c r="I213" s="66">
        <v>3664599</v>
      </c>
      <c r="J213" s="66">
        <v>3770874</v>
      </c>
      <c r="K213" s="66">
        <v>3881994</v>
      </c>
      <c r="L213" s="66">
        <v>3997869</v>
      </c>
      <c r="M213" s="66">
        <v>4117659</v>
      </c>
      <c r="N213" s="66">
        <v>4240859</v>
      </c>
      <c r="O213" s="66">
        <v>4367744</v>
      </c>
      <c r="P213" s="66">
        <v>4498616</v>
      </c>
      <c r="Q213" s="66">
        <v>4633452</v>
      </c>
      <c r="R213" s="66">
        <v>4772039</v>
      </c>
      <c r="S213" s="66">
        <v>4911421</v>
      </c>
      <c r="T213" s="66">
        <v>5047922</v>
      </c>
      <c r="U213" s="66">
        <v>5181195</v>
      </c>
      <c r="V213" s="66">
        <v>5308297</v>
      </c>
      <c r="W213" s="66">
        <v>5433225</v>
      </c>
      <c r="X213" s="66">
        <v>5564474</v>
      </c>
      <c r="Y213" s="66">
        <v>5703869</v>
      </c>
      <c r="Z213" s="66">
        <v>5852029</v>
      </c>
      <c r="AA213" s="66">
        <v>6008392</v>
      </c>
      <c r="AB213" s="66">
        <v>6171874</v>
      </c>
      <c r="AC213" s="66">
        <v>6341801</v>
      </c>
      <c r="AD213" s="66">
        <v>6520705</v>
      </c>
      <c r="AE213" s="66">
        <v>6710885</v>
      </c>
      <c r="AF213" s="66">
        <v>6909837</v>
      </c>
      <c r="AG213" s="66">
        <v>7113636</v>
      </c>
      <c r="AH213" s="66">
        <v>7321832</v>
      </c>
      <c r="AI213" s="66">
        <v>7536001</v>
      </c>
      <c r="AJ213" s="66">
        <v>7754289</v>
      </c>
      <c r="AK213" s="66">
        <v>7974514</v>
      </c>
      <c r="AL213" s="66">
        <v>8196551</v>
      </c>
      <c r="AM213" s="66">
        <v>8416997</v>
      </c>
      <c r="AN213" s="66">
        <v>8632681</v>
      </c>
      <c r="AO213" s="66">
        <v>8843423</v>
      </c>
      <c r="AP213" s="66">
        <v>9051539</v>
      </c>
      <c r="AQ213" s="66">
        <v>9261526</v>
      </c>
      <c r="AR213" s="66">
        <v>9478564</v>
      </c>
      <c r="AS213" s="66">
        <v>9704287</v>
      </c>
      <c r="AT213" s="66">
        <v>9938027</v>
      </c>
      <c r="AU213" s="66">
        <v>10180950</v>
      </c>
      <c r="AV213" s="66">
        <v>10434504</v>
      </c>
      <c r="AW213" s="66">
        <v>10698691</v>
      </c>
      <c r="AX213" s="66">
        <v>10974057</v>
      </c>
      <c r="AY213" s="66">
        <v>11263387</v>
      </c>
      <c r="AZ213" s="66">
        <v>11563869</v>
      </c>
      <c r="BA213" s="66">
        <v>11872929</v>
      </c>
      <c r="BB213" s="66">
        <v>12195029</v>
      </c>
      <c r="BC213" s="66">
        <v>12530121</v>
      </c>
      <c r="BD213" s="66">
        <v>12875880</v>
      </c>
      <c r="BE213" s="66">
        <v>13231833</v>
      </c>
      <c r="BF213" s="66">
        <v>13595566</v>
      </c>
      <c r="BG213" s="66">
        <v>13970308</v>
      </c>
      <c r="BH213" s="66">
        <v>14356181</v>
      </c>
      <c r="BI213" s="66">
        <v>14751356</v>
      </c>
      <c r="BJ213" s="66">
        <v>15157793</v>
      </c>
      <c r="BK213" s="66">
        <v>15574909</v>
      </c>
      <c r="BL213" s="66">
        <v>16000781</v>
      </c>
      <c r="BM213" s="66">
        <v>16436120</v>
      </c>
      <c r="BN213" s="66">
        <v>16876720</v>
      </c>
      <c r="BO213" s="66">
        <v>17316449</v>
      </c>
      <c r="BP213" s="66">
        <v>17763163</v>
      </c>
      <c r="BQ213" s="204" t="s">
        <v>139</v>
      </c>
    </row>
    <row r="214" spans="1:69" x14ac:dyDescent="0.2">
      <c r="A214" s="204" t="s">
        <v>548</v>
      </c>
      <c r="B214" s="204" t="s">
        <v>549</v>
      </c>
      <c r="C214" s="204" t="s">
        <v>168</v>
      </c>
      <c r="D214" s="204" t="s">
        <v>169</v>
      </c>
      <c r="E214" s="66">
        <v>1646400</v>
      </c>
      <c r="F214" s="66">
        <v>1702400</v>
      </c>
      <c r="G214" s="66">
        <v>1750200</v>
      </c>
      <c r="H214" s="66">
        <v>1795000</v>
      </c>
      <c r="I214" s="66">
        <v>1841600</v>
      </c>
      <c r="J214" s="66">
        <v>1886900</v>
      </c>
      <c r="K214" s="66">
        <v>1934400</v>
      </c>
      <c r="L214" s="66">
        <v>1977600</v>
      </c>
      <c r="M214" s="66">
        <v>2012000</v>
      </c>
      <c r="N214" s="66">
        <v>2042500</v>
      </c>
      <c r="O214" s="66">
        <v>2074507</v>
      </c>
      <c r="P214" s="66">
        <v>2112900</v>
      </c>
      <c r="Q214" s="66">
        <v>2152400</v>
      </c>
      <c r="R214" s="66">
        <v>2193000</v>
      </c>
      <c r="S214" s="66">
        <v>2229800</v>
      </c>
      <c r="T214" s="66">
        <v>2262600</v>
      </c>
      <c r="U214" s="66">
        <v>2293300</v>
      </c>
      <c r="V214" s="66">
        <v>2325300</v>
      </c>
      <c r="W214" s="66">
        <v>2353600</v>
      </c>
      <c r="X214" s="66">
        <v>2383500</v>
      </c>
      <c r="Y214" s="66">
        <v>2413945</v>
      </c>
      <c r="Z214" s="66">
        <v>2532835</v>
      </c>
      <c r="AA214" s="66">
        <v>2646466</v>
      </c>
      <c r="AB214" s="66">
        <v>2681061</v>
      </c>
      <c r="AC214" s="66">
        <v>2732221</v>
      </c>
      <c r="AD214" s="66">
        <v>2735957</v>
      </c>
      <c r="AE214" s="66">
        <v>2733373</v>
      </c>
      <c r="AF214" s="66">
        <v>2774789</v>
      </c>
      <c r="AG214" s="66">
        <v>2846108</v>
      </c>
      <c r="AH214" s="66">
        <v>2930901</v>
      </c>
      <c r="AI214" s="66">
        <v>3047132</v>
      </c>
      <c r="AJ214" s="66">
        <v>3135083</v>
      </c>
      <c r="AK214" s="66">
        <v>3230698</v>
      </c>
      <c r="AL214" s="66">
        <v>3313471</v>
      </c>
      <c r="AM214" s="66">
        <v>3419048</v>
      </c>
      <c r="AN214" s="66">
        <v>3524506</v>
      </c>
      <c r="AO214" s="66">
        <v>3670704</v>
      </c>
      <c r="AP214" s="66">
        <v>3796038</v>
      </c>
      <c r="AQ214" s="66">
        <v>3927213</v>
      </c>
      <c r="AR214" s="66">
        <v>3958723</v>
      </c>
      <c r="AS214" s="66">
        <v>4027887</v>
      </c>
      <c r="AT214" s="66">
        <v>4138012</v>
      </c>
      <c r="AU214" s="66">
        <v>4175950</v>
      </c>
      <c r="AV214" s="66">
        <v>4114826</v>
      </c>
      <c r="AW214" s="66">
        <v>4166664</v>
      </c>
      <c r="AX214" s="66">
        <v>4265762</v>
      </c>
      <c r="AY214" s="66">
        <v>4401365</v>
      </c>
      <c r="AZ214" s="66">
        <v>4588599</v>
      </c>
      <c r="BA214" s="66">
        <v>4839396</v>
      </c>
      <c r="BB214" s="66">
        <v>4987573</v>
      </c>
      <c r="BC214" s="66">
        <v>5076732</v>
      </c>
      <c r="BD214" s="66">
        <v>5183688</v>
      </c>
      <c r="BE214" s="66">
        <v>5312437</v>
      </c>
      <c r="BF214" s="66">
        <v>5399162</v>
      </c>
      <c r="BG214" s="66">
        <v>5469724</v>
      </c>
      <c r="BH214" s="66">
        <v>5535002</v>
      </c>
      <c r="BI214" s="66">
        <v>5607283</v>
      </c>
      <c r="BJ214" s="66">
        <v>5612253</v>
      </c>
      <c r="BK214" s="66">
        <v>5638676</v>
      </c>
      <c r="BL214" s="66">
        <v>5703569</v>
      </c>
      <c r="BM214" s="66">
        <v>5685807</v>
      </c>
      <c r="BN214" s="66">
        <v>5453566</v>
      </c>
      <c r="BO214" s="66">
        <v>5637022</v>
      </c>
      <c r="BP214" s="66">
        <v>5917648</v>
      </c>
      <c r="BQ214" s="204" t="s">
        <v>139</v>
      </c>
    </row>
    <row r="215" spans="1:69" x14ac:dyDescent="0.2">
      <c r="A215" s="204" t="s">
        <v>550</v>
      </c>
      <c r="B215" s="204" t="s">
        <v>551</v>
      </c>
      <c r="C215" s="204" t="s">
        <v>168</v>
      </c>
      <c r="D215" s="204" t="s">
        <v>169</v>
      </c>
      <c r="E215" s="66">
        <v>133440</v>
      </c>
      <c r="F215" s="66">
        <v>136780</v>
      </c>
      <c r="G215" s="66">
        <v>140254</v>
      </c>
      <c r="H215" s="66">
        <v>143863</v>
      </c>
      <c r="I215" s="66">
        <v>147609</v>
      </c>
      <c r="J215" s="66">
        <v>151495</v>
      </c>
      <c r="K215" s="66">
        <v>155514</v>
      </c>
      <c r="L215" s="66">
        <v>159667</v>
      </c>
      <c r="M215" s="66">
        <v>163973</v>
      </c>
      <c r="N215" s="66">
        <v>168399</v>
      </c>
      <c r="O215" s="66">
        <v>172833</v>
      </c>
      <c r="P215" s="66">
        <v>177264</v>
      </c>
      <c r="Q215" s="66">
        <v>181876</v>
      </c>
      <c r="R215" s="66">
        <v>186816</v>
      </c>
      <c r="S215" s="66">
        <v>192155</v>
      </c>
      <c r="T215" s="66">
        <v>197853</v>
      </c>
      <c r="U215" s="66">
        <v>204082</v>
      </c>
      <c r="V215" s="66">
        <v>210932</v>
      </c>
      <c r="W215" s="66">
        <v>218193</v>
      </c>
      <c r="X215" s="66">
        <v>225786</v>
      </c>
      <c r="Y215" s="66">
        <v>233668</v>
      </c>
      <c r="Z215" s="66">
        <v>241827</v>
      </c>
      <c r="AA215" s="66">
        <v>250250</v>
      </c>
      <c r="AB215" s="66">
        <v>258945</v>
      </c>
      <c r="AC215" s="66">
        <v>267913</v>
      </c>
      <c r="AD215" s="66">
        <v>277158</v>
      </c>
      <c r="AE215" s="66">
        <v>286527</v>
      </c>
      <c r="AF215" s="66">
        <v>295836</v>
      </c>
      <c r="AG215" s="66">
        <v>305132</v>
      </c>
      <c r="AH215" s="66">
        <v>314560</v>
      </c>
      <c r="AI215" s="66">
        <v>324171</v>
      </c>
      <c r="AJ215" s="66">
        <v>333952</v>
      </c>
      <c r="AK215" s="66">
        <v>343916</v>
      </c>
      <c r="AL215" s="66">
        <v>354086</v>
      </c>
      <c r="AM215" s="66">
        <v>364505</v>
      </c>
      <c r="AN215" s="66">
        <v>375189</v>
      </c>
      <c r="AO215" s="66">
        <v>386069</v>
      </c>
      <c r="AP215" s="66">
        <v>397050</v>
      </c>
      <c r="AQ215" s="66">
        <v>408145</v>
      </c>
      <c r="AR215" s="66">
        <v>419229</v>
      </c>
      <c r="AS215" s="66">
        <v>429978</v>
      </c>
      <c r="AT215" s="66">
        <v>440395</v>
      </c>
      <c r="AU215" s="66">
        <v>450760</v>
      </c>
      <c r="AV215" s="66">
        <v>461216</v>
      </c>
      <c r="AW215" s="66">
        <v>471785</v>
      </c>
      <c r="AX215" s="66">
        <v>482486</v>
      </c>
      <c r="AY215" s="66">
        <v>493430</v>
      </c>
      <c r="AZ215" s="66">
        <v>504619</v>
      </c>
      <c r="BA215" s="66">
        <v>516001</v>
      </c>
      <c r="BB215" s="66">
        <v>527833</v>
      </c>
      <c r="BC215" s="66">
        <v>540394</v>
      </c>
      <c r="BD215" s="66">
        <v>553721</v>
      </c>
      <c r="BE215" s="66">
        <v>567763</v>
      </c>
      <c r="BF215" s="66">
        <v>582365</v>
      </c>
      <c r="BG215" s="66">
        <v>597375</v>
      </c>
      <c r="BH215" s="66">
        <v>612660</v>
      </c>
      <c r="BI215" s="66">
        <v>628102</v>
      </c>
      <c r="BJ215" s="66">
        <v>643634</v>
      </c>
      <c r="BK215" s="66">
        <v>659249</v>
      </c>
      <c r="BL215" s="66">
        <v>674993</v>
      </c>
      <c r="BM215" s="66">
        <v>691191</v>
      </c>
      <c r="BN215" s="66">
        <v>707851</v>
      </c>
      <c r="BO215" s="66">
        <v>724273</v>
      </c>
      <c r="BP215" s="66">
        <v>740424</v>
      </c>
      <c r="BQ215" s="204" t="s">
        <v>139</v>
      </c>
    </row>
    <row r="216" spans="1:69" x14ac:dyDescent="0.2">
      <c r="A216" s="204" t="s">
        <v>552</v>
      </c>
      <c r="B216" s="204" t="s">
        <v>553</v>
      </c>
      <c r="C216" s="204" t="s">
        <v>168</v>
      </c>
      <c r="D216" s="204" t="s">
        <v>169</v>
      </c>
      <c r="E216" s="66">
        <v>2301310</v>
      </c>
      <c r="F216" s="66">
        <v>2341065</v>
      </c>
      <c r="G216" s="66">
        <v>2382914</v>
      </c>
      <c r="H216" s="66">
        <v>2426750</v>
      </c>
      <c r="I216" s="66">
        <v>2472686</v>
      </c>
      <c r="J216" s="66">
        <v>2520576</v>
      </c>
      <c r="K216" s="66">
        <v>2569736</v>
      </c>
      <c r="L216" s="66">
        <v>2620396</v>
      </c>
      <c r="M216" s="66">
        <v>2672370</v>
      </c>
      <c r="N216" s="66">
        <v>2724901</v>
      </c>
      <c r="O216" s="66">
        <v>2778557</v>
      </c>
      <c r="P216" s="66">
        <v>2832392</v>
      </c>
      <c r="Q216" s="66">
        <v>2886642</v>
      </c>
      <c r="R216" s="66">
        <v>2942333</v>
      </c>
      <c r="S216" s="66">
        <v>2998843</v>
      </c>
      <c r="T216" s="66">
        <v>3055916</v>
      </c>
      <c r="U216" s="66">
        <v>3112863</v>
      </c>
      <c r="V216" s="66">
        <v>3172195</v>
      </c>
      <c r="W216" s="66">
        <v>3235170</v>
      </c>
      <c r="X216" s="66">
        <v>3300032</v>
      </c>
      <c r="Y216" s="66">
        <v>3367477</v>
      </c>
      <c r="Z216" s="66">
        <v>3437108</v>
      </c>
      <c r="AA216" s="66">
        <v>3509197</v>
      </c>
      <c r="AB216" s="66">
        <v>3585773</v>
      </c>
      <c r="AC216" s="66">
        <v>3666262</v>
      </c>
      <c r="AD216" s="66">
        <v>3749419</v>
      </c>
      <c r="AE216" s="66">
        <v>3842917</v>
      </c>
      <c r="AF216" s="66">
        <v>3947865</v>
      </c>
      <c r="AG216" s="66">
        <v>4056215</v>
      </c>
      <c r="AH216" s="66">
        <v>4159163</v>
      </c>
      <c r="AI216" s="66">
        <v>4325388</v>
      </c>
      <c r="AJ216" s="66">
        <v>4378169</v>
      </c>
      <c r="AK216" s="66">
        <v>4301566</v>
      </c>
      <c r="AL216" s="66">
        <v>4295689</v>
      </c>
      <c r="AM216" s="66">
        <v>4314953</v>
      </c>
      <c r="AN216" s="66">
        <v>4324149</v>
      </c>
      <c r="AO216" s="66">
        <v>4347370</v>
      </c>
      <c r="AP216" s="66">
        <v>4405028</v>
      </c>
      <c r="AQ216" s="66">
        <v>4449975</v>
      </c>
      <c r="AR216" s="66">
        <v>4475145</v>
      </c>
      <c r="AS216" s="66">
        <v>4584067</v>
      </c>
      <c r="AT216" s="66">
        <v>4857096</v>
      </c>
      <c r="AU216" s="66">
        <v>5140113</v>
      </c>
      <c r="AV216" s="66">
        <v>5350907</v>
      </c>
      <c r="AW216" s="66">
        <v>5533329</v>
      </c>
      <c r="AX216" s="66">
        <v>5683334</v>
      </c>
      <c r="AY216" s="66">
        <v>5809774</v>
      </c>
      <c r="AZ216" s="66">
        <v>5939163</v>
      </c>
      <c r="BA216" s="66">
        <v>6090860</v>
      </c>
      <c r="BB216" s="66">
        <v>6259842</v>
      </c>
      <c r="BC216" s="66">
        <v>6436698</v>
      </c>
      <c r="BD216" s="66">
        <v>6612385</v>
      </c>
      <c r="BE216" s="66">
        <v>6788587</v>
      </c>
      <c r="BF216" s="66">
        <v>6964859</v>
      </c>
      <c r="BG216" s="66">
        <v>7140688</v>
      </c>
      <c r="BH216" s="66">
        <v>7314773</v>
      </c>
      <c r="BI216" s="66">
        <v>7493913</v>
      </c>
      <c r="BJ216" s="66">
        <v>7677565</v>
      </c>
      <c r="BK216" s="66">
        <v>7861281</v>
      </c>
      <c r="BL216" s="66">
        <v>8046828</v>
      </c>
      <c r="BM216" s="66">
        <v>8233970</v>
      </c>
      <c r="BN216" s="66">
        <v>8420641</v>
      </c>
      <c r="BO216" s="66">
        <v>8605718</v>
      </c>
      <c r="BP216" s="66">
        <v>8791092</v>
      </c>
      <c r="BQ216" s="204" t="s">
        <v>139</v>
      </c>
    </row>
    <row r="217" spans="1:69" x14ac:dyDescent="0.2">
      <c r="A217" s="204" t="s">
        <v>554</v>
      </c>
      <c r="B217" s="204" t="s">
        <v>555</v>
      </c>
      <c r="C217" s="204" t="s">
        <v>168</v>
      </c>
      <c r="D217" s="204" t="s">
        <v>169</v>
      </c>
      <c r="E217" s="66">
        <v>2779327</v>
      </c>
      <c r="F217" s="66">
        <v>2858896</v>
      </c>
      <c r="G217" s="66">
        <v>2937821</v>
      </c>
      <c r="H217" s="66">
        <v>3014885</v>
      </c>
      <c r="I217" s="66">
        <v>3095170</v>
      </c>
      <c r="J217" s="66">
        <v>3179506</v>
      </c>
      <c r="K217" s="66">
        <v>3266436</v>
      </c>
      <c r="L217" s="66">
        <v>3354611</v>
      </c>
      <c r="M217" s="66">
        <v>3443251</v>
      </c>
      <c r="N217" s="66">
        <v>3530958</v>
      </c>
      <c r="O217" s="66">
        <v>3619090</v>
      </c>
      <c r="P217" s="66">
        <v>3708010</v>
      </c>
      <c r="Q217" s="66">
        <v>3798109</v>
      </c>
      <c r="R217" s="66">
        <v>3890639</v>
      </c>
      <c r="S217" s="66">
        <v>3984049</v>
      </c>
      <c r="T217" s="66">
        <v>4076751</v>
      </c>
      <c r="U217" s="66">
        <v>4166890</v>
      </c>
      <c r="V217" s="66">
        <v>4256699</v>
      </c>
      <c r="W217" s="66">
        <v>4346522</v>
      </c>
      <c r="X217" s="66">
        <v>4433041</v>
      </c>
      <c r="Y217" s="66">
        <v>4508992</v>
      </c>
      <c r="Z217" s="66">
        <v>4549173</v>
      </c>
      <c r="AA217" s="66">
        <v>4599904</v>
      </c>
      <c r="AB217" s="66">
        <v>4689680</v>
      </c>
      <c r="AC217" s="66">
        <v>4782219</v>
      </c>
      <c r="AD217" s="66">
        <v>4876757</v>
      </c>
      <c r="AE217" s="66">
        <v>4970788</v>
      </c>
      <c r="AF217" s="66">
        <v>5067200</v>
      </c>
      <c r="AG217" s="66">
        <v>5170440</v>
      </c>
      <c r="AH217" s="66">
        <v>5270825</v>
      </c>
      <c r="AI217" s="66">
        <v>5367179</v>
      </c>
      <c r="AJ217" s="66">
        <v>5461070</v>
      </c>
      <c r="AK217" s="66">
        <v>5552206</v>
      </c>
      <c r="AL217" s="66">
        <v>5630987</v>
      </c>
      <c r="AM217" s="66">
        <v>5693038</v>
      </c>
      <c r="AN217" s="66">
        <v>5748195</v>
      </c>
      <c r="AO217" s="66">
        <v>5797140</v>
      </c>
      <c r="AP217" s="66">
        <v>5842638</v>
      </c>
      <c r="AQ217" s="66">
        <v>5885083</v>
      </c>
      <c r="AR217" s="66">
        <v>5923852</v>
      </c>
      <c r="AS217" s="66">
        <v>5958482</v>
      </c>
      <c r="AT217" s="66">
        <v>5988095</v>
      </c>
      <c r="AU217" s="66">
        <v>6011275</v>
      </c>
      <c r="AV217" s="66">
        <v>6026849</v>
      </c>
      <c r="AW217" s="66">
        <v>6035655</v>
      </c>
      <c r="AX217" s="66">
        <v>6037817</v>
      </c>
      <c r="AY217" s="66">
        <v>6034436</v>
      </c>
      <c r="AZ217" s="66">
        <v>6044131</v>
      </c>
      <c r="BA217" s="66">
        <v>6068099</v>
      </c>
      <c r="BB217" s="66">
        <v>6091188</v>
      </c>
      <c r="BC217" s="66">
        <v>6114034</v>
      </c>
      <c r="BD217" s="66">
        <v>6137349</v>
      </c>
      <c r="BE217" s="66">
        <v>6161289</v>
      </c>
      <c r="BF217" s="66">
        <v>6185642</v>
      </c>
      <c r="BG217" s="66">
        <v>6209526</v>
      </c>
      <c r="BH217" s="66">
        <v>6231066</v>
      </c>
      <c r="BI217" s="66">
        <v>6250510</v>
      </c>
      <c r="BJ217" s="66">
        <v>6266654</v>
      </c>
      <c r="BK217" s="66">
        <v>6276342</v>
      </c>
      <c r="BL217" s="66">
        <v>6280217</v>
      </c>
      <c r="BM217" s="66">
        <v>6292731</v>
      </c>
      <c r="BN217" s="66">
        <v>6314167</v>
      </c>
      <c r="BO217" s="66">
        <v>6336392</v>
      </c>
      <c r="BP217" s="66">
        <v>6364943</v>
      </c>
      <c r="BQ217" s="204" t="s">
        <v>139</v>
      </c>
    </row>
    <row r="218" spans="1:69" x14ac:dyDescent="0.2">
      <c r="A218" s="204" t="s">
        <v>556</v>
      </c>
      <c r="B218" s="204" t="s">
        <v>557</v>
      </c>
      <c r="C218" s="204" t="s">
        <v>168</v>
      </c>
      <c r="D218" s="204" t="s">
        <v>169</v>
      </c>
      <c r="E218" s="66">
        <v>15556</v>
      </c>
      <c r="F218" s="66">
        <v>15895</v>
      </c>
      <c r="G218" s="66">
        <v>16242</v>
      </c>
      <c r="H218" s="66">
        <v>16583</v>
      </c>
      <c r="I218" s="66">
        <v>16926</v>
      </c>
      <c r="J218" s="66">
        <v>17273</v>
      </c>
      <c r="K218" s="66">
        <v>17588</v>
      </c>
      <c r="L218" s="66">
        <v>17907</v>
      </c>
      <c r="M218" s="66">
        <v>18291</v>
      </c>
      <c r="N218" s="66">
        <v>18403</v>
      </c>
      <c r="O218" s="66">
        <v>18169</v>
      </c>
      <c r="P218" s="66">
        <v>18212</v>
      </c>
      <c r="Q218" s="66">
        <v>18575</v>
      </c>
      <c r="R218" s="66">
        <v>19010</v>
      </c>
      <c r="S218" s="66">
        <v>19439</v>
      </c>
      <c r="T218" s="66">
        <v>19803</v>
      </c>
      <c r="U218" s="66">
        <v>20160</v>
      </c>
      <c r="V218" s="66">
        <v>20482</v>
      </c>
      <c r="W218" s="66">
        <v>20795</v>
      </c>
      <c r="X218" s="66">
        <v>21087</v>
      </c>
      <c r="Y218" s="66">
        <v>21346</v>
      </c>
      <c r="Z218" s="66">
        <v>21596</v>
      </c>
      <c r="AA218" s="66">
        <v>21804</v>
      </c>
      <c r="AB218" s="66">
        <v>21973</v>
      </c>
      <c r="AC218" s="66">
        <v>22096</v>
      </c>
      <c r="AD218" s="66">
        <v>22241</v>
      </c>
      <c r="AE218" s="66">
        <v>22390</v>
      </c>
      <c r="AF218" s="66">
        <v>22437</v>
      </c>
      <c r="AG218" s="66">
        <v>22542</v>
      </c>
      <c r="AH218" s="66">
        <v>22803</v>
      </c>
      <c r="AI218" s="66">
        <v>23132</v>
      </c>
      <c r="AJ218" s="66">
        <v>23459</v>
      </c>
      <c r="AK218" s="66">
        <v>23808</v>
      </c>
      <c r="AL218" s="66">
        <v>24181</v>
      </c>
      <c r="AM218" s="66">
        <v>24535</v>
      </c>
      <c r="AN218" s="66">
        <v>24886</v>
      </c>
      <c r="AO218" s="66">
        <v>25235</v>
      </c>
      <c r="AP218" s="66">
        <v>25596</v>
      </c>
      <c r="AQ218" s="66">
        <v>25997</v>
      </c>
      <c r="AR218" s="66">
        <v>26404</v>
      </c>
      <c r="AS218" s="66">
        <v>26823</v>
      </c>
      <c r="AT218" s="66">
        <v>27335</v>
      </c>
      <c r="AU218" s="66">
        <v>27969</v>
      </c>
      <c r="AV218" s="66">
        <v>28601</v>
      </c>
      <c r="AW218" s="66">
        <v>29093</v>
      </c>
      <c r="AX218" s="66">
        <v>29508</v>
      </c>
      <c r="AY218" s="66">
        <v>29959</v>
      </c>
      <c r="AZ218" s="66">
        <v>30372</v>
      </c>
      <c r="BA218" s="66">
        <v>30700</v>
      </c>
      <c r="BB218" s="66">
        <v>31059</v>
      </c>
      <c r="BC218" s="66">
        <v>31608</v>
      </c>
      <c r="BD218" s="66">
        <v>32495</v>
      </c>
      <c r="BE218" s="66">
        <v>33132</v>
      </c>
      <c r="BF218" s="66">
        <v>33285</v>
      </c>
      <c r="BG218" s="66">
        <v>33389</v>
      </c>
      <c r="BH218" s="66">
        <v>33570</v>
      </c>
      <c r="BI218" s="66">
        <v>33834</v>
      </c>
      <c r="BJ218" s="66">
        <v>34056</v>
      </c>
      <c r="BK218" s="66">
        <v>34156</v>
      </c>
      <c r="BL218" s="66">
        <v>34178</v>
      </c>
      <c r="BM218" s="66">
        <v>34007</v>
      </c>
      <c r="BN218" s="66">
        <v>33745</v>
      </c>
      <c r="BO218" s="66">
        <v>33660</v>
      </c>
      <c r="BP218" s="66">
        <v>33642</v>
      </c>
      <c r="BQ218" s="204" t="s">
        <v>139</v>
      </c>
    </row>
    <row r="219" spans="1:69" x14ac:dyDescent="0.2">
      <c r="A219" s="204" t="s">
        <v>558</v>
      </c>
      <c r="B219" s="204" t="s">
        <v>559</v>
      </c>
      <c r="C219" s="204" t="s">
        <v>168</v>
      </c>
      <c r="D219" s="204" t="s">
        <v>169</v>
      </c>
      <c r="E219" s="66">
        <v>2870732</v>
      </c>
      <c r="F219" s="66">
        <v>2945662</v>
      </c>
      <c r="G219" s="66">
        <v>3022827</v>
      </c>
      <c r="H219" s="66">
        <v>3102170</v>
      </c>
      <c r="I219" s="66">
        <v>3183590</v>
      </c>
      <c r="J219" s="66">
        <v>3267593</v>
      </c>
      <c r="K219" s="66">
        <v>3353665</v>
      </c>
      <c r="L219" s="66">
        <v>3441799</v>
      </c>
      <c r="M219" s="66">
        <v>3532420</v>
      </c>
      <c r="N219" s="66">
        <v>3625274</v>
      </c>
      <c r="O219" s="66">
        <v>3720977</v>
      </c>
      <c r="P219" s="66">
        <v>3818389</v>
      </c>
      <c r="Q219" s="66">
        <v>3918220</v>
      </c>
      <c r="R219" s="66">
        <v>4022336</v>
      </c>
      <c r="S219" s="66">
        <v>4125823</v>
      </c>
      <c r="T219" s="66">
        <v>4228289</v>
      </c>
      <c r="U219" s="66">
        <v>4333779</v>
      </c>
      <c r="V219" s="66">
        <v>4449505</v>
      </c>
      <c r="W219" s="66">
        <v>4777703</v>
      </c>
      <c r="X219" s="66">
        <v>5408813</v>
      </c>
      <c r="Y219" s="66">
        <v>5892224</v>
      </c>
      <c r="Z219" s="66">
        <v>5934938</v>
      </c>
      <c r="AA219" s="66">
        <v>5951805</v>
      </c>
      <c r="AB219" s="66">
        <v>6142513</v>
      </c>
      <c r="AC219" s="66">
        <v>6369020</v>
      </c>
      <c r="AD219" s="66">
        <v>6630637</v>
      </c>
      <c r="AE219" s="66">
        <v>6908579</v>
      </c>
      <c r="AF219" s="66">
        <v>7158004</v>
      </c>
      <c r="AG219" s="66">
        <v>7160461</v>
      </c>
      <c r="AH219" s="66">
        <v>7035378</v>
      </c>
      <c r="AI219" s="66">
        <v>6999096</v>
      </c>
      <c r="AJ219" s="66">
        <v>6732702</v>
      </c>
      <c r="AK219" s="66">
        <v>6428141</v>
      </c>
      <c r="AL219" s="66">
        <v>6620729</v>
      </c>
      <c r="AM219" s="66">
        <v>6959828</v>
      </c>
      <c r="AN219" s="66">
        <v>7210930</v>
      </c>
      <c r="AO219" s="66">
        <v>7472450</v>
      </c>
      <c r="AP219" s="66">
        <v>7734313</v>
      </c>
      <c r="AQ219" s="66">
        <v>8056862</v>
      </c>
      <c r="AR219" s="66">
        <v>8384479</v>
      </c>
      <c r="AS219" s="66">
        <v>8721465</v>
      </c>
      <c r="AT219" s="66">
        <v>9070747</v>
      </c>
      <c r="AU219" s="66">
        <v>9411103</v>
      </c>
      <c r="AV219" s="66">
        <v>9758281</v>
      </c>
      <c r="AW219" s="66">
        <v>10117354</v>
      </c>
      <c r="AX219" s="66">
        <v>10467292</v>
      </c>
      <c r="AY219" s="66">
        <v>10784973</v>
      </c>
      <c r="AZ219" s="66">
        <v>11118092</v>
      </c>
      <c r="BA219" s="66">
        <v>11444870</v>
      </c>
      <c r="BB219" s="66">
        <v>11730037</v>
      </c>
      <c r="BC219" s="66">
        <v>12026649</v>
      </c>
      <c r="BD219" s="66">
        <v>12216837</v>
      </c>
      <c r="BE219" s="66">
        <v>12440326</v>
      </c>
      <c r="BF219" s="66">
        <v>12852485</v>
      </c>
      <c r="BG219" s="66">
        <v>13309235</v>
      </c>
      <c r="BH219" s="66">
        <v>13763906</v>
      </c>
      <c r="BI219" s="66">
        <v>14292847</v>
      </c>
      <c r="BJ219" s="66">
        <v>14864221</v>
      </c>
      <c r="BK219" s="66">
        <v>15411094</v>
      </c>
      <c r="BL219" s="66">
        <v>15981300</v>
      </c>
      <c r="BM219" s="66">
        <v>16537016</v>
      </c>
      <c r="BN219" s="66">
        <v>17065581</v>
      </c>
      <c r="BO219" s="66">
        <v>17597511</v>
      </c>
      <c r="BP219" s="66">
        <v>18143378</v>
      </c>
      <c r="BQ219" s="204" t="s">
        <v>139</v>
      </c>
    </row>
    <row r="220" spans="1:69" x14ac:dyDescent="0.2">
      <c r="A220" s="204" t="s">
        <v>19</v>
      </c>
      <c r="B220" s="204" t="s">
        <v>560</v>
      </c>
      <c r="C220" s="204" t="s">
        <v>168</v>
      </c>
      <c r="D220" s="204" t="s">
        <v>169</v>
      </c>
      <c r="E220" s="66">
        <v>6608000</v>
      </c>
      <c r="F220" s="66">
        <v>6655000</v>
      </c>
      <c r="G220" s="66">
        <v>6696000</v>
      </c>
      <c r="H220" s="66">
        <v>6732000</v>
      </c>
      <c r="I220" s="66">
        <v>6765000</v>
      </c>
      <c r="J220" s="66">
        <v>6794000</v>
      </c>
      <c r="K220" s="66">
        <v>6841000</v>
      </c>
      <c r="L220" s="66">
        <v>6880000</v>
      </c>
      <c r="M220" s="66">
        <v>6915000</v>
      </c>
      <c r="N220" s="66">
        <v>6945000</v>
      </c>
      <c r="O220" s="66">
        <v>6972000</v>
      </c>
      <c r="P220" s="66">
        <v>7013000</v>
      </c>
      <c r="Q220" s="66">
        <v>7053000</v>
      </c>
      <c r="R220" s="66">
        <v>7091000</v>
      </c>
      <c r="S220" s="66">
        <v>7128000</v>
      </c>
      <c r="T220" s="66">
        <v>7163000</v>
      </c>
      <c r="U220" s="66">
        <v>7214000</v>
      </c>
      <c r="V220" s="66">
        <v>7258000</v>
      </c>
      <c r="W220" s="66">
        <v>7297000</v>
      </c>
      <c r="X220" s="66">
        <v>7332000</v>
      </c>
      <c r="Y220" s="66">
        <v>7362000</v>
      </c>
      <c r="Z220" s="66">
        <v>7405000</v>
      </c>
      <c r="AA220" s="66">
        <v>7440000</v>
      </c>
      <c r="AB220" s="66">
        <v>7468000</v>
      </c>
      <c r="AC220" s="66">
        <v>7489000</v>
      </c>
      <c r="AD220" s="66">
        <v>7504000</v>
      </c>
      <c r="AE220" s="66">
        <v>7536000</v>
      </c>
      <c r="AF220" s="66">
        <v>7558000</v>
      </c>
      <c r="AG220" s="66">
        <v>7572000</v>
      </c>
      <c r="AH220" s="66">
        <v>7581000</v>
      </c>
      <c r="AI220" s="66">
        <v>7586000</v>
      </c>
      <c r="AJ220" s="66">
        <v>7595636</v>
      </c>
      <c r="AK220" s="66">
        <v>7646424</v>
      </c>
      <c r="AL220" s="66">
        <v>7699307</v>
      </c>
      <c r="AM220" s="66">
        <v>7734639</v>
      </c>
      <c r="AN220" s="66">
        <v>7625357</v>
      </c>
      <c r="AO220" s="66">
        <v>7617794</v>
      </c>
      <c r="AP220" s="66">
        <v>7596501</v>
      </c>
      <c r="AQ220" s="66">
        <v>7567745</v>
      </c>
      <c r="AR220" s="66">
        <v>7540401</v>
      </c>
      <c r="AS220" s="66">
        <v>7516346</v>
      </c>
      <c r="AT220" s="66">
        <v>7503433</v>
      </c>
      <c r="AU220" s="66">
        <v>7496522</v>
      </c>
      <c r="AV220" s="66">
        <v>7480591</v>
      </c>
      <c r="AW220" s="66">
        <v>7463157</v>
      </c>
      <c r="AX220" s="66">
        <v>7440769</v>
      </c>
      <c r="AY220" s="66">
        <v>7411569</v>
      </c>
      <c r="AZ220" s="66">
        <v>7381579</v>
      </c>
      <c r="BA220" s="66">
        <v>7350222</v>
      </c>
      <c r="BB220" s="66">
        <v>7320807</v>
      </c>
      <c r="BC220" s="66">
        <v>7291436</v>
      </c>
      <c r="BD220" s="66">
        <v>7234099</v>
      </c>
      <c r="BE220" s="66">
        <v>7199077</v>
      </c>
      <c r="BF220" s="66">
        <v>7164132</v>
      </c>
      <c r="BG220" s="66">
        <v>7130576</v>
      </c>
      <c r="BH220" s="66">
        <v>7095383</v>
      </c>
      <c r="BI220" s="66">
        <v>7058322</v>
      </c>
      <c r="BJ220" s="66">
        <v>7020858</v>
      </c>
      <c r="BK220" s="66">
        <v>6982604</v>
      </c>
      <c r="BL220" s="66">
        <v>6945235</v>
      </c>
      <c r="BM220" s="66">
        <v>6899126</v>
      </c>
      <c r="BN220" s="66">
        <v>6834326</v>
      </c>
      <c r="BO220" s="66">
        <v>6664449</v>
      </c>
      <c r="BP220" s="66">
        <v>6618026</v>
      </c>
      <c r="BQ220" s="204" t="s">
        <v>139</v>
      </c>
    </row>
    <row r="221" spans="1:69" x14ac:dyDescent="0.2">
      <c r="A221" s="204" t="s">
        <v>561</v>
      </c>
      <c r="B221" s="204" t="s">
        <v>562</v>
      </c>
      <c r="C221" s="204" t="s">
        <v>168</v>
      </c>
      <c r="D221" s="204" t="s">
        <v>169</v>
      </c>
      <c r="E221" s="66">
        <v>227907169</v>
      </c>
      <c r="F221" s="66">
        <v>233440376</v>
      </c>
      <c r="G221" s="66">
        <v>239236580</v>
      </c>
      <c r="H221" s="66">
        <v>245252887</v>
      </c>
      <c r="I221" s="66">
        <v>251519652</v>
      </c>
      <c r="J221" s="66">
        <v>258031054</v>
      </c>
      <c r="K221" s="66">
        <v>264705303</v>
      </c>
      <c r="L221" s="66">
        <v>271583274</v>
      </c>
      <c r="M221" s="66">
        <v>278745760</v>
      </c>
      <c r="N221" s="66">
        <v>286159536</v>
      </c>
      <c r="O221" s="66">
        <v>293846963</v>
      </c>
      <c r="P221" s="66">
        <v>301784530</v>
      </c>
      <c r="Q221" s="66">
        <v>309907107</v>
      </c>
      <c r="R221" s="66">
        <v>318407872</v>
      </c>
      <c r="S221" s="66">
        <v>327408911</v>
      </c>
      <c r="T221" s="66">
        <v>336773625</v>
      </c>
      <c r="U221" s="66">
        <v>346400565</v>
      </c>
      <c r="V221" s="66">
        <v>356181976</v>
      </c>
      <c r="W221" s="66">
        <v>366625933</v>
      </c>
      <c r="X221" s="66">
        <v>377712957</v>
      </c>
      <c r="Y221" s="66">
        <v>388730206</v>
      </c>
      <c r="Z221" s="66">
        <v>400196739</v>
      </c>
      <c r="AA221" s="66">
        <v>412345689</v>
      </c>
      <c r="AB221" s="66">
        <v>424282035</v>
      </c>
      <c r="AC221" s="66">
        <v>436198927</v>
      </c>
      <c r="AD221" s="66">
        <v>448690191</v>
      </c>
      <c r="AE221" s="66">
        <v>461690512</v>
      </c>
      <c r="AF221" s="66">
        <v>475181847</v>
      </c>
      <c r="AG221" s="66">
        <v>488696153</v>
      </c>
      <c r="AH221" s="66">
        <v>502447913</v>
      </c>
      <c r="AI221" s="66">
        <v>516560181</v>
      </c>
      <c r="AJ221" s="66">
        <v>530646532</v>
      </c>
      <c r="AK221" s="66">
        <v>544828860</v>
      </c>
      <c r="AL221" s="66">
        <v>559341649</v>
      </c>
      <c r="AM221" s="66">
        <v>574019932</v>
      </c>
      <c r="AN221" s="66">
        <v>589252781</v>
      </c>
      <c r="AO221" s="66">
        <v>605109645</v>
      </c>
      <c r="AP221" s="66">
        <v>620988006</v>
      </c>
      <c r="AQ221" s="66">
        <v>637119672</v>
      </c>
      <c r="AR221" s="66">
        <v>653802851</v>
      </c>
      <c r="AS221" s="66">
        <v>671131355</v>
      </c>
      <c r="AT221" s="66">
        <v>689080780</v>
      </c>
      <c r="AU221" s="66">
        <v>707609717</v>
      </c>
      <c r="AV221" s="66">
        <v>726702652</v>
      </c>
      <c r="AW221" s="66">
        <v>746464327</v>
      </c>
      <c r="AX221" s="66">
        <v>766895808</v>
      </c>
      <c r="AY221" s="66">
        <v>788025400</v>
      </c>
      <c r="AZ221" s="66">
        <v>809934231</v>
      </c>
      <c r="BA221" s="66">
        <v>832555779</v>
      </c>
      <c r="BB221" s="66">
        <v>855798400</v>
      </c>
      <c r="BC221" s="66">
        <v>879707649</v>
      </c>
      <c r="BD221" s="66">
        <v>904194713</v>
      </c>
      <c r="BE221" s="66">
        <v>929240350</v>
      </c>
      <c r="BF221" s="66">
        <v>955006753</v>
      </c>
      <c r="BG221" s="66">
        <v>981415249</v>
      </c>
      <c r="BH221" s="66">
        <v>1008605380</v>
      </c>
      <c r="BI221" s="66">
        <v>1036061312</v>
      </c>
      <c r="BJ221" s="66">
        <v>1063789431</v>
      </c>
      <c r="BK221" s="66">
        <v>1092307211</v>
      </c>
      <c r="BL221" s="66">
        <v>1121451424</v>
      </c>
      <c r="BM221" s="66">
        <v>1151203619</v>
      </c>
      <c r="BN221" s="66">
        <v>1181063755</v>
      </c>
      <c r="BO221" s="66">
        <v>1211070124</v>
      </c>
      <c r="BP221" s="66">
        <v>1241778044</v>
      </c>
      <c r="BQ221" s="204" t="s">
        <v>139</v>
      </c>
    </row>
    <row r="222" spans="1:69" x14ac:dyDescent="0.2">
      <c r="A222" s="204" t="s">
        <v>563</v>
      </c>
      <c r="B222" s="204" t="s">
        <v>564</v>
      </c>
      <c r="C222" s="204" t="s">
        <v>168</v>
      </c>
      <c r="D222" s="204" t="s">
        <v>169</v>
      </c>
      <c r="E222" s="66">
        <v>2907724</v>
      </c>
      <c r="F222" s="66">
        <v>2948953</v>
      </c>
      <c r="G222" s="66">
        <v>2992270</v>
      </c>
      <c r="H222" s="66">
        <v>3036238</v>
      </c>
      <c r="I222" s="66">
        <v>3088701</v>
      </c>
      <c r="J222" s="66">
        <v>3143622</v>
      </c>
      <c r="K222" s="66">
        <v>3185305</v>
      </c>
      <c r="L222" s="66">
        <v>3221957</v>
      </c>
      <c r="M222" s="66">
        <v>3261725</v>
      </c>
      <c r="N222" s="66">
        <v>3301892</v>
      </c>
      <c r="O222" s="66">
        <v>3342410</v>
      </c>
      <c r="P222" s="66">
        <v>3396808</v>
      </c>
      <c r="Q222" s="66">
        <v>3464715</v>
      </c>
      <c r="R222" s="66">
        <v>3542465</v>
      </c>
      <c r="S222" s="66">
        <v>3629608</v>
      </c>
      <c r="T222" s="66">
        <v>3718279</v>
      </c>
      <c r="U222" s="66">
        <v>3808615</v>
      </c>
      <c r="V222" s="66">
        <v>3901044</v>
      </c>
      <c r="W222" s="66">
        <v>3995911</v>
      </c>
      <c r="X222" s="66">
        <v>4092792</v>
      </c>
      <c r="Y222" s="66">
        <v>4192012</v>
      </c>
      <c r="Z222" s="66">
        <v>4293866</v>
      </c>
      <c r="AA222" s="66">
        <v>4398297</v>
      </c>
      <c r="AB222" s="66">
        <v>4502541</v>
      </c>
      <c r="AC222" s="66">
        <v>4603039</v>
      </c>
      <c r="AD222" s="66">
        <v>4706975</v>
      </c>
      <c r="AE222" s="66">
        <v>4819667</v>
      </c>
      <c r="AF222" s="66">
        <v>4893809</v>
      </c>
      <c r="AG222" s="66">
        <v>4814879</v>
      </c>
      <c r="AH222" s="66">
        <v>4706626</v>
      </c>
      <c r="AI222" s="66">
        <v>4750817</v>
      </c>
      <c r="AJ222" s="66">
        <v>4867185</v>
      </c>
      <c r="AK222" s="66">
        <v>4956969</v>
      </c>
      <c r="AL222" s="66">
        <v>5018172</v>
      </c>
      <c r="AM222" s="66">
        <v>5142863</v>
      </c>
      <c r="AN222" s="66">
        <v>5302042</v>
      </c>
      <c r="AO222" s="66">
        <v>5434894</v>
      </c>
      <c r="AP222" s="66">
        <v>5589410</v>
      </c>
      <c r="AQ222" s="66">
        <v>5699436</v>
      </c>
      <c r="AR222" s="66">
        <v>5850145</v>
      </c>
      <c r="AS222" s="66">
        <v>6114440</v>
      </c>
      <c r="AT222" s="66">
        <v>6394431</v>
      </c>
      <c r="AU222" s="66">
        <v>6686100</v>
      </c>
      <c r="AV222" s="66">
        <v>6992367</v>
      </c>
      <c r="AW222" s="66">
        <v>7317118</v>
      </c>
      <c r="AX222" s="66">
        <v>7662654</v>
      </c>
      <c r="AY222" s="66">
        <v>8029517</v>
      </c>
      <c r="AZ222" s="66">
        <v>8417823</v>
      </c>
      <c r="BA222" s="66">
        <v>8823888</v>
      </c>
      <c r="BB222" s="66">
        <v>9229227</v>
      </c>
      <c r="BC222" s="66">
        <v>9714419</v>
      </c>
      <c r="BD222" s="66">
        <v>10243050</v>
      </c>
      <c r="BE222" s="66">
        <v>10701604</v>
      </c>
      <c r="BF222" s="66">
        <v>11106031</v>
      </c>
      <c r="BG222" s="66">
        <v>11213284</v>
      </c>
      <c r="BH222" s="66">
        <v>11194299</v>
      </c>
      <c r="BI222" s="66">
        <v>11066105</v>
      </c>
      <c r="BJ222" s="66">
        <v>10658226</v>
      </c>
      <c r="BK222" s="66">
        <v>10395329</v>
      </c>
      <c r="BL222" s="66">
        <v>10447666</v>
      </c>
      <c r="BM222" s="66">
        <v>10606227</v>
      </c>
      <c r="BN222" s="66">
        <v>10748272</v>
      </c>
      <c r="BO222" s="66">
        <v>10913164</v>
      </c>
      <c r="BP222" s="66">
        <v>11088796</v>
      </c>
      <c r="BQ222" s="204" t="s">
        <v>139</v>
      </c>
    </row>
    <row r="223" spans="1:69" x14ac:dyDescent="0.2">
      <c r="A223" s="204" t="s">
        <v>565</v>
      </c>
      <c r="B223" s="204" t="s">
        <v>566</v>
      </c>
      <c r="C223" s="204" t="s">
        <v>168</v>
      </c>
      <c r="D223" s="204" t="s">
        <v>169</v>
      </c>
      <c r="E223" s="66">
        <v>227948869</v>
      </c>
      <c r="F223" s="66">
        <v>233483265</v>
      </c>
      <c r="G223" s="66">
        <v>239280622</v>
      </c>
      <c r="H223" s="66">
        <v>245298063</v>
      </c>
      <c r="I223" s="66">
        <v>251565974</v>
      </c>
      <c r="J223" s="66">
        <v>258078554</v>
      </c>
      <c r="K223" s="66">
        <v>264754002</v>
      </c>
      <c r="L223" s="66">
        <v>271633185</v>
      </c>
      <c r="M223" s="66">
        <v>278796894</v>
      </c>
      <c r="N223" s="66">
        <v>286211901</v>
      </c>
      <c r="O223" s="66">
        <v>293900563</v>
      </c>
      <c r="P223" s="66">
        <v>301839225</v>
      </c>
      <c r="Q223" s="66">
        <v>309963136</v>
      </c>
      <c r="R223" s="66">
        <v>318464764</v>
      </c>
      <c r="S223" s="66">
        <v>327466848</v>
      </c>
      <c r="T223" s="66">
        <v>336832917</v>
      </c>
      <c r="U223" s="66">
        <v>346461069</v>
      </c>
      <c r="V223" s="66">
        <v>356243762</v>
      </c>
      <c r="W223" s="66">
        <v>366688083</v>
      </c>
      <c r="X223" s="66">
        <v>377775643</v>
      </c>
      <c r="Y223" s="66">
        <v>388793467</v>
      </c>
      <c r="Z223" s="66">
        <v>400260774</v>
      </c>
      <c r="AA223" s="66">
        <v>412410102</v>
      </c>
      <c r="AB223" s="66">
        <v>424346370</v>
      </c>
      <c r="AC223" s="66">
        <v>436263644</v>
      </c>
      <c r="AD223" s="66">
        <v>448755435</v>
      </c>
      <c r="AE223" s="66">
        <v>461756164</v>
      </c>
      <c r="AF223" s="66">
        <v>475250346</v>
      </c>
      <c r="AG223" s="66">
        <v>488764908</v>
      </c>
      <c r="AH223" s="66">
        <v>502517080</v>
      </c>
      <c r="AI223" s="66">
        <v>516629688</v>
      </c>
      <c r="AJ223" s="66">
        <v>530716971</v>
      </c>
      <c r="AK223" s="66">
        <v>544899623</v>
      </c>
      <c r="AL223" s="66">
        <v>559413902</v>
      </c>
      <c r="AM223" s="66">
        <v>574094137</v>
      </c>
      <c r="AN223" s="66">
        <v>589328085</v>
      </c>
      <c r="AO223" s="66">
        <v>605186062</v>
      </c>
      <c r="AP223" s="66">
        <v>621065325</v>
      </c>
      <c r="AQ223" s="66">
        <v>637198518</v>
      </c>
      <c r="AR223" s="66">
        <v>653883261</v>
      </c>
      <c r="AS223" s="66">
        <v>671212486</v>
      </c>
      <c r="AT223" s="66">
        <v>689161982</v>
      </c>
      <c r="AU223" s="66">
        <v>707693440</v>
      </c>
      <c r="AV223" s="66">
        <v>726785433</v>
      </c>
      <c r="AW223" s="66">
        <v>746546802</v>
      </c>
      <c r="AX223" s="66">
        <v>766978666</v>
      </c>
      <c r="AY223" s="66">
        <v>788110000</v>
      </c>
      <c r="AZ223" s="66">
        <v>810019264</v>
      </c>
      <c r="BA223" s="66">
        <v>832642735</v>
      </c>
      <c r="BB223" s="66">
        <v>855885698</v>
      </c>
      <c r="BC223" s="66">
        <v>879797419</v>
      </c>
      <c r="BD223" s="66">
        <v>904282154</v>
      </c>
      <c r="BE223" s="66">
        <v>929328653</v>
      </c>
      <c r="BF223" s="66">
        <v>955096702</v>
      </c>
      <c r="BG223" s="66">
        <v>981506608</v>
      </c>
      <c r="BH223" s="66">
        <v>1008698799</v>
      </c>
      <c r="BI223" s="66">
        <v>1036155989</v>
      </c>
      <c r="BJ223" s="66">
        <v>1063885274</v>
      </c>
      <c r="BK223" s="66">
        <v>1092403973</v>
      </c>
      <c r="BL223" s="66">
        <v>1121549049</v>
      </c>
      <c r="BM223" s="66">
        <v>1151302081</v>
      </c>
      <c r="BN223" s="66">
        <v>1181163013</v>
      </c>
      <c r="BO223" s="66">
        <v>1211190002</v>
      </c>
      <c r="BP223" s="66">
        <v>1241897817</v>
      </c>
      <c r="BQ223" s="204" t="s">
        <v>139</v>
      </c>
    </row>
    <row r="224" spans="1:69" x14ac:dyDescent="0.2">
      <c r="A224" s="204" t="s">
        <v>567</v>
      </c>
      <c r="B224" s="204" t="s">
        <v>568</v>
      </c>
      <c r="C224" s="204" t="s">
        <v>168</v>
      </c>
      <c r="D224" s="204" t="s">
        <v>169</v>
      </c>
      <c r="E224" s="66">
        <v>8070458</v>
      </c>
      <c r="F224" s="66">
        <v>8225676</v>
      </c>
      <c r="G224" s="66">
        <v>8401577</v>
      </c>
      <c r="H224" s="66">
        <v>8580103</v>
      </c>
      <c r="I224" s="66">
        <v>8757487</v>
      </c>
      <c r="J224" s="66">
        <v>8930497</v>
      </c>
      <c r="K224" s="66">
        <v>9095506</v>
      </c>
      <c r="L224" s="66">
        <v>9251753</v>
      </c>
      <c r="M224" s="66">
        <v>9407426</v>
      </c>
      <c r="N224" s="66">
        <v>9566803</v>
      </c>
      <c r="O224" s="66">
        <v>9730952</v>
      </c>
      <c r="P224" s="66">
        <v>9902092</v>
      </c>
      <c r="Q224" s="66">
        <v>10070625</v>
      </c>
      <c r="R224" s="66">
        <v>10233631</v>
      </c>
      <c r="S224" s="66">
        <v>10392684</v>
      </c>
      <c r="T224" s="66">
        <v>10557672</v>
      </c>
      <c r="U224" s="66">
        <v>10736698</v>
      </c>
      <c r="V224" s="66">
        <v>10924932</v>
      </c>
      <c r="W224" s="66">
        <v>11113127</v>
      </c>
      <c r="X224" s="66">
        <v>11304120</v>
      </c>
      <c r="Y224" s="66">
        <v>11498324</v>
      </c>
      <c r="Z224" s="66">
        <v>11688698</v>
      </c>
      <c r="AA224" s="66">
        <v>11878455</v>
      </c>
      <c r="AB224" s="66">
        <v>12068158</v>
      </c>
      <c r="AC224" s="66">
        <v>12260362</v>
      </c>
      <c r="AD224" s="66">
        <v>12465844</v>
      </c>
      <c r="AE224" s="66">
        <v>12678894</v>
      </c>
      <c r="AF224" s="66">
        <v>12894358</v>
      </c>
      <c r="AG224" s="66">
        <v>13114086</v>
      </c>
      <c r="AH224" s="66">
        <v>13337402</v>
      </c>
      <c r="AI224" s="66">
        <v>13568047</v>
      </c>
      <c r="AJ224" s="66">
        <v>13799674</v>
      </c>
      <c r="AK224" s="66">
        <v>13924518</v>
      </c>
      <c r="AL224" s="66">
        <v>14028001</v>
      </c>
      <c r="AM224" s="66">
        <v>14165955</v>
      </c>
      <c r="AN224" s="66">
        <v>14301580</v>
      </c>
      <c r="AO224" s="66">
        <v>14478832</v>
      </c>
      <c r="AP224" s="66">
        <v>14672238</v>
      </c>
      <c r="AQ224" s="66">
        <v>14869600</v>
      </c>
      <c r="AR224" s="66">
        <v>15083838</v>
      </c>
      <c r="AS224" s="66">
        <v>15294390</v>
      </c>
      <c r="AT224" s="66">
        <v>15491585</v>
      </c>
      <c r="AU224" s="66">
        <v>15689535</v>
      </c>
      <c r="AV224" s="66">
        <v>15887550</v>
      </c>
      <c r="AW224" s="66">
        <v>16103414</v>
      </c>
      <c r="AX224" s="66">
        <v>16334853</v>
      </c>
      <c r="AY224" s="66">
        <v>16572025</v>
      </c>
      <c r="AZ224" s="66">
        <v>16814517</v>
      </c>
      <c r="BA224" s="66">
        <v>17057446</v>
      </c>
      <c r="BB224" s="66">
        <v>17291609</v>
      </c>
      <c r="BC224" s="66">
        <v>17490321</v>
      </c>
      <c r="BD224" s="66">
        <v>17645826</v>
      </c>
      <c r="BE224" s="66">
        <v>17821789</v>
      </c>
      <c r="BF224" s="66">
        <v>18026868</v>
      </c>
      <c r="BG224" s="66">
        <v>18251250</v>
      </c>
      <c r="BH224" s="66">
        <v>18483937</v>
      </c>
      <c r="BI224" s="66">
        <v>18709361</v>
      </c>
      <c r="BJ224" s="66">
        <v>18940564</v>
      </c>
      <c r="BK224" s="66">
        <v>19177011</v>
      </c>
      <c r="BL224" s="66">
        <v>19377482</v>
      </c>
      <c r="BM224" s="66">
        <v>19526038</v>
      </c>
      <c r="BN224" s="66">
        <v>19674424</v>
      </c>
      <c r="BO224" s="66">
        <v>19881389</v>
      </c>
      <c r="BP224" s="66">
        <v>20086203</v>
      </c>
      <c r="BQ224" s="204" t="s">
        <v>139</v>
      </c>
    </row>
    <row r="225" spans="1:69" x14ac:dyDescent="0.2">
      <c r="A225" s="204" t="s">
        <v>569</v>
      </c>
      <c r="B225" s="204" t="s">
        <v>570</v>
      </c>
      <c r="C225" s="204" t="s">
        <v>168</v>
      </c>
      <c r="D225" s="204" t="s">
        <v>169</v>
      </c>
      <c r="E225" s="66">
        <v>68038</v>
      </c>
      <c r="F225" s="66">
        <v>68705</v>
      </c>
      <c r="G225" s="66">
        <v>69520</v>
      </c>
      <c r="H225" s="66">
        <v>70272</v>
      </c>
      <c r="I225" s="66">
        <v>70992</v>
      </c>
      <c r="J225" s="66">
        <v>71730</v>
      </c>
      <c r="K225" s="66">
        <v>72567</v>
      </c>
      <c r="L225" s="66">
        <v>73564</v>
      </c>
      <c r="M225" s="66">
        <v>74739</v>
      </c>
      <c r="N225" s="66">
        <v>76059</v>
      </c>
      <c r="O225" s="66">
        <v>77583</v>
      </c>
      <c r="P225" s="66">
        <v>79226</v>
      </c>
      <c r="Q225" s="66">
        <v>80835</v>
      </c>
      <c r="R225" s="66">
        <v>82472</v>
      </c>
      <c r="S225" s="66">
        <v>84189</v>
      </c>
      <c r="T225" s="66">
        <v>86037</v>
      </c>
      <c r="U225" s="66">
        <v>88078</v>
      </c>
      <c r="V225" s="66">
        <v>90299</v>
      </c>
      <c r="W225" s="66">
        <v>92659</v>
      </c>
      <c r="X225" s="66">
        <v>95017</v>
      </c>
      <c r="Y225" s="66">
        <v>97210</v>
      </c>
      <c r="Z225" s="66">
        <v>99170</v>
      </c>
      <c r="AA225" s="66">
        <v>100931</v>
      </c>
      <c r="AB225" s="66">
        <v>102650</v>
      </c>
      <c r="AC225" s="66">
        <v>104497</v>
      </c>
      <c r="AD225" s="66">
        <v>106607</v>
      </c>
      <c r="AE225" s="66">
        <v>108966</v>
      </c>
      <c r="AF225" s="66">
        <v>111610</v>
      </c>
      <c r="AG225" s="66">
        <v>114513</v>
      </c>
      <c r="AH225" s="66">
        <v>117445</v>
      </c>
      <c r="AI225" s="66">
        <v>120343</v>
      </c>
      <c r="AJ225" s="66">
        <v>123084</v>
      </c>
      <c r="AK225" s="66">
        <v>125648</v>
      </c>
      <c r="AL225" s="66">
        <v>128182</v>
      </c>
      <c r="AM225" s="66">
        <v>130666</v>
      </c>
      <c r="AN225" s="66">
        <v>133077</v>
      </c>
      <c r="AO225" s="66">
        <v>135412</v>
      </c>
      <c r="AP225" s="66">
        <v>137656</v>
      </c>
      <c r="AQ225" s="66">
        <v>139790</v>
      </c>
      <c r="AR225" s="66">
        <v>141808</v>
      </c>
      <c r="AS225" s="66">
        <v>143714</v>
      </c>
      <c r="AT225" s="66">
        <v>146258</v>
      </c>
      <c r="AU225" s="66">
        <v>149841</v>
      </c>
      <c r="AV225" s="66">
        <v>153762</v>
      </c>
      <c r="AW225" s="66">
        <v>157697</v>
      </c>
      <c r="AX225" s="66">
        <v>161680</v>
      </c>
      <c r="AY225" s="66">
        <v>165725</v>
      </c>
      <c r="AZ225" s="66">
        <v>169845</v>
      </c>
      <c r="BA225" s="66">
        <v>174004</v>
      </c>
      <c r="BB225" s="66">
        <v>178128</v>
      </c>
      <c r="BC225" s="66">
        <v>182138</v>
      </c>
      <c r="BD225" s="66">
        <v>186044</v>
      </c>
      <c r="BE225" s="66">
        <v>189924</v>
      </c>
      <c r="BF225" s="66">
        <v>193757</v>
      </c>
      <c r="BG225" s="66">
        <v>197497</v>
      </c>
      <c r="BH225" s="66">
        <v>201124</v>
      </c>
      <c r="BI225" s="66">
        <v>204632</v>
      </c>
      <c r="BJ225" s="66">
        <v>208036</v>
      </c>
      <c r="BK225" s="66">
        <v>211344</v>
      </c>
      <c r="BL225" s="66">
        <v>214599</v>
      </c>
      <c r="BM225" s="66">
        <v>218641</v>
      </c>
      <c r="BN225" s="66">
        <v>223107</v>
      </c>
      <c r="BO225" s="66">
        <v>227380</v>
      </c>
      <c r="BP225" s="66">
        <v>231856</v>
      </c>
      <c r="BQ225" s="204" t="s">
        <v>139</v>
      </c>
    </row>
    <row r="226" spans="1:69" x14ac:dyDescent="0.2">
      <c r="A226" s="204" t="s">
        <v>571</v>
      </c>
      <c r="B226" s="204" t="s">
        <v>572</v>
      </c>
      <c r="C226" s="204" t="s">
        <v>168</v>
      </c>
      <c r="D226" s="204" t="s">
        <v>169</v>
      </c>
      <c r="E226" s="66">
        <v>268396</v>
      </c>
      <c r="F226" s="66">
        <v>277969</v>
      </c>
      <c r="G226" s="66">
        <v>288291</v>
      </c>
      <c r="H226" s="66">
        <v>299332</v>
      </c>
      <c r="I226" s="66">
        <v>310288</v>
      </c>
      <c r="J226" s="66">
        <v>321069</v>
      </c>
      <c r="K226" s="66">
        <v>332142</v>
      </c>
      <c r="L226" s="66">
        <v>343620</v>
      </c>
      <c r="M226" s="66">
        <v>355468</v>
      </c>
      <c r="N226" s="66">
        <v>367618</v>
      </c>
      <c r="O226" s="66">
        <v>379918</v>
      </c>
      <c r="P226" s="66">
        <v>392026</v>
      </c>
      <c r="Q226" s="66">
        <v>397529</v>
      </c>
      <c r="R226" s="66">
        <v>396331</v>
      </c>
      <c r="S226" s="66">
        <v>394519</v>
      </c>
      <c r="T226" s="66">
        <v>392137</v>
      </c>
      <c r="U226" s="66">
        <v>389231</v>
      </c>
      <c r="V226" s="66">
        <v>385810</v>
      </c>
      <c r="W226" s="66">
        <v>381885</v>
      </c>
      <c r="X226" s="66">
        <v>377362</v>
      </c>
      <c r="Y226" s="66">
        <v>375112</v>
      </c>
      <c r="Z226" s="66">
        <v>375859</v>
      </c>
      <c r="AA226" s="66">
        <v>377288</v>
      </c>
      <c r="AB226" s="66">
        <v>379409</v>
      </c>
      <c r="AC226" s="66">
        <v>382617</v>
      </c>
      <c r="AD226" s="66">
        <v>387171</v>
      </c>
      <c r="AE226" s="66">
        <v>392372</v>
      </c>
      <c r="AF226" s="66">
        <v>396867</v>
      </c>
      <c r="AG226" s="66">
        <v>402139</v>
      </c>
      <c r="AH226" s="66">
        <v>408360</v>
      </c>
      <c r="AI226" s="66">
        <v>412756</v>
      </c>
      <c r="AJ226" s="66">
        <v>415981</v>
      </c>
      <c r="AK226" s="66">
        <v>419521</v>
      </c>
      <c r="AL226" s="66">
        <v>422375</v>
      </c>
      <c r="AM226" s="66">
        <v>426548</v>
      </c>
      <c r="AN226" s="66">
        <v>434490</v>
      </c>
      <c r="AO226" s="66">
        <v>443834</v>
      </c>
      <c r="AP226" s="66">
        <v>452887</v>
      </c>
      <c r="AQ226" s="66">
        <v>461749</v>
      </c>
      <c r="AR226" s="66">
        <v>470458</v>
      </c>
      <c r="AS226" s="66">
        <v>478998</v>
      </c>
      <c r="AT226" s="66">
        <v>487394</v>
      </c>
      <c r="AU226" s="66">
        <v>495666</v>
      </c>
      <c r="AV226" s="66">
        <v>503780</v>
      </c>
      <c r="AW226" s="66">
        <v>510572</v>
      </c>
      <c r="AX226" s="66">
        <v>516220</v>
      </c>
      <c r="AY226" s="66">
        <v>522023</v>
      </c>
      <c r="AZ226" s="66">
        <v>527946</v>
      </c>
      <c r="BA226" s="66">
        <v>533938</v>
      </c>
      <c r="BB226" s="66">
        <v>539987</v>
      </c>
      <c r="BC226" s="66">
        <v>546080</v>
      </c>
      <c r="BD226" s="66">
        <v>552146</v>
      </c>
      <c r="BE226" s="66">
        <v>558111</v>
      </c>
      <c r="BF226" s="66">
        <v>563947</v>
      </c>
      <c r="BG226" s="66">
        <v>569682</v>
      </c>
      <c r="BH226" s="66">
        <v>575475</v>
      </c>
      <c r="BI226" s="66">
        <v>581453</v>
      </c>
      <c r="BJ226" s="66">
        <v>587559</v>
      </c>
      <c r="BK226" s="66">
        <v>593715</v>
      </c>
      <c r="BL226" s="66">
        <v>600301</v>
      </c>
      <c r="BM226" s="66">
        <v>607065</v>
      </c>
      <c r="BN226" s="66">
        <v>612985</v>
      </c>
      <c r="BO226" s="66">
        <v>618040</v>
      </c>
      <c r="BP226" s="66">
        <v>623236</v>
      </c>
      <c r="BQ226" s="204" t="s">
        <v>139</v>
      </c>
    </row>
    <row r="227" spans="1:69" x14ac:dyDescent="0.2">
      <c r="A227" s="204" t="s">
        <v>573</v>
      </c>
      <c r="B227" s="204" t="s">
        <v>574</v>
      </c>
      <c r="C227" s="204" t="s">
        <v>168</v>
      </c>
      <c r="D227" s="204" t="s">
        <v>169</v>
      </c>
      <c r="E227" s="66">
        <v>4068095</v>
      </c>
      <c r="F227" s="66">
        <v>4191667</v>
      </c>
      <c r="G227" s="66">
        <v>4238188</v>
      </c>
      <c r="H227" s="66">
        <v>4282017</v>
      </c>
      <c r="I227" s="66">
        <v>4327341</v>
      </c>
      <c r="J227" s="66">
        <v>4370983</v>
      </c>
      <c r="K227" s="66">
        <v>4411666</v>
      </c>
      <c r="L227" s="66">
        <v>4449367</v>
      </c>
      <c r="M227" s="66">
        <v>4483915</v>
      </c>
      <c r="N227" s="66">
        <v>4518607</v>
      </c>
      <c r="O227" s="66">
        <v>4538223</v>
      </c>
      <c r="P227" s="66">
        <v>4557449</v>
      </c>
      <c r="Q227" s="66">
        <v>4596622</v>
      </c>
      <c r="R227" s="66">
        <v>4641445</v>
      </c>
      <c r="S227" s="66">
        <v>4689623</v>
      </c>
      <c r="T227" s="66">
        <v>4739105</v>
      </c>
      <c r="U227" s="66">
        <v>4789507</v>
      </c>
      <c r="V227" s="66">
        <v>4840501</v>
      </c>
      <c r="W227" s="66">
        <v>4890125</v>
      </c>
      <c r="X227" s="66">
        <v>4938973</v>
      </c>
      <c r="Y227" s="66">
        <v>4979815</v>
      </c>
      <c r="Z227" s="66">
        <v>5016105</v>
      </c>
      <c r="AA227" s="66">
        <v>5055099</v>
      </c>
      <c r="AB227" s="66">
        <v>5091971</v>
      </c>
      <c r="AC227" s="66">
        <v>5127097</v>
      </c>
      <c r="AD227" s="66">
        <v>5161768</v>
      </c>
      <c r="AE227" s="66">
        <v>5193838</v>
      </c>
      <c r="AF227" s="66">
        <v>5222840</v>
      </c>
      <c r="AG227" s="66">
        <v>5250596</v>
      </c>
      <c r="AH227" s="66">
        <v>5275942</v>
      </c>
      <c r="AI227" s="66">
        <v>5299187</v>
      </c>
      <c r="AJ227" s="66">
        <v>5303294</v>
      </c>
      <c r="AK227" s="66">
        <v>5305016</v>
      </c>
      <c r="AL227" s="66">
        <v>5325305</v>
      </c>
      <c r="AM227" s="66">
        <v>5346331</v>
      </c>
      <c r="AN227" s="66">
        <v>5361999</v>
      </c>
      <c r="AO227" s="66">
        <v>5373361</v>
      </c>
      <c r="AP227" s="66">
        <v>5383291</v>
      </c>
      <c r="AQ227" s="66">
        <v>5390516</v>
      </c>
      <c r="AR227" s="66">
        <v>5396020</v>
      </c>
      <c r="AS227" s="66">
        <v>5388720</v>
      </c>
      <c r="AT227" s="66">
        <v>5378867</v>
      </c>
      <c r="AU227" s="66">
        <v>5376912</v>
      </c>
      <c r="AV227" s="66">
        <v>5373374</v>
      </c>
      <c r="AW227" s="66">
        <v>5372280</v>
      </c>
      <c r="AX227" s="66">
        <v>5372807</v>
      </c>
      <c r="AY227" s="66">
        <v>5373054</v>
      </c>
      <c r="AZ227" s="66">
        <v>5374622</v>
      </c>
      <c r="BA227" s="66">
        <v>5379233</v>
      </c>
      <c r="BB227" s="66">
        <v>5386406</v>
      </c>
      <c r="BC227" s="66">
        <v>5391428</v>
      </c>
      <c r="BD227" s="66">
        <v>5398384</v>
      </c>
      <c r="BE227" s="66">
        <v>5407579</v>
      </c>
      <c r="BF227" s="66">
        <v>5413393</v>
      </c>
      <c r="BG227" s="66">
        <v>5418649</v>
      </c>
      <c r="BH227" s="66">
        <v>5423801</v>
      </c>
      <c r="BI227" s="66">
        <v>5430798</v>
      </c>
      <c r="BJ227" s="66">
        <v>5439232</v>
      </c>
      <c r="BK227" s="66">
        <v>5446771</v>
      </c>
      <c r="BL227" s="66">
        <v>5454147</v>
      </c>
      <c r="BM227" s="66">
        <v>5458827</v>
      </c>
      <c r="BN227" s="66">
        <v>5447247</v>
      </c>
      <c r="BO227" s="66">
        <v>5431752</v>
      </c>
      <c r="BP227" s="66">
        <v>5426740</v>
      </c>
      <c r="BQ227" s="204" t="s">
        <v>139</v>
      </c>
    </row>
    <row r="228" spans="1:69" x14ac:dyDescent="0.2">
      <c r="A228" s="204" t="s">
        <v>38</v>
      </c>
      <c r="B228" s="204" t="s">
        <v>575</v>
      </c>
      <c r="C228" s="204" t="s">
        <v>168</v>
      </c>
      <c r="D228" s="204" t="s">
        <v>169</v>
      </c>
      <c r="E228" s="66">
        <v>1584720</v>
      </c>
      <c r="F228" s="66">
        <v>1594131</v>
      </c>
      <c r="G228" s="66">
        <v>1603649</v>
      </c>
      <c r="H228" s="66">
        <v>1616971</v>
      </c>
      <c r="I228" s="66">
        <v>1632114</v>
      </c>
      <c r="J228" s="66">
        <v>1649160</v>
      </c>
      <c r="K228" s="66">
        <v>1669905</v>
      </c>
      <c r="L228" s="66">
        <v>1689528</v>
      </c>
      <c r="M228" s="66">
        <v>1704546</v>
      </c>
      <c r="N228" s="66">
        <v>1713874</v>
      </c>
      <c r="O228" s="66">
        <v>1724891</v>
      </c>
      <c r="P228" s="66">
        <v>1738335</v>
      </c>
      <c r="Q228" s="66">
        <v>1752233</v>
      </c>
      <c r="R228" s="66">
        <v>1766697</v>
      </c>
      <c r="S228" s="66">
        <v>1776132</v>
      </c>
      <c r="T228" s="66">
        <v>1793581</v>
      </c>
      <c r="U228" s="66">
        <v>1820249</v>
      </c>
      <c r="V228" s="66">
        <v>1842377</v>
      </c>
      <c r="W228" s="66">
        <v>1862548</v>
      </c>
      <c r="X228" s="66">
        <v>1882599</v>
      </c>
      <c r="Y228" s="66">
        <v>1901315</v>
      </c>
      <c r="Z228" s="66">
        <v>1906531</v>
      </c>
      <c r="AA228" s="66">
        <v>1910334</v>
      </c>
      <c r="AB228" s="66">
        <v>1922321</v>
      </c>
      <c r="AC228" s="66">
        <v>1932154</v>
      </c>
      <c r="AD228" s="66">
        <v>1941641</v>
      </c>
      <c r="AE228" s="66">
        <v>1965964</v>
      </c>
      <c r="AF228" s="66">
        <v>1989776</v>
      </c>
      <c r="AG228" s="66">
        <v>1995196</v>
      </c>
      <c r="AH228" s="66">
        <v>1996351</v>
      </c>
      <c r="AI228" s="66">
        <v>1998161</v>
      </c>
      <c r="AJ228" s="66">
        <v>1999429</v>
      </c>
      <c r="AK228" s="66">
        <v>1996498</v>
      </c>
      <c r="AL228" s="66">
        <v>1991746</v>
      </c>
      <c r="AM228" s="66">
        <v>1989443</v>
      </c>
      <c r="AN228" s="66">
        <v>1989872</v>
      </c>
      <c r="AO228" s="66">
        <v>1988628</v>
      </c>
      <c r="AP228" s="66">
        <v>1985956</v>
      </c>
      <c r="AQ228" s="66">
        <v>1981629</v>
      </c>
      <c r="AR228" s="66">
        <v>1983045</v>
      </c>
      <c r="AS228" s="66">
        <v>1988925</v>
      </c>
      <c r="AT228" s="66">
        <v>1992060</v>
      </c>
      <c r="AU228" s="66">
        <v>1994530</v>
      </c>
      <c r="AV228" s="66">
        <v>1995733</v>
      </c>
      <c r="AW228" s="66">
        <v>1997012</v>
      </c>
      <c r="AX228" s="66">
        <v>2000474</v>
      </c>
      <c r="AY228" s="66">
        <v>2006868</v>
      </c>
      <c r="AZ228" s="66">
        <v>2018122</v>
      </c>
      <c r="BA228" s="66">
        <v>2021316</v>
      </c>
      <c r="BB228" s="66">
        <v>2039669</v>
      </c>
      <c r="BC228" s="66">
        <v>2048583</v>
      </c>
      <c r="BD228" s="66">
        <v>2052843</v>
      </c>
      <c r="BE228" s="66">
        <v>2057159</v>
      </c>
      <c r="BF228" s="66">
        <v>2059953</v>
      </c>
      <c r="BG228" s="66">
        <v>2061980</v>
      </c>
      <c r="BH228" s="66">
        <v>2063531</v>
      </c>
      <c r="BI228" s="66">
        <v>2065042</v>
      </c>
      <c r="BJ228" s="66">
        <v>2066388</v>
      </c>
      <c r="BK228" s="66">
        <v>2073894</v>
      </c>
      <c r="BL228" s="66">
        <v>2088385</v>
      </c>
      <c r="BM228" s="66">
        <v>2102419</v>
      </c>
      <c r="BN228" s="66">
        <v>2108079</v>
      </c>
      <c r="BO228" s="66">
        <v>2111986</v>
      </c>
      <c r="BP228" s="66">
        <v>2120937</v>
      </c>
      <c r="BQ228" s="204" t="s">
        <v>139</v>
      </c>
    </row>
    <row r="229" spans="1:69" x14ac:dyDescent="0.2">
      <c r="A229" s="204" t="s">
        <v>25</v>
      </c>
      <c r="B229" s="204" t="s">
        <v>576</v>
      </c>
      <c r="C229" s="204" t="s">
        <v>168</v>
      </c>
      <c r="D229" s="204" t="s">
        <v>169</v>
      </c>
      <c r="E229" s="66">
        <v>7484656</v>
      </c>
      <c r="F229" s="66">
        <v>7519998</v>
      </c>
      <c r="G229" s="66">
        <v>7561588</v>
      </c>
      <c r="H229" s="66">
        <v>7604328</v>
      </c>
      <c r="I229" s="66">
        <v>7661354</v>
      </c>
      <c r="J229" s="66">
        <v>7733853</v>
      </c>
      <c r="K229" s="66">
        <v>7807797</v>
      </c>
      <c r="L229" s="66">
        <v>7867931</v>
      </c>
      <c r="M229" s="66">
        <v>7912273</v>
      </c>
      <c r="N229" s="66">
        <v>7968072</v>
      </c>
      <c r="O229" s="66">
        <v>8042801</v>
      </c>
      <c r="P229" s="66">
        <v>8098334</v>
      </c>
      <c r="Q229" s="66">
        <v>8122300</v>
      </c>
      <c r="R229" s="66">
        <v>8136312</v>
      </c>
      <c r="S229" s="66">
        <v>8159955</v>
      </c>
      <c r="T229" s="66">
        <v>8192437</v>
      </c>
      <c r="U229" s="66">
        <v>8222286</v>
      </c>
      <c r="V229" s="66">
        <v>8251540</v>
      </c>
      <c r="W229" s="66">
        <v>8275599</v>
      </c>
      <c r="X229" s="66">
        <v>8293678</v>
      </c>
      <c r="Y229" s="66">
        <v>8310531</v>
      </c>
      <c r="Z229" s="66">
        <v>8320503</v>
      </c>
      <c r="AA229" s="66">
        <v>8325263</v>
      </c>
      <c r="AB229" s="66">
        <v>8329033</v>
      </c>
      <c r="AC229" s="66">
        <v>8336605</v>
      </c>
      <c r="AD229" s="66">
        <v>8350386</v>
      </c>
      <c r="AE229" s="66">
        <v>8369829</v>
      </c>
      <c r="AF229" s="66">
        <v>8397804</v>
      </c>
      <c r="AG229" s="66">
        <v>8436489</v>
      </c>
      <c r="AH229" s="66">
        <v>8492964</v>
      </c>
      <c r="AI229" s="66">
        <v>8558835</v>
      </c>
      <c r="AJ229" s="66">
        <v>8617375</v>
      </c>
      <c r="AK229" s="66">
        <v>8668067</v>
      </c>
      <c r="AL229" s="66">
        <v>8718561</v>
      </c>
      <c r="AM229" s="66">
        <v>8780745</v>
      </c>
      <c r="AN229" s="66">
        <v>8826939</v>
      </c>
      <c r="AO229" s="66">
        <v>8840998</v>
      </c>
      <c r="AP229" s="66">
        <v>8846062</v>
      </c>
      <c r="AQ229" s="66">
        <v>8850974</v>
      </c>
      <c r="AR229" s="66">
        <v>8857874</v>
      </c>
      <c r="AS229" s="66">
        <v>8872109</v>
      </c>
      <c r="AT229" s="66">
        <v>8895960</v>
      </c>
      <c r="AU229" s="66">
        <v>8924958</v>
      </c>
      <c r="AV229" s="66">
        <v>8958229</v>
      </c>
      <c r="AW229" s="66">
        <v>8993531</v>
      </c>
      <c r="AX229" s="66">
        <v>9029572</v>
      </c>
      <c r="AY229" s="66">
        <v>9080505</v>
      </c>
      <c r="AZ229" s="66">
        <v>9148092</v>
      </c>
      <c r="BA229" s="66">
        <v>9219637</v>
      </c>
      <c r="BB229" s="66">
        <v>9298515</v>
      </c>
      <c r="BC229" s="66">
        <v>9378126</v>
      </c>
      <c r="BD229" s="66">
        <v>9449213</v>
      </c>
      <c r="BE229" s="66">
        <v>9519374</v>
      </c>
      <c r="BF229" s="66">
        <v>9600379</v>
      </c>
      <c r="BG229" s="66">
        <v>9696110</v>
      </c>
      <c r="BH229" s="66">
        <v>9799186</v>
      </c>
      <c r="BI229" s="66">
        <v>9923085</v>
      </c>
      <c r="BJ229" s="66">
        <v>10057698</v>
      </c>
      <c r="BK229" s="66">
        <v>10175214</v>
      </c>
      <c r="BL229" s="66">
        <v>10278887</v>
      </c>
      <c r="BM229" s="66">
        <v>10353442</v>
      </c>
      <c r="BN229" s="66">
        <v>10415811</v>
      </c>
      <c r="BO229" s="66">
        <v>10486941</v>
      </c>
      <c r="BP229" s="66">
        <v>10536632</v>
      </c>
      <c r="BQ229" s="204" t="s">
        <v>139</v>
      </c>
    </row>
    <row r="230" spans="1:69" x14ac:dyDescent="0.2">
      <c r="A230" s="204" t="s">
        <v>701</v>
      </c>
      <c r="B230" s="204" t="s">
        <v>577</v>
      </c>
      <c r="C230" s="204" t="s">
        <v>168</v>
      </c>
      <c r="D230" s="204" t="s">
        <v>169</v>
      </c>
      <c r="E230" s="66">
        <v>345065</v>
      </c>
      <c r="F230" s="66">
        <v>352971</v>
      </c>
      <c r="G230" s="66">
        <v>361070</v>
      </c>
      <c r="H230" s="66">
        <v>369527</v>
      </c>
      <c r="I230" s="66">
        <v>378531</v>
      </c>
      <c r="J230" s="66">
        <v>388317</v>
      </c>
      <c r="K230" s="66">
        <v>398861</v>
      </c>
      <c r="L230" s="66">
        <v>409638</v>
      </c>
      <c r="M230" s="66">
        <v>420373</v>
      </c>
      <c r="N230" s="66">
        <v>431366</v>
      </c>
      <c r="O230" s="66">
        <v>442865</v>
      </c>
      <c r="P230" s="66">
        <v>454913</v>
      </c>
      <c r="Q230" s="66">
        <v>467512</v>
      </c>
      <c r="R230" s="66">
        <v>480668</v>
      </c>
      <c r="S230" s="66">
        <v>494624</v>
      </c>
      <c r="T230" s="66">
        <v>509535</v>
      </c>
      <c r="U230" s="66">
        <v>525457</v>
      </c>
      <c r="V230" s="66">
        <v>542328</v>
      </c>
      <c r="W230" s="66">
        <v>560236</v>
      </c>
      <c r="X230" s="66">
        <v>579091</v>
      </c>
      <c r="Y230" s="66">
        <v>598564</v>
      </c>
      <c r="Z230" s="66">
        <v>616210</v>
      </c>
      <c r="AA230" s="66">
        <v>634439</v>
      </c>
      <c r="AB230" s="66">
        <v>655505</v>
      </c>
      <c r="AC230" s="66">
        <v>677303</v>
      </c>
      <c r="AD230" s="66">
        <v>702400</v>
      </c>
      <c r="AE230" s="66">
        <v>730150</v>
      </c>
      <c r="AF230" s="66">
        <v>758669</v>
      </c>
      <c r="AG230" s="66">
        <v>794434</v>
      </c>
      <c r="AH230" s="66">
        <v>825952</v>
      </c>
      <c r="AI230" s="66">
        <v>854011</v>
      </c>
      <c r="AJ230" s="66">
        <v>889712</v>
      </c>
      <c r="AK230" s="66">
        <v>925165</v>
      </c>
      <c r="AL230" s="66">
        <v>953451</v>
      </c>
      <c r="AM230" s="66">
        <v>953737</v>
      </c>
      <c r="AN230" s="66">
        <v>953573</v>
      </c>
      <c r="AO230" s="66">
        <v>973587</v>
      </c>
      <c r="AP230" s="66">
        <v>990734</v>
      </c>
      <c r="AQ230" s="66">
        <v>1005158</v>
      </c>
      <c r="AR230" s="66">
        <v>1018370</v>
      </c>
      <c r="AS230" s="66">
        <v>1030496</v>
      </c>
      <c r="AT230" s="66">
        <v>1041396</v>
      </c>
      <c r="AU230" s="66">
        <v>1050809</v>
      </c>
      <c r="AV230" s="66">
        <v>1058797</v>
      </c>
      <c r="AW230" s="66">
        <v>1065764</v>
      </c>
      <c r="AX230" s="66">
        <v>1071886</v>
      </c>
      <c r="AY230" s="66">
        <v>1077735</v>
      </c>
      <c r="AZ230" s="66">
        <v>1084008</v>
      </c>
      <c r="BA230" s="66">
        <v>1089870</v>
      </c>
      <c r="BB230" s="66">
        <v>1094886</v>
      </c>
      <c r="BC230" s="66">
        <v>1099920</v>
      </c>
      <c r="BD230" s="66">
        <v>1105371</v>
      </c>
      <c r="BE230" s="66">
        <v>1111444</v>
      </c>
      <c r="BF230" s="66">
        <v>1118319</v>
      </c>
      <c r="BG230" s="66">
        <v>1125865</v>
      </c>
      <c r="BH230" s="66">
        <v>1133936</v>
      </c>
      <c r="BI230" s="66">
        <v>1142524</v>
      </c>
      <c r="BJ230" s="66">
        <v>1151390</v>
      </c>
      <c r="BK230" s="66">
        <v>1160428</v>
      </c>
      <c r="BL230" s="66">
        <v>1169613</v>
      </c>
      <c r="BM230" s="66">
        <v>1180655</v>
      </c>
      <c r="BN230" s="66">
        <v>1192271</v>
      </c>
      <c r="BO230" s="66">
        <v>1201670</v>
      </c>
      <c r="BP230" s="66">
        <v>1210822</v>
      </c>
      <c r="BQ230" s="204" t="s">
        <v>139</v>
      </c>
    </row>
    <row r="231" spans="1:69" x14ac:dyDescent="0.2">
      <c r="A231" s="204" t="s">
        <v>578</v>
      </c>
      <c r="B231" s="204" t="s">
        <v>579</v>
      </c>
      <c r="C231" s="204" t="s">
        <v>168</v>
      </c>
      <c r="D231" s="204" t="s">
        <v>169</v>
      </c>
      <c r="E231" s="66">
        <v>2646</v>
      </c>
      <c r="F231" s="66">
        <v>2888</v>
      </c>
      <c r="G231" s="66">
        <v>3171</v>
      </c>
      <c r="H231" s="66">
        <v>3481</v>
      </c>
      <c r="I231" s="66">
        <v>3811</v>
      </c>
      <c r="J231" s="66">
        <v>4161</v>
      </c>
      <c r="K231" s="66">
        <v>4531</v>
      </c>
      <c r="L231" s="66">
        <v>4930</v>
      </c>
      <c r="M231" s="66">
        <v>5354</v>
      </c>
      <c r="N231" s="66">
        <v>5795</v>
      </c>
      <c r="O231" s="66">
        <v>6260</v>
      </c>
      <c r="P231" s="66">
        <v>6736</v>
      </c>
      <c r="Q231" s="66">
        <v>7226</v>
      </c>
      <c r="R231" s="66">
        <v>7750</v>
      </c>
      <c r="S231" s="66">
        <v>8312</v>
      </c>
      <c r="T231" s="66">
        <v>8906</v>
      </c>
      <c r="U231" s="66">
        <v>9523</v>
      </c>
      <c r="V231" s="66">
        <v>10172</v>
      </c>
      <c r="W231" s="66">
        <v>10850</v>
      </c>
      <c r="X231" s="66">
        <v>11542</v>
      </c>
      <c r="Y231" s="66">
        <v>12243</v>
      </c>
      <c r="Z231" s="66">
        <v>13134</v>
      </c>
      <c r="AA231" s="66">
        <v>14418</v>
      </c>
      <c r="AB231" s="66">
        <v>15927</v>
      </c>
      <c r="AC231" s="66">
        <v>17474</v>
      </c>
      <c r="AD231" s="66">
        <v>19064</v>
      </c>
      <c r="AE231" s="66">
        <v>20703</v>
      </c>
      <c r="AF231" s="66">
        <v>22395</v>
      </c>
      <c r="AG231" s="66">
        <v>24139</v>
      </c>
      <c r="AH231" s="66">
        <v>25952</v>
      </c>
      <c r="AI231" s="66">
        <v>27845</v>
      </c>
      <c r="AJ231" s="66">
        <v>29820</v>
      </c>
      <c r="AK231" s="66">
        <v>31345</v>
      </c>
      <c r="AL231" s="66">
        <v>31823</v>
      </c>
      <c r="AM231" s="66">
        <v>31735</v>
      </c>
      <c r="AN231" s="66">
        <v>31596</v>
      </c>
      <c r="AO231" s="66">
        <v>31410</v>
      </c>
      <c r="AP231" s="66">
        <v>31195</v>
      </c>
      <c r="AQ231" s="66">
        <v>31240</v>
      </c>
      <c r="AR231" s="66">
        <v>31084</v>
      </c>
      <c r="AS231" s="66">
        <v>30519</v>
      </c>
      <c r="AT231" s="66">
        <v>30600</v>
      </c>
      <c r="AU231" s="66">
        <v>30777</v>
      </c>
      <c r="AV231" s="66">
        <v>31472</v>
      </c>
      <c r="AW231" s="66">
        <v>32488</v>
      </c>
      <c r="AX231" s="66">
        <v>33011</v>
      </c>
      <c r="AY231" s="66">
        <v>33441</v>
      </c>
      <c r="AZ231" s="66">
        <v>33811</v>
      </c>
      <c r="BA231" s="66">
        <v>33964</v>
      </c>
      <c r="BB231" s="66">
        <v>34238</v>
      </c>
      <c r="BC231" s="66">
        <v>34056</v>
      </c>
      <c r="BD231" s="66">
        <v>33435</v>
      </c>
      <c r="BE231" s="66">
        <v>34640</v>
      </c>
      <c r="BF231" s="66">
        <v>36607</v>
      </c>
      <c r="BG231" s="66">
        <v>37685</v>
      </c>
      <c r="BH231" s="66">
        <v>38825</v>
      </c>
      <c r="BI231" s="66">
        <v>38992</v>
      </c>
      <c r="BJ231" s="66">
        <v>38615</v>
      </c>
      <c r="BK231" s="66">
        <v>38934</v>
      </c>
      <c r="BL231" s="66">
        <v>39648</v>
      </c>
      <c r="BM231" s="66">
        <v>40350</v>
      </c>
      <c r="BN231" s="66">
        <v>40708</v>
      </c>
      <c r="BO231" s="66">
        <v>40888</v>
      </c>
      <c r="BP231" s="66">
        <v>41163</v>
      </c>
      <c r="BQ231" s="204" t="s">
        <v>139</v>
      </c>
    </row>
    <row r="232" spans="1:69" x14ac:dyDescent="0.2">
      <c r="A232" s="204" t="s">
        <v>580</v>
      </c>
      <c r="B232" s="204" t="s">
        <v>581</v>
      </c>
      <c r="C232" s="204" t="s">
        <v>168</v>
      </c>
      <c r="D232" s="204" t="s">
        <v>169</v>
      </c>
      <c r="E232" s="66">
        <v>41700</v>
      </c>
      <c r="F232" s="66">
        <v>42889</v>
      </c>
      <c r="G232" s="66">
        <v>44042</v>
      </c>
      <c r="H232" s="66">
        <v>45176</v>
      </c>
      <c r="I232" s="66">
        <v>46322</v>
      </c>
      <c r="J232" s="66">
        <v>47500</v>
      </c>
      <c r="K232" s="66">
        <v>48699</v>
      </c>
      <c r="L232" s="66">
        <v>49911</v>
      </c>
      <c r="M232" s="66">
        <v>51134</v>
      </c>
      <c r="N232" s="66">
        <v>52365</v>
      </c>
      <c r="O232" s="66">
        <v>53600</v>
      </c>
      <c r="P232" s="66">
        <v>54695</v>
      </c>
      <c r="Q232" s="66">
        <v>56029</v>
      </c>
      <c r="R232" s="66">
        <v>56892</v>
      </c>
      <c r="S232" s="66">
        <v>57937</v>
      </c>
      <c r="T232" s="66">
        <v>59292</v>
      </c>
      <c r="U232" s="66">
        <v>60504</v>
      </c>
      <c r="V232" s="66">
        <v>61786</v>
      </c>
      <c r="W232" s="66">
        <v>62150</v>
      </c>
      <c r="X232" s="66">
        <v>62686</v>
      </c>
      <c r="Y232" s="66">
        <v>63261</v>
      </c>
      <c r="Z232" s="66">
        <v>64035</v>
      </c>
      <c r="AA232" s="66">
        <v>64413</v>
      </c>
      <c r="AB232" s="66">
        <v>64335</v>
      </c>
      <c r="AC232" s="66">
        <v>64717</v>
      </c>
      <c r="AD232" s="66">
        <v>65244</v>
      </c>
      <c r="AE232" s="66">
        <v>65652</v>
      </c>
      <c r="AF232" s="66">
        <v>68499</v>
      </c>
      <c r="AG232" s="66">
        <v>68755</v>
      </c>
      <c r="AH232" s="66">
        <v>69167</v>
      </c>
      <c r="AI232" s="66">
        <v>69507</v>
      </c>
      <c r="AJ232" s="66">
        <v>70439</v>
      </c>
      <c r="AK232" s="66">
        <v>70763</v>
      </c>
      <c r="AL232" s="66">
        <v>72253</v>
      </c>
      <c r="AM232" s="66">
        <v>74205</v>
      </c>
      <c r="AN232" s="66">
        <v>75304</v>
      </c>
      <c r="AO232" s="66">
        <v>76417</v>
      </c>
      <c r="AP232" s="66">
        <v>77319</v>
      </c>
      <c r="AQ232" s="66">
        <v>78846</v>
      </c>
      <c r="AR232" s="66">
        <v>80410</v>
      </c>
      <c r="AS232" s="66">
        <v>81131</v>
      </c>
      <c r="AT232" s="66">
        <v>81202</v>
      </c>
      <c r="AU232" s="66">
        <v>83723</v>
      </c>
      <c r="AV232" s="66">
        <v>82781</v>
      </c>
      <c r="AW232" s="66">
        <v>82475</v>
      </c>
      <c r="AX232" s="66">
        <v>82858</v>
      </c>
      <c r="AY232" s="66">
        <v>84600</v>
      </c>
      <c r="AZ232" s="66">
        <v>85033</v>
      </c>
      <c r="BA232" s="66">
        <v>86956</v>
      </c>
      <c r="BB232" s="66">
        <v>87298</v>
      </c>
      <c r="BC232" s="66">
        <v>89770</v>
      </c>
      <c r="BD232" s="66">
        <v>87441</v>
      </c>
      <c r="BE232" s="66">
        <v>88303</v>
      </c>
      <c r="BF232" s="66">
        <v>89949</v>
      </c>
      <c r="BG232" s="66">
        <v>91359</v>
      </c>
      <c r="BH232" s="66">
        <v>93419</v>
      </c>
      <c r="BI232" s="66">
        <v>94677</v>
      </c>
      <c r="BJ232" s="66">
        <v>95843</v>
      </c>
      <c r="BK232" s="66">
        <v>96762</v>
      </c>
      <c r="BL232" s="66">
        <v>97625</v>
      </c>
      <c r="BM232" s="66">
        <v>98462</v>
      </c>
      <c r="BN232" s="66">
        <v>99258</v>
      </c>
      <c r="BO232" s="66">
        <v>119878</v>
      </c>
      <c r="BP232" s="66">
        <v>119773</v>
      </c>
      <c r="BQ232" s="204" t="s">
        <v>139</v>
      </c>
    </row>
    <row r="233" spans="1:69" x14ac:dyDescent="0.2">
      <c r="A233" s="204" t="s">
        <v>582</v>
      </c>
      <c r="B233" s="204" t="s">
        <v>583</v>
      </c>
      <c r="C233" s="204" t="s">
        <v>168</v>
      </c>
      <c r="D233" s="204" t="s">
        <v>169</v>
      </c>
      <c r="E233" s="66">
        <v>4610712</v>
      </c>
      <c r="F233" s="66">
        <v>4751534</v>
      </c>
      <c r="G233" s="66">
        <v>4894995</v>
      </c>
      <c r="H233" s="66">
        <v>5045245</v>
      </c>
      <c r="I233" s="66">
        <v>5202846</v>
      </c>
      <c r="J233" s="66">
        <v>5368451</v>
      </c>
      <c r="K233" s="66">
        <v>5542003</v>
      </c>
      <c r="L233" s="66">
        <v>5723306</v>
      </c>
      <c r="M233" s="66">
        <v>5912715</v>
      </c>
      <c r="N233" s="66">
        <v>6111364</v>
      </c>
      <c r="O233" s="66">
        <v>6319199</v>
      </c>
      <c r="P233" s="66">
        <v>6538526</v>
      </c>
      <c r="Q233" s="66">
        <v>6768544</v>
      </c>
      <c r="R233" s="66">
        <v>7003114</v>
      </c>
      <c r="S233" s="66">
        <v>7244901</v>
      </c>
      <c r="T233" s="66">
        <v>7497126</v>
      </c>
      <c r="U233" s="66">
        <v>7758673</v>
      </c>
      <c r="V233" s="66">
        <v>8029313</v>
      </c>
      <c r="W233" s="66">
        <v>8310217</v>
      </c>
      <c r="X233" s="66">
        <v>8600747</v>
      </c>
      <c r="Y233" s="66">
        <v>8898954</v>
      </c>
      <c r="Z233" s="66">
        <v>9203635</v>
      </c>
      <c r="AA233" s="66">
        <v>9510754</v>
      </c>
      <c r="AB233" s="66">
        <v>9835461</v>
      </c>
      <c r="AC233" s="66">
        <v>10183138</v>
      </c>
      <c r="AD233" s="66">
        <v>10540926</v>
      </c>
      <c r="AE233" s="66">
        <v>10907619</v>
      </c>
      <c r="AF233" s="66">
        <v>11281107</v>
      </c>
      <c r="AG233" s="66">
        <v>11657772</v>
      </c>
      <c r="AH233" s="66">
        <v>12034097</v>
      </c>
      <c r="AI233" s="66">
        <v>12408996</v>
      </c>
      <c r="AJ233" s="66">
        <v>12782281</v>
      </c>
      <c r="AK233" s="66">
        <v>13156406</v>
      </c>
      <c r="AL233" s="66">
        <v>13537060</v>
      </c>
      <c r="AM233" s="66">
        <v>13922626</v>
      </c>
      <c r="AN233" s="66">
        <v>14313450</v>
      </c>
      <c r="AO233" s="66">
        <v>14708879</v>
      </c>
      <c r="AP233" s="66">
        <v>15103996</v>
      </c>
      <c r="AQ233" s="66">
        <v>15500542</v>
      </c>
      <c r="AR233" s="66">
        <v>15901201</v>
      </c>
      <c r="AS233" s="66">
        <v>16307654</v>
      </c>
      <c r="AT233" s="66">
        <v>16727948</v>
      </c>
      <c r="AU233" s="66">
        <v>17164021</v>
      </c>
      <c r="AV233" s="66">
        <v>17611356</v>
      </c>
      <c r="AW233" s="66">
        <v>18084007</v>
      </c>
      <c r="AX233" s="66">
        <v>18583557</v>
      </c>
      <c r="AY233" s="66">
        <v>19432009</v>
      </c>
      <c r="AZ233" s="66">
        <v>20703005</v>
      </c>
      <c r="BA233" s="66">
        <v>21474059</v>
      </c>
      <c r="BB233" s="66">
        <v>21827220</v>
      </c>
      <c r="BC233" s="66">
        <v>22337563</v>
      </c>
      <c r="BD233" s="66">
        <v>22730733</v>
      </c>
      <c r="BE233" s="66">
        <v>22605577</v>
      </c>
      <c r="BF233" s="66">
        <v>21495821</v>
      </c>
      <c r="BG233" s="66">
        <v>20072232</v>
      </c>
      <c r="BH233" s="66">
        <v>19205178</v>
      </c>
      <c r="BI233" s="66">
        <v>18964252</v>
      </c>
      <c r="BJ233" s="66">
        <v>18983373</v>
      </c>
      <c r="BK233" s="66">
        <v>19333463</v>
      </c>
      <c r="BL233" s="66">
        <v>20098251</v>
      </c>
      <c r="BM233" s="66">
        <v>20772595</v>
      </c>
      <c r="BN233" s="66">
        <v>21324367</v>
      </c>
      <c r="BO233" s="66">
        <v>22125249</v>
      </c>
      <c r="BP233" s="66">
        <v>23227014</v>
      </c>
      <c r="BQ233" s="204" t="s">
        <v>139</v>
      </c>
    </row>
    <row r="234" spans="1:69" x14ac:dyDescent="0.2">
      <c r="A234" s="204" t="s">
        <v>584</v>
      </c>
      <c r="B234" s="204" t="s">
        <v>585</v>
      </c>
      <c r="C234" s="204" t="s">
        <v>168</v>
      </c>
      <c r="D234" s="204" t="s">
        <v>169</v>
      </c>
      <c r="E234" s="66">
        <v>5604</v>
      </c>
      <c r="F234" s="66">
        <v>5625</v>
      </c>
      <c r="G234" s="66">
        <v>5633</v>
      </c>
      <c r="H234" s="66">
        <v>5634</v>
      </c>
      <c r="I234" s="66">
        <v>5642</v>
      </c>
      <c r="J234" s="66">
        <v>5650</v>
      </c>
      <c r="K234" s="66">
        <v>5652</v>
      </c>
      <c r="L234" s="66">
        <v>5662</v>
      </c>
      <c r="M234" s="66">
        <v>5668</v>
      </c>
      <c r="N234" s="66">
        <v>5663</v>
      </c>
      <c r="O234" s="66">
        <v>5665</v>
      </c>
      <c r="P234" s="66">
        <v>5742</v>
      </c>
      <c r="Q234" s="66">
        <v>5896</v>
      </c>
      <c r="R234" s="66">
        <v>6068</v>
      </c>
      <c r="S234" s="66">
        <v>6249</v>
      </c>
      <c r="T234" s="66">
        <v>6451</v>
      </c>
      <c r="U234" s="66">
        <v>6668</v>
      </c>
      <c r="V234" s="66">
        <v>6885</v>
      </c>
      <c r="W234" s="66">
        <v>7110</v>
      </c>
      <c r="X234" s="66">
        <v>7332</v>
      </c>
      <c r="Y234" s="66">
        <v>7598</v>
      </c>
      <c r="Z234" s="66">
        <v>7957</v>
      </c>
      <c r="AA234" s="66">
        <v>8355</v>
      </c>
      <c r="AB234" s="66">
        <v>8758</v>
      </c>
      <c r="AC234" s="66">
        <v>9166</v>
      </c>
      <c r="AD234" s="66">
        <v>9577</v>
      </c>
      <c r="AE234" s="66">
        <v>9986</v>
      </c>
      <c r="AF234" s="66">
        <v>10400</v>
      </c>
      <c r="AG234" s="66">
        <v>10816</v>
      </c>
      <c r="AH234" s="66">
        <v>11227</v>
      </c>
      <c r="AI234" s="66">
        <v>11709</v>
      </c>
      <c r="AJ234" s="66">
        <v>12329</v>
      </c>
      <c r="AK234" s="66">
        <v>13014</v>
      </c>
      <c r="AL234" s="66">
        <v>13704</v>
      </c>
      <c r="AM234" s="66">
        <v>14402</v>
      </c>
      <c r="AN234" s="66">
        <v>15101</v>
      </c>
      <c r="AO234" s="66">
        <v>15806</v>
      </c>
      <c r="AP234" s="66">
        <v>16515</v>
      </c>
      <c r="AQ234" s="66">
        <v>17239</v>
      </c>
      <c r="AR234" s="66">
        <v>17984</v>
      </c>
      <c r="AS234" s="66">
        <v>18744</v>
      </c>
      <c r="AT234" s="66">
        <v>19578</v>
      </c>
      <c r="AU234" s="66">
        <v>20598</v>
      </c>
      <c r="AV234" s="66">
        <v>21739</v>
      </c>
      <c r="AW234" s="66">
        <v>22869</v>
      </c>
      <c r="AX234" s="66">
        <v>23995</v>
      </c>
      <c r="AY234" s="66">
        <v>25128</v>
      </c>
      <c r="AZ234" s="66">
        <v>26268</v>
      </c>
      <c r="BA234" s="66">
        <v>27422</v>
      </c>
      <c r="BB234" s="66">
        <v>28581</v>
      </c>
      <c r="BC234" s="66">
        <v>29726</v>
      </c>
      <c r="BD234" s="66">
        <v>30816</v>
      </c>
      <c r="BE234" s="66">
        <v>32081</v>
      </c>
      <c r="BF234" s="66">
        <v>33594</v>
      </c>
      <c r="BG234" s="66">
        <v>34985</v>
      </c>
      <c r="BH234" s="66">
        <v>36538</v>
      </c>
      <c r="BI234" s="66">
        <v>38246</v>
      </c>
      <c r="BJ234" s="66">
        <v>39844</v>
      </c>
      <c r="BK234" s="66">
        <v>41487</v>
      </c>
      <c r="BL234" s="66">
        <v>43080</v>
      </c>
      <c r="BM234" s="66">
        <v>44276</v>
      </c>
      <c r="BN234" s="66">
        <v>45114</v>
      </c>
      <c r="BO234" s="66">
        <v>45703</v>
      </c>
      <c r="BP234" s="66">
        <v>46062</v>
      </c>
      <c r="BQ234" s="204" t="s">
        <v>139</v>
      </c>
    </row>
    <row r="235" spans="1:69" x14ac:dyDescent="0.2">
      <c r="A235" s="204" t="s">
        <v>586</v>
      </c>
      <c r="B235" s="204" t="s">
        <v>587</v>
      </c>
      <c r="C235" s="204" t="s">
        <v>168</v>
      </c>
      <c r="D235" s="204" t="s">
        <v>169</v>
      </c>
      <c r="E235" s="66">
        <v>3028688</v>
      </c>
      <c r="F235" s="66">
        <v>3087657</v>
      </c>
      <c r="G235" s="66">
        <v>3148242</v>
      </c>
      <c r="H235" s="66">
        <v>3210296</v>
      </c>
      <c r="I235" s="66">
        <v>3273419</v>
      </c>
      <c r="J235" s="66">
        <v>3336338</v>
      </c>
      <c r="K235" s="66">
        <v>3398664</v>
      </c>
      <c r="L235" s="66">
        <v>3461664</v>
      </c>
      <c r="M235" s="66">
        <v>3526770</v>
      </c>
      <c r="N235" s="66">
        <v>3595152</v>
      </c>
      <c r="O235" s="66">
        <v>3667394</v>
      </c>
      <c r="P235" s="66">
        <v>3742534</v>
      </c>
      <c r="Q235" s="66">
        <v>3824399</v>
      </c>
      <c r="R235" s="66">
        <v>3912905</v>
      </c>
      <c r="S235" s="66">
        <v>4000559</v>
      </c>
      <c r="T235" s="66">
        <v>4084110</v>
      </c>
      <c r="U235" s="66">
        <v>4163051</v>
      </c>
      <c r="V235" s="66">
        <v>4238551</v>
      </c>
      <c r="W235" s="66">
        <v>4313479</v>
      </c>
      <c r="X235" s="66">
        <v>4402942</v>
      </c>
      <c r="Y235" s="66">
        <v>4408230</v>
      </c>
      <c r="Z235" s="66">
        <v>4409225</v>
      </c>
      <c r="AA235" s="66">
        <v>4622828</v>
      </c>
      <c r="AB235" s="66">
        <v>4859173</v>
      </c>
      <c r="AC235" s="66">
        <v>4920556</v>
      </c>
      <c r="AD235" s="66">
        <v>4967590</v>
      </c>
      <c r="AE235" s="66">
        <v>5118160</v>
      </c>
      <c r="AF235" s="66">
        <v>5300852</v>
      </c>
      <c r="AG235" s="66">
        <v>5483038</v>
      </c>
      <c r="AH235" s="66">
        <v>5670619</v>
      </c>
      <c r="AI235" s="66">
        <v>5827069</v>
      </c>
      <c r="AJ235" s="66">
        <v>6042428</v>
      </c>
      <c r="AK235" s="66">
        <v>6302926</v>
      </c>
      <c r="AL235" s="66">
        <v>6448280</v>
      </c>
      <c r="AM235" s="66">
        <v>6592998</v>
      </c>
      <c r="AN235" s="66">
        <v>6888856</v>
      </c>
      <c r="AO235" s="66">
        <v>7200291</v>
      </c>
      <c r="AP235" s="66">
        <v>7450874</v>
      </c>
      <c r="AQ235" s="66">
        <v>7709115</v>
      </c>
      <c r="AR235" s="66">
        <v>7981889</v>
      </c>
      <c r="AS235" s="66">
        <v>8259137</v>
      </c>
      <c r="AT235" s="66">
        <v>8538804</v>
      </c>
      <c r="AU235" s="66">
        <v>8838369</v>
      </c>
      <c r="AV235" s="66">
        <v>9196366</v>
      </c>
      <c r="AW235" s="66">
        <v>9613503</v>
      </c>
      <c r="AX235" s="66">
        <v>10005012</v>
      </c>
      <c r="AY235" s="66">
        <v>10365614</v>
      </c>
      <c r="AZ235" s="66">
        <v>10722731</v>
      </c>
      <c r="BA235" s="66">
        <v>11098664</v>
      </c>
      <c r="BB235" s="66">
        <v>11496128</v>
      </c>
      <c r="BC235" s="66">
        <v>11894727</v>
      </c>
      <c r="BD235" s="66">
        <v>12317730</v>
      </c>
      <c r="BE235" s="66">
        <v>12754906</v>
      </c>
      <c r="BF235" s="66">
        <v>13216766</v>
      </c>
      <c r="BG235" s="66">
        <v>13697126</v>
      </c>
      <c r="BH235" s="66">
        <v>14140274</v>
      </c>
      <c r="BI235" s="66">
        <v>14592585</v>
      </c>
      <c r="BJ235" s="66">
        <v>15085884</v>
      </c>
      <c r="BK235" s="66">
        <v>15604210</v>
      </c>
      <c r="BL235" s="66">
        <v>16126866</v>
      </c>
      <c r="BM235" s="66">
        <v>16644701</v>
      </c>
      <c r="BN235" s="66">
        <v>17179740</v>
      </c>
      <c r="BO235" s="66">
        <v>17723315</v>
      </c>
      <c r="BP235" s="66">
        <v>18278568</v>
      </c>
      <c r="BQ235" s="204" t="s">
        <v>139</v>
      </c>
    </row>
    <row r="236" spans="1:69" x14ac:dyDescent="0.2">
      <c r="A236" s="204" t="s">
        <v>588</v>
      </c>
      <c r="B236" s="204" t="s">
        <v>589</v>
      </c>
      <c r="C236" s="204" t="s">
        <v>168</v>
      </c>
      <c r="D236" s="204" t="s">
        <v>169</v>
      </c>
      <c r="E236" s="66">
        <v>884811163</v>
      </c>
      <c r="F236" s="66">
        <v>884080493</v>
      </c>
      <c r="G236" s="66">
        <v>895683380</v>
      </c>
      <c r="H236" s="66">
        <v>918644019</v>
      </c>
      <c r="I236" s="66">
        <v>941205716</v>
      </c>
      <c r="J236" s="66">
        <v>964393486</v>
      </c>
      <c r="K236" s="66">
        <v>990895866</v>
      </c>
      <c r="L236" s="66">
        <v>1016638561</v>
      </c>
      <c r="M236" s="66">
        <v>1043384828</v>
      </c>
      <c r="N236" s="66">
        <v>1071859681</v>
      </c>
      <c r="O236" s="66">
        <v>1101191924</v>
      </c>
      <c r="P236" s="66">
        <v>1131150405</v>
      </c>
      <c r="Q236" s="66">
        <v>1159394712</v>
      </c>
      <c r="R236" s="66">
        <v>1186691481</v>
      </c>
      <c r="S236" s="66">
        <v>1212479337</v>
      </c>
      <c r="T236" s="66">
        <v>1235769316</v>
      </c>
      <c r="U236" s="66">
        <v>1257283747</v>
      </c>
      <c r="V236" s="66">
        <v>1277634904</v>
      </c>
      <c r="W236" s="66">
        <v>1298297421</v>
      </c>
      <c r="X236" s="66">
        <v>1319182209</v>
      </c>
      <c r="Y236" s="66">
        <v>1339615160</v>
      </c>
      <c r="Z236" s="66">
        <v>1360714010</v>
      </c>
      <c r="AA236" s="66">
        <v>1384060325</v>
      </c>
      <c r="AB236" s="66">
        <v>1407492473</v>
      </c>
      <c r="AC236" s="66">
        <v>1429843232</v>
      </c>
      <c r="AD236" s="66">
        <v>1452832120</v>
      </c>
      <c r="AE236" s="66">
        <v>1477285491</v>
      </c>
      <c r="AF236" s="66">
        <v>1503204089</v>
      </c>
      <c r="AG236" s="66">
        <v>1529464061</v>
      </c>
      <c r="AH236" s="66">
        <v>1555164786</v>
      </c>
      <c r="AI236" s="66">
        <v>1580447407</v>
      </c>
      <c r="AJ236" s="66">
        <v>1604798136</v>
      </c>
      <c r="AK236" s="66">
        <v>1627823212</v>
      </c>
      <c r="AL236" s="66">
        <v>1650184274</v>
      </c>
      <c r="AM236" s="66">
        <v>1672325604</v>
      </c>
      <c r="AN236" s="66">
        <v>1693952154</v>
      </c>
      <c r="AO236" s="66">
        <v>1715256519</v>
      </c>
      <c r="AP236" s="66">
        <v>1736404220</v>
      </c>
      <c r="AQ236" s="66">
        <v>1756774303</v>
      </c>
      <c r="AR236" s="66">
        <v>1775819557</v>
      </c>
      <c r="AS236" s="66">
        <v>1793649873</v>
      </c>
      <c r="AT236" s="66">
        <v>1810599718</v>
      </c>
      <c r="AU236" s="66">
        <v>1826844868</v>
      </c>
      <c r="AV236" s="66">
        <v>1842469495</v>
      </c>
      <c r="AW236" s="66">
        <v>1857622964</v>
      </c>
      <c r="AX236" s="66">
        <v>1872697597</v>
      </c>
      <c r="AY236" s="66">
        <v>1887496209</v>
      </c>
      <c r="AZ236" s="66">
        <v>1901960228</v>
      </c>
      <c r="BA236" s="66">
        <v>1916309337</v>
      </c>
      <c r="BB236" s="66">
        <v>1930470829</v>
      </c>
      <c r="BC236" s="66">
        <v>1944510719</v>
      </c>
      <c r="BD236" s="66">
        <v>1959494275</v>
      </c>
      <c r="BE236" s="66">
        <v>1976386829</v>
      </c>
      <c r="BF236" s="66">
        <v>1993077336</v>
      </c>
      <c r="BG236" s="66">
        <v>2009149689</v>
      </c>
      <c r="BH236" s="66">
        <v>2024511016</v>
      </c>
      <c r="BI236" s="66">
        <v>2039794828</v>
      </c>
      <c r="BJ236" s="66">
        <v>2055414680</v>
      </c>
      <c r="BK236" s="66">
        <v>2068898629</v>
      </c>
      <c r="BL236" s="66">
        <v>2080648616</v>
      </c>
      <c r="BM236" s="66">
        <v>2090523535</v>
      </c>
      <c r="BN236" s="66">
        <v>2097669023</v>
      </c>
      <c r="BO236" s="66">
        <v>2103055378</v>
      </c>
      <c r="BP236" s="66">
        <v>2107522258</v>
      </c>
      <c r="BQ236" s="204" t="s">
        <v>139</v>
      </c>
    </row>
    <row r="237" spans="1:69" x14ac:dyDescent="0.2">
      <c r="A237" s="204" t="s">
        <v>590</v>
      </c>
      <c r="B237" s="204" t="s">
        <v>591</v>
      </c>
      <c r="C237" s="204" t="s">
        <v>168</v>
      </c>
      <c r="D237" s="204" t="s">
        <v>169</v>
      </c>
      <c r="E237" s="66">
        <v>307953778</v>
      </c>
      <c r="F237" s="66">
        <v>312686272</v>
      </c>
      <c r="G237" s="66">
        <v>317409940</v>
      </c>
      <c r="H237" s="66">
        <v>322186073</v>
      </c>
      <c r="I237" s="66">
        <v>326984010</v>
      </c>
      <c r="J237" s="66">
        <v>331556829</v>
      </c>
      <c r="K237" s="66">
        <v>335465854</v>
      </c>
      <c r="L237" s="66">
        <v>339609605</v>
      </c>
      <c r="M237" s="66">
        <v>343674963</v>
      </c>
      <c r="N237" s="66">
        <v>347542691</v>
      </c>
      <c r="O237" s="66">
        <v>351124926</v>
      </c>
      <c r="P237" s="66">
        <v>354670274</v>
      </c>
      <c r="Q237" s="66">
        <v>358419274</v>
      </c>
      <c r="R237" s="66">
        <v>362163691</v>
      </c>
      <c r="S237" s="66">
        <v>365946532</v>
      </c>
      <c r="T237" s="66">
        <v>369767028</v>
      </c>
      <c r="U237" s="66">
        <v>373766849</v>
      </c>
      <c r="V237" s="66">
        <v>377764919</v>
      </c>
      <c r="W237" s="66">
        <v>381667915</v>
      </c>
      <c r="X237" s="66">
        <v>385496921</v>
      </c>
      <c r="Y237" s="66">
        <v>389387079</v>
      </c>
      <c r="Z237" s="66">
        <v>393300463</v>
      </c>
      <c r="AA237" s="66">
        <v>397182700</v>
      </c>
      <c r="AB237" s="66">
        <v>401165360</v>
      </c>
      <c r="AC237" s="66">
        <v>405412775</v>
      </c>
      <c r="AD237" s="66">
        <v>409624220</v>
      </c>
      <c r="AE237" s="66">
        <v>413810265</v>
      </c>
      <c r="AF237" s="66">
        <v>418015169</v>
      </c>
      <c r="AG237" s="66">
        <v>422066390</v>
      </c>
      <c r="AH237" s="66">
        <v>425429530</v>
      </c>
      <c r="AI237" s="66">
        <v>428052009</v>
      </c>
      <c r="AJ237" s="66">
        <v>430432700</v>
      </c>
      <c r="AK237" s="66">
        <v>432107597</v>
      </c>
      <c r="AL237" s="66">
        <v>433448069</v>
      </c>
      <c r="AM237" s="66">
        <v>434390109</v>
      </c>
      <c r="AN237" s="66">
        <v>434917015</v>
      </c>
      <c r="AO237" s="66">
        <v>435576314</v>
      </c>
      <c r="AP237" s="66">
        <v>436133770</v>
      </c>
      <c r="AQ237" s="66">
        <v>436418552</v>
      </c>
      <c r="AR237" s="66">
        <v>436318238</v>
      </c>
      <c r="AS237" s="66">
        <v>435939387</v>
      </c>
      <c r="AT237" s="66">
        <v>435557974</v>
      </c>
      <c r="AU237" s="66">
        <v>435215194</v>
      </c>
      <c r="AV237" s="66">
        <v>435286231</v>
      </c>
      <c r="AW237" s="66">
        <v>435582965</v>
      </c>
      <c r="AX237" s="66">
        <v>435960155</v>
      </c>
      <c r="AY237" s="66">
        <v>436478592</v>
      </c>
      <c r="AZ237" s="66">
        <v>436815160</v>
      </c>
      <c r="BA237" s="66">
        <v>437966129</v>
      </c>
      <c r="BB237" s="66">
        <v>439636046</v>
      </c>
      <c r="BC237" s="66">
        <v>441572315</v>
      </c>
      <c r="BD237" s="66">
        <v>443764567</v>
      </c>
      <c r="BE237" s="66">
        <v>445808734</v>
      </c>
      <c r="BF237" s="66">
        <v>448060105</v>
      </c>
      <c r="BG237" s="66">
        <v>450338927</v>
      </c>
      <c r="BH237" s="66">
        <v>452672729</v>
      </c>
      <c r="BI237" s="66">
        <v>454966816</v>
      </c>
      <c r="BJ237" s="66">
        <v>457063732</v>
      </c>
      <c r="BK237" s="66">
        <v>459012381</v>
      </c>
      <c r="BL237" s="66">
        <v>461027359</v>
      </c>
      <c r="BM237" s="66">
        <v>462304330</v>
      </c>
      <c r="BN237" s="66">
        <v>463035774</v>
      </c>
      <c r="BO237" s="66">
        <v>457342249</v>
      </c>
      <c r="BP237" s="66">
        <v>457326090</v>
      </c>
      <c r="BQ237" s="204" t="s">
        <v>139</v>
      </c>
    </row>
    <row r="238" spans="1:69" x14ac:dyDescent="0.2">
      <c r="A238" s="204" t="s">
        <v>592</v>
      </c>
      <c r="B238" s="204" t="s">
        <v>593</v>
      </c>
      <c r="C238" s="204" t="s">
        <v>168</v>
      </c>
      <c r="D238" s="204" t="s">
        <v>169</v>
      </c>
      <c r="E238" s="66">
        <v>1651367</v>
      </c>
      <c r="F238" s="66">
        <v>1678788</v>
      </c>
      <c r="G238" s="66">
        <v>1706841</v>
      </c>
      <c r="H238" s="66">
        <v>1736697</v>
      </c>
      <c r="I238" s="66">
        <v>1772652</v>
      </c>
      <c r="J238" s="66">
        <v>1820396</v>
      </c>
      <c r="K238" s="66">
        <v>1882458</v>
      </c>
      <c r="L238" s="66">
        <v>1957164</v>
      </c>
      <c r="M238" s="66">
        <v>2038765</v>
      </c>
      <c r="N238" s="66">
        <v>2120486</v>
      </c>
      <c r="O238" s="66">
        <v>2197383</v>
      </c>
      <c r="P238" s="66">
        <v>2267211</v>
      </c>
      <c r="Q238" s="66">
        <v>2330704</v>
      </c>
      <c r="R238" s="66">
        <v>2390909</v>
      </c>
      <c r="S238" s="66">
        <v>2450335</v>
      </c>
      <c r="T238" s="66">
        <v>2509713</v>
      </c>
      <c r="U238" s="66">
        <v>2569671</v>
      </c>
      <c r="V238" s="66">
        <v>2630626</v>
      </c>
      <c r="W238" s="66">
        <v>2693400</v>
      </c>
      <c r="X238" s="66">
        <v>2761240</v>
      </c>
      <c r="Y238" s="66">
        <v>2838110</v>
      </c>
      <c r="Z238" s="66">
        <v>2925865</v>
      </c>
      <c r="AA238" s="66">
        <v>3023343</v>
      </c>
      <c r="AB238" s="66">
        <v>3126635</v>
      </c>
      <c r="AC238" s="66">
        <v>3232244</v>
      </c>
      <c r="AD238" s="66">
        <v>3336508</v>
      </c>
      <c r="AE238" s="66">
        <v>3439370</v>
      </c>
      <c r="AF238" s="66">
        <v>3544927</v>
      </c>
      <c r="AG238" s="66">
        <v>3653420</v>
      </c>
      <c r="AH238" s="66">
        <v>3763657</v>
      </c>
      <c r="AI238" s="66">
        <v>3875947</v>
      </c>
      <c r="AJ238" s="66">
        <v>3990215</v>
      </c>
      <c r="AK238" s="66">
        <v>4106219</v>
      </c>
      <c r="AL238" s="66">
        <v>4078392</v>
      </c>
      <c r="AM238" s="66">
        <v>4092612</v>
      </c>
      <c r="AN238" s="66">
        <v>4279566</v>
      </c>
      <c r="AO238" s="66">
        <v>4445883</v>
      </c>
      <c r="AP238" s="66">
        <v>4592550</v>
      </c>
      <c r="AQ238" s="66">
        <v>4728297</v>
      </c>
      <c r="AR238" s="66">
        <v>4867941</v>
      </c>
      <c r="AS238" s="66">
        <v>5008035</v>
      </c>
      <c r="AT238" s="66">
        <v>5145426</v>
      </c>
      <c r="AU238" s="66">
        <v>5281538</v>
      </c>
      <c r="AV238" s="66">
        <v>5421001</v>
      </c>
      <c r="AW238" s="66">
        <v>5565218</v>
      </c>
      <c r="AX238" s="66">
        <v>5711597</v>
      </c>
      <c r="AY238" s="66">
        <v>5874240</v>
      </c>
      <c r="AZ238" s="66">
        <v>6047537</v>
      </c>
      <c r="BA238" s="66">
        <v>6222482</v>
      </c>
      <c r="BB238" s="66">
        <v>6398624</v>
      </c>
      <c r="BC238" s="66">
        <v>6571855</v>
      </c>
      <c r="BD238" s="66">
        <v>6748672</v>
      </c>
      <c r="BE238" s="66">
        <v>6926635</v>
      </c>
      <c r="BF238" s="66">
        <v>7106229</v>
      </c>
      <c r="BG238" s="66">
        <v>7288383</v>
      </c>
      <c r="BH238" s="66">
        <v>7473229</v>
      </c>
      <c r="BI238" s="66">
        <v>7661354</v>
      </c>
      <c r="BJ238" s="66">
        <v>7852795</v>
      </c>
      <c r="BK238" s="66">
        <v>8046679</v>
      </c>
      <c r="BL238" s="66">
        <v>8243094</v>
      </c>
      <c r="BM238" s="66">
        <v>8442580</v>
      </c>
      <c r="BN238" s="66">
        <v>8644829</v>
      </c>
      <c r="BO238" s="66">
        <v>8848699</v>
      </c>
      <c r="BP238" s="66">
        <v>9053799</v>
      </c>
      <c r="BQ238" s="204" t="s">
        <v>139</v>
      </c>
    </row>
    <row r="239" spans="1:69" x14ac:dyDescent="0.2">
      <c r="A239" s="204" t="s">
        <v>594</v>
      </c>
      <c r="B239" s="204" t="s">
        <v>595</v>
      </c>
      <c r="C239" s="204" t="s">
        <v>168</v>
      </c>
      <c r="D239" s="204" t="s">
        <v>169</v>
      </c>
      <c r="E239" s="66">
        <v>26596584</v>
      </c>
      <c r="F239" s="66">
        <v>27399963</v>
      </c>
      <c r="G239" s="66">
        <v>28242174</v>
      </c>
      <c r="H239" s="66">
        <v>29114124</v>
      </c>
      <c r="I239" s="66">
        <v>30013573</v>
      </c>
      <c r="J239" s="66">
        <v>30940270</v>
      </c>
      <c r="K239" s="66">
        <v>31883754</v>
      </c>
      <c r="L239" s="66">
        <v>32839341</v>
      </c>
      <c r="M239" s="66">
        <v>33807357</v>
      </c>
      <c r="N239" s="66">
        <v>34787583</v>
      </c>
      <c r="O239" s="66">
        <v>35791728</v>
      </c>
      <c r="P239" s="66">
        <v>36807997</v>
      </c>
      <c r="Q239" s="66">
        <v>37834384</v>
      </c>
      <c r="R239" s="66">
        <v>38873060</v>
      </c>
      <c r="S239" s="66">
        <v>39900961</v>
      </c>
      <c r="T239" s="66">
        <v>40908471</v>
      </c>
      <c r="U239" s="66">
        <v>41882128</v>
      </c>
      <c r="V239" s="66">
        <v>42843802</v>
      </c>
      <c r="W239" s="66">
        <v>43806715</v>
      </c>
      <c r="X239" s="66">
        <v>44760091</v>
      </c>
      <c r="Y239" s="66">
        <v>45737753</v>
      </c>
      <c r="Z239" s="66">
        <v>46727292</v>
      </c>
      <c r="AA239" s="66">
        <v>47700340</v>
      </c>
      <c r="AB239" s="66">
        <v>48670565</v>
      </c>
      <c r="AC239" s="66">
        <v>49636724</v>
      </c>
      <c r="AD239" s="66">
        <v>50594940</v>
      </c>
      <c r="AE239" s="66">
        <v>51542094</v>
      </c>
      <c r="AF239" s="66">
        <v>52479181</v>
      </c>
      <c r="AG239" s="66">
        <v>53410965</v>
      </c>
      <c r="AH239" s="66">
        <v>54324004</v>
      </c>
      <c r="AI239" s="66">
        <v>55228410</v>
      </c>
      <c r="AJ239" s="66">
        <v>56099865</v>
      </c>
      <c r="AK239" s="66">
        <v>56939020</v>
      </c>
      <c r="AL239" s="66">
        <v>57776082</v>
      </c>
      <c r="AM239" s="66">
        <v>58610010</v>
      </c>
      <c r="AN239" s="66">
        <v>59424834</v>
      </c>
      <c r="AO239" s="66">
        <v>60211096</v>
      </c>
      <c r="AP239" s="66">
        <v>60989108</v>
      </c>
      <c r="AQ239" s="66">
        <v>61745217</v>
      </c>
      <c r="AR239" s="66">
        <v>62442651</v>
      </c>
      <c r="AS239" s="66">
        <v>63066603</v>
      </c>
      <c r="AT239" s="66">
        <v>63649892</v>
      </c>
      <c r="AU239" s="66">
        <v>64222580</v>
      </c>
      <c r="AV239" s="66">
        <v>64776956</v>
      </c>
      <c r="AW239" s="66">
        <v>65311166</v>
      </c>
      <c r="AX239" s="66">
        <v>65821360</v>
      </c>
      <c r="AY239" s="66">
        <v>66319525</v>
      </c>
      <c r="AZ239" s="66">
        <v>66826754</v>
      </c>
      <c r="BA239" s="66">
        <v>67328239</v>
      </c>
      <c r="BB239" s="66">
        <v>67813654</v>
      </c>
      <c r="BC239" s="66">
        <v>68270489</v>
      </c>
      <c r="BD239" s="66">
        <v>68712846</v>
      </c>
      <c r="BE239" s="66">
        <v>69157023</v>
      </c>
      <c r="BF239" s="66">
        <v>69578602</v>
      </c>
      <c r="BG239" s="66">
        <v>69960943</v>
      </c>
      <c r="BH239" s="66">
        <v>70294397</v>
      </c>
      <c r="BI239" s="66">
        <v>70607037</v>
      </c>
      <c r="BJ239" s="66">
        <v>70898202</v>
      </c>
      <c r="BK239" s="66">
        <v>71127802</v>
      </c>
      <c r="BL239" s="66">
        <v>71307763</v>
      </c>
      <c r="BM239" s="66">
        <v>71475664</v>
      </c>
      <c r="BN239" s="66">
        <v>71601103</v>
      </c>
      <c r="BO239" s="66">
        <v>71697030</v>
      </c>
      <c r="BP239" s="66">
        <v>71801279</v>
      </c>
      <c r="BQ239" s="204" t="s">
        <v>139</v>
      </c>
    </row>
    <row r="240" spans="1:69" x14ac:dyDescent="0.2">
      <c r="A240" s="204" t="s">
        <v>596</v>
      </c>
      <c r="B240" s="204" t="s">
        <v>597</v>
      </c>
      <c r="C240" s="204" t="s">
        <v>168</v>
      </c>
      <c r="D240" s="204" t="s">
        <v>169</v>
      </c>
      <c r="E240" s="66">
        <v>2131992</v>
      </c>
      <c r="F240" s="66">
        <v>2208026</v>
      </c>
      <c r="G240" s="66">
        <v>2287181</v>
      </c>
      <c r="H240" s="66">
        <v>2368868</v>
      </c>
      <c r="I240" s="66">
        <v>2452671</v>
      </c>
      <c r="J240" s="66">
        <v>2538295</v>
      </c>
      <c r="K240" s="66">
        <v>2625653</v>
      </c>
      <c r="L240" s="66">
        <v>2714959</v>
      </c>
      <c r="M240" s="66">
        <v>2806566</v>
      </c>
      <c r="N240" s="66">
        <v>2899854</v>
      </c>
      <c r="O240" s="66">
        <v>2993019</v>
      </c>
      <c r="P240" s="66">
        <v>3085961</v>
      </c>
      <c r="Q240" s="66">
        <v>3180461</v>
      </c>
      <c r="R240" s="66">
        <v>3277487</v>
      </c>
      <c r="S240" s="66">
        <v>3377758</v>
      </c>
      <c r="T240" s="66">
        <v>3482125</v>
      </c>
      <c r="U240" s="66">
        <v>3590606</v>
      </c>
      <c r="V240" s="66">
        <v>3703010</v>
      </c>
      <c r="W240" s="66">
        <v>3818114</v>
      </c>
      <c r="X240" s="66">
        <v>3932682</v>
      </c>
      <c r="Y240" s="66">
        <v>4045965</v>
      </c>
      <c r="Z240" s="66">
        <v>4160745</v>
      </c>
      <c r="AA240" s="66">
        <v>4278908</v>
      </c>
      <c r="AB240" s="66">
        <v>4401502</v>
      </c>
      <c r="AC240" s="66">
        <v>4529501</v>
      </c>
      <c r="AD240" s="66">
        <v>4660598</v>
      </c>
      <c r="AE240" s="66">
        <v>4798281</v>
      </c>
      <c r="AF240" s="66">
        <v>4946293</v>
      </c>
      <c r="AG240" s="66">
        <v>5100020</v>
      </c>
      <c r="AH240" s="66">
        <v>5264332</v>
      </c>
      <c r="AI240" s="66">
        <v>5417860</v>
      </c>
      <c r="AJ240" s="66">
        <v>5556306</v>
      </c>
      <c r="AK240" s="66">
        <v>5656208</v>
      </c>
      <c r="AL240" s="66">
        <v>5717806</v>
      </c>
      <c r="AM240" s="66">
        <v>5803993</v>
      </c>
      <c r="AN240" s="66">
        <v>5916173</v>
      </c>
      <c r="AO240" s="66">
        <v>6035600</v>
      </c>
      <c r="AP240" s="66">
        <v>6117069</v>
      </c>
      <c r="AQ240" s="66">
        <v>6156805</v>
      </c>
      <c r="AR240" s="66">
        <v>6189565</v>
      </c>
      <c r="AS240" s="66">
        <v>6272998</v>
      </c>
      <c r="AT240" s="66">
        <v>6408810</v>
      </c>
      <c r="AU240" s="66">
        <v>6541755</v>
      </c>
      <c r="AV240" s="66">
        <v>6672492</v>
      </c>
      <c r="AW240" s="66">
        <v>6801204</v>
      </c>
      <c r="AX240" s="66">
        <v>6929145</v>
      </c>
      <c r="AY240" s="66">
        <v>7057417</v>
      </c>
      <c r="AZ240" s="66">
        <v>7188391</v>
      </c>
      <c r="BA240" s="66">
        <v>7324627</v>
      </c>
      <c r="BB240" s="66">
        <v>7468596</v>
      </c>
      <c r="BC240" s="66">
        <v>7621779</v>
      </c>
      <c r="BD240" s="66">
        <v>7784819</v>
      </c>
      <c r="BE240" s="66">
        <v>7956382</v>
      </c>
      <c r="BF240" s="66">
        <v>8136610</v>
      </c>
      <c r="BG240" s="66">
        <v>8326348</v>
      </c>
      <c r="BH240" s="66">
        <v>8524063</v>
      </c>
      <c r="BI240" s="66">
        <v>8725318</v>
      </c>
      <c r="BJ240" s="66">
        <v>8925525</v>
      </c>
      <c r="BK240" s="66">
        <v>9128132</v>
      </c>
      <c r="BL240" s="66">
        <v>9337003</v>
      </c>
      <c r="BM240" s="66">
        <v>9543207</v>
      </c>
      <c r="BN240" s="66">
        <v>9750064</v>
      </c>
      <c r="BO240" s="66">
        <v>9952787</v>
      </c>
      <c r="BP240" s="66">
        <v>10143543</v>
      </c>
      <c r="BQ240" s="204" t="s">
        <v>139</v>
      </c>
    </row>
    <row r="241" spans="1:69" x14ac:dyDescent="0.2">
      <c r="A241" s="204" t="s">
        <v>598</v>
      </c>
      <c r="B241" s="204" t="s">
        <v>599</v>
      </c>
      <c r="C241" s="204" t="s">
        <v>168</v>
      </c>
      <c r="D241" s="204" t="s">
        <v>169</v>
      </c>
      <c r="E241" s="66">
        <v>1602052</v>
      </c>
      <c r="F241" s="66">
        <v>1658569</v>
      </c>
      <c r="G241" s="66">
        <v>1716868</v>
      </c>
      <c r="H241" s="66">
        <v>1776387</v>
      </c>
      <c r="I241" s="66">
        <v>1836621</v>
      </c>
      <c r="J241" s="66">
        <v>1897095</v>
      </c>
      <c r="K241" s="66">
        <v>1957557</v>
      </c>
      <c r="L241" s="66">
        <v>2018024</v>
      </c>
      <c r="M241" s="66">
        <v>2078581</v>
      </c>
      <c r="N241" s="66">
        <v>2139557</v>
      </c>
      <c r="O241" s="66">
        <v>2201432</v>
      </c>
      <c r="P241" s="66">
        <v>2264434</v>
      </c>
      <c r="Q241" s="66">
        <v>2328374</v>
      </c>
      <c r="R241" s="66">
        <v>2393323</v>
      </c>
      <c r="S241" s="66">
        <v>2459325</v>
      </c>
      <c r="T241" s="66">
        <v>2525760</v>
      </c>
      <c r="U241" s="66">
        <v>2592280</v>
      </c>
      <c r="V241" s="66">
        <v>2659019</v>
      </c>
      <c r="W241" s="66">
        <v>2726327</v>
      </c>
      <c r="X241" s="66">
        <v>2794392</v>
      </c>
      <c r="Y241" s="66">
        <v>2862903</v>
      </c>
      <c r="Z241" s="66">
        <v>2932934</v>
      </c>
      <c r="AA241" s="66">
        <v>3005972</v>
      </c>
      <c r="AB241" s="66">
        <v>3082202</v>
      </c>
      <c r="AC241" s="66">
        <v>3162165</v>
      </c>
      <c r="AD241" s="66">
        <v>3246887</v>
      </c>
      <c r="AE241" s="66">
        <v>3336773</v>
      </c>
      <c r="AF241" s="66">
        <v>3430501</v>
      </c>
      <c r="AG241" s="66">
        <v>3525110</v>
      </c>
      <c r="AH241" s="66">
        <v>3621303</v>
      </c>
      <c r="AI241" s="66">
        <v>3720278</v>
      </c>
      <c r="AJ241" s="66">
        <v>3821782</v>
      </c>
      <c r="AK241" s="66">
        <v>3926369</v>
      </c>
      <c r="AL241" s="66">
        <v>4031698</v>
      </c>
      <c r="AM241" s="66">
        <v>4133037</v>
      </c>
      <c r="AN241" s="66">
        <v>4226623</v>
      </c>
      <c r="AO241" s="66">
        <v>4301093</v>
      </c>
      <c r="AP241" s="66">
        <v>4363672</v>
      </c>
      <c r="AQ241" s="66">
        <v>4431517</v>
      </c>
      <c r="AR241" s="66">
        <v>4501079</v>
      </c>
      <c r="AS241" s="66">
        <v>4569132</v>
      </c>
      <c r="AT241" s="66">
        <v>4635094</v>
      </c>
      <c r="AU241" s="66">
        <v>4698968</v>
      </c>
      <c r="AV241" s="66">
        <v>4758988</v>
      </c>
      <c r="AW241" s="66">
        <v>4819792</v>
      </c>
      <c r="AX241" s="66">
        <v>4885775</v>
      </c>
      <c r="AY241" s="66">
        <v>4954029</v>
      </c>
      <c r="AZ241" s="66">
        <v>5024894</v>
      </c>
      <c r="BA241" s="66">
        <v>5100083</v>
      </c>
      <c r="BB241" s="66">
        <v>5180957</v>
      </c>
      <c r="BC241" s="66">
        <v>5267970</v>
      </c>
      <c r="BD241" s="66">
        <v>5360811</v>
      </c>
      <c r="BE241" s="66">
        <v>5458682</v>
      </c>
      <c r="BF241" s="66">
        <v>5560095</v>
      </c>
      <c r="BG241" s="66">
        <v>5663152</v>
      </c>
      <c r="BH241" s="66">
        <v>5766431</v>
      </c>
      <c r="BI241" s="66">
        <v>5868561</v>
      </c>
      <c r="BJ241" s="66">
        <v>5968383</v>
      </c>
      <c r="BK241" s="66">
        <v>6065066</v>
      </c>
      <c r="BL241" s="66">
        <v>6158420</v>
      </c>
      <c r="BM241" s="66">
        <v>6250438</v>
      </c>
      <c r="BN241" s="66">
        <v>6341855</v>
      </c>
      <c r="BO241" s="66">
        <v>6430770</v>
      </c>
      <c r="BP241" s="66">
        <v>6516100</v>
      </c>
      <c r="BQ241" s="204" t="s">
        <v>139</v>
      </c>
    </row>
    <row r="242" spans="1:69" x14ac:dyDescent="0.2">
      <c r="A242" s="204" t="s">
        <v>600</v>
      </c>
      <c r="B242" s="204" t="s">
        <v>601</v>
      </c>
      <c r="C242" s="204" t="s">
        <v>168</v>
      </c>
      <c r="D242" s="204" t="s">
        <v>169</v>
      </c>
      <c r="E242" s="66">
        <v>209162089</v>
      </c>
      <c r="F242" s="66">
        <v>215120638</v>
      </c>
      <c r="G242" s="66">
        <v>221237659</v>
      </c>
      <c r="H242" s="66">
        <v>227495728</v>
      </c>
      <c r="I242" s="66">
        <v>233883553</v>
      </c>
      <c r="J242" s="66">
        <v>240382110</v>
      </c>
      <c r="K242" s="66">
        <v>246943392</v>
      </c>
      <c r="L242" s="66">
        <v>253554578</v>
      </c>
      <c r="M242" s="66">
        <v>260217279</v>
      </c>
      <c r="N242" s="66">
        <v>266932380</v>
      </c>
      <c r="O242" s="66">
        <v>273707085</v>
      </c>
      <c r="P242" s="66">
        <v>280564073</v>
      </c>
      <c r="Q242" s="66">
        <v>287536583</v>
      </c>
      <c r="R242" s="66">
        <v>294641967</v>
      </c>
      <c r="S242" s="66">
        <v>301866994</v>
      </c>
      <c r="T242" s="66">
        <v>309188500</v>
      </c>
      <c r="U242" s="66">
        <v>316602089</v>
      </c>
      <c r="V242" s="66">
        <v>324205734</v>
      </c>
      <c r="W242" s="66">
        <v>332018547</v>
      </c>
      <c r="X242" s="66">
        <v>339930244</v>
      </c>
      <c r="Y242" s="66">
        <v>347846551</v>
      </c>
      <c r="Z242" s="66">
        <v>355632695</v>
      </c>
      <c r="AA242" s="66">
        <v>363395735</v>
      </c>
      <c r="AB242" s="66">
        <v>371274829</v>
      </c>
      <c r="AC242" s="66">
        <v>379186379</v>
      </c>
      <c r="AD242" s="66">
        <v>387082933</v>
      </c>
      <c r="AE242" s="66">
        <v>394960383</v>
      </c>
      <c r="AF242" s="66">
        <v>402834273</v>
      </c>
      <c r="AG242" s="66">
        <v>410749065</v>
      </c>
      <c r="AH242" s="66">
        <v>418679329</v>
      </c>
      <c r="AI242" s="66">
        <v>426738769</v>
      </c>
      <c r="AJ242" s="66">
        <v>434864266</v>
      </c>
      <c r="AK242" s="66">
        <v>442918815</v>
      </c>
      <c r="AL242" s="66">
        <v>450949564</v>
      </c>
      <c r="AM242" s="66">
        <v>458977501</v>
      </c>
      <c r="AN242" s="66">
        <v>466965316</v>
      </c>
      <c r="AO242" s="66">
        <v>474848687</v>
      </c>
      <c r="AP242" s="66">
        <v>482663302</v>
      </c>
      <c r="AQ242" s="66">
        <v>490409338</v>
      </c>
      <c r="AR242" s="66">
        <v>498053021</v>
      </c>
      <c r="AS242" s="66">
        <v>505569501</v>
      </c>
      <c r="AT242" s="66">
        <v>512930188</v>
      </c>
      <c r="AU242" s="66">
        <v>520132018</v>
      </c>
      <c r="AV242" s="66">
        <v>527128668</v>
      </c>
      <c r="AW242" s="66">
        <v>534010124</v>
      </c>
      <c r="AX242" s="66">
        <v>540822976</v>
      </c>
      <c r="AY242" s="66">
        <v>547495145</v>
      </c>
      <c r="AZ242" s="66">
        <v>554042691</v>
      </c>
      <c r="BA242" s="66">
        <v>560459472</v>
      </c>
      <c r="BB242" s="66">
        <v>566813381</v>
      </c>
      <c r="BC242" s="66">
        <v>572949377</v>
      </c>
      <c r="BD242" s="66">
        <v>579610152</v>
      </c>
      <c r="BE242" s="66">
        <v>586263141</v>
      </c>
      <c r="BF242" s="66">
        <v>592784484</v>
      </c>
      <c r="BG242" s="66">
        <v>599226878</v>
      </c>
      <c r="BH242" s="66">
        <v>605613677</v>
      </c>
      <c r="BI242" s="66">
        <v>611946736</v>
      </c>
      <c r="BJ242" s="66">
        <v>618155029</v>
      </c>
      <c r="BK242" s="66">
        <v>624120970</v>
      </c>
      <c r="BL242" s="66">
        <v>629795751</v>
      </c>
      <c r="BM242" s="66">
        <v>634961078</v>
      </c>
      <c r="BN242" s="66">
        <v>639469895</v>
      </c>
      <c r="BO242" s="66">
        <v>643884393</v>
      </c>
      <c r="BP242" s="66">
        <v>648763330</v>
      </c>
      <c r="BQ242" s="204" t="s">
        <v>139</v>
      </c>
    </row>
    <row r="243" spans="1:69" x14ac:dyDescent="0.2">
      <c r="A243" s="204" t="s">
        <v>602</v>
      </c>
      <c r="B243" s="204" t="s">
        <v>603</v>
      </c>
      <c r="C243" s="204" t="s">
        <v>168</v>
      </c>
      <c r="D243" s="204" t="s">
        <v>169</v>
      </c>
      <c r="E243" s="66">
        <v>468573</v>
      </c>
      <c r="F243" s="66">
        <v>475796</v>
      </c>
      <c r="G243" s="66">
        <v>483324</v>
      </c>
      <c r="H243" s="66">
        <v>491117</v>
      </c>
      <c r="I243" s="66">
        <v>499136</v>
      </c>
      <c r="J243" s="66">
        <v>507477</v>
      </c>
      <c r="K243" s="66">
        <v>516197</v>
      </c>
      <c r="L243" s="66">
        <v>525274</v>
      </c>
      <c r="M243" s="66">
        <v>534649</v>
      </c>
      <c r="N243" s="66">
        <v>544242</v>
      </c>
      <c r="O243" s="66">
        <v>554021</v>
      </c>
      <c r="P243" s="66">
        <v>563953</v>
      </c>
      <c r="Q243" s="66">
        <v>574014</v>
      </c>
      <c r="R243" s="66">
        <v>584035</v>
      </c>
      <c r="S243" s="66">
        <v>592277</v>
      </c>
      <c r="T243" s="66">
        <v>600126</v>
      </c>
      <c r="U243" s="66">
        <v>609650</v>
      </c>
      <c r="V243" s="66">
        <v>619308</v>
      </c>
      <c r="W243" s="66">
        <v>627671</v>
      </c>
      <c r="X243" s="66">
        <v>634549</v>
      </c>
      <c r="Y243" s="66">
        <v>642224</v>
      </c>
      <c r="Z243" s="66">
        <v>649250</v>
      </c>
      <c r="AA243" s="66">
        <v>655112</v>
      </c>
      <c r="AB243" s="66">
        <v>662412</v>
      </c>
      <c r="AC243" s="66">
        <v>671373</v>
      </c>
      <c r="AD243" s="66">
        <v>682109</v>
      </c>
      <c r="AE243" s="66">
        <v>694250</v>
      </c>
      <c r="AF243" s="66">
        <v>707762</v>
      </c>
      <c r="AG243" s="66">
        <v>722690</v>
      </c>
      <c r="AH243" s="66">
        <v>739735</v>
      </c>
      <c r="AI243" s="66">
        <v>758106</v>
      </c>
      <c r="AJ243" s="66">
        <v>772655</v>
      </c>
      <c r="AK243" s="66">
        <v>783705</v>
      </c>
      <c r="AL243" s="66">
        <v>795179</v>
      </c>
      <c r="AM243" s="66">
        <v>807115</v>
      </c>
      <c r="AN243" s="66">
        <v>819226</v>
      </c>
      <c r="AO243" s="66">
        <v>831269</v>
      </c>
      <c r="AP243" s="66">
        <v>843341</v>
      </c>
      <c r="AQ243" s="66">
        <v>855409</v>
      </c>
      <c r="AR243" s="66">
        <v>866649</v>
      </c>
      <c r="AS243" s="66">
        <v>878360</v>
      </c>
      <c r="AT243" s="66">
        <v>893001</v>
      </c>
      <c r="AU243" s="66">
        <v>909639</v>
      </c>
      <c r="AV243" s="66">
        <v>926721</v>
      </c>
      <c r="AW243" s="66">
        <v>945989</v>
      </c>
      <c r="AX243" s="66">
        <v>969313</v>
      </c>
      <c r="AY243" s="66">
        <v>994564</v>
      </c>
      <c r="AZ243" s="66">
        <v>1019362</v>
      </c>
      <c r="BA243" s="66">
        <v>1043076</v>
      </c>
      <c r="BB243" s="66">
        <v>1065540</v>
      </c>
      <c r="BC243" s="66">
        <v>1088486</v>
      </c>
      <c r="BD243" s="66">
        <v>1112976</v>
      </c>
      <c r="BE243" s="66">
        <v>1137676</v>
      </c>
      <c r="BF243" s="66">
        <v>1161555</v>
      </c>
      <c r="BG243" s="66">
        <v>1184830</v>
      </c>
      <c r="BH243" s="66">
        <v>1205813</v>
      </c>
      <c r="BI243" s="66">
        <v>1224562</v>
      </c>
      <c r="BJ243" s="66">
        <v>1243235</v>
      </c>
      <c r="BK243" s="66">
        <v>1261845</v>
      </c>
      <c r="BL243" s="66">
        <v>1280438</v>
      </c>
      <c r="BM243" s="66">
        <v>1299995</v>
      </c>
      <c r="BN243" s="66">
        <v>1320942</v>
      </c>
      <c r="BO243" s="66">
        <v>1341296</v>
      </c>
      <c r="BP243" s="66">
        <v>1360596</v>
      </c>
      <c r="BQ243" s="204" t="s">
        <v>139</v>
      </c>
    </row>
    <row r="244" spans="1:69" x14ac:dyDescent="0.2">
      <c r="A244" s="204" t="s">
        <v>604</v>
      </c>
      <c r="B244" s="204" t="s">
        <v>605</v>
      </c>
      <c r="C244" s="204" t="s">
        <v>168</v>
      </c>
      <c r="D244" s="204" t="s">
        <v>169</v>
      </c>
      <c r="E244" s="66">
        <v>97179656</v>
      </c>
      <c r="F244" s="66">
        <v>99620285</v>
      </c>
      <c r="G244" s="66">
        <v>102159899</v>
      </c>
      <c r="H244" s="66">
        <v>104817905</v>
      </c>
      <c r="I244" s="66">
        <v>107577280</v>
      </c>
      <c r="J244" s="66">
        <v>110431969</v>
      </c>
      <c r="K244" s="66">
        <v>113410132</v>
      </c>
      <c r="L244" s="66">
        <v>116518346</v>
      </c>
      <c r="M244" s="66">
        <v>119706733</v>
      </c>
      <c r="N244" s="66">
        <v>122973346</v>
      </c>
      <c r="O244" s="66">
        <v>126316235</v>
      </c>
      <c r="P244" s="66">
        <v>129707914</v>
      </c>
      <c r="Q244" s="66">
        <v>133164152</v>
      </c>
      <c r="R244" s="66">
        <v>136734072</v>
      </c>
      <c r="S244" s="66">
        <v>140444545</v>
      </c>
      <c r="T244" s="66">
        <v>144500701</v>
      </c>
      <c r="U244" s="66">
        <v>149188764</v>
      </c>
      <c r="V244" s="66">
        <v>153922894</v>
      </c>
      <c r="W244" s="66">
        <v>158089953</v>
      </c>
      <c r="X244" s="66">
        <v>162482818</v>
      </c>
      <c r="Y244" s="66">
        <v>167489905</v>
      </c>
      <c r="Z244" s="66">
        <v>173266699</v>
      </c>
      <c r="AA244" s="66">
        <v>179198278</v>
      </c>
      <c r="AB244" s="66">
        <v>184832095</v>
      </c>
      <c r="AC244" s="66">
        <v>190720860</v>
      </c>
      <c r="AD244" s="66">
        <v>196641041</v>
      </c>
      <c r="AE244" s="66">
        <v>202653537</v>
      </c>
      <c r="AF244" s="66">
        <v>208687611</v>
      </c>
      <c r="AG244" s="66">
        <v>214593293</v>
      </c>
      <c r="AH244" s="66">
        <v>220541237</v>
      </c>
      <c r="AI244" s="66">
        <v>226868111</v>
      </c>
      <c r="AJ244" s="66">
        <v>233174871</v>
      </c>
      <c r="AK244" s="66">
        <v>238968838</v>
      </c>
      <c r="AL244" s="66">
        <v>244147588</v>
      </c>
      <c r="AM244" s="66">
        <v>249198247</v>
      </c>
      <c r="AN244" s="66">
        <v>254479053</v>
      </c>
      <c r="AO244" s="66">
        <v>259648021</v>
      </c>
      <c r="AP244" s="66">
        <v>264860153</v>
      </c>
      <c r="AQ244" s="66">
        <v>270162305</v>
      </c>
      <c r="AR244" s="66">
        <v>275508430</v>
      </c>
      <c r="AS244" s="66">
        <v>280976957</v>
      </c>
      <c r="AT244" s="66">
        <v>286546301</v>
      </c>
      <c r="AU244" s="66">
        <v>291738620</v>
      </c>
      <c r="AV244" s="66">
        <v>296947926</v>
      </c>
      <c r="AW244" s="66">
        <v>302709154</v>
      </c>
      <c r="AX244" s="66">
        <v>308628177</v>
      </c>
      <c r="AY244" s="66">
        <v>314576732</v>
      </c>
      <c r="AZ244" s="66">
        <v>320585896</v>
      </c>
      <c r="BA244" s="66">
        <v>326701327</v>
      </c>
      <c r="BB244" s="66">
        <v>332985938</v>
      </c>
      <c r="BC244" s="66">
        <v>339527169</v>
      </c>
      <c r="BD244" s="66">
        <v>345887176</v>
      </c>
      <c r="BE244" s="66">
        <v>352259724</v>
      </c>
      <c r="BF244" s="66">
        <v>359233517</v>
      </c>
      <c r="BG244" s="66">
        <v>366582958</v>
      </c>
      <c r="BH244" s="66">
        <v>373867247</v>
      </c>
      <c r="BI244" s="66">
        <v>380687450</v>
      </c>
      <c r="BJ244" s="66">
        <v>387152617</v>
      </c>
      <c r="BK244" s="66">
        <v>393806257</v>
      </c>
      <c r="BL244" s="66">
        <v>400574097</v>
      </c>
      <c r="BM244" s="66">
        <v>407006855</v>
      </c>
      <c r="BN244" s="66">
        <v>413124452</v>
      </c>
      <c r="BO244" s="66">
        <v>419284769</v>
      </c>
      <c r="BP244" s="66">
        <v>425691336</v>
      </c>
      <c r="BQ244" s="204" t="s">
        <v>139</v>
      </c>
    </row>
    <row r="245" spans="1:69" x14ac:dyDescent="0.2">
      <c r="A245" s="204" t="s">
        <v>606</v>
      </c>
      <c r="B245" s="204" t="s">
        <v>607</v>
      </c>
      <c r="C245" s="204" t="s">
        <v>168</v>
      </c>
      <c r="D245" s="204" t="s">
        <v>169</v>
      </c>
      <c r="E245" s="66">
        <v>67428</v>
      </c>
      <c r="F245" s="66">
        <v>69391</v>
      </c>
      <c r="G245" s="66">
        <v>71388</v>
      </c>
      <c r="H245" s="66">
        <v>73441</v>
      </c>
      <c r="I245" s="66">
        <v>75544</v>
      </c>
      <c r="J245" s="66">
        <v>77686</v>
      </c>
      <c r="K245" s="66">
        <v>79794</v>
      </c>
      <c r="L245" s="66">
        <v>81725</v>
      </c>
      <c r="M245" s="66">
        <v>83430</v>
      </c>
      <c r="N245" s="66">
        <v>84997</v>
      </c>
      <c r="O245" s="66">
        <v>86484</v>
      </c>
      <c r="P245" s="66">
        <v>87904</v>
      </c>
      <c r="Q245" s="66">
        <v>89275</v>
      </c>
      <c r="R245" s="66">
        <v>90611</v>
      </c>
      <c r="S245" s="66">
        <v>92007</v>
      </c>
      <c r="T245" s="66">
        <v>93477</v>
      </c>
      <c r="U245" s="66">
        <v>94921</v>
      </c>
      <c r="V245" s="66">
        <v>95847</v>
      </c>
      <c r="W245" s="66">
        <v>96227</v>
      </c>
      <c r="X245" s="66">
        <v>96506</v>
      </c>
      <c r="Y245" s="66">
        <v>96708</v>
      </c>
      <c r="Z245" s="66">
        <v>96846</v>
      </c>
      <c r="AA245" s="66">
        <v>96931</v>
      </c>
      <c r="AB245" s="66">
        <v>96981</v>
      </c>
      <c r="AC245" s="66">
        <v>97022</v>
      </c>
      <c r="AD245" s="66">
        <v>97055</v>
      </c>
      <c r="AE245" s="66">
        <v>97078</v>
      </c>
      <c r="AF245" s="66">
        <v>97392</v>
      </c>
      <c r="AG245" s="66">
        <v>97939</v>
      </c>
      <c r="AH245" s="66">
        <v>98379</v>
      </c>
      <c r="AI245" s="66">
        <v>98727</v>
      </c>
      <c r="AJ245" s="66">
        <v>99010</v>
      </c>
      <c r="AK245" s="66">
        <v>99260</v>
      </c>
      <c r="AL245" s="66">
        <v>99492</v>
      </c>
      <c r="AM245" s="66">
        <v>99731</v>
      </c>
      <c r="AN245" s="66">
        <v>99977</v>
      </c>
      <c r="AO245" s="66">
        <v>100195</v>
      </c>
      <c r="AP245" s="66">
        <v>100658</v>
      </c>
      <c r="AQ245" s="66">
        <v>101343</v>
      </c>
      <c r="AR245" s="66">
        <v>101982</v>
      </c>
      <c r="AS245" s="66">
        <v>102603</v>
      </c>
      <c r="AT245" s="66">
        <v>103210</v>
      </c>
      <c r="AU245" s="66">
        <v>103804</v>
      </c>
      <c r="AV245" s="66">
        <v>104410</v>
      </c>
      <c r="AW245" s="66">
        <v>105036</v>
      </c>
      <c r="AX245" s="66">
        <v>105633</v>
      </c>
      <c r="AY245" s="66">
        <v>106190</v>
      </c>
      <c r="AZ245" s="66">
        <v>106638</v>
      </c>
      <c r="BA245" s="66">
        <v>106932</v>
      </c>
      <c r="BB245" s="66">
        <v>107144</v>
      </c>
      <c r="BC245" s="66">
        <v>107383</v>
      </c>
      <c r="BD245" s="66">
        <v>107611</v>
      </c>
      <c r="BE245" s="66">
        <v>107502</v>
      </c>
      <c r="BF245" s="66">
        <v>107089</v>
      </c>
      <c r="BG245" s="66">
        <v>106626</v>
      </c>
      <c r="BH245" s="66">
        <v>106122</v>
      </c>
      <c r="BI245" s="66">
        <v>105707</v>
      </c>
      <c r="BJ245" s="66">
        <v>105415</v>
      </c>
      <c r="BK245" s="66">
        <v>105150</v>
      </c>
      <c r="BL245" s="66">
        <v>104951</v>
      </c>
      <c r="BM245" s="66">
        <v>105254</v>
      </c>
      <c r="BN245" s="66">
        <v>106017</v>
      </c>
      <c r="BO245" s="66">
        <v>106858</v>
      </c>
      <c r="BP245" s="66">
        <v>107773</v>
      </c>
      <c r="BQ245" s="204" t="s">
        <v>139</v>
      </c>
    </row>
    <row r="246" spans="1:69" x14ac:dyDescent="0.2">
      <c r="A246" s="204" t="s">
        <v>608</v>
      </c>
      <c r="B246" s="204" t="s">
        <v>609</v>
      </c>
      <c r="C246" s="204" t="s">
        <v>168</v>
      </c>
      <c r="D246" s="204" t="s">
        <v>169</v>
      </c>
      <c r="E246" s="66">
        <v>571192428</v>
      </c>
      <c r="F246" s="66">
        <v>584794755</v>
      </c>
      <c r="G246" s="66">
        <v>598784274</v>
      </c>
      <c r="H246" s="66">
        <v>613149540</v>
      </c>
      <c r="I246" s="66">
        <v>627867470</v>
      </c>
      <c r="J246" s="66">
        <v>642649029</v>
      </c>
      <c r="K246" s="66">
        <v>657382046</v>
      </c>
      <c r="L246" s="66">
        <v>672401853</v>
      </c>
      <c r="M246" s="66">
        <v>688013461</v>
      </c>
      <c r="N246" s="66">
        <v>704112818</v>
      </c>
      <c r="O246" s="66">
        <v>720399195</v>
      </c>
      <c r="P246" s="66">
        <v>736135444</v>
      </c>
      <c r="Q246" s="66">
        <v>752397791</v>
      </c>
      <c r="R246" s="66">
        <v>770083670</v>
      </c>
      <c r="S246" s="66">
        <v>788213169</v>
      </c>
      <c r="T246" s="66">
        <v>806592758</v>
      </c>
      <c r="U246" s="66">
        <v>825140213</v>
      </c>
      <c r="V246" s="66">
        <v>844199483</v>
      </c>
      <c r="W246" s="66">
        <v>863852185</v>
      </c>
      <c r="X246" s="66">
        <v>884031584</v>
      </c>
      <c r="Y246" s="66">
        <v>904993069</v>
      </c>
      <c r="Z246" s="66">
        <v>926216545</v>
      </c>
      <c r="AA246" s="66">
        <v>948043890</v>
      </c>
      <c r="AB246" s="66">
        <v>970938323</v>
      </c>
      <c r="AC246" s="66">
        <v>994345688</v>
      </c>
      <c r="AD246" s="66">
        <v>1018142776</v>
      </c>
      <c r="AE246" s="66">
        <v>1042169001</v>
      </c>
      <c r="AF246" s="66">
        <v>1066371857</v>
      </c>
      <c r="AG246" s="66">
        <v>1091004504</v>
      </c>
      <c r="AH246" s="66">
        <v>1116147699</v>
      </c>
      <c r="AI246" s="66">
        <v>1141312704</v>
      </c>
      <c r="AJ246" s="66">
        <v>1166480561</v>
      </c>
      <c r="AK246" s="66">
        <v>1192390433</v>
      </c>
      <c r="AL246" s="66">
        <v>1219180082</v>
      </c>
      <c r="AM246" s="66">
        <v>1246157499</v>
      </c>
      <c r="AN246" s="66">
        <v>1272877742</v>
      </c>
      <c r="AO246" s="66">
        <v>1299407301</v>
      </c>
      <c r="AP246" s="66">
        <v>1326007987</v>
      </c>
      <c r="AQ246" s="66">
        <v>1352849350</v>
      </c>
      <c r="AR246" s="66">
        <v>1379874856</v>
      </c>
      <c r="AS246" s="66">
        <v>1406945493</v>
      </c>
      <c r="AT246" s="66">
        <v>1434314654</v>
      </c>
      <c r="AU246" s="66">
        <v>1462070145</v>
      </c>
      <c r="AV246" s="66">
        <v>1489358080</v>
      </c>
      <c r="AW246" s="66">
        <v>1515703001</v>
      </c>
      <c r="AX246" s="66">
        <v>1541263909</v>
      </c>
      <c r="AY246" s="66">
        <v>1565892885</v>
      </c>
      <c r="AZ246" s="66">
        <v>1589454615</v>
      </c>
      <c r="BA246" s="66">
        <v>1612709085</v>
      </c>
      <c r="BB246" s="66">
        <v>1636411632</v>
      </c>
      <c r="BC246" s="66">
        <v>1660546144</v>
      </c>
      <c r="BD246" s="66">
        <v>1684898004</v>
      </c>
      <c r="BE246" s="66">
        <v>1708706729</v>
      </c>
      <c r="BF246" s="66">
        <v>1731683901</v>
      </c>
      <c r="BG246" s="66">
        <v>1754030304</v>
      </c>
      <c r="BH246" s="66">
        <v>1775545180</v>
      </c>
      <c r="BI246" s="66">
        <v>1797072648</v>
      </c>
      <c r="BJ246" s="66">
        <v>1818931519</v>
      </c>
      <c r="BK246" s="66">
        <v>1840534093</v>
      </c>
      <c r="BL246" s="66">
        <v>1861598514</v>
      </c>
      <c r="BM246" s="66">
        <v>1882531620</v>
      </c>
      <c r="BN246" s="66">
        <v>1901911604</v>
      </c>
      <c r="BO246" s="66">
        <v>1919348000</v>
      </c>
      <c r="BP246" s="66">
        <v>1938549529</v>
      </c>
      <c r="BQ246" s="204" t="s">
        <v>139</v>
      </c>
    </row>
    <row r="247" spans="1:69" x14ac:dyDescent="0.2">
      <c r="A247" s="204" t="s">
        <v>610</v>
      </c>
      <c r="B247" s="204" t="s">
        <v>611</v>
      </c>
      <c r="C247" s="204" t="s">
        <v>168</v>
      </c>
      <c r="D247" s="204" t="s">
        <v>169</v>
      </c>
      <c r="E247" s="66">
        <v>227948869</v>
      </c>
      <c r="F247" s="66">
        <v>233483265</v>
      </c>
      <c r="G247" s="66">
        <v>239280622</v>
      </c>
      <c r="H247" s="66">
        <v>245298063</v>
      </c>
      <c r="I247" s="66">
        <v>251565974</v>
      </c>
      <c r="J247" s="66">
        <v>258078554</v>
      </c>
      <c r="K247" s="66">
        <v>264754002</v>
      </c>
      <c r="L247" s="66">
        <v>271633185</v>
      </c>
      <c r="M247" s="66">
        <v>278796894</v>
      </c>
      <c r="N247" s="66">
        <v>286211901</v>
      </c>
      <c r="O247" s="66">
        <v>293900563</v>
      </c>
      <c r="P247" s="66">
        <v>301839225</v>
      </c>
      <c r="Q247" s="66">
        <v>309963136</v>
      </c>
      <c r="R247" s="66">
        <v>318464764</v>
      </c>
      <c r="S247" s="66">
        <v>327466848</v>
      </c>
      <c r="T247" s="66">
        <v>336832917</v>
      </c>
      <c r="U247" s="66">
        <v>346461069</v>
      </c>
      <c r="V247" s="66">
        <v>356243762</v>
      </c>
      <c r="W247" s="66">
        <v>366688083</v>
      </c>
      <c r="X247" s="66">
        <v>377775643</v>
      </c>
      <c r="Y247" s="66">
        <v>388793467</v>
      </c>
      <c r="Z247" s="66">
        <v>400260774</v>
      </c>
      <c r="AA247" s="66">
        <v>412410102</v>
      </c>
      <c r="AB247" s="66">
        <v>424346370</v>
      </c>
      <c r="AC247" s="66">
        <v>436263644</v>
      </c>
      <c r="AD247" s="66">
        <v>448755435</v>
      </c>
      <c r="AE247" s="66">
        <v>461756164</v>
      </c>
      <c r="AF247" s="66">
        <v>475250346</v>
      </c>
      <c r="AG247" s="66">
        <v>488764908</v>
      </c>
      <c r="AH247" s="66">
        <v>502517080</v>
      </c>
      <c r="AI247" s="66">
        <v>516629688</v>
      </c>
      <c r="AJ247" s="66">
        <v>530716971</v>
      </c>
      <c r="AK247" s="66">
        <v>544899623</v>
      </c>
      <c r="AL247" s="66">
        <v>559413902</v>
      </c>
      <c r="AM247" s="66">
        <v>574094137</v>
      </c>
      <c r="AN247" s="66">
        <v>589328085</v>
      </c>
      <c r="AO247" s="66">
        <v>605186062</v>
      </c>
      <c r="AP247" s="66">
        <v>621065325</v>
      </c>
      <c r="AQ247" s="66">
        <v>637198518</v>
      </c>
      <c r="AR247" s="66">
        <v>653883261</v>
      </c>
      <c r="AS247" s="66">
        <v>671212486</v>
      </c>
      <c r="AT247" s="66">
        <v>689161982</v>
      </c>
      <c r="AU247" s="66">
        <v>707693440</v>
      </c>
      <c r="AV247" s="66">
        <v>726785433</v>
      </c>
      <c r="AW247" s="66">
        <v>746546802</v>
      </c>
      <c r="AX247" s="66">
        <v>766978666</v>
      </c>
      <c r="AY247" s="66">
        <v>788110000</v>
      </c>
      <c r="AZ247" s="66">
        <v>810019264</v>
      </c>
      <c r="BA247" s="66">
        <v>832642735</v>
      </c>
      <c r="BB247" s="66">
        <v>855885698</v>
      </c>
      <c r="BC247" s="66">
        <v>879797419</v>
      </c>
      <c r="BD247" s="66">
        <v>904282154</v>
      </c>
      <c r="BE247" s="66">
        <v>929328653</v>
      </c>
      <c r="BF247" s="66">
        <v>955096702</v>
      </c>
      <c r="BG247" s="66">
        <v>981506608</v>
      </c>
      <c r="BH247" s="66">
        <v>1008698799</v>
      </c>
      <c r="BI247" s="66">
        <v>1036155989</v>
      </c>
      <c r="BJ247" s="66">
        <v>1063885274</v>
      </c>
      <c r="BK247" s="66">
        <v>1092403973</v>
      </c>
      <c r="BL247" s="66">
        <v>1121549049</v>
      </c>
      <c r="BM247" s="66">
        <v>1151302081</v>
      </c>
      <c r="BN247" s="66">
        <v>1181163013</v>
      </c>
      <c r="BO247" s="66">
        <v>1211190002</v>
      </c>
      <c r="BP247" s="66">
        <v>1241897817</v>
      </c>
      <c r="BQ247" s="204" t="s">
        <v>139</v>
      </c>
    </row>
    <row r="248" spans="1:69" x14ac:dyDescent="0.2">
      <c r="A248" s="204" t="s">
        <v>612</v>
      </c>
      <c r="B248" s="204" t="s">
        <v>613</v>
      </c>
      <c r="C248" s="204" t="s">
        <v>168</v>
      </c>
      <c r="D248" s="204" t="s">
        <v>169</v>
      </c>
      <c r="E248" s="66">
        <v>847063</v>
      </c>
      <c r="F248" s="66">
        <v>865028</v>
      </c>
      <c r="G248" s="66">
        <v>881519</v>
      </c>
      <c r="H248" s="66">
        <v>897658</v>
      </c>
      <c r="I248" s="66">
        <v>913399</v>
      </c>
      <c r="J248" s="66">
        <v>928462</v>
      </c>
      <c r="K248" s="66">
        <v>942599</v>
      </c>
      <c r="L248" s="66">
        <v>955681</v>
      </c>
      <c r="M248" s="66">
        <v>967699</v>
      </c>
      <c r="N248" s="66">
        <v>978642</v>
      </c>
      <c r="O248" s="66">
        <v>988890</v>
      </c>
      <c r="P248" s="66">
        <v>1000130</v>
      </c>
      <c r="Q248" s="66">
        <v>1013031</v>
      </c>
      <c r="R248" s="66">
        <v>1026563</v>
      </c>
      <c r="S248" s="66">
        <v>1040291</v>
      </c>
      <c r="T248" s="66">
        <v>1054017</v>
      </c>
      <c r="U248" s="66">
        <v>1067696</v>
      </c>
      <c r="V248" s="66">
        <v>1081693</v>
      </c>
      <c r="W248" s="66">
        <v>1096569</v>
      </c>
      <c r="X248" s="66">
        <v>1112310</v>
      </c>
      <c r="Y248" s="66">
        <v>1127852</v>
      </c>
      <c r="Z248" s="66">
        <v>1142695</v>
      </c>
      <c r="AA248" s="66">
        <v>1157140</v>
      </c>
      <c r="AB248" s="66">
        <v>1171273</v>
      </c>
      <c r="AC248" s="66">
        <v>1184747</v>
      </c>
      <c r="AD248" s="66">
        <v>1199785</v>
      </c>
      <c r="AE248" s="66">
        <v>1216370</v>
      </c>
      <c r="AF248" s="66">
        <v>1231442</v>
      </c>
      <c r="AG248" s="66">
        <v>1244633</v>
      </c>
      <c r="AH248" s="66">
        <v>1256210</v>
      </c>
      <c r="AI248" s="66">
        <v>1266518</v>
      </c>
      <c r="AJ248" s="66">
        <v>1276224</v>
      </c>
      <c r="AK248" s="66">
        <v>1285502</v>
      </c>
      <c r="AL248" s="66">
        <v>1293974</v>
      </c>
      <c r="AM248" s="66">
        <v>1301393</v>
      </c>
      <c r="AN248" s="66">
        <v>1307822</v>
      </c>
      <c r="AO248" s="66">
        <v>1313434</v>
      </c>
      <c r="AP248" s="66">
        <v>1318171</v>
      </c>
      <c r="AQ248" s="66">
        <v>1322572</v>
      </c>
      <c r="AR248" s="66">
        <v>1327063</v>
      </c>
      <c r="AS248" s="66">
        <v>1332203</v>
      </c>
      <c r="AT248" s="66">
        <v>1338567</v>
      </c>
      <c r="AU248" s="66">
        <v>1345964</v>
      </c>
      <c r="AV248" s="66">
        <v>1353548</v>
      </c>
      <c r="AW248" s="66">
        <v>1361172</v>
      </c>
      <c r="AX248" s="66">
        <v>1369075</v>
      </c>
      <c r="AY248" s="66">
        <v>1376919</v>
      </c>
      <c r="AZ248" s="66">
        <v>1384861</v>
      </c>
      <c r="BA248" s="66">
        <v>1392803</v>
      </c>
      <c r="BB248" s="66">
        <v>1401191</v>
      </c>
      <c r="BC248" s="66">
        <v>1410296</v>
      </c>
      <c r="BD248" s="66">
        <v>1420020</v>
      </c>
      <c r="BE248" s="66">
        <v>1430377</v>
      </c>
      <c r="BF248" s="66">
        <v>1440729</v>
      </c>
      <c r="BG248" s="66">
        <v>1450661</v>
      </c>
      <c r="BH248" s="66">
        <v>1460177</v>
      </c>
      <c r="BI248" s="66">
        <v>1469330</v>
      </c>
      <c r="BJ248" s="66">
        <v>1478607</v>
      </c>
      <c r="BK248" s="66">
        <v>1504709</v>
      </c>
      <c r="BL248" s="66">
        <v>1519955</v>
      </c>
      <c r="BM248" s="66">
        <v>1518147</v>
      </c>
      <c r="BN248" s="66">
        <v>1525663</v>
      </c>
      <c r="BO248" s="66">
        <v>1531044</v>
      </c>
      <c r="BP248" s="66">
        <v>1534937</v>
      </c>
      <c r="BQ248" s="204" t="s">
        <v>139</v>
      </c>
    </row>
    <row r="249" spans="1:69" x14ac:dyDescent="0.2">
      <c r="A249" s="204" t="s">
        <v>614</v>
      </c>
      <c r="B249" s="204" t="s">
        <v>615</v>
      </c>
      <c r="C249" s="204" t="s">
        <v>168</v>
      </c>
      <c r="D249" s="204" t="s">
        <v>169</v>
      </c>
      <c r="E249" s="66">
        <v>4195467</v>
      </c>
      <c r="F249" s="66">
        <v>4236386</v>
      </c>
      <c r="G249" s="66">
        <v>4281744</v>
      </c>
      <c r="H249" s="66">
        <v>4332926</v>
      </c>
      <c r="I249" s="66">
        <v>4389417</v>
      </c>
      <c r="J249" s="66">
        <v>4457282</v>
      </c>
      <c r="K249" s="66">
        <v>4548972</v>
      </c>
      <c r="L249" s="66">
        <v>4661271</v>
      </c>
      <c r="M249" s="66">
        <v>4785003</v>
      </c>
      <c r="N249" s="66">
        <v>4915162</v>
      </c>
      <c r="O249" s="66">
        <v>5047404</v>
      </c>
      <c r="P249" s="66">
        <v>5182040</v>
      </c>
      <c r="Q249" s="66">
        <v>5320148</v>
      </c>
      <c r="R249" s="66">
        <v>5463650</v>
      </c>
      <c r="S249" s="66">
        <v>5613116</v>
      </c>
      <c r="T249" s="66">
        <v>5769074</v>
      </c>
      <c r="U249" s="66">
        <v>5929998</v>
      </c>
      <c r="V249" s="66">
        <v>6092769</v>
      </c>
      <c r="W249" s="66">
        <v>6254876</v>
      </c>
      <c r="X249" s="66">
        <v>6416191</v>
      </c>
      <c r="Y249" s="66">
        <v>6578156</v>
      </c>
      <c r="Z249" s="66">
        <v>6744050</v>
      </c>
      <c r="AA249" s="66">
        <v>6914963</v>
      </c>
      <c r="AB249" s="66">
        <v>7091270</v>
      </c>
      <c r="AC249" s="66">
        <v>7279157</v>
      </c>
      <c r="AD249" s="66">
        <v>7476092</v>
      </c>
      <c r="AE249" s="66">
        <v>7675499</v>
      </c>
      <c r="AF249" s="66">
        <v>7874302</v>
      </c>
      <c r="AG249" s="66">
        <v>8068788</v>
      </c>
      <c r="AH249" s="66">
        <v>8256396</v>
      </c>
      <c r="AI249" s="66">
        <v>8440023</v>
      </c>
      <c r="AJ249" s="66">
        <v>8622853</v>
      </c>
      <c r="AK249" s="66">
        <v>8802540</v>
      </c>
      <c r="AL249" s="66">
        <v>8977173</v>
      </c>
      <c r="AM249" s="66">
        <v>9143141</v>
      </c>
      <c r="AN249" s="66">
        <v>9294102</v>
      </c>
      <c r="AO249" s="66">
        <v>9430550</v>
      </c>
      <c r="AP249" s="66">
        <v>9557948</v>
      </c>
      <c r="AQ249" s="66">
        <v>9677148</v>
      </c>
      <c r="AR249" s="66">
        <v>9788067</v>
      </c>
      <c r="AS249" s="66">
        <v>9893316</v>
      </c>
      <c r="AT249" s="66">
        <v>9995123</v>
      </c>
      <c r="AU249" s="66">
        <v>10094561</v>
      </c>
      <c r="AV249" s="66">
        <v>10193798</v>
      </c>
      <c r="AW249" s="66">
        <v>10292225</v>
      </c>
      <c r="AX249" s="66">
        <v>10388344</v>
      </c>
      <c r="AY249" s="66">
        <v>10483558</v>
      </c>
      <c r="AZ249" s="66">
        <v>10580395</v>
      </c>
      <c r="BA249" s="66">
        <v>10680380</v>
      </c>
      <c r="BB249" s="66">
        <v>10784504</v>
      </c>
      <c r="BC249" s="66">
        <v>10895063</v>
      </c>
      <c r="BD249" s="66">
        <v>11032528</v>
      </c>
      <c r="BE249" s="66">
        <v>11174383</v>
      </c>
      <c r="BF249" s="66">
        <v>11300284</v>
      </c>
      <c r="BG249" s="66">
        <v>11428948</v>
      </c>
      <c r="BH249" s="66">
        <v>11557779</v>
      </c>
      <c r="BI249" s="66">
        <v>11685667</v>
      </c>
      <c r="BJ249" s="66">
        <v>11811443</v>
      </c>
      <c r="BK249" s="66">
        <v>11933041</v>
      </c>
      <c r="BL249" s="66">
        <v>12049314</v>
      </c>
      <c r="BM249" s="66">
        <v>12161723</v>
      </c>
      <c r="BN249" s="66">
        <v>12262946</v>
      </c>
      <c r="BO249" s="66">
        <v>12356117</v>
      </c>
      <c r="BP249" s="66">
        <v>12458223</v>
      </c>
      <c r="BQ249" s="204" t="s">
        <v>139</v>
      </c>
    </row>
    <row r="250" spans="1:69" x14ac:dyDescent="0.2">
      <c r="A250" s="204" t="s">
        <v>774</v>
      </c>
      <c r="B250" s="204" t="s">
        <v>616</v>
      </c>
      <c r="C250" s="204" t="s">
        <v>168</v>
      </c>
      <c r="D250" s="204" t="s">
        <v>169</v>
      </c>
      <c r="E250" s="66">
        <v>27510980</v>
      </c>
      <c r="F250" s="66">
        <v>28255002</v>
      </c>
      <c r="G250" s="66">
        <v>29033647</v>
      </c>
      <c r="H250" s="66">
        <v>29827877</v>
      </c>
      <c r="I250" s="66">
        <v>30612821</v>
      </c>
      <c r="J250" s="66">
        <v>31374536</v>
      </c>
      <c r="K250" s="66">
        <v>32172785</v>
      </c>
      <c r="L250" s="66">
        <v>33026490</v>
      </c>
      <c r="M250" s="66">
        <v>33884075</v>
      </c>
      <c r="N250" s="66">
        <v>34721990</v>
      </c>
      <c r="O250" s="66">
        <v>35540990</v>
      </c>
      <c r="P250" s="66">
        <v>36359957</v>
      </c>
      <c r="Q250" s="66">
        <v>37188035</v>
      </c>
      <c r="R250" s="66">
        <v>38028236</v>
      </c>
      <c r="S250" s="66">
        <v>38863420</v>
      </c>
      <c r="T250" s="66">
        <v>39673590</v>
      </c>
      <c r="U250" s="66">
        <v>40500997</v>
      </c>
      <c r="V250" s="66">
        <v>41385656</v>
      </c>
      <c r="W250" s="66">
        <v>42292206</v>
      </c>
      <c r="X250" s="66">
        <v>43187476</v>
      </c>
      <c r="Y250" s="66">
        <v>44089069</v>
      </c>
      <c r="Z250" s="66">
        <v>44981877</v>
      </c>
      <c r="AA250" s="66">
        <v>45949991</v>
      </c>
      <c r="AB250" s="66">
        <v>47026425</v>
      </c>
      <c r="AC250" s="66">
        <v>48106764</v>
      </c>
      <c r="AD250" s="66">
        <v>49175673</v>
      </c>
      <c r="AE250" s="66">
        <v>50223885</v>
      </c>
      <c r="AF250" s="66">
        <v>51250152</v>
      </c>
      <c r="AG250" s="66">
        <v>52275890</v>
      </c>
      <c r="AH250" s="66">
        <v>53305234</v>
      </c>
      <c r="AI250" s="66">
        <v>54324142</v>
      </c>
      <c r="AJ250" s="66">
        <v>55321172</v>
      </c>
      <c r="AK250" s="66">
        <v>56302037</v>
      </c>
      <c r="AL250" s="66">
        <v>57296008</v>
      </c>
      <c r="AM250" s="66">
        <v>58310245</v>
      </c>
      <c r="AN250" s="66">
        <v>59305490</v>
      </c>
      <c r="AO250" s="66">
        <v>60293786</v>
      </c>
      <c r="AP250" s="66">
        <v>61277426</v>
      </c>
      <c r="AQ250" s="66">
        <v>62242204</v>
      </c>
      <c r="AR250" s="66">
        <v>63185615</v>
      </c>
      <c r="AS250" s="66">
        <v>64113547</v>
      </c>
      <c r="AT250" s="66">
        <v>65072018</v>
      </c>
      <c r="AU250" s="66">
        <v>65988663</v>
      </c>
      <c r="AV250" s="66">
        <v>66867327</v>
      </c>
      <c r="AW250" s="66">
        <v>67785075</v>
      </c>
      <c r="AX250" s="66">
        <v>68704715</v>
      </c>
      <c r="AY250" s="66">
        <v>69601333</v>
      </c>
      <c r="AZ250" s="66">
        <v>70158112</v>
      </c>
      <c r="BA250" s="66">
        <v>71051678</v>
      </c>
      <c r="BB250" s="66">
        <v>72039206</v>
      </c>
      <c r="BC250" s="66">
        <v>73142150</v>
      </c>
      <c r="BD250" s="66">
        <v>74223629</v>
      </c>
      <c r="BE250" s="66">
        <v>75175827</v>
      </c>
      <c r="BF250" s="66">
        <v>76147624</v>
      </c>
      <c r="BG250" s="66">
        <v>77181884</v>
      </c>
      <c r="BH250" s="66">
        <v>78218479</v>
      </c>
      <c r="BI250" s="66">
        <v>79277962</v>
      </c>
      <c r="BJ250" s="66">
        <v>80312698</v>
      </c>
      <c r="BK250" s="66">
        <v>81407204</v>
      </c>
      <c r="BL250" s="66">
        <v>82579440</v>
      </c>
      <c r="BM250" s="66">
        <v>83384680</v>
      </c>
      <c r="BN250" s="66">
        <v>84147318</v>
      </c>
      <c r="BO250" s="66">
        <v>84979913</v>
      </c>
      <c r="BP250" s="66">
        <v>85326000</v>
      </c>
      <c r="BQ250" s="204" t="s">
        <v>139</v>
      </c>
    </row>
    <row r="251" spans="1:69" x14ac:dyDescent="0.2">
      <c r="A251" s="204" t="s">
        <v>617</v>
      </c>
      <c r="B251" s="204" t="s">
        <v>618</v>
      </c>
      <c r="C251" s="204" t="s">
        <v>168</v>
      </c>
      <c r="D251" s="204" t="s">
        <v>169</v>
      </c>
      <c r="E251" s="66">
        <v>5404</v>
      </c>
      <c r="F251" s="66">
        <v>5436</v>
      </c>
      <c r="G251" s="66">
        <v>5471</v>
      </c>
      <c r="H251" s="66">
        <v>5503</v>
      </c>
      <c r="I251" s="66">
        <v>5525</v>
      </c>
      <c r="J251" s="66">
        <v>5548</v>
      </c>
      <c r="K251" s="66">
        <v>5591</v>
      </c>
      <c r="L251" s="66">
        <v>5657</v>
      </c>
      <c r="M251" s="66">
        <v>5729</v>
      </c>
      <c r="N251" s="66">
        <v>5779</v>
      </c>
      <c r="O251" s="66">
        <v>5814</v>
      </c>
      <c r="P251" s="66">
        <v>5854</v>
      </c>
      <c r="Q251" s="66">
        <v>5891</v>
      </c>
      <c r="R251" s="66">
        <v>5934</v>
      </c>
      <c r="S251" s="66">
        <v>6100</v>
      </c>
      <c r="T251" s="66">
        <v>6381</v>
      </c>
      <c r="U251" s="66">
        <v>6677</v>
      </c>
      <c r="V251" s="66">
        <v>6984</v>
      </c>
      <c r="W251" s="66">
        <v>7297</v>
      </c>
      <c r="X251" s="66">
        <v>7552</v>
      </c>
      <c r="Y251" s="66">
        <v>7731</v>
      </c>
      <c r="Z251" s="66">
        <v>7874</v>
      </c>
      <c r="AA251" s="66">
        <v>7993</v>
      </c>
      <c r="AB251" s="66">
        <v>8099</v>
      </c>
      <c r="AC251" s="66">
        <v>8197</v>
      </c>
      <c r="AD251" s="66">
        <v>8329</v>
      </c>
      <c r="AE251" s="66">
        <v>8496</v>
      </c>
      <c r="AF251" s="66">
        <v>8665</v>
      </c>
      <c r="AG251" s="66">
        <v>8844</v>
      </c>
      <c r="AH251" s="66">
        <v>9017</v>
      </c>
      <c r="AI251" s="66">
        <v>9182</v>
      </c>
      <c r="AJ251" s="66">
        <v>9354</v>
      </c>
      <c r="AK251" s="66">
        <v>9466</v>
      </c>
      <c r="AL251" s="66">
        <v>9517</v>
      </c>
      <c r="AM251" s="66">
        <v>9559</v>
      </c>
      <c r="AN251" s="66">
        <v>9585</v>
      </c>
      <c r="AO251" s="66">
        <v>9611</v>
      </c>
      <c r="AP251" s="66">
        <v>9630</v>
      </c>
      <c r="AQ251" s="66">
        <v>9634</v>
      </c>
      <c r="AR251" s="66">
        <v>9640</v>
      </c>
      <c r="AS251" s="66">
        <v>9638</v>
      </c>
      <c r="AT251" s="66">
        <v>9621</v>
      </c>
      <c r="AU251" s="66">
        <v>9609</v>
      </c>
      <c r="AV251" s="66">
        <v>9668</v>
      </c>
      <c r="AW251" s="66">
        <v>9791</v>
      </c>
      <c r="AX251" s="66">
        <v>9912</v>
      </c>
      <c r="AY251" s="66">
        <v>10030</v>
      </c>
      <c r="AZ251" s="66">
        <v>10149</v>
      </c>
      <c r="BA251" s="66">
        <v>10272</v>
      </c>
      <c r="BB251" s="66">
        <v>10408</v>
      </c>
      <c r="BC251" s="66">
        <v>10550</v>
      </c>
      <c r="BD251" s="66">
        <v>10700</v>
      </c>
      <c r="BE251" s="66">
        <v>10854</v>
      </c>
      <c r="BF251" s="66">
        <v>10918</v>
      </c>
      <c r="BG251" s="66">
        <v>10899</v>
      </c>
      <c r="BH251" s="66">
        <v>10877</v>
      </c>
      <c r="BI251" s="66">
        <v>10852</v>
      </c>
      <c r="BJ251" s="66">
        <v>10828</v>
      </c>
      <c r="BK251" s="66">
        <v>10865</v>
      </c>
      <c r="BL251" s="66">
        <v>10956</v>
      </c>
      <c r="BM251" s="66">
        <v>11069</v>
      </c>
      <c r="BN251" s="66">
        <v>11204</v>
      </c>
      <c r="BO251" s="66">
        <v>11312</v>
      </c>
      <c r="BP251" s="66">
        <v>11396</v>
      </c>
      <c r="BQ251" s="204" t="s">
        <v>139</v>
      </c>
    </row>
    <row r="252" spans="1:69" x14ac:dyDescent="0.2">
      <c r="A252" s="204" t="s">
        <v>619</v>
      </c>
      <c r="B252" s="204" t="s">
        <v>620</v>
      </c>
      <c r="C252" s="204" t="s">
        <v>168</v>
      </c>
      <c r="D252" s="204" t="s">
        <v>169</v>
      </c>
      <c r="E252" s="66">
        <v>10042458</v>
      </c>
      <c r="F252" s="66">
        <v>10337891</v>
      </c>
      <c r="G252" s="66">
        <v>10644622</v>
      </c>
      <c r="H252" s="66">
        <v>10960161</v>
      </c>
      <c r="I252" s="66">
        <v>11289556</v>
      </c>
      <c r="J252" s="66">
        <v>11630603</v>
      </c>
      <c r="K252" s="66">
        <v>11981932</v>
      </c>
      <c r="L252" s="66">
        <v>12346286</v>
      </c>
      <c r="M252" s="66">
        <v>12739965</v>
      </c>
      <c r="N252" s="66">
        <v>13167782</v>
      </c>
      <c r="O252" s="66">
        <v>13618192</v>
      </c>
      <c r="P252" s="66">
        <v>14092218</v>
      </c>
      <c r="Q252" s="66">
        <v>14595699</v>
      </c>
      <c r="R252" s="66">
        <v>15123504</v>
      </c>
      <c r="S252" s="66">
        <v>15671316</v>
      </c>
      <c r="T252" s="66">
        <v>16243826</v>
      </c>
      <c r="U252" s="66">
        <v>16838919</v>
      </c>
      <c r="V252" s="66">
        <v>17454627</v>
      </c>
      <c r="W252" s="66">
        <v>18080005</v>
      </c>
      <c r="X252" s="66">
        <v>18698636</v>
      </c>
      <c r="Y252" s="66">
        <v>19297659</v>
      </c>
      <c r="Z252" s="66">
        <v>19890930</v>
      </c>
      <c r="AA252" s="66">
        <v>20499922</v>
      </c>
      <c r="AB252" s="66">
        <v>21170717</v>
      </c>
      <c r="AC252" s="66">
        <v>21857176</v>
      </c>
      <c r="AD252" s="66">
        <v>22569625</v>
      </c>
      <c r="AE252" s="66">
        <v>23324270</v>
      </c>
      <c r="AF252" s="66">
        <v>24099415</v>
      </c>
      <c r="AG252" s="66">
        <v>24844147</v>
      </c>
      <c r="AH252" s="66">
        <v>25522898</v>
      </c>
      <c r="AI252" s="66">
        <v>26206012</v>
      </c>
      <c r="AJ252" s="66">
        <v>26890906</v>
      </c>
      <c r="AK252" s="66">
        <v>27580723</v>
      </c>
      <c r="AL252" s="66">
        <v>28469017</v>
      </c>
      <c r="AM252" s="66">
        <v>29598323</v>
      </c>
      <c r="AN252" s="66">
        <v>30560071</v>
      </c>
      <c r="AO252" s="66">
        <v>31140733</v>
      </c>
      <c r="AP252" s="66">
        <v>31785846</v>
      </c>
      <c r="AQ252" s="66">
        <v>32626498</v>
      </c>
      <c r="AR252" s="66">
        <v>33499772</v>
      </c>
      <c r="AS252" s="66">
        <v>34463704</v>
      </c>
      <c r="AT252" s="66">
        <v>35414469</v>
      </c>
      <c r="AU252" s="66">
        <v>36353531</v>
      </c>
      <c r="AV252" s="66">
        <v>37333918</v>
      </c>
      <c r="AW252" s="66">
        <v>38360879</v>
      </c>
      <c r="AX252" s="66">
        <v>39439505</v>
      </c>
      <c r="AY252" s="66">
        <v>40562052</v>
      </c>
      <c r="AZ252" s="66">
        <v>41716497</v>
      </c>
      <c r="BA252" s="66">
        <v>42870884</v>
      </c>
      <c r="BB252" s="66">
        <v>43957933</v>
      </c>
      <c r="BC252" s="66">
        <v>45110527</v>
      </c>
      <c r="BD252" s="66">
        <v>46416031</v>
      </c>
      <c r="BE252" s="66">
        <v>47786137</v>
      </c>
      <c r="BF252" s="66">
        <v>49253643</v>
      </c>
      <c r="BG252" s="66">
        <v>50814552</v>
      </c>
      <c r="BH252" s="66">
        <v>52542823</v>
      </c>
      <c r="BI252" s="66">
        <v>54401802</v>
      </c>
      <c r="BJ252" s="66">
        <v>56267032</v>
      </c>
      <c r="BK252" s="66">
        <v>58090443</v>
      </c>
      <c r="BL252" s="66">
        <v>59872579</v>
      </c>
      <c r="BM252" s="66">
        <v>61704518</v>
      </c>
      <c r="BN252" s="66">
        <v>63588334</v>
      </c>
      <c r="BO252" s="66">
        <v>65497748</v>
      </c>
      <c r="BP252" s="66">
        <v>67438106</v>
      </c>
      <c r="BQ252" s="204" t="s">
        <v>139</v>
      </c>
    </row>
    <row r="253" spans="1:69" x14ac:dyDescent="0.2">
      <c r="A253" s="204" t="s">
        <v>621</v>
      </c>
      <c r="B253" s="204" t="s">
        <v>622</v>
      </c>
      <c r="C253" s="204" t="s">
        <v>168</v>
      </c>
      <c r="D253" s="204" t="s">
        <v>169</v>
      </c>
      <c r="E253" s="66">
        <v>7617746</v>
      </c>
      <c r="F253" s="66">
        <v>7838440</v>
      </c>
      <c r="G253" s="66">
        <v>8068828</v>
      </c>
      <c r="H253" s="66">
        <v>8311013</v>
      </c>
      <c r="I253" s="66">
        <v>8564755</v>
      </c>
      <c r="J253" s="66">
        <v>8829056</v>
      </c>
      <c r="K253" s="66">
        <v>9104743</v>
      </c>
      <c r="L253" s="66">
        <v>9393432</v>
      </c>
      <c r="M253" s="66">
        <v>9696370</v>
      </c>
      <c r="N253" s="66">
        <v>10006526</v>
      </c>
      <c r="O253" s="66">
        <v>10317212</v>
      </c>
      <c r="P253" s="66">
        <v>10616338</v>
      </c>
      <c r="Q253" s="66">
        <v>10885563</v>
      </c>
      <c r="R253" s="66">
        <v>11146099</v>
      </c>
      <c r="S253" s="66">
        <v>11428676</v>
      </c>
      <c r="T253" s="66">
        <v>11730959</v>
      </c>
      <c r="U253" s="66">
        <v>12045227</v>
      </c>
      <c r="V253" s="66">
        <v>12369253</v>
      </c>
      <c r="W253" s="66">
        <v>12701999</v>
      </c>
      <c r="X253" s="66">
        <v>13011511</v>
      </c>
      <c r="Y253" s="66">
        <v>13284026</v>
      </c>
      <c r="Z253" s="66">
        <v>13563558</v>
      </c>
      <c r="AA253" s="66">
        <v>13880052</v>
      </c>
      <c r="AB253" s="66">
        <v>14228932</v>
      </c>
      <c r="AC253" s="66">
        <v>14617944</v>
      </c>
      <c r="AD253" s="66">
        <v>15038915</v>
      </c>
      <c r="AE253" s="66">
        <v>15486807</v>
      </c>
      <c r="AF253" s="66">
        <v>15974216</v>
      </c>
      <c r="AG253" s="66">
        <v>16489323</v>
      </c>
      <c r="AH253" s="66">
        <v>17028543</v>
      </c>
      <c r="AI253" s="66">
        <v>17586630</v>
      </c>
      <c r="AJ253" s="66">
        <v>18171935</v>
      </c>
      <c r="AK253" s="66">
        <v>18801966</v>
      </c>
      <c r="AL253" s="66">
        <v>19462958</v>
      </c>
      <c r="AM253" s="66">
        <v>20125021</v>
      </c>
      <c r="AN253" s="66">
        <v>20680831</v>
      </c>
      <c r="AO253" s="66">
        <v>21249572</v>
      </c>
      <c r="AP253" s="66">
        <v>21876935</v>
      </c>
      <c r="AQ253" s="66">
        <v>22537658</v>
      </c>
      <c r="AR253" s="66">
        <v>23279247</v>
      </c>
      <c r="AS253" s="66">
        <v>24020697</v>
      </c>
      <c r="AT253" s="66">
        <v>24763325</v>
      </c>
      <c r="AU253" s="66">
        <v>25545090</v>
      </c>
      <c r="AV253" s="66">
        <v>26354736</v>
      </c>
      <c r="AW253" s="66">
        <v>27146084</v>
      </c>
      <c r="AX253" s="66">
        <v>27946588</v>
      </c>
      <c r="AY253" s="66">
        <v>28773227</v>
      </c>
      <c r="AZ253" s="66">
        <v>29629804</v>
      </c>
      <c r="BA253" s="66">
        <v>30509862</v>
      </c>
      <c r="BB253" s="66">
        <v>31412520</v>
      </c>
      <c r="BC253" s="66">
        <v>32341728</v>
      </c>
      <c r="BD253" s="66">
        <v>33295738</v>
      </c>
      <c r="BE253" s="66">
        <v>34273295</v>
      </c>
      <c r="BF253" s="66">
        <v>35273570</v>
      </c>
      <c r="BG253" s="66">
        <v>36336539</v>
      </c>
      <c r="BH253" s="66">
        <v>37477356</v>
      </c>
      <c r="BI253" s="66">
        <v>38748299</v>
      </c>
      <c r="BJ253" s="66">
        <v>40127085</v>
      </c>
      <c r="BK253" s="66">
        <v>41515395</v>
      </c>
      <c r="BL253" s="66">
        <v>42949080</v>
      </c>
      <c r="BM253" s="66">
        <v>44404611</v>
      </c>
      <c r="BN253" s="66">
        <v>45853778</v>
      </c>
      <c r="BO253" s="66">
        <v>47249585</v>
      </c>
      <c r="BP253" s="66">
        <v>48582334</v>
      </c>
      <c r="BQ253" s="204" t="s">
        <v>139</v>
      </c>
    </row>
    <row r="254" spans="1:69" x14ac:dyDescent="0.2">
      <c r="A254" s="204" t="s">
        <v>623</v>
      </c>
      <c r="B254" s="204" t="s">
        <v>624</v>
      </c>
      <c r="C254" s="204" t="s">
        <v>168</v>
      </c>
      <c r="D254" s="204" t="s">
        <v>169</v>
      </c>
      <c r="E254" s="66">
        <v>42767251</v>
      </c>
      <c r="F254" s="66">
        <v>43365219</v>
      </c>
      <c r="G254" s="66">
        <v>43924755</v>
      </c>
      <c r="H254" s="66">
        <v>44445903</v>
      </c>
      <c r="I254" s="66">
        <v>44941406</v>
      </c>
      <c r="J254" s="66">
        <v>45387091</v>
      </c>
      <c r="K254" s="66">
        <v>45809120</v>
      </c>
      <c r="L254" s="66">
        <v>46235370</v>
      </c>
      <c r="M254" s="66">
        <v>46635196</v>
      </c>
      <c r="N254" s="66">
        <v>46990889</v>
      </c>
      <c r="O254" s="66">
        <v>47279086</v>
      </c>
      <c r="P254" s="66">
        <v>47597756</v>
      </c>
      <c r="Q254" s="66">
        <v>47974187</v>
      </c>
      <c r="R254" s="66">
        <v>48301548</v>
      </c>
      <c r="S254" s="66">
        <v>48602694</v>
      </c>
      <c r="T254" s="66">
        <v>48892187</v>
      </c>
      <c r="U254" s="66">
        <v>49144535</v>
      </c>
      <c r="V254" s="66">
        <v>49357430</v>
      </c>
      <c r="W254" s="66">
        <v>49536615</v>
      </c>
      <c r="X254" s="66">
        <v>49739734</v>
      </c>
      <c r="Y254" s="66">
        <v>49973920</v>
      </c>
      <c r="Z254" s="66">
        <v>50221000</v>
      </c>
      <c r="AA254" s="66">
        <v>50384000</v>
      </c>
      <c r="AB254" s="66">
        <v>50564000</v>
      </c>
      <c r="AC254" s="66">
        <v>50754000</v>
      </c>
      <c r="AD254" s="66">
        <v>50917000</v>
      </c>
      <c r="AE254" s="66">
        <v>51097000</v>
      </c>
      <c r="AF254" s="66">
        <v>51293000</v>
      </c>
      <c r="AG254" s="66">
        <v>51521000</v>
      </c>
      <c r="AH254" s="66">
        <v>51773000</v>
      </c>
      <c r="AI254" s="66">
        <v>51891400</v>
      </c>
      <c r="AJ254" s="66">
        <v>52000500</v>
      </c>
      <c r="AK254" s="66">
        <v>52150400</v>
      </c>
      <c r="AL254" s="66">
        <v>52179200</v>
      </c>
      <c r="AM254" s="66">
        <v>51921400</v>
      </c>
      <c r="AN254" s="66">
        <v>51512800</v>
      </c>
      <c r="AO254" s="66">
        <v>51057800</v>
      </c>
      <c r="AP254" s="66">
        <v>50594600</v>
      </c>
      <c r="AQ254" s="66">
        <v>50144500</v>
      </c>
      <c r="AR254" s="66">
        <v>49674000</v>
      </c>
      <c r="AS254" s="66">
        <v>49176500</v>
      </c>
      <c r="AT254" s="66">
        <v>48662400</v>
      </c>
      <c r="AU254" s="66">
        <v>48202470</v>
      </c>
      <c r="AV254" s="66">
        <v>47812949</v>
      </c>
      <c r="AW254" s="66">
        <v>47451626</v>
      </c>
      <c r="AX254" s="66">
        <v>47105171</v>
      </c>
      <c r="AY254" s="66">
        <v>46787786</v>
      </c>
      <c r="AZ254" s="66">
        <v>46509355</v>
      </c>
      <c r="BA254" s="66">
        <v>46258189</v>
      </c>
      <c r="BB254" s="66">
        <v>46053331</v>
      </c>
      <c r="BC254" s="66">
        <v>45870741</v>
      </c>
      <c r="BD254" s="66">
        <v>45706086</v>
      </c>
      <c r="BE254" s="66">
        <v>45593342</v>
      </c>
      <c r="BF254" s="66">
        <v>45489648</v>
      </c>
      <c r="BG254" s="66">
        <v>45272155</v>
      </c>
      <c r="BH254" s="66">
        <v>45167350</v>
      </c>
      <c r="BI254" s="66">
        <v>45038236</v>
      </c>
      <c r="BJ254" s="66">
        <v>44880758</v>
      </c>
      <c r="BK254" s="66">
        <v>44690584</v>
      </c>
      <c r="BL254" s="66">
        <v>44474512</v>
      </c>
      <c r="BM254" s="66">
        <v>44207754</v>
      </c>
      <c r="BN254" s="66">
        <v>43848986</v>
      </c>
      <c r="BO254" s="66">
        <v>38000000</v>
      </c>
      <c r="BP254" s="66">
        <v>37000000</v>
      </c>
      <c r="BQ254" s="204" t="s">
        <v>139</v>
      </c>
    </row>
    <row r="255" spans="1:69" x14ac:dyDescent="0.2">
      <c r="A255" s="204" t="s">
        <v>625</v>
      </c>
      <c r="B255" s="204" t="s">
        <v>626</v>
      </c>
      <c r="C255" s="204" t="s">
        <v>168</v>
      </c>
      <c r="D255" s="204" t="s">
        <v>169</v>
      </c>
      <c r="E255" s="66">
        <v>1150380907</v>
      </c>
      <c r="F255" s="66">
        <v>1156312850</v>
      </c>
      <c r="G255" s="66">
        <v>1174798609</v>
      </c>
      <c r="H255" s="66">
        <v>1204748060</v>
      </c>
      <c r="I255" s="66">
        <v>1234451965</v>
      </c>
      <c r="J255" s="66">
        <v>1264792470</v>
      </c>
      <c r="K255" s="66">
        <v>1298570988</v>
      </c>
      <c r="L255" s="66">
        <v>1331733785</v>
      </c>
      <c r="M255" s="66">
        <v>1365940814</v>
      </c>
      <c r="N255" s="66">
        <v>1401859276</v>
      </c>
      <c r="O255" s="66">
        <v>1438619338</v>
      </c>
      <c r="P255" s="66">
        <v>1476040539</v>
      </c>
      <c r="Q255" s="66">
        <v>1511859032</v>
      </c>
      <c r="R255" s="66">
        <v>1546902049</v>
      </c>
      <c r="S255" s="66">
        <v>1580636939</v>
      </c>
      <c r="T255" s="66">
        <v>1612318924</v>
      </c>
      <c r="U255" s="66">
        <v>1642551579</v>
      </c>
      <c r="V255" s="66">
        <v>1671447988</v>
      </c>
      <c r="W255" s="66">
        <v>1700522170</v>
      </c>
      <c r="X255" s="66">
        <v>1729995976</v>
      </c>
      <c r="Y255" s="66">
        <v>1759117944</v>
      </c>
      <c r="Z255" s="66">
        <v>1789283942</v>
      </c>
      <c r="AA255" s="66">
        <v>1821682118</v>
      </c>
      <c r="AB255" s="66">
        <v>1853950774</v>
      </c>
      <c r="AC255" s="66">
        <v>1885288819</v>
      </c>
      <c r="AD255" s="66">
        <v>1917212117</v>
      </c>
      <c r="AE255" s="66">
        <v>1950753895</v>
      </c>
      <c r="AF255" s="66">
        <v>1985853431</v>
      </c>
      <c r="AG255" s="66">
        <v>2021166474</v>
      </c>
      <c r="AH255" s="66">
        <v>2055452501</v>
      </c>
      <c r="AI255" s="66">
        <v>2089694834</v>
      </c>
      <c r="AJ255" s="66">
        <v>2122646055</v>
      </c>
      <c r="AK255" s="66">
        <v>2153048678</v>
      </c>
      <c r="AL255" s="66">
        <v>2181630524</v>
      </c>
      <c r="AM255" s="66">
        <v>2209554204</v>
      </c>
      <c r="AN255" s="66">
        <v>2236974487</v>
      </c>
      <c r="AO255" s="66">
        <v>2264204292</v>
      </c>
      <c r="AP255" s="66">
        <v>2291164795</v>
      </c>
      <c r="AQ255" s="66">
        <v>2317182887</v>
      </c>
      <c r="AR255" s="66">
        <v>2341864677</v>
      </c>
      <c r="AS255" s="66">
        <v>2365641663</v>
      </c>
      <c r="AT255" s="66">
        <v>2388674025</v>
      </c>
      <c r="AU255" s="66">
        <v>2410459773</v>
      </c>
      <c r="AV255" s="66">
        <v>2431477678</v>
      </c>
      <c r="AW255" s="66">
        <v>2452531807</v>
      </c>
      <c r="AX255" s="66">
        <v>2473577600</v>
      </c>
      <c r="AY255" s="66">
        <v>2493662803</v>
      </c>
      <c r="AZ255" s="66">
        <v>2512581065</v>
      </c>
      <c r="BA255" s="66">
        <v>2532733854</v>
      </c>
      <c r="BB255" s="66">
        <v>2553367200</v>
      </c>
      <c r="BC255" s="66">
        <v>2573584518</v>
      </c>
      <c r="BD255" s="66">
        <v>2594928568</v>
      </c>
      <c r="BE255" s="66">
        <v>2618529566</v>
      </c>
      <c r="BF255" s="66">
        <v>2642664969</v>
      </c>
      <c r="BG255" s="66">
        <v>2666297149</v>
      </c>
      <c r="BH255" s="66">
        <v>2689570305</v>
      </c>
      <c r="BI255" s="66">
        <v>2711688425</v>
      </c>
      <c r="BJ255" s="66">
        <v>2733612094</v>
      </c>
      <c r="BK255" s="66">
        <v>2754139881</v>
      </c>
      <c r="BL255" s="66">
        <v>2772716573</v>
      </c>
      <c r="BM255" s="66">
        <v>2787915973</v>
      </c>
      <c r="BN255" s="66">
        <v>2799436415</v>
      </c>
      <c r="BO255" s="66">
        <v>2803249752</v>
      </c>
      <c r="BP255" s="66">
        <v>2810588102</v>
      </c>
      <c r="BQ255" s="204" t="s">
        <v>139</v>
      </c>
    </row>
    <row r="256" spans="1:69" x14ac:dyDescent="0.2">
      <c r="A256" s="204" t="s">
        <v>627</v>
      </c>
      <c r="B256" s="204" t="s">
        <v>628</v>
      </c>
      <c r="C256" s="204" t="s">
        <v>168</v>
      </c>
      <c r="D256" s="204" t="s">
        <v>169</v>
      </c>
      <c r="E256" s="66">
        <v>2529021</v>
      </c>
      <c r="F256" s="66">
        <v>2561153</v>
      </c>
      <c r="G256" s="66">
        <v>2592441</v>
      </c>
      <c r="H256" s="66">
        <v>2622936</v>
      </c>
      <c r="I256" s="66">
        <v>2652376</v>
      </c>
      <c r="J256" s="66">
        <v>2680427</v>
      </c>
      <c r="K256" s="66">
        <v>2707030</v>
      </c>
      <c r="L256" s="66">
        <v>2731847</v>
      </c>
      <c r="M256" s="66">
        <v>2754417</v>
      </c>
      <c r="N256" s="66">
        <v>2773957</v>
      </c>
      <c r="O256" s="66">
        <v>2790265</v>
      </c>
      <c r="P256" s="66">
        <v>2805492</v>
      </c>
      <c r="Q256" s="66">
        <v>2821086</v>
      </c>
      <c r="R256" s="66">
        <v>2836825</v>
      </c>
      <c r="S256" s="66">
        <v>2853588</v>
      </c>
      <c r="T256" s="66">
        <v>2871947</v>
      </c>
      <c r="U256" s="66">
        <v>2891094</v>
      </c>
      <c r="V256" s="66">
        <v>2909327</v>
      </c>
      <c r="W256" s="66">
        <v>2925840</v>
      </c>
      <c r="X256" s="66">
        <v>2940729</v>
      </c>
      <c r="Y256" s="66">
        <v>2953750</v>
      </c>
      <c r="Z256" s="66">
        <v>2966076</v>
      </c>
      <c r="AA256" s="66">
        <v>2979182</v>
      </c>
      <c r="AB256" s="66">
        <v>2993285</v>
      </c>
      <c r="AC256" s="66">
        <v>3008255</v>
      </c>
      <c r="AD256" s="66">
        <v>3024218</v>
      </c>
      <c r="AE256" s="66">
        <v>3041205</v>
      </c>
      <c r="AF256" s="66">
        <v>3058787</v>
      </c>
      <c r="AG256" s="66">
        <v>3077760</v>
      </c>
      <c r="AH256" s="66">
        <v>3097889</v>
      </c>
      <c r="AI256" s="66">
        <v>3117012</v>
      </c>
      <c r="AJ256" s="66">
        <v>3135374</v>
      </c>
      <c r="AK256" s="66">
        <v>3153732</v>
      </c>
      <c r="AL256" s="66">
        <v>3171747</v>
      </c>
      <c r="AM256" s="66">
        <v>3189945</v>
      </c>
      <c r="AN256" s="66">
        <v>3208300</v>
      </c>
      <c r="AO256" s="66">
        <v>3226633</v>
      </c>
      <c r="AP256" s="66">
        <v>3245069</v>
      </c>
      <c r="AQ256" s="66">
        <v>3262683</v>
      </c>
      <c r="AR256" s="66">
        <v>3278963</v>
      </c>
      <c r="AS256" s="66">
        <v>3292224</v>
      </c>
      <c r="AT256" s="66">
        <v>3300939</v>
      </c>
      <c r="AU256" s="66">
        <v>3306441</v>
      </c>
      <c r="AV256" s="66">
        <v>3310202</v>
      </c>
      <c r="AW256" s="66">
        <v>3313801</v>
      </c>
      <c r="AX256" s="66">
        <v>3317665</v>
      </c>
      <c r="AY256" s="66">
        <v>3322282</v>
      </c>
      <c r="AZ256" s="66">
        <v>3328651</v>
      </c>
      <c r="BA256" s="66">
        <v>3336126</v>
      </c>
      <c r="BB256" s="66">
        <v>3344156</v>
      </c>
      <c r="BC256" s="66">
        <v>3352651</v>
      </c>
      <c r="BD256" s="66">
        <v>3361637</v>
      </c>
      <c r="BE256" s="66">
        <v>3371133</v>
      </c>
      <c r="BF256" s="66">
        <v>3381180</v>
      </c>
      <c r="BG256" s="66">
        <v>3391662</v>
      </c>
      <c r="BH256" s="66">
        <v>3402818</v>
      </c>
      <c r="BI256" s="66">
        <v>3413766</v>
      </c>
      <c r="BJ256" s="66">
        <v>3422200</v>
      </c>
      <c r="BK256" s="66">
        <v>3427042</v>
      </c>
      <c r="BL256" s="66">
        <v>3428409</v>
      </c>
      <c r="BM256" s="66">
        <v>3429086</v>
      </c>
      <c r="BN256" s="66">
        <v>3426260</v>
      </c>
      <c r="BO256" s="66">
        <v>3422794</v>
      </c>
      <c r="BP256" s="66">
        <v>3423108</v>
      </c>
      <c r="BQ256" s="204" t="s">
        <v>139</v>
      </c>
    </row>
    <row r="257" spans="1:69" x14ac:dyDescent="0.2">
      <c r="A257" s="204" t="s">
        <v>629</v>
      </c>
      <c r="B257" s="204" t="s">
        <v>630</v>
      </c>
      <c r="C257" s="204" t="s">
        <v>168</v>
      </c>
      <c r="D257" s="204" t="s">
        <v>169</v>
      </c>
      <c r="E257" s="66">
        <v>180671000</v>
      </c>
      <c r="F257" s="66">
        <v>183691000</v>
      </c>
      <c r="G257" s="66">
        <v>186538000</v>
      </c>
      <c r="H257" s="66">
        <v>189242000</v>
      </c>
      <c r="I257" s="66">
        <v>191889000</v>
      </c>
      <c r="J257" s="66">
        <v>194303000</v>
      </c>
      <c r="K257" s="66">
        <v>196560000</v>
      </c>
      <c r="L257" s="66">
        <v>198712000</v>
      </c>
      <c r="M257" s="66">
        <v>200706000</v>
      </c>
      <c r="N257" s="66">
        <v>202677000</v>
      </c>
      <c r="O257" s="66">
        <v>205052000</v>
      </c>
      <c r="P257" s="66">
        <v>207661000</v>
      </c>
      <c r="Q257" s="66">
        <v>209896000</v>
      </c>
      <c r="R257" s="66">
        <v>211909000</v>
      </c>
      <c r="S257" s="66">
        <v>213854000</v>
      </c>
      <c r="T257" s="66">
        <v>215973000</v>
      </c>
      <c r="U257" s="66">
        <v>218035000</v>
      </c>
      <c r="V257" s="66">
        <v>220239000</v>
      </c>
      <c r="W257" s="66">
        <v>222585000</v>
      </c>
      <c r="X257" s="66">
        <v>225055000</v>
      </c>
      <c r="Y257" s="66">
        <v>227225000</v>
      </c>
      <c r="Z257" s="66">
        <v>229466000</v>
      </c>
      <c r="AA257" s="66">
        <v>231664000</v>
      </c>
      <c r="AB257" s="66">
        <v>233792000</v>
      </c>
      <c r="AC257" s="66">
        <v>235825000</v>
      </c>
      <c r="AD257" s="66">
        <v>237924000</v>
      </c>
      <c r="AE257" s="66">
        <v>240133000</v>
      </c>
      <c r="AF257" s="66">
        <v>242289000</v>
      </c>
      <c r="AG257" s="66">
        <v>244499000</v>
      </c>
      <c r="AH257" s="66">
        <v>246819000</v>
      </c>
      <c r="AI257" s="66">
        <v>249623000</v>
      </c>
      <c r="AJ257" s="66">
        <v>252981000</v>
      </c>
      <c r="AK257" s="66">
        <v>256514000</v>
      </c>
      <c r="AL257" s="66">
        <v>259919000</v>
      </c>
      <c r="AM257" s="66">
        <v>263126000</v>
      </c>
      <c r="AN257" s="66">
        <v>266278000</v>
      </c>
      <c r="AO257" s="66">
        <v>269394000</v>
      </c>
      <c r="AP257" s="66">
        <v>272657000</v>
      </c>
      <c r="AQ257" s="66">
        <v>275854000</v>
      </c>
      <c r="AR257" s="66">
        <v>279040000</v>
      </c>
      <c r="AS257" s="66">
        <v>282162411</v>
      </c>
      <c r="AT257" s="66">
        <v>284968955</v>
      </c>
      <c r="AU257" s="66">
        <v>287625193</v>
      </c>
      <c r="AV257" s="66">
        <v>290107933</v>
      </c>
      <c r="AW257" s="66">
        <v>292805298</v>
      </c>
      <c r="AX257" s="66">
        <v>295516599</v>
      </c>
      <c r="AY257" s="66">
        <v>298379912</v>
      </c>
      <c r="AZ257" s="66">
        <v>301231207</v>
      </c>
      <c r="BA257" s="66">
        <v>304093966</v>
      </c>
      <c r="BB257" s="66">
        <v>306771529</v>
      </c>
      <c r="BC257" s="66">
        <v>309327143</v>
      </c>
      <c r="BD257" s="66">
        <v>311583481</v>
      </c>
      <c r="BE257" s="66">
        <v>313877662</v>
      </c>
      <c r="BF257" s="66">
        <v>316059947</v>
      </c>
      <c r="BG257" s="66">
        <v>318386329</v>
      </c>
      <c r="BH257" s="66">
        <v>320738994</v>
      </c>
      <c r="BI257" s="66">
        <v>323071755</v>
      </c>
      <c r="BJ257" s="66">
        <v>325122128</v>
      </c>
      <c r="BK257" s="66">
        <v>326838199</v>
      </c>
      <c r="BL257" s="66">
        <v>328329953</v>
      </c>
      <c r="BM257" s="66">
        <v>331526933</v>
      </c>
      <c r="BN257" s="66">
        <v>332048977</v>
      </c>
      <c r="BO257" s="66">
        <v>333271411</v>
      </c>
      <c r="BP257" s="66">
        <v>334914895</v>
      </c>
      <c r="BQ257" s="204" t="s">
        <v>139</v>
      </c>
    </row>
    <row r="258" spans="1:69" x14ac:dyDescent="0.2">
      <c r="A258" s="204" t="s">
        <v>631</v>
      </c>
      <c r="B258" s="204" t="s">
        <v>632</v>
      </c>
      <c r="C258" s="204" t="s">
        <v>168</v>
      </c>
      <c r="D258" s="204" t="s">
        <v>169</v>
      </c>
      <c r="E258" s="66">
        <v>8372311</v>
      </c>
      <c r="F258" s="66">
        <v>8692048</v>
      </c>
      <c r="G258" s="66">
        <v>9038222</v>
      </c>
      <c r="H258" s="66">
        <v>9394588</v>
      </c>
      <c r="I258" s="66">
        <v>9758147</v>
      </c>
      <c r="J258" s="66">
        <v>10130096</v>
      </c>
      <c r="K258" s="66">
        <v>10504969</v>
      </c>
      <c r="L258" s="66">
        <v>10881533</v>
      </c>
      <c r="M258" s="66">
        <v>11261600</v>
      </c>
      <c r="N258" s="66">
        <v>11641640</v>
      </c>
      <c r="O258" s="66">
        <v>12011361</v>
      </c>
      <c r="P258" s="66">
        <v>12370120</v>
      </c>
      <c r="Q258" s="66">
        <v>12733242</v>
      </c>
      <c r="R258" s="66">
        <v>13107928</v>
      </c>
      <c r="S258" s="66">
        <v>13494711</v>
      </c>
      <c r="T258" s="66">
        <v>13894347</v>
      </c>
      <c r="U258" s="66">
        <v>14307397</v>
      </c>
      <c r="V258" s="66">
        <v>14731709</v>
      </c>
      <c r="W258" s="66">
        <v>15154314</v>
      </c>
      <c r="X258" s="66">
        <v>15558907</v>
      </c>
      <c r="Y258" s="66">
        <v>15947129</v>
      </c>
      <c r="Z258" s="66">
        <v>16335642</v>
      </c>
      <c r="AA258" s="66">
        <v>16735643</v>
      </c>
      <c r="AB258" s="66">
        <v>17152857</v>
      </c>
      <c r="AC258" s="66">
        <v>17594364</v>
      </c>
      <c r="AD258" s="66">
        <v>18063201</v>
      </c>
      <c r="AE258" s="66">
        <v>18560008</v>
      </c>
      <c r="AF258" s="66">
        <v>19077170</v>
      </c>
      <c r="AG258" s="66">
        <v>19600028</v>
      </c>
      <c r="AH258" s="66">
        <v>20102902</v>
      </c>
      <c r="AI258" s="66">
        <v>20510000</v>
      </c>
      <c r="AJ258" s="66">
        <v>20952000</v>
      </c>
      <c r="AK258" s="66">
        <v>21449000</v>
      </c>
      <c r="AL258" s="66">
        <v>21942000</v>
      </c>
      <c r="AM258" s="66">
        <v>22377000</v>
      </c>
      <c r="AN258" s="66">
        <v>22785000</v>
      </c>
      <c r="AO258" s="66">
        <v>23225000</v>
      </c>
      <c r="AP258" s="66">
        <v>23667000</v>
      </c>
      <c r="AQ258" s="66">
        <v>24051000</v>
      </c>
      <c r="AR258" s="66">
        <v>24311650</v>
      </c>
      <c r="AS258" s="66">
        <v>24650400</v>
      </c>
      <c r="AT258" s="66">
        <v>24964450</v>
      </c>
      <c r="AU258" s="66">
        <v>25271850</v>
      </c>
      <c r="AV258" s="66">
        <v>25567650</v>
      </c>
      <c r="AW258" s="66">
        <v>25864350</v>
      </c>
      <c r="AX258" s="66">
        <v>26167000</v>
      </c>
      <c r="AY258" s="66">
        <v>26488250</v>
      </c>
      <c r="AZ258" s="66">
        <v>26868000</v>
      </c>
      <c r="BA258" s="66">
        <v>27302800</v>
      </c>
      <c r="BB258" s="66">
        <v>27767400</v>
      </c>
      <c r="BC258" s="66">
        <v>28562400</v>
      </c>
      <c r="BD258" s="66">
        <v>29339400</v>
      </c>
      <c r="BE258" s="66">
        <v>29774500</v>
      </c>
      <c r="BF258" s="66">
        <v>30243200</v>
      </c>
      <c r="BG258" s="66">
        <v>30757700</v>
      </c>
      <c r="BH258" s="66">
        <v>31298900</v>
      </c>
      <c r="BI258" s="66">
        <v>31847900</v>
      </c>
      <c r="BJ258" s="66">
        <v>32388600</v>
      </c>
      <c r="BK258" s="66">
        <v>32956100</v>
      </c>
      <c r="BL258" s="66">
        <v>33580350</v>
      </c>
      <c r="BM258" s="66">
        <v>34232050</v>
      </c>
      <c r="BN258" s="66">
        <v>34915100</v>
      </c>
      <c r="BO258" s="66">
        <v>35648100</v>
      </c>
      <c r="BP258" s="66">
        <v>36412350</v>
      </c>
      <c r="BQ258" s="204" t="s">
        <v>139</v>
      </c>
    </row>
    <row r="259" spans="1:69" x14ac:dyDescent="0.2">
      <c r="A259" s="204" t="s">
        <v>633</v>
      </c>
      <c r="B259" s="204" t="s">
        <v>634</v>
      </c>
      <c r="C259" s="204" t="s">
        <v>168</v>
      </c>
      <c r="D259" s="204" t="s">
        <v>169</v>
      </c>
      <c r="E259" s="66">
        <v>84141</v>
      </c>
      <c r="F259" s="66">
        <v>85666</v>
      </c>
      <c r="G259" s="66">
        <v>87183</v>
      </c>
      <c r="H259" s="66">
        <v>88638</v>
      </c>
      <c r="I259" s="66">
        <v>90053</v>
      </c>
      <c r="J259" s="66">
        <v>91495</v>
      </c>
      <c r="K259" s="66">
        <v>92957</v>
      </c>
      <c r="L259" s="66">
        <v>94382</v>
      </c>
      <c r="M259" s="66">
        <v>95758</v>
      </c>
      <c r="N259" s="66">
        <v>97126</v>
      </c>
      <c r="O259" s="66">
        <v>98459</v>
      </c>
      <c r="P259" s="66">
        <v>99699</v>
      </c>
      <c r="Q259" s="66">
        <v>100843</v>
      </c>
      <c r="R259" s="66">
        <v>101924</v>
      </c>
      <c r="S259" s="66">
        <v>102951</v>
      </c>
      <c r="T259" s="66">
        <v>103879</v>
      </c>
      <c r="U259" s="66">
        <v>104709</v>
      </c>
      <c r="V259" s="66">
        <v>105499</v>
      </c>
      <c r="W259" s="66">
        <v>106236</v>
      </c>
      <c r="X259" s="66">
        <v>106882</v>
      </c>
      <c r="Y259" s="66">
        <v>107480</v>
      </c>
      <c r="Z259" s="66">
        <v>108191</v>
      </c>
      <c r="AA259" s="66">
        <v>108974</v>
      </c>
      <c r="AB259" s="66">
        <v>109684</v>
      </c>
      <c r="AC259" s="66">
        <v>110329</v>
      </c>
      <c r="AD259" s="66">
        <v>110906</v>
      </c>
      <c r="AE259" s="66">
        <v>111388</v>
      </c>
      <c r="AF259" s="66">
        <v>111770</v>
      </c>
      <c r="AG259" s="66">
        <v>112076</v>
      </c>
      <c r="AH259" s="66">
        <v>112320</v>
      </c>
      <c r="AI259" s="66">
        <v>112487</v>
      </c>
      <c r="AJ259" s="66">
        <v>112780</v>
      </c>
      <c r="AK259" s="66">
        <v>113222</v>
      </c>
      <c r="AL259" s="66">
        <v>113621</v>
      </c>
      <c r="AM259" s="66">
        <v>113944</v>
      </c>
      <c r="AN259" s="66">
        <v>114174</v>
      </c>
      <c r="AO259" s="66">
        <v>114290</v>
      </c>
      <c r="AP259" s="66">
        <v>114276</v>
      </c>
      <c r="AQ259" s="66">
        <v>114165</v>
      </c>
      <c r="AR259" s="66">
        <v>113995</v>
      </c>
      <c r="AS259" s="66">
        <v>113813</v>
      </c>
      <c r="AT259" s="66">
        <v>113641</v>
      </c>
      <c r="AU259" s="66">
        <v>113450</v>
      </c>
      <c r="AV259" s="66">
        <v>113108</v>
      </c>
      <c r="AW259" s="66">
        <v>112608</v>
      </c>
      <c r="AX259" s="66">
        <v>112043</v>
      </c>
      <c r="AY259" s="66">
        <v>111427</v>
      </c>
      <c r="AZ259" s="66">
        <v>110824</v>
      </c>
      <c r="BA259" s="66">
        <v>110316</v>
      </c>
      <c r="BB259" s="66">
        <v>109840</v>
      </c>
      <c r="BC259" s="66">
        <v>109308</v>
      </c>
      <c r="BD259" s="66">
        <v>108703</v>
      </c>
      <c r="BE259" s="66">
        <v>108083</v>
      </c>
      <c r="BF259" s="66">
        <v>107450</v>
      </c>
      <c r="BG259" s="66">
        <v>106912</v>
      </c>
      <c r="BH259" s="66">
        <v>106482</v>
      </c>
      <c r="BI259" s="66">
        <v>105963</v>
      </c>
      <c r="BJ259" s="66">
        <v>105549</v>
      </c>
      <c r="BK259" s="66">
        <v>105281</v>
      </c>
      <c r="BL259" s="66">
        <v>104924</v>
      </c>
      <c r="BM259" s="66">
        <v>104632</v>
      </c>
      <c r="BN259" s="66">
        <v>104332</v>
      </c>
      <c r="BO259" s="66">
        <v>103948</v>
      </c>
      <c r="BP259" s="66">
        <v>103698</v>
      </c>
      <c r="BQ259" s="204" t="s">
        <v>139</v>
      </c>
    </row>
    <row r="260" spans="1:69" x14ac:dyDescent="0.2">
      <c r="A260" s="204" t="s">
        <v>635</v>
      </c>
      <c r="B260" s="204" t="s">
        <v>636</v>
      </c>
      <c r="C260" s="204" t="s">
        <v>168</v>
      </c>
      <c r="D260" s="204" t="s">
        <v>169</v>
      </c>
      <c r="E260" s="66">
        <v>8156937</v>
      </c>
      <c r="F260" s="66">
        <v>8453106</v>
      </c>
      <c r="G260" s="66">
        <v>8754082</v>
      </c>
      <c r="H260" s="66">
        <v>9059953</v>
      </c>
      <c r="I260" s="66">
        <v>9371333</v>
      </c>
      <c r="J260" s="66">
        <v>9688138</v>
      </c>
      <c r="K260" s="66">
        <v>10010685</v>
      </c>
      <c r="L260" s="66">
        <v>10338848</v>
      </c>
      <c r="M260" s="66">
        <v>10672654</v>
      </c>
      <c r="N260" s="66">
        <v>11011335</v>
      </c>
      <c r="O260" s="66">
        <v>11355475</v>
      </c>
      <c r="P260" s="66">
        <v>11705674</v>
      </c>
      <c r="Q260" s="66">
        <v>12061621</v>
      </c>
      <c r="R260" s="66">
        <v>12424804</v>
      </c>
      <c r="S260" s="66">
        <v>12796220</v>
      </c>
      <c r="T260" s="66">
        <v>13176387</v>
      </c>
      <c r="U260" s="66">
        <v>13566112</v>
      </c>
      <c r="V260" s="66">
        <v>13965250</v>
      </c>
      <c r="W260" s="66">
        <v>14372959</v>
      </c>
      <c r="X260" s="66">
        <v>14788523</v>
      </c>
      <c r="Y260" s="66">
        <v>15210443</v>
      </c>
      <c r="Z260" s="66">
        <v>15638426</v>
      </c>
      <c r="AA260" s="66">
        <v>16071654</v>
      </c>
      <c r="AB260" s="66">
        <v>16509596</v>
      </c>
      <c r="AC260" s="66">
        <v>16953234</v>
      </c>
      <c r="AD260" s="66">
        <v>17402304</v>
      </c>
      <c r="AE260" s="66">
        <v>17860872</v>
      </c>
      <c r="AF260" s="66">
        <v>18328655</v>
      </c>
      <c r="AG260" s="66">
        <v>18800770</v>
      </c>
      <c r="AH260" s="66">
        <v>19275292</v>
      </c>
      <c r="AI260" s="66">
        <v>19750579</v>
      </c>
      <c r="AJ260" s="66">
        <v>20226214</v>
      </c>
      <c r="AK260" s="66">
        <v>20700461</v>
      </c>
      <c r="AL260" s="66">
        <v>21172100</v>
      </c>
      <c r="AM260" s="66">
        <v>21640833</v>
      </c>
      <c r="AN260" s="66">
        <v>22107286</v>
      </c>
      <c r="AO260" s="66">
        <v>22572110</v>
      </c>
      <c r="AP260" s="66">
        <v>23037561</v>
      </c>
      <c r="AQ260" s="66">
        <v>23503819</v>
      </c>
      <c r="AR260" s="66">
        <v>23966960</v>
      </c>
      <c r="AS260" s="66">
        <v>24427729</v>
      </c>
      <c r="AT260" s="66">
        <v>24880203</v>
      </c>
      <c r="AU260" s="66">
        <v>25330929</v>
      </c>
      <c r="AV260" s="66">
        <v>25782029</v>
      </c>
      <c r="AW260" s="66">
        <v>26226927</v>
      </c>
      <c r="AX260" s="66">
        <v>26668785</v>
      </c>
      <c r="AY260" s="66">
        <v>27102081</v>
      </c>
      <c r="AZ260" s="66">
        <v>27525097</v>
      </c>
      <c r="BA260" s="66">
        <v>27933833</v>
      </c>
      <c r="BB260" s="66">
        <v>28327892</v>
      </c>
      <c r="BC260" s="66">
        <v>28715022</v>
      </c>
      <c r="BD260" s="66">
        <v>29096159</v>
      </c>
      <c r="BE260" s="66">
        <v>29470426</v>
      </c>
      <c r="BF260" s="66">
        <v>29838021</v>
      </c>
      <c r="BG260" s="66">
        <v>30193258</v>
      </c>
      <c r="BH260" s="66">
        <v>30529716</v>
      </c>
      <c r="BI260" s="66">
        <v>30741464</v>
      </c>
      <c r="BJ260" s="66">
        <v>30563433</v>
      </c>
      <c r="BK260" s="66">
        <v>29825653</v>
      </c>
      <c r="BL260" s="66">
        <v>28971683</v>
      </c>
      <c r="BM260" s="66">
        <v>28490453</v>
      </c>
      <c r="BN260" s="66">
        <v>28199867</v>
      </c>
      <c r="BO260" s="66">
        <v>28301696</v>
      </c>
      <c r="BP260" s="66">
        <v>28838499</v>
      </c>
      <c r="BQ260" s="204" t="s">
        <v>139</v>
      </c>
    </row>
    <row r="261" spans="1:69" x14ac:dyDescent="0.2">
      <c r="A261" s="204" t="s">
        <v>637</v>
      </c>
      <c r="B261" s="204" t="s">
        <v>638</v>
      </c>
      <c r="C261" s="204" t="s">
        <v>168</v>
      </c>
      <c r="D261" s="204" t="s">
        <v>169</v>
      </c>
      <c r="E261" s="66">
        <v>7850</v>
      </c>
      <c r="F261" s="66">
        <v>7885</v>
      </c>
      <c r="G261" s="66">
        <v>7902</v>
      </c>
      <c r="H261" s="66">
        <v>7919</v>
      </c>
      <c r="I261" s="66">
        <v>7949</v>
      </c>
      <c r="J261" s="66">
        <v>8018</v>
      </c>
      <c r="K261" s="66">
        <v>8139</v>
      </c>
      <c r="L261" s="66">
        <v>8337</v>
      </c>
      <c r="M261" s="66">
        <v>8649</v>
      </c>
      <c r="N261" s="66">
        <v>9117</v>
      </c>
      <c r="O261" s="66">
        <v>9581</v>
      </c>
      <c r="P261" s="66">
        <v>9813</v>
      </c>
      <c r="Q261" s="66">
        <v>9907</v>
      </c>
      <c r="R261" s="66">
        <v>10018</v>
      </c>
      <c r="S261" s="66">
        <v>10146</v>
      </c>
      <c r="T261" s="66">
        <v>10282</v>
      </c>
      <c r="U261" s="66">
        <v>10428</v>
      </c>
      <c r="V261" s="66">
        <v>10578</v>
      </c>
      <c r="W261" s="66">
        <v>10727</v>
      </c>
      <c r="X261" s="66">
        <v>10876</v>
      </c>
      <c r="Y261" s="66">
        <v>11109</v>
      </c>
      <c r="Z261" s="66">
        <v>11472</v>
      </c>
      <c r="AA261" s="66">
        <v>11889</v>
      </c>
      <c r="AB261" s="66">
        <v>12315</v>
      </c>
      <c r="AC261" s="66">
        <v>12753</v>
      </c>
      <c r="AD261" s="66">
        <v>13202</v>
      </c>
      <c r="AE261" s="66">
        <v>13656</v>
      </c>
      <c r="AF261" s="66">
        <v>14117</v>
      </c>
      <c r="AG261" s="66">
        <v>14593</v>
      </c>
      <c r="AH261" s="66">
        <v>15091</v>
      </c>
      <c r="AI261" s="66">
        <v>15617</v>
      </c>
      <c r="AJ261" s="66">
        <v>16090</v>
      </c>
      <c r="AK261" s="66">
        <v>16476</v>
      </c>
      <c r="AL261" s="66">
        <v>16855</v>
      </c>
      <c r="AM261" s="66">
        <v>17255</v>
      </c>
      <c r="AN261" s="66">
        <v>17674</v>
      </c>
      <c r="AO261" s="66">
        <v>18120</v>
      </c>
      <c r="AP261" s="66">
        <v>18591</v>
      </c>
      <c r="AQ261" s="66">
        <v>19079</v>
      </c>
      <c r="AR261" s="66">
        <v>19586</v>
      </c>
      <c r="AS261" s="66">
        <v>20104</v>
      </c>
      <c r="AT261" s="66">
        <v>20657</v>
      </c>
      <c r="AU261" s="66">
        <v>21288</v>
      </c>
      <c r="AV261" s="66">
        <v>21982</v>
      </c>
      <c r="AW261" s="66">
        <v>22715</v>
      </c>
      <c r="AX261" s="66">
        <v>23497</v>
      </c>
      <c r="AY261" s="66">
        <v>24323</v>
      </c>
      <c r="AZ261" s="66">
        <v>25191</v>
      </c>
      <c r="BA261" s="66">
        <v>26115</v>
      </c>
      <c r="BB261" s="66">
        <v>27044</v>
      </c>
      <c r="BC261" s="66">
        <v>27556</v>
      </c>
      <c r="BD261" s="66">
        <v>27962</v>
      </c>
      <c r="BE261" s="66">
        <v>28421</v>
      </c>
      <c r="BF261" s="66">
        <v>28657</v>
      </c>
      <c r="BG261" s="66">
        <v>28971</v>
      </c>
      <c r="BH261" s="66">
        <v>29366</v>
      </c>
      <c r="BI261" s="66">
        <v>29739</v>
      </c>
      <c r="BJ261" s="66">
        <v>30060</v>
      </c>
      <c r="BK261" s="66">
        <v>30335</v>
      </c>
      <c r="BL261" s="66">
        <v>30610</v>
      </c>
      <c r="BM261" s="66">
        <v>30910</v>
      </c>
      <c r="BN261" s="66">
        <v>31122</v>
      </c>
      <c r="BO261" s="66">
        <v>31305</v>
      </c>
      <c r="BP261" s="66">
        <v>31538</v>
      </c>
      <c r="BQ261" s="204" t="s">
        <v>139</v>
      </c>
    </row>
    <row r="262" spans="1:69" x14ac:dyDescent="0.2">
      <c r="A262" s="204" t="s">
        <v>639</v>
      </c>
      <c r="B262" s="204" t="s">
        <v>640</v>
      </c>
      <c r="C262" s="204" t="s">
        <v>168</v>
      </c>
      <c r="D262" s="204" t="s">
        <v>169</v>
      </c>
      <c r="E262" s="66">
        <v>32500</v>
      </c>
      <c r="F262" s="66">
        <v>34300</v>
      </c>
      <c r="G262" s="66">
        <v>35000</v>
      </c>
      <c r="H262" s="66">
        <v>39800</v>
      </c>
      <c r="I262" s="66">
        <v>40800</v>
      </c>
      <c r="J262" s="66">
        <v>43500</v>
      </c>
      <c r="K262" s="66">
        <v>46200</v>
      </c>
      <c r="L262" s="66">
        <v>49100</v>
      </c>
      <c r="M262" s="66">
        <v>55700</v>
      </c>
      <c r="N262" s="66">
        <v>60300</v>
      </c>
      <c r="O262" s="66">
        <v>63476</v>
      </c>
      <c r="P262" s="66">
        <v>70937</v>
      </c>
      <c r="Q262" s="66">
        <v>76319</v>
      </c>
      <c r="R262" s="66">
        <v>84121</v>
      </c>
      <c r="S262" s="66">
        <v>89941</v>
      </c>
      <c r="T262" s="66">
        <v>94484</v>
      </c>
      <c r="U262" s="66">
        <v>96166</v>
      </c>
      <c r="V262" s="66">
        <v>93203</v>
      </c>
      <c r="W262" s="66">
        <v>95929</v>
      </c>
      <c r="X262" s="66">
        <v>96183</v>
      </c>
      <c r="Y262" s="66">
        <v>99636</v>
      </c>
      <c r="Z262" s="66">
        <v>99853</v>
      </c>
      <c r="AA262" s="66">
        <v>100068</v>
      </c>
      <c r="AB262" s="66">
        <v>100348</v>
      </c>
      <c r="AC262" s="66">
        <v>100600</v>
      </c>
      <c r="AD262" s="66">
        <v>100760</v>
      </c>
      <c r="AE262" s="66">
        <v>100842</v>
      </c>
      <c r="AF262" s="66">
        <v>100901</v>
      </c>
      <c r="AG262" s="66">
        <v>100952</v>
      </c>
      <c r="AH262" s="66">
        <v>101041</v>
      </c>
      <c r="AI262" s="66">
        <v>103963</v>
      </c>
      <c r="AJ262" s="66">
        <v>104807</v>
      </c>
      <c r="AK262" s="66">
        <v>105712</v>
      </c>
      <c r="AL262" s="66">
        <v>106578</v>
      </c>
      <c r="AM262" s="66">
        <v>107318</v>
      </c>
      <c r="AN262" s="66">
        <v>107818</v>
      </c>
      <c r="AO262" s="66">
        <v>108095</v>
      </c>
      <c r="AP262" s="66">
        <v>108357</v>
      </c>
      <c r="AQ262" s="66">
        <v>108537</v>
      </c>
      <c r="AR262" s="66">
        <v>108599</v>
      </c>
      <c r="AS262" s="66">
        <v>108642</v>
      </c>
      <c r="AT262" s="66">
        <v>108549</v>
      </c>
      <c r="AU262" s="66">
        <v>108509</v>
      </c>
      <c r="AV262" s="66">
        <v>108505</v>
      </c>
      <c r="AW262" s="66">
        <v>108466</v>
      </c>
      <c r="AX262" s="66">
        <v>108453</v>
      </c>
      <c r="AY262" s="66">
        <v>108369</v>
      </c>
      <c r="AZ262" s="66">
        <v>108337</v>
      </c>
      <c r="BA262" s="66">
        <v>108397</v>
      </c>
      <c r="BB262" s="66">
        <v>108404</v>
      </c>
      <c r="BC262" s="66">
        <v>108357</v>
      </c>
      <c r="BD262" s="66">
        <v>108290</v>
      </c>
      <c r="BE262" s="66">
        <v>108188</v>
      </c>
      <c r="BF262" s="66">
        <v>108041</v>
      </c>
      <c r="BG262" s="66">
        <v>107882</v>
      </c>
      <c r="BH262" s="66">
        <v>107712</v>
      </c>
      <c r="BI262" s="66">
        <v>107516</v>
      </c>
      <c r="BJ262" s="66">
        <v>107281</v>
      </c>
      <c r="BK262" s="66">
        <v>107001</v>
      </c>
      <c r="BL262" s="66">
        <v>106669</v>
      </c>
      <c r="BM262" s="66">
        <v>106290</v>
      </c>
      <c r="BN262" s="66">
        <v>105870</v>
      </c>
      <c r="BO262" s="66">
        <v>105413</v>
      </c>
      <c r="BP262" s="66">
        <v>104917</v>
      </c>
      <c r="BQ262" s="204" t="s">
        <v>139</v>
      </c>
    </row>
    <row r="263" spans="1:69" x14ac:dyDescent="0.2">
      <c r="A263" s="204" t="s">
        <v>775</v>
      </c>
      <c r="B263" s="204" t="s">
        <v>642</v>
      </c>
      <c r="C263" s="204" t="s">
        <v>168</v>
      </c>
      <c r="D263" s="204" t="s">
        <v>169</v>
      </c>
      <c r="E263" s="66">
        <v>32718461</v>
      </c>
      <c r="F263" s="66">
        <v>33621982</v>
      </c>
      <c r="G263" s="66">
        <v>34533889</v>
      </c>
      <c r="H263" s="66">
        <v>35526727</v>
      </c>
      <c r="I263" s="66">
        <v>36509166</v>
      </c>
      <c r="J263" s="66">
        <v>37466077</v>
      </c>
      <c r="K263" s="66">
        <v>38388210</v>
      </c>
      <c r="L263" s="66">
        <v>39282564</v>
      </c>
      <c r="M263" s="66">
        <v>40145287</v>
      </c>
      <c r="N263" s="66">
        <v>41015865</v>
      </c>
      <c r="O263" s="66">
        <v>41928849</v>
      </c>
      <c r="P263" s="66">
        <v>42916624</v>
      </c>
      <c r="Q263" s="66">
        <v>43906019</v>
      </c>
      <c r="R263" s="66">
        <v>44891281</v>
      </c>
      <c r="S263" s="66">
        <v>45898698</v>
      </c>
      <c r="T263" s="66">
        <v>46969616</v>
      </c>
      <c r="U263" s="66">
        <v>48163573</v>
      </c>
      <c r="V263" s="66">
        <v>49418150</v>
      </c>
      <c r="W263" s="66">
        <v>50701458</v>
      </c>
      <c r="X263" s="66">
        <v>51831389</v>
      </c>
      <c r="Y263" s="66">
        <v>52968270</v>
      </c>
      <c r="Z263" s="66">
        <v>54280394</v>
      </c>
      <c r="AA263" s="66">
        <v>55632153</v>
      </c>
      <c r="AB263" s="66">
        <v>57011444</v>
      </c>
      <c r="AC263" s="66">
        <v>58406863</v>
      </c>
      <c r="AD263" s="66">
        <v>59811313</v>
      </c>
      <c r="AE263" s="66">
        <v>61221107</v>
      </c>
      <c r="AF263" s="66">
        <v>62630787</v>
      </c>
      <c r="AG263" s="66">
        <v>64037514</v>
      </c>
      <c r="AH263" s="66">
        <v>65466361</v>
      </c>
      <c r="AI263" s="66">
        <v>66912613</v>
      </c>
      <c r="AJ263" s="66">
        <v>68358820</v>
      </c>
      <c r="AK263" s="66">
        <v>69788747</v>
      </c>
      <c r="AL263" s="66">
        <v>71176405</v>
      </c>
      <c r="AM263" s="66">
        <v>72501087</v>
      </c>
      <c r="AN263" s="66">
        <v>73759110</v>
      </c>
      <c r="AO263" s="66">
        <v>74946448</v>
      </c>
      <c r="AP263" s="66">
        <v>76058603</v>
      </c>
      <c r="AQ263" s="66">
        <v>77128424</v>
      </c>
      <c r="AR263" s="66">
        <v>78123713</v>
      </c>
      <c r="AS263" s="66">
        <v>79001142</v>
      </c>
      <c r="AT263" s="66">
        <v>79817777</v>
      </c>
      <c r="AU263" s="66">
        <v>80642308</v>
      </c>
      <c r="AV263" s="66">
        <v>81475825</v>
      </c>
      <c r="AW263" s="66">
        <v>82311227</v>
      </c>
      <c r="AX263" s="66">
        <v>83142095</v>
      </c>
      <c r="AY263" s="66">
        <v>83951800</v>
      </c>
      <c r="AZ263" s="66">
        <v>84762269</v>
      </c>
      <c r="BA263" s="66">
        <v>85597241</v>
      </c>
      <c r="BB263" s="66">
        <v>86482923</v>
      </c>
      <c r="BC263" s="66">
        <v>87411012</v>
      </c>
      <c r="BD263" s="66">
        <v>88349117</v>
      </c>
      <c r="BE263" s="66">
        <v>89301326</v>
      </c>
      <c r="BF263" s="66">
        <v>90267739</v>
      </c>
      <c r="BG263" s="66">
        <v>91235504</v>
      </c>
      <c r="BH263" s="66">
        <v>92191398</v>
      </c>
      <c r="BI263" s="66">
        <v>93126529</v>
      </c>
      <c r="BJ263" s="66">
        <v>94033048</v>
      </c>
      <c r="BK263" s="66">
        <v>94914330</v>
      </c>
      <c r="BL263" s="66">
        <v>95776716</v>
      </c>
      <c r="BM263" s="66">
        <v>96648685</v>
      </c>
      <c r="BN263" s="66">
        <v>97468029</v>
      </c>
      <c r="BO263" s="66">
        <v>98186856</v>
      </c>
      <c r="BP263" s="66">
        <v>98858950</v>
      </c>
      <c r="BQ263" s="204" t="s">
        <v>139</v>
      </c>
    </row>
    <row r="264" spans="1:69" x14ac:dyDescent="0.2">
      <c r="A264" s="204" t="s">
        <v>643</v>
      </c>
      <c r="B264" s="204" t="s">
        <v>644</v>
      </c>
      <c r="C264" s="204" t="s">
        <v>168</v>
      </c>
      <c r="D264" s="204" t="s">
        <v>169</v>
      </c>
      <c r="E264" s="66">
        <v>64608</v>
      </c>
      <c r="F264" s="66">
        <v>66462</v>
      </c>
      <c r="G264" s="66">
        <v>68391</v>
      </c>
      <c r="H264" s="66">
        <v>70400</v>
      </c>
      <c r="I264" s="66">
        <v>72493</v>
      </c>
      <c r="J264" s="66">
        <v>74677</v>
      </c>
      <c r="K264" s="66">
        <v>76945</v>
      </c>
      <c r="L264" s="66">
        <v>79311</v>
      </c>
      <c r="M264" s="66">
        <v>81782</v>
      </c>
      <c r="N264" s="66">
        <v>84350</v>
      </c>
      <c r="O264" s="66">
        <v>87019</v>
      </c>
      <c r="P264" s="66">
        <v>89796</v>
      </c>
      <c r="Q264" s="66">
        <v>92687</v>
      </c>
      <c r="R264" s="66">
        <v>95687</v>
      </c>
      <c r="S264" s="66">
        <v>98790</v>
      </c>
      <c r="T264" s="66">
        <v>102010</v>
      </c>
      <c r="U264" s="66">
        <v>105341</v>
      </c>
      <c r="V264" s="66">
        <v>108769</v>
      </c>
      <c r="W264" s="66">
        <v>112185</v>
      </c>
      <c r="X264" s="66">
        <v>115344</v>
      </c>
      <c r="Y264" s="66">
        <v>118156</v>
      </c>
      <c r="Z264" s="66">
        <v>120887</v>
      </c>
      <c r="AA264" s="66">
        <v>123748</v>
      </c>
      <c r="AB264" s="66">
        <v>126743</v>
      </c>
      <c r="AC264" s="66">
        <v>129873</v>
      </c>
      <c r="AD264" s="66">
        <v>133119</v>
      </c>
      <c r="AE264" s="66">
        <v>136488</v>
      </c>
      <c r="AF264" s="66">
        <v>139956</v>
      </c>
      <c r="AG264" s="66">
        <v>143528</v>
      </c>
      <c r="AH264" s="66">
        <v>147181</v>
      </c>
      <c r="AI264" s="66">
        <v>150882</v>
      </c>
      <c r="AJ264" s="66">
        <v>154678</v>
      </c>
      <c r="AK264" s="66">
        <v>158577</v>
      </c>
      <c r="AL264" s="66">
        <v>162548</v>
      </c>
      <c r="AM264" s="66">
        <v>166560</v>
      </c>
      <c r="AN264" s="66">
        <v>170612</v>
      </c>
      <c r="AO264" s="66">
        <v>174714</v>
      </c>
      <c r="AP264" s="66">
        <v>178871</v>
      </c>
      <c r="AQ264" s="66">
        <v>183088</v>
      </c>
      <c r="AR264" s="66">
        <v>187432</v>
      </c>
      <c r="AS264" s="66">
        <v>192074</v>
      </c>
      <c r="AT264" s="66">
        <v>197034</v>
      </c>
      <c r="AU264" s="66">
        <v>202125</v>
      </c>
      <c r="AV264" s="66">
        <v>207258</v>
      </c>
      <c r="AW264" s="66">
        <v>212422</v>
      </c>
      <c r="AX264" s="66">
        <v>217632</v>
      </c>
      <c r="AY264" s="66">
        <v>222923</v>
      </c>
      <c r="AZ264" s="66">
        <v>228345</v>
      </c>
      <c r="BA264" s="66">
        <v>233952</v>
      </c>
      <c r="BB264" s="66">
        <v>239689</v>
      </c>
      <c r="BC264" s="66">
        <v>245453</v>
      </c>
      <c r="BD264" s="66">
        <v>251294</v>
      </c>
      <c r="BE264" s="66">
        <v>257313</v>
      </c>
      <c r="BF264" s="66">
        <v>263534</v>
      </c>
      <c r="BG264" s="66">
        <v>269927</v>
      </c>
      <c r="BH264" s="66">
        <v>276438</v>
      </c>
      <c r="BI264" s="66">
        <v>283218</v>
      </c>
      <c r="BJ264" s="66">
        <v>290239</v>
      </c>
      <c r="BK264" s="66">
        <v>297298</v>
      </c>
      <c r="BL264" s="66">
        <v>304404</v>
      </c>
      <c r="BM264" s="66">
        <v>311685</v>
      </c>
      <c r="BN264" s="66">
        <v>319137</v>
      </c>
      <c r="BO264" s="66">
        <v>326740</v>
      </c>
      <c r="BP264" s="66">
        <v>334506</v>
      </c>
      <c r="BQ264" s="204" t="s">
        <v>139</v>
      </c>
    </row>
    <row r="265" spans="1:69" x14ac:dyDescent="0.2">
      <c r="A265" s="204" t="s">
        <v>645</v>
      </c>
      <c r="B265" s="204" t="s">
        <v>646</v>
      </c>
      <c r="C265" s="204" t="s">
        <v>168</v>
      </c>
      <c r="D265" s="204" t="s">
        <v>169</v>
      </c>
      <c r="E265" s="66">
        <v>3031517384</v>
      </c>
      <c r="F265" s="66">
        <v>3072470012</v>
      </c>
      <c r="G265" s="66">
        <v>3126894230</v>
      </c>
      <c r="H265" s="66">
        <v>3193470069</v>
      </c>
      <c r="I265" s="66">
        <v>3260479625</v>
      </c>
      <c r="J265" s="66">
        <v>3328242834</v>
      </c>
      <c r="K265" s="66">
        <v>3398509802</v>
      </c>
      <c r="L265" s="66">
        <v>3468395137</v>
      </c>
      <c r="M265" s="66">
        <v>3540185668</v>
      </c>
      <c r="N265" s="66">
        <v>3614592846</v>
      </c>
      <c r="O265" s="66">
        <v>3690229198</v>
      </c>
      <c r="P265" s="66">
        <v>3767950635</v>
      </c>
      <c r="Q265" s="66">
        <v>3843630361</v>
      </c>
      <c r="R265" s="66">
        <v>3920044841</v>
      </c>
      <c r="S265" s="66">
        <v>3995920225</v>
      </c>
      <c r="T265" s="66">
        <v>4070060140</v>
      </c>
      <c r="U265" s="66">
        <v>4143135434</v>
      </c>
      <c r="V265" s="66">
        <v>4215876682</v>
      </c>
      <c r="W265" s="66">
        <v>4289852068</v>
      </c>
      <c r="X265" s="66">
        <v>4365802882</v>
      </c>
      <c r="Y265" s="66">
        <v>4442416674</v>
      </c>
      <c r="Z265" s="66">
        <v>4520993169</v>
      </c>
      <c r="AA265" s="66">
        <v>4602785312</v>
      </c>
      <c r="AB265" s="66">
        <v>4684967631</v>
      </c>
      <c r="AC265" s="66">
        <v>4766740755</v>
      </c>
      <c r="AD265" s="66">
        <v>4850182355</v>
      </c>
      <c r="AE265" s="66">
        <v>4936116651</v>
      </c>
      <c r="AF265" s="66">
        <v>5024401475</v>
      </c>
      <c r="AG265" s="66">
        <v>5113495865</v>
      </c>
      <c r="AH265" s="66">
        <v>5202686551</v>
      </c>
      <c r="AI265" s="66">
        <v>5293498452</v>
      </c>
      <c r="AJ265" s="66">
        <v>5382640911</v>
      </c>
      <c r="AK265" s="66">
        <v>5470271607</v>
      </c>
      <c r="AL265" s="66">
        <v>5556732311</v>
      </c>
      <c r="AM265" s="66">
        <v>5642156981</v>
      </c>
      <c r="AN265" s="66">
        <v>5726848893</v>
      </c>
      <c r="AO265" s="66">
        <v>5811694918</v>
      </c>
      <c r="AP265" s="66">
        <v>5896174827</v>
      </c>
      <c r="AQ265" s="66">
        <v>5979851049</v>
      </c>
      <c r="AR265" s="66">
        <v>6062415429</v>
      </c>
      <c r="AS265" s="66">
        <v>6144444748</v>
      </c>
      <c r="AT265" s="66">
        <v>6226487141</v>
      </c>
      <c r="AU265" s="66">
        <v>6308284566</v>
      </c>
      <c r="AV265" s="66">
        <v>6389592840</v>
      </c>
      <c r="AW265" s="66">
        <v>6471033757</v>
      </c>
      <c r="AX265" s="66">
        <v>6552787172</v>
      </c>
      <c r="AY265" s="66">
        <v>6635162568</v>
      </c>
      <c r="AZ265" s="66">
        <v>6717583637</v>
      </c>
      <c r="BA265" s="66">
        <v>6801421733</v>
      </c>
      <c r="BB265" s="66">
        <v>6885608628</v>
      </c>
      <c r="BC265" s="66">
        <v>6969894715</v>
      </c>
      <c r="BD265" s="66">
        <v>7053988749</v>
      </c>
      <c r="BE265" s="66">
        <v>7141430933</v>
      </c>
      <c r="BF265" s="66">
        <v>7229458453</v>
      </c>
      <c r="BG265" s="66">
        <v>7317304568</v>
      </c>
      <c r="BH265" s="66">
        <v>7404251118</v>
      </c>
      <c r="BI265" s="66">
        <v>7490956237</v>
      </c>
      <c r="BJ265" s="66">
        <v>7577110140</v>
      </c>
      <c r="BK265" s="66">
        <v>7661177849</v>
      </c>
      <c r="BL265" s="66">
        <v>7742724795</v>
      </c>
      <c r="BM265" s="66">
        <v>7821271846</v>
      </c>
      <c r="BN265" s="66">
        <v>7888963821</v>
      </c>
      <c r="BO265" s="66">
        <v>7951595433</v>
      </c>
      <c r="BP265" s="66">
        <v>8024997028</v>
      </c>
      <c r="BQ265" s="204" t="s">
        <v>139</v>
      </c>
    </row>
    <row r="266" spans="1:69" x14ac:dyDescent="0.2">
      <c r="A266" s="204" t="s">
        <v>647</v>
      </c>
      <c r="B266" s="204" t="s">
        <v>648</v>
      </c>
      <c r="C266" s="204" t="s">
        <v>168</v>
      </c>
      <c r="D266" s="204" t="s">
        <v>169</v>
      </c>
      <c r="E266" s="66">
        <v>113335</v>
      </c>
      <c r="F266" s="66">
        <v>116820</v>
      </c>
      <c r="G266" s="66">
        <v>120163</v>
      </c>
      <c r="H266" s="66">
        <v>123416</v>
      </c>
      <c r="I266" s="66">
        <v>126582</v>
      </c>
      <c r="J266" s="66">
        <v>129789</v>
      </c>
      <c r="K266" s="66">
        <v>132976</v>
      </c>
      <c r="L266" s="66">
        <v>135752</v>
      </c>
      <c r="M266" s="66">
        <v>138154</v>
      </c>
      <c r="N266" s="66">
        <v>140457</v>
      </c>
      <c r="O266" s="66">
        <v>142771</v>
      </c>
      <c r="P266" s="66">
        <v>145064</v>
      </c>
      <c r="Q266" s="66">
        <v>147332</v>
      </c>
      <c r="R266" s="66">
        <v>149587</v>
      </c>
      <c r="S266" s="66">
        <v>152240</v>
      </c>
      <c r="T266" s="66">
        <v>155263</v>
      </c>
      <c r="U266" s="66">
        <v>158136</v>
      </c>
      <c r="V266" s="66">
        <v>160362</v>
      </c>
      <c r="W266" s="66">
        <v>161988</v>
      </c>
      <c r="X266" s="66">
        <v>163489</v>
      </c>
      <c r="Y266" s="66">
        <v>164905</v>
      </c>
      <c r="Z266" s="66">
        <v>166190</v>
      </c>
      <c r="AA266" s="66">
        <v>166885</v>
      </c>
      <c r="AB266" s="66">
        <v>166944</v>
      </c>
      <c r="AC266" s="66">
        <v>166779</v>
      </c>
      <c r="AD266" s="66">
        <v>166517</v>
      </c>
      <c r="AE266" s="66">
        <v>166365</v>
      </c>
      <c r="AF266" s="66">
        <v>166773</v>
      </c>
      <c r="AG266" s="66">
        <v>167452</v>
      </c>
      <c r="AH266" s="66">
        <v>167886</v>
      </c>
      <c r="AI266" s="66">
        <v>168186</v>
      </c>
      <c r="AJ266" s="66">
        <v>168701</v>
      </c>
      <c r="AK266" s="66">
        <v>169799</v>
      </c>
      <c r="AL266" s="66">
        <v>171362</v>
      </c>
      <c r="AM266" s="66">
        <v>173107</v>
      </c>
      <c r="AN266" s="66">
        <v>174902</v>
      </c>
      <c r="AO266" s="66">
        <v>176713</v>
      </c>
      <c r="AP266" s="66">
        <v>178543</v>
      </c>
      <c r="AQ266" s="66">
        <v>180385</v>
      </c>
      <c r="AR266" s="66">
        <v>182211</v>
      </c>
      <c r="AS266" s="66">
        <v>184008</v>
      </c>
      <c r="AT266" s="66">
        <v>185530</v>
      </c>
      <c r="AU266" s="66">
        <v>186630</v>
      </c>
      <c r="AV266" s="66">
        <v>187440</v>
      </c>
      <c r="AW266" s="66">
        <v>188073</v>
      </c>
      <c r="AX266" s="66">
        <v>188626</v>
      </c>
      <c r="AY266" s="66">
        <v>189379</v>
      </c>
      <c r="AZ266" s="66">
        <v>190478</v>
      </c>
      <c r="BA266" s="66">
        <v>191787</v>
      </c>
      <c r="BB266" s="66">
        <v>193176</v>
      </c>
      <c r="BC266" s="66">
        <v>194672</v>
      </c>
      <c r="BD266" s="66">
        <v>196351</v>
      </c>
      <c r="BE266" s="66">
        <v>198124</v>
      </c>
      <c r="BF266" s="66">
        <v>199939</v>
      </c>
      <c r="BG266" s="66">
        <v>201757</v>
      </c>
      <c r="BH266" s="66">
        <v>203571</v>
      </c>
      <c r="BI266" s="66">
        <v>205544</v>
      </c>
      <c r="BJ266" s="66">
        <v>207630</v>
      </c>
      <c r="BK266" s="66">
        <v>209701</v>
      </c>
      <c r="BL266" s="66">
        <v>211905</v>
      </c>
      <c r="BM266" s="66">
        <v>214929</v>
      </c>
      <c r="BN266" s="66">
        <v>218764</v>
      </c>
      <c r="BO266" s="66">
        <v>222382</v>
      </c>
      <c r="BP266" s="66">
        <v>225681</v>
      </c>
      <c r="BQ266" s="204" t="s">
        <v>139</v>
      </c>
    </row>
    <row r="267" spans="1:69" x14ac:dyDescent="0.2">
      <c r="A267" s="204" t="s">
        <v>649</v>
      </c>
      <c r="B267" s="204" t="s">
        <v>650</v>
      </c>
      <c r="C267" s="204" t="s">
        <v>168</v>
      </c>
      <c r="D267" s="204" t="s">
        <v>169</v>
      </c>
      <c r="E267" s="66">
        <v>990150</v>
      </c>
      <c r="F267" s="66">
        <v>1014211</v>
      </c>
      <c r="G267" s="66">
        <v>1038618</v>
      </c>
      <c r="H267" s="66">
        <v>1063175</v>
      </c>
      <c r="I267" s="66">
        <v>1087700</v>
      </c>
      <c r="J267" s="66">
        <v>1111812</v>
      </c>
      <c r="K267" s="66">
        <v>1135522</v>
      </c>
      <c r="L267" s="66">
        <v>1159611</v>
      </c>
      <c r="M267" s="66">
        <v>1184645</v>
      </c>
      <c r="N267" s="66">
        <v>1211011</v>
      </c>
      <c r="O267" s="66">
        <v>1238238</v>
      </c>
      <c r="P267" s="66">
        <v>1267634</v>
      </c>
      <c r="Q267" s="66">
        <v>1300787</v>
      </c>
      <c r="R267" s="66">
        <v>1335431</v>
      </c>
      <c r="S267" s="66">
        <v>1370857</v>
      </c>
      <c r="T267" s="66">
        <v>1406891</v>
      </c>
      <c r="U267" s="66">
        <v>1443492</v>
      </c>
      <c r="V267" s="66">
        <v>1480318</v>
      </c>
      <c r="W267" s="66">
        <v>1516206</v>
      </c>
      <c r="X267" s="66">
        <v>1551605</v>
      </c>
      <c r="Y267" s="66">
        <v>1589395</v>
      </c>
      <c r="Z267" s="66">
        <v>1627819</v>
      </c>
      <c r="AA267" s="66">
        <v>1665977</v>
      </c>
      <c r="AB267" s="66">
        <v>1706004</v>
      </c>
      <c r="AC267" s="66">
        <v>1746874</v>
      </c>
      <c r="AD267" s="66">
        <v>1787432</v>
      </c>
      <c r="AE267" s="66">
        <v>1827149</v>
      </c>
      <c r="AF267" s="66">
        <v>1865129</v>
      </c>
      <c r="AG267" s="66">
        <v>1898987</v>
      </c>
      <c r="AH267" s="66">
        <v>1931017</v>
      </c>
      <c r="AI267" s="66">
        <v>1964986</v>
      </c>
      <c r="AJ267" s="66">
        <v>2001982</v>
      </c>
      <c r="AK267" s="66">
        <v>2039030</v>
      </c>
      <c r="AL267" s="66">
        <v>2073990</v>
      </c>
      <c r="AM267" s="66">
        <v>2107947</v>
      </c>
      <c r="AN267" s="66">
        <v>2141405</v>
      </c>
      <c r="AO267" s="66">
        <v>2173716</v>
      </c>
      <c r="AP267" s="66">
        <v>2204865</v>
      </c>
      <c r="AQ267" s="66">
        <v>2090490</v>
      </c>
      <c r="AR267" s="66">
        <v>1888579</v>
      </c>
      <c r="AS267" s="66">
        <v>1823286</v>
      </c>
      <c r="AT267" s="66">
        <v>1840256</v>
      </c>
      <c r="AU267" s="66">
        <v>1846786</v>
      </c>
      <c r="AV267" s="66">
        <v>1839425</v>
      </c>
      <c r="AW267" s="66">
        <v>1832239</v>
      </c>
      <c r="AX267" s="66">
        <v>1825050</v>
      </c>
      <c r="AY267" s="66">
        <v>1817659</v>
      </c>
      <c r="AZ267" s="66">
        <v>1810222</v>
      </c>
      <c r="BA267" s="66">
        <v>1803370</v>
      </c>
      <c r="BB267" s="66">
        <v>1797466</v>
      </c>
      <c r="BC267" s="66">
        <v>1792563</v>
      </c>
      <c r="BD267" s="66">
        <v>1799338</v>
      </c>
      <c r="BE267" s="66">
        <v>1807106</v>
      </c>
      <c r="BF267" s="66">
        <v>1818117</v>
      </c>
      <c r="BG267" s="66">
        <v>1812771</v>
      </c>
      <c r="BH267" s="66">
        <v>1788196</v>
      </c>
      <c r="BI267" s="66">
        <v>1777557</v>
      </c>
      <c r="BJ267" s="66">
        <v>1791003</v>
      </c>
      <c r="BK267" s="66">
        <v>1797085</v>
      </c>
      <c r="BL267" s="66">
        <v>1788878</v>
      </c>
      <c r="BM267" s="66">
        <v>1790133</v>
      </c>
      <c r="BN267" s="66">
        <v>1786038</v>
      </c>
      <c r="BO267" s="66">
        <v>1768086</v>
      </c>
      <c r="BP267" s="66">
        <v>1756374</v>
      </c>
      <c r="BQ267" s="204" t="s">
        <v>139</v>
      </c>
    </row>
    <row r="268" spans="1:69" x14ac:dyDescent="0.2">
      <c r="A268" s="204" t="s">
        <v>651</v>
      </c>
      <c r="B268" s="204" t="s">
        <v>652</v>
      </c>
      <c r="C268" s="204" t="s">
        <v>168</v>
      </c>
      <c r="D268" s="204" t="s">
        <v>169</v>
      </c>
      <c r="E268" s="66">
        <v>5542459</v>
      </c>
      <c r="F268" s="66">
        <v>5646668</v>
      </c>
      <c r="G268" s="66">
        <v>5753386</v>
      </c>
      <c r="H268" s="66">
        <v>5860197</v>
      </c>
      <c r="I268" s="66">
        <v>5973803</v>
      </c>
      <c r="J268" s="66">
        <v>6097298</v>
      </c>
      <c r="K268" s="66">
        <v>6228430</v>
      </c>
      <c r="L268" s="66">
        <v>6368014</v>
      </c>
      <c r="M268" s="66">
        <v>6515904</v>
      </c>
      <c r="N268" s="66">
        <v>6673981</v>
      </c>
      <c r="O268" s="66">
        <v>6843607</v>
      </c>
      <c r="P268" s="66">
        <v>7024196</v>
      </c>
      <c r="Q268" s="66">
        <v>7215835</v>
      </c>
      <c r="R268" s="66">
        <v>7417736</v>
      </c>
      <c r="S268" s="66">
        <v>7630190</v>
      </c>
      <c r="T268" s="66">
        <v>7855657</v>
      </c>
      <c r="U268" s="66">
        <v>8094985</v>
      </c>
      <c r="V268" s="66">
        <v>8348182</v>
      </c>
      <c r="W268" s="66">
        <v>8615301</v>
      </c>
      <c r="X268" s="66">
        <v>8899922</v>
      </c>
      <c r="Y268" s="66">
        <v>9204938</v>
      </c>
      <c r="Z268" s="66">
        <v>9529105</v>
      </c>
      <c r="AA268" s="66">
        <v>9872292</v>
      </c>
      <c r="AB268" s="66">
        <v>10237391</v>
      </c>
      <c r="AC268" s="66">
        <v>10625687</v>
      </c>
      <c r="AD268" s="66">
        <v>11036918</v>
      </c>
      <c r="AE268" s="66">
        <v>11465444</v>
      </c>
      <c r="AF268" s="66">
        <v>11915563</v>
      </c>
      <c r="AG268" s="66">
        <v>12387238</v>
      </c>
      <c r="AH268" s="66">
        <v>12872362</v>
      </c>
      <c r="AI268" s="66">
        <v>13375121</v>
      </c>
      <c r="AJ268" s="66">
        <v>13895851</v>
      </c>
      <c r="AK268" s="66">
        <v>14433771</v>
      </c>
      <c r="AL268" s="66">
        <v>14988047</v>
      </c>
      <c r="AM268" s="66">
        <v>15553171</v>
      </c>
      <c r="AN268" s="66">
        <v>16103339</v>
      </c>
      <c r="AO268" s="66">
        <v>16614326</v>
      </c>
      <c r="AP268" s="66">
        <v>17108681</v>
      </c>
      <c r="AQ268" s="66">
        <v>17608133</v>
      </c>
      <c r="AR268" s="66">
        <v>18114552</v>
      </c>
      <c r="AS268" s="66">
        <v>18628700</v>
      </c>
      <c r="AT268" s="66">
        <v>19143457</v>
      </c>
      <c r="AU268" s="66">
        <v>19660653</v>
      </c>
      <c r="AV268" s="66">
        <v>20188799</v>
      </c>
      <c r="AW268" s="66">
        <v>20733406</v>
      </c>
      <c r="AX268" s="66">
        <v>21320671</v>
      </c>
      <c r="AY268" s="66">
        <v>21966298</v>
      </c>
      <c r="AZ268" s="66">
        <v>22641538</v>
      </c>
      <c r="BA268" s="66">
        <v>23329004</v>
      </c>
      <c r="BB268" s="66">
        <v>24029589</v>
      </c>
      <c r="BC268" s="66">
        <v>24743946</v>
      </c>
      <c r="BD268" s="66">
        <v>25475610</v>
      </c>
      <c r="BE268" s="66">
        <v>26223391</v>
      </c>
      <c r="BF268" s="66">
        <v>26984002</v>
      </c>
      <c r="BG268" s="66">
        <v>27753304</v>
      </c>
      <c r="BH268" s="66">
        <v>28516545</v>
      </c>
      <c r="BI268" s="66">
        <v>29274002</v>
      </c>
      <c r="BJ268" s="66">
        <v>30034389</v>
      </c>
      <c r="BK268" s="66">
        <v>30790513</v>
      </c>
      <c r="BL268" s="66">
        <v>31546691</v>
      </c>
      <c r="BM268" s="66">
        <v>32284046</v>
      </c>
      <c r="BN268" s="66">
        <v>32981641</v>
      </c>
      <c r="BO268" s="66">
        <v>33696614</v>
      </c>
      <c r="BP268" s="66">
        <v>34449825</v>
      </c>
      <c r="BQ268" s="204" t="s">
        <v>139</v>
      </c>
    </row>
    <row r="269" spans="1:69" x14ac:dyDescent="0.2">
      <c r="A269" s="204" t="s">
        <v>653</v>
      </c>
      <c r="B269" s="204" t="s">
        <v>654</v>
      </c>
      <c r="C269" s="204" t="s">
        <v>168</v>
      </c>
      <c r="D269" s="204" t="s">
        <v>169</v>
      </c>
      <c r="E269" s="66">
        <v>16520441</v>
      </c>
      <c r="F269" s="66">
        <v>16989464</v>
      </c>
      <c r="G269" s="66">
        <v>17503133</v>
      </c>
      <c r="H269" s="66">
        <v>18042215</v>
      </c>
      <c r="I269" s="66">
        <v>18603097</v>
      </c>
      <c r="J269" s="66">
        <v>19187194</v>
      </c>
      <c r="K269" s="66">
        <v>19789771</v>
      </c>
      <c r="L269" s="66">
        <v>20410677</v>
      </c>
      <c r="M269" s="66">
        <v>21050540</v>
      </c>
      <c r="N269" s="66">
        <v>21704214</v>
      </c>
      <c r="O269" s="66">
        <v>22368306</v>
      </c>
      <c r="P269" s="66">
        <v>23031441</v>
      </c>
      <c r="Q269" s="66">
        <v>23698507</v>
      </c>
      <c r="R269" s="66">
        <v>24382513</v>
      </c>
      <c r="S269" s="66">
        <v>25077016</v>
      </c>
      <c r="T269" s="66">
        <v>25777964</v>
      </c>
      <c r="U269" s="66">
        <v>26480300</v>
      </c>
      <c r="V269" s="66">
        <v>27199838</v>
      </c>
      <c r="W269" s="66">
        <v>27943445</v>
      </c>
      <c r="X269" s="66">
        <v>28697014</v>
      </c>
      <c r="Y269" s="66">
        <v>29463549</v>
      </c>
      <c r="Z269" s="66">
        <v>30232561</v>
      </c>
      <c r="AA269" s="66">
        <v>31022417</v>
      </c>
      <c r="AB269" s="66">
        <v>31865176</v>
      </c>
      <c r="AC269" s="66">
        <v>32768207</v>
      </c>
      <c r="AD269" s="66">
        <v>33752964</v>
      </c>
      <c r="AE269" s="66">
        <v>34877834</v>
      </c>
      <c r="AF269" s="66">
        <v>36119333</v>
      </c>
      <c r="AG269" s="66">
        <v>37393853</v>
      </c>
      <c r="AH269" s="66">
        <v>38668684</v>
      </c>
      <c r="AI269" s="66">
        <v>39877570</v>
      </c>
      <c r="AJ269" s="66">
        <v>40910959</v>
      </c>
      <c r="AK269" s="66">
        <v>41760755</v>
      </c>
      <c r="AL269" s="66">
        <v>42525440</v>
      </c>
      <c r="AM269" s="66">
        <v>43267982</v>
      </c>
      <c r="AN269" s="66">
        <v>43986084</v>
      </c>
      <c r="AO269" s="66">
        <v>44661603</v>
      </c>
      <c r="AP269" s="66">
        <v>45285048</v>
      </c>
      <c r="AQ269" s="66">
        <v>45852166</v>
      </c>
      <c r="AR269" s="66">
        <v>46364681</v>
      </c>
      <c r="AS269" s="66">
        <v>46813266</v>
      </c>
      <c r="AT269" s="66">
        <v>47229714</v>
      </c>
      <c r="AU269" s="66">
        <v>47661514</v>
      </c>
      <c r="AV269" s="66">
        <v>48104048</v>
      </c>
      <c r="AW269" s="66">
        <v>48556071</v>
      </c>
      <c r="AX269" s="66">
        <v>49017147</v>
      </c>
      <c r="AY269" s="66">
        <v>49491756</v>
      </c>
      <c r="AZ269" s="66">
        <v>49996094</v>
      </c>
      <c r="BA269" s="66">
        <v>50565812</v>
      </c>
      <c r="BB269" s="66">
        <v>51170779</v>
      </c>
      <c r="BC269" s="66">
        <v>51784921</v>
      </c>
      <c r="BD269" s="66">
        <v>52443325</v>
      </c>
      <c r="BE269" s="66">
        <v>53145033</v>
      </c>
      <c r="BF269" s="66">
        <v>53873616</v>
      </c>
      <c r="BG269" s="66">
        <v>54729551</v>
      </c>
      <c r="BH269" s="66">
        <v>55876504</v>
      </c>
      <c r="BI269" s="66">
        <v>56422274</v>
      </c>
      <c r="BJ269" s="66">
        <v>56641209</v>
      </c>
      <c r="BK269" s="66">
        <v>57339635</v>
      </c>
      <c r="BL269" s="66">
        <v>58087055</v>
      </c>
      <c r="BM269" s="66">
        <v>58801927</v>
      </c>
      <c r="BN269" s="66">
        <v>59392255</v>
      </c>
      <c r="BO269" s="66">
        <v>59893885</v>
      </c>
      <c r="BP269" s="66">
        <v>60414495</v>
      </c>
      <c r="BQ269" s="204" t="s">
        <v>139</v>
      </c>
    </row>
    <row r="270" spans="1:69" x14ac:dyDescent="0.2">
      <c r="A270" s="204" t="s">
        <v>655</v>
      </c>
      <c r="B270" s="204" t="s">
        <v>656</v>
      </c>
      <c r="C270" s="204" t="s">
        <v>168</v>
      </c>
      <c r="D270" s="204" t="s">
        <v>169</v>
      </c>
      <c r="E270" s="66">
        <v>3119430</v>
      </c>
      <c r="F270" s="66">
        <v>3219451</v>
      </c>
      <c r="G270" s="66">
        <v>3323427</v>
      </c>
      <c r="H270" s="66">
        <v>3431381</v>
      </c>
      <c r="I270" s="66">
        <v>3542764</v>
      </c>
      <c r="J270" s="66">
        <v>3658024</v>
      </c>
      <c r="K270" s="66">
        <v>3777680</v>
      </c>
      <c r="L270" s="66">
        <v>3901288</v>
      </c>
      <c r="M270" s="66">
        <v>4029173</v>
      </c>
      <c r="N270" s="66">
        <v>4159007</v>
      </c>
      <c r="O270" s="66">
        <v>4281671</v>
      </c>
      <c r="P270" s="66">
        <v>4399919</v>
      </c>
      <c r="Q270" s="66">
        <v>4523581</v>
      </c>
      <c r="R270" s="66">
        <v>4653289</v>
      </c>
      <c r="S270" s="66">
        <v>4789038</v>
      </c>
      <c r="T270" s="66">
        <v>4931249</v>
      </c>
      <c r="U270" s="66">
        <v>5079672</v>
      </c>
      <c r="V270" s="66">
        <v>5233292</v>
      </c>
      <c r="W270" s="66">
        <v>5391355</v>
      </c>
      <c r="X270" s="66">
        <v>5553462</v>
      </c>
      <c r="Y270" s="66">
        <v>5720438</v>
      </c>
      <c r="Z270" s="66">
        <v>5897481</v>
      </c>
      <c r="AA270" s="66">
        <v>6090818</v>
      </c>
      <c r="AB270" s="66">
        <v>6291070</v>
      </c>
      <c r="AC270" s="66">
        <v>6488072</v>
      </c>
      <c r="AD270" s="66">
        <v>6686449</v>
      </c>
      <c r="AE270" s="66">
        <v>6890967</v>
      </c>
      <c r="AF270" s="66">
        <v>7095185</v>
      </c>
      <c r="AG270" s="66">
        <v>7294325</v>
      </c>
      <c r="AH270" s="66">
        <v>7491275</v>
      </c>
      <c r="AI270" s="66">
        <v>7686401</v>
      </c>
      <c r="AJ270" s="66">
        <v>7880466</v>
      </c>
      <c r="AK270" s="66">
        <v>8074337</v>
      </c>
      <c r="AL270" s="66">
        <v>8270917</v>
      </c>
      <c r="AM270" s="66">
        <v>8474216</v>
      </c>
      <c r="AN270" s="66">
        <v>8684135</v>
      </c>
      <c r="AO270" s="66">
        <v>8902019</v>
      </c>
      <c r="AP270" s="66">
        <v>9133156</v>
      </c>
      <c r="AQ270" s="66">
        <v>9372430</v>
      </c>
      <c r="AR270" s="66">
        <v>9621238</v>
      </c>
      <c r="AS270" s="66">
        <v>9891136</v>
      </c>
      <c r="AT270" s="66">
        <v>10191964</v>
      </c>
      <c r="AU270" s="66">
        <v>10508294</v>
      </c>
      <c r="AV270" s="66">
        <v>10837973</v>
      </c>
      <c r="AW270" s="66">
        <v>11188040</v>
      </c>
      <c r="AX270" s="66">
        <v>11564870</v>
      </c>
      <c r="AY270" s="66">
        <v>11971567</v>
      </c>
      <c r="AZ270" s="66">
        <v>12402073</v>
      </c>
      <c r="BA270" s="66">
        <v>12852966</v>
      </c>
      <c r="BB270" s="66">
        <v>13318087</v>
      </c>
      <c r="BC270" s="66">
        <v>13792086</v>
      </c>
      <c r="BD270" s="66">
        <v>14265814</v>
      </c>
      <c r="BE270" s="66">
        <v>14744658</v>
      </c>
      <c r="BF270" s="66">
        <v>15234976</v>
      </c>
      <c r="BG270" s="66">
        <v>15737793</v>
      </c>
      <c r="BH270" s="66">
        <v>16248230</v>
      </c>
      <c r="BI270" s="66">
        <v>16767761</v>
      </c>
      <c r="BJ270" s="66">
        <v>17298054</v>
      </c>
      <c r="BK270" s="66">
        <v>17835893</v>
      </c>
      <c r="BL270" s="66">
        <v>18380477</v>
      </c>
      <c r="BM270" s="66">
        <v>18927715</v>
      </c>
      <c r="BN270" s="66">
        <v>19473125</v>
      </c>
      <c r="BO270" s="66">
        <v>20017675</v>
      </c>
      <c r="BP270" s="66">
        <v>20569737</v>
      </c>
      <c r="BQ270" s="204" t="s">
        <v>139</v>
      </c>
    </row>
    <row r="271" spans="1:69" x14ac:dyDescent="0.2">
      <c r="A271" s="204" t="s">
        <v>657</v>
      </c>
      <c r="B271" s="204" t="s">
        <v>658</v>
      </c>
      <c r="C271" s="204" t="s">
        <v>168</v>
      </c>
      <c r="D271" s="204" t="s">
        <v>169</v>
      </c>
      <c r="E271" s="66">
        <v>3806310</v>
      </c>
      <c r="F271" s="66">
        <v>3925952</v>
      </c>
      <c r="G271" s="66">
        <v>4049778</v>
      </c>
      <c r="H271" s="66">
        <v>4177931</v>
      </c>
      <c r="I271" s="66">
        <v>4310332</v>
      </c>
      <c r="J271" s="66">
        <v>4447149</v>
      </c>
      <c r="K271" s="66">
        <v>4588529</v>
      </c>
      <c r="L271" s="66">
        <v>4734694</v>
      </c>
      <c r="M271" s="66">
        <v>4886347</v>
      </c>
      <c r="N271" s="66">
        <v>5044163</v>
      </c>
      <c r="O271" s="66">
        <v>5202918</v>
      </c>
      <c r="P271" s="66">
        <v>5363423</v>
      </c>
      <c r="Q271" s="66">
        <v>5532842</v>
      </c>
      <c r="R271" s="66">
        <v>5712712</v>
      </c>
      <c r="S271" s="66">
        <v>5903530</v>
      </c>
      <c r="T271" s="66">
        <v>6097083</v>
      </c>
      <c r="U271" s="66">
        <v>6288387</v>
      </c>
      <c r="V271" s="66">
        <v>6453044</v>
      </c>
      <c r="W271" s="66">
        <v>6549349</v>
      </c>
      <c r="X271" s="66">
        <v>6655833</v>
      </c>
      <c r="Y271" s="66">
        <v>7049926</v>
      </c>
      <c r="Z271" s="66">
        <v>7506526</v>
      </c>
      <c r="AA271" s="66">
        <v>7803855</v>
      </c>
      <c r="AB271" s="66">
        <v>8106356</v>
      </c>
      <c r="AC271" s="66">
        <v>8398567</v>
      </c>
      <c r="AD271" s="66">
        <v>8690515</v>
      </c>
      <c r="AE271" s="66">
        <v>8983044</v>
      </c>
      <c r="AF271" s="66">
        <v>9277488</v>
      </c>
      <c r="AG271" s="66">
        <v>9568739</v>
      </c>
      <c r="AH271" s="66">
        <v>9846346</v>
      </c>
      <c r="AI271" s="66">
        <v>10113893</v>
      </c>
      <c r="AJ271" s="66">
        <v>10377815</v>
      </c>
      <c r="AK271" s="66">
        <v>10641501</v>
      </c>
      <c r="AL271" s="66">
        <v>10794918</v>
      </c>
      <c r="AM271" s="66">
        <v>10858594</v>
      </c>
      <c r="AN271" s="66">
        <v>10994041</v>
      </c>
      <c r="AO271" s="66">
        <v>11178171</v>
      </c>
      <c r="AP271" s="66">
        <v>11362401</v>
      </c>
      <c r="AQ271" s="66">
        <v>11548364</v>
      </c>
      <c r="AR271" s="66">
        <v>11716454</v>
      </c>
      <c r="AS271" s="66">
        <v>11834676</v>
      </c>
      <c r="AT271" s="66">
        <v>11910978</v>
      </c>
      <c r="AU271" s="66">
        <v>11984644</v>
      </c>
      <c r="AV271" s="66">
        <v>12075828</v>
      </c>
      <c r="AW271" s="66">
        <v>12160881</v>
      </c>
      <c r="AX271" s="66">
        <v>12224753</v>
      </c>
      <c r="AY271" s="66">
        <v>12330490</v>
      </c>
      <c r="AZ271" s="66">
        <v>12450568</v>
      </c>
      <c r="BA271" s="66">
        <v>12550347</v>
      </c>
      <c r="BB271" s="66">
        <v>12679810</v>
      </c>
      <c r="BC271" s="66">
        <v>12839771</v>
      </c>
      <c r="BD271" s="66">
        <v>13025785</v>
      </c>
      <c r="BE271" s="66">
        <v>13265331</v>
      </c>
      <c r="BF271" s="66">
        <v>13555422</v>
      </c>
      <c r="BG271" s="66">
        <v>13855753</v>
      </c>
      <c r="BH271" s="66">
        <v>14154937</v>
      </c>
      <c r="BI271" s="66">
        <v>14452704</v>
      </c>
      <c r="BJ271" s="66">
        <v>14751101</v>
      </c>
      <c r="BK271" s="66">
        <v>15052184</v>
      </c>
      <c r="BL271" s="66">
        <v>15354608</v>
      </c>
      <c r="BM271" s="66">
        <v>15669666</v>
      </c>
      <c r="BN271" s="66">
        <v>15993524</v>
      </c>
      <c r="BO271" s="66">
        <v>16320537</v>
      </c>
      <c r="BP271" s="66">
        <v>16665409</v>
      </c>
      <c r="BQ271" s="204" t="s">
        <v>139</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C84BC8"/>
  </sheetPr>
  <dimension ref="A1:BP271"/>
  <sheetViews>
    <sheetView topLeftCell="AU223" zoomScale="90" zoomScaleNormal="90" workbookViewId="0">
      <selection activeCell="BP273" sqref="BP273"/>
    </sheetView>
  </sheetViews>
  <sheetFormatPr defaultRowHeight="12.75" x14ac:dyDescent="0.2"/>
  <cols>
    <col min="1" max="1" width="44" style="200" bestFit="1" customWidth="1"/>
    <col min="2" max="2" width="25.85546875" style="200" bestFit="1" customWidth="1"/>
    <col min="3" max="3" width="14.42578125" style="200" bestFit="1" customWidth="1"/>
    <col min="4" max="4" width="12.7109375" style="200" bestFit="1" customWidth="1"/>
    <col min="5" max="68" width="12.140625" style="200" bestFit="1" customWidth="1"/>
    <col min="69" max="256" width="9.140625" style="200"/>
    <col min="257" max="257" width="44" style="200" bestFit="1" customWidth="1"/>
    <col min="258" max="258" width="25.7109375" style="200" bestFit="1" customWidth="1"/>
    <col min="259" max="259" width="14.42578125" style="200" bestFit="1" customWidth="1"/>
    <col min="260" max="260" width="12.7109375" style="200" bestFit="1" customWidth="1"/>
    <col min="261" max="318" width="11" style="200" bestFit="1" customWidth="1"/>
    <col min="319" max="512" width="9.140625" style="200"/>
    <col min="513" max="513" width="44" style="200" bestFit="1" customWidth="1"/>
    <col min="514" max="514" width="25.7109375" style="200" bestFit="1" customWidth="1"/>
    <col min="515" max="515" width="14.42578125" style="200" bestFit="1" customWidth="1"/>
    <col min="516" max="516" width="12.7109375" style="200" bestFit="1" customWidth="1"/>
    <col min="517" max="574" width="11" style="200" bestFit="1" customWidth="1"/>
    <col min="575" max="768" width="9.140625" style="200"/>
    <col min="769" max="769" width="44" style="200" bestFit="1" customWidth="1"/>
    <col min="770" max="770" width="25.7109375" style="200" bestFit="1" customWidth="1"/>
    <col min="771" max="771" width="14.42578125" style="200" bestFit="1" customWidth="1"/>
    <col min="772" max="772" width="12.7109375" style="200" bestFit="1" customWidth="1"/>
    <col min="773" max="830" width="11" style="200" bestFit="1" customWidth="1"/>
    <col min="831" max="1024" width="9.140625" style="200"/>
    <col min="1025" max="1025" width="44" style="200" bestFit="1" customWidth="1"/>
    <col min="1026" max="1026" width="25.7109375" style="200" bestFit="1" customWidth="1"/>
    <col min="1027" max="1027" width="14.42578125" style="200" bestFit="1" customWidth="1"/>
    <col min="1028" max="1028" width="12.7109375" style="200" bestFit="1" customWidth="1"/>
    <col min="1029" max="1086" width="11" style="200" bestFit="1" customWidth="1"/>
    <col min="1087" max="1280" width="9.140625" style="200"/>
    <col min="1281" max="1281" width="44" style="200" bestFit="1" customWidth="1"/>
    <col min="1282" max="1282" width="25.7109375" style="200" bestFit="1" customWidth="1"/>
    <col min="1283" max="1283" width="14.42578125" style="200" bestFit="1" customWidth="1"/>
    <col min="1284" max="1284" width="12.7109375" style="200" bestFit="1" customWidth="1"/>
    <col min="1285" max="1342" width="11" style="200" bestFit="1" customWidth="1"/>
    <col min="1343" max="1536" width="9.140625" style="200"/>
    <col min="1537" max="1537" width="44" style="200" bestFit="1" customWidth="1"/>
    <col min="1538" max="1538" width="25.7109375" style="200" bestFit="1" customWidth="1"/>
    <col min="1539" max="1539" width="14.42578125" style="200" bestFit="1" customWidth="1"/>
    <col min="1540" max="1540" width="12.7109375" style="200" bestFit="1" customWidth="1"/>
    <col min="1541" max="1598" width="11" style="200" bestFit="1" customWidth="1"/>
    <col min="1599" max="1792" width="9.140625" style="200"/>
    <col min="1793" max="1793" width="44" style="200" bestFit="1" customWidth="1"/>
    <col min="1794" max="1794" width="25.7109375" style="200" bestFit="1" customWidth="1"/>
    <col min="1795" max="1795" width="14.42578125" style="200" bestFit="1" customWidth="1"/>
    <col min="1796" max="1796" width="12.7109375" style="200" bestFit="1" customWidth="1"/>
    <col min="1797" max="1854" width="11" style="200" bestFit="1" customWidth="1"/>
    <col min="1855" max="2048" width="9.140625" style="200"/>
    <col min="2049" max="2049" width="44" style="200" bestFit="1" customWidth="1"/>
    <col min="2050" max="2050" width="25.7109375" style="200" bestFit="1" customWidth="1"/>
    <col min="2051" max="2051" width="14.42578125" style="200" bestFit="1" customWidth="1"/>
    <col min="2052" max="2052" width="12.7109375" style="200" bestFit="1" customWidth="1"/>
    <col min="2053" max="2110" width="11" style="200" bestFit="1" customWidth="1"/>
    <col min="2111" max="2304" width="9.140625" style="200"/>
    <col min="2305" max="2305" width="44" style="200" bestFit="1" customWidth="1"/>
    <col min="2306" max="2306" width="25.7109375" style="200" bestFit="1" customWidth="1"/>
    <col min="2307" max="2307" width="14.42578125" style="200" bestFit="1" customWidth="1"/>
    <col min="2308" max="2308" width="12.7109375" style="200" bestFit="1" customWidth="1"/>
    <col min="2309" max="2366" width="11" style="200" bestFit="1" customWidth="1"/>
    <col min="2367" max="2560" width="9.140625" style="200"/>
    <col min="2561" max="2561" width="44" style="200" bestFit="1" customWidth="1"/>
    <col min="2562" max="2562" width="25.7109375" style="200" bestFit="1" customWidth="1"/>
    <col min="2563" max="2563" width="14.42578125" style="200" bestFit="1" customWidth="1"/>
    <col min="2564" max="2564" width="12.7109375" style="200" bestFit="1" customWidth="1"/>
    <col min="2565" max="2622" width="11" style="200" bestFit="1" customWidth="1"/>
    <col min="2623" max="2816" width="9.140625" style="200"/>
    <col min="2817" max="2817" width="44" style="200" bestFit="1" customWidth="1"/>
    <col min="2818" max="2818" width="25.7109375" style="200" bestFit="1" customWidth="1"/>
    <col min="2819" max="2819" width="14.42578125" style="200" bestFit="1" customWidth="1"/>
    <col min="2820" max="2820" width="12.7109375" style="200" bestFit="1" customWidth="1"/>
    <col min="2821" max="2878" width="11" style="200" bestFit="1" customWidth="1"/>
    <col min="2879" max="3072" width="9.140625" style="200"/>
    <col min="3073" max="3073" width="44" style="200" bestFit="1" customWidth="1"/>
    <col min="3074" max="3074" width="25.7109375" style="200" bestFit="1" customWidth="1"/>
    <col min="3075" max="3075" width="14.42578125" style="200" bestFit="1" customWidth="1"/>
    <col min="3076" max="3076" width="12.7109375" style="200" bestFit="1" customWidth="1"/>
    <col min="3077" max="3134" width="11" style="200" bestFit="1" customWidth="1"/>
    <col min="3135" max="3328" width="9.140625" style="200"/>
    <col min="3329" max="3329" width="44" style="200" bestFit="1" customWidth="1"/>
    <col min="3330" max="3330" width="25.7109375" style="200" bestFit="1" customWidth="1"/>
    <col min="3331" max="3331" width="14.42578125" style="200" bestFit="1" customWidth="1"/>
    <col min="3332" max="3332" width="12.7109375" style="200" bestFit="1" customWidth="1"/>
    <col min="3333" max="3390" width="11" style="200" bestFit="1" customWidth="1"/>
    <col min="3391" max="3584" width="9.140625" style="200"/>
    <col min="3585" max="3585" width="44" style="200" bestFit="1" customWidth="1"/>
    <col min="3586" max="3586" width="25.7109375" style="200" bestFit="1" customWidth="1"/>
    <col min="3587" max="3587" width="14.42578125" style="200" bestFit="1" customWidth="1"/>
    <col min="3588" max="3588" width="12.7109375" style="200" bestFit="1" customWidth="1"/>
    <col min="3589" max="3646" width="11" style="200" bestFit="1" customWidth="1"/>
    <col min="3647" max="3840" width="9.140625" style="200"/>
    <col min="3841" max="3841" width="44" style="200" bestFit="1" customWidth="1"/>
    <col min="3842" max="3842" width="25.7109375" style="200" bestFit="1" customWidth="1"/>
    <col min="3843" max="3843" width="14.42578125" style="200" bestFit="1" customWidth="1"/>
    <col min="3844" max="3844" width="12.7109375" style="200" bestFit="1" customWidth="1"/>
    <col min="3845" max="3902" width="11" style="200" bestFit="1" customWidth="1"/>
    <col min="3903" max="4096" width="9.140625" style="200"/>
    <col min="4097" max="4097" width="44" style="200" bestFit="1" customWidth="1"/>
    <col min="4098" max="4098" width="25.7109375" style="200" bestFit="1" customWidth="1"/>
    <col min="4099" max="4099" width="14.42578125" style="200" bestFit="1" customWidth="1"/>
    <col min="4100" max="4100" width="12.7109375" style="200" bestFit="1" customWidth="1"/>
    <col min="4101" max="4158" width="11" style="200" bestFit="1" customWidth="1"/>
    <col min="4159" max="4352" width="9.140625" style="200"/>
    <col min="4353" max="4353" width="44" style="200" bestFit="1" customWidth="1"/>
    <col min="4354" max="4354" width="25.7109375" style="200" bestFit="1" customWidth="1"/>
    <col min="4355" max="4355" width="14.42578125" style="200" bestFit="1" customWidth="1"/>
    <col min="4356" max="4356" width="12.7109375" style="200" bestFit="1" customWidth="1"/>
    <col min="4357" max="4414" width="11" style="200" bestFit="1" customWidth="1"/>
    <col min="4415" max="4608" width="9.140625" style="200"/>
    <col min="4609" max="4609" width="44" style="200" bestFit="1" customWidth="1"/>
    <col min="4610" max="4610" width="25.7109375" style="200" bestFit="1" customWidth="1"/>
    <col min="4611" max="4611" width="14.42578125" style="200" bestFit="1" customWidth="1"/>
    <col min="4612" max="4612" width="12.7109375" style="200" bestFit="1" customWidth="1"/>
    <col min="4613" max="4670" width="11" style="200" bestFit="1" customWidth="1"/>
    <col min="4671" max="4864" width="9.140625" style="200"/>
    <col min="4865" max="4865" width="44" style="200" bestFit="1" customWidth="1"/>
    <col min="4866" max="4866" width="25.7109375" style="200" bestFit="1" customWidth="1"/>
    <col min="4867" max="4867" width="14.42578125" style="200" bestFit="1" customWidth="1"/>
    <col min="4868" max="4868" width="12.7109375" style="200" bestFit="1" customWidth="1"/>
    <col min="4869" max="4926" width="11" style="200" bestFit="1" customWidth="1"/>
    <col min="4927" max="5120" width="9.140625" style="200"/>
    <col min="5121" max="5121" width="44" style="200" bestFit="1" customWidth="1"/>
    <col min="5122" max="5122" width="25.7109375" style="200" bestFit="1" customWidth="1"/>
    <col min="5123" max="5123" width="14.42578125" style="200" bestFit="1" customWidth="1"/>
    <col min="5124" max="5124" width="12.7109375" style="200" bestFit="1" customWidth="1"/>
    <col min="5125" max="5182" width="11" style="200" bestFit="1" customWidth="1"/>
    <col min="5183" max="5376" width="9.140625" style="200"/>
    <col min="5377" max="5377" width="44" style="200" bestFit="1" customWidth="1"/>
    <col min="5378" max="5378" width="25.7109375" style="200" bestFit="1" customWidth="1"/>
    <col min="5379" max="5379" width="14.42578125" style="200" bestFit="1" customWidth="1"/>
    <col min="5380" max="5380" width="12.7109375" style="200" bestFit="1" customWidth="1"/>
    <col min="5381" max="5438" width="11" style="200" bestFit="1" customWidth="1"/>
    <col min="5439" max="5632" width="9.140625" style="200"/>
    <col min="5633" max="5633" width="44" style="200" bestFit="1" customWidth="1"/>
    <col min="5634" max="5634" width="25.7109375" style="200" bestFit="1" customWidth="1"/>
    <col min="5635" max="5635" width="14.42578125" style="200" bestFit="1" customWidth="1"/>
    <col min="5636" max="5636" width="12.7109375" style="200" bestFit="1" customWidth="1"/>
    <col min="5637" max="5694" width="11" style="200" bestFit="1" customWidth="1"/>
    <col min="5695" max="5888" width="9.140625" style="200"/>
    <col min="5889" max="5889" width="44" style="200" bestFit="1" customWidth="1"/>
    <col min="5890" max="5890" width="25.7109375" style="200" bestFit="1" customWidth="1"/>
    <col min="5891" max="5891" width="14.42578125" style="200" bestFit="1" customWidth="1"/>
    <col min="5892" max="5892" width="12.7109375" style="200" bestFit="1" customWidth="1"/>
    <col min="5893" max="5950" width="11" style="200" bestFit="1" customWidth="1"/>
    <col min="5951" max="6144" width="9.140625" style="200"/>
    <col min="6145" max="6145" width="44" style="200" bestFit="1" customWidth="1"/>
    <col min="6146" max="6146" width="25.7109375" style="200" bestFit="1" customWidth="1"/>
    <col min="6147" max="6147" width="14.42578125" style="200" bestFit="1" customWidth="1"/>
    <col min="6148" max="6148" width="12.7109375" style="200" bestFit="1" customWidth="1"/>
    <col min="6149" max="6206" width="11" style="200" bestFit="1" customWidth="1"/>
    <col min="6207" max="6400" width="9.140625" style="200"/>
    <col min="6401" max="6401" width="44" style="200" bestFit="1" customWidth="1"/>
    <col min="6402" max="6402" width="25.7109375" style="200" bestFit="1" customWidth="1"/>
    <col min="6403" max="6403" width="14.42578125" style="200" bestFit="1" customWidth="1"/>
    <col min="6404" max="6404" width="12.7109375" style="200" bestFit="1" customWidth="1"/>
    <col min="6405" max="6462" width="11" style="200" bestFit="1" customWidth="1"/>
    <col min="6463" max="6656" width="9.140625" style="200"/>
    <col min="6657" max="6657" width="44" style="200" bestFit="1" customWidth="1"/>
    <col min="6658" max="6658" width="25.7109375" style="200" bestFit="1" customWidth="1"/>
    <col min="6659" max="6659" width="14.42578125" style="200" bestFit="1" customWidth="1"/>
    <col min="6660" max="6660" width="12.7109375" style="200" bestFit="1" customWidth="1"/>
    <col min="6661" max="6718" width="11" style="200" bestFit="1" customWidth="1"/>
    <col min="6719" max="6912" width="9.140625" style="200"/>
    <col min="6913" max="6913" width="44" style="200" bestFit="1" customWidth="1"/>
    <col min="6914" max="6914" width="25.7109375" style="200" bestFit="1" customWidth="1"/>
    <col min="6915" max="6915" width="14.42578125" style="200" bestFit="1" customWidth="1"/>
    <col min="6916" max="6916" width="12.7109375" style="200" bestFit="1" customWidth="1"/>
    <col min="6917" max="6974" width="11" style="200" bestFit="1" customWidth="1"/>
    <col min="6975" max="7168" width="9.140625" style="200"/>
    <col min="7169" max="7169" width="44" style="200" bestFit="1" customWidth="1"/>
    <col min="7170" max="7170" width="25.7109375" style="200" bestFit="1" customWidth="1"/>
    <col min="7171" max="7171" width="14.42578125" style="200" bestFit="1" customWidth="1"/>
    <col min="7172" max="7172" width="12.7109375" style="200" bestFit="1" customWidth="1"/>
    <col min="7173" max="7230" width="11" style="200" bestFit="1" customWidth="1"/>
    <col min="7231" max="7424" width="9.140625" style="200"/>
    <col min="7425" max="7425" width="44" style="200" bestFit="1" customWidth="1"/>
    <col min="7426" max="7426" width="25.7109375" style="200" bestFit="1" customWidth="1"/>
    <col min="7427" max="7427" width="14.42578125" style="200" bestFit="1" customWidth="1"/>
    <col min="7428" max="7428" width="12.7109375" style="200" bestFit="1" customWidth="1"/>
    <col min="7429" max="7486" width="11" style="200" bestFit="1" customWidth="1"/>
    <col min="7487" max="7680" width="9.140625" style="200"/>
    <col min="7681" max="7681" width="44" style="200" bestFit="1" customWidth="1"/>
    <col min="7682" max="7682" width="25.7109375" style="200" bestFit="1" customWidth="1"/>
    <col min="7683" max="7683" width="14.42578125" style="200" bestFit="1" customWidth="1"/>
    <col min="7684" max="7684" width="12.7109375" style="200" bestFit="1" customWidth="1"/>
    <col min="7685" max="7742" width="11" style="200" bestFit="1" customWidth="1"/>
    <col min="7743" max="7936" width="9.140625" style="200"/>
    <col min="7937" max="7937" width="44" style="200" bestFit="1" customWidth="1"/>
    <col min="7938" max="7938" width="25.7109375" style="200" bestFit="1" customWidth="1"/>
    <col min="7939" max="7939" width="14.42578125" style="200" bestFit="1" customWidth="1"/>
    <col min="7940" max="7940" width="12.7109375" style="200" bestFit="1" customWidth="1"/>
    <col min="7941" max="7998" width="11" style="200" bestFit="1" customWidth="1"/>
    <col min="7999" max="8192" width="9.140625" style="200"/>
    <col min="8193" max="8193" width="44" style="200" bestFit="1" customWidth="1"/>
    <col min="8194" max="8194" width="25.7109375" style="200" bestFit="1" customWidth="1"/>
    <col min="8195" max="8195" width="14.42578125" style="200" bestFit="1" customWidth="1"/>
    <col min="8196" max="8196" width="12.7109375" style="200" bestFit="1" customWidth="1"/>
    <col min="8197" max="8254" width="11" style="200" bestFit="1" customWidth="1"/>
    <col min="8255" max="8448" width="9.140625" style="200"/>
    <col min="8449" max="8449" width="44" style="200" bestFit="1" customWidth="1"/>
    <col min="8450" max="8450" width="25.7109375" style="200" bestFit="1" customWidth="1"/>
    <col min="8451" max="8451" width="14.42578125" style="200" bestFit="1" customWidth="1"/>
    <col min="8452" max="8452" width="12.7109375" style="200" bestFit="1" customWidth="1"/>
    <col min="8453" max="8510" width="11" style="200" bestFit="1" customWidth="1"/>
    <col min="8511" max="8704" width="9.140625" style="200"/>
    <col min="8705" max="8705" width="44" style="200" bestFit="1" customWidth="1"/>
    <col min="8706" max="8706" width="25.7109375" style="200" bestFit="1" customWidth="1"/>
    <col min="8707" max="8707" width="14.42578125" style="200" bestFit="1" customWidth="1"/>
    <col min="8708" max="8708" width="12.7109375" style="200" bestFit="1" customWidth="1"/>
    <col min="8709" max="8766" width="11" style="200" bestFit="1" customWidth="1"/>
    <col min="8767" max="8960" width="9.140625" style="200"/>
    <col min="8961" max="8961" width="44" style="200" bestFit="1" customWidth="1"/>
    <col min="8962" max="8962" width="25.7109375" style="200" bestFit="1" customWidth="1"/>
    <col min="8963" max="8963" width="14.42578125" style="200" bestFit="1" customWidth="1"/>
    <col min="8964" max="8964" width="12.7109375" style="200" bestFit="1" customWidth="1"/>
    <col min="8965" max="9022" width="11" style="200" bestFit="1" customWidth="1"/>
    <col min="9023" max="9216" width="9.140625" style="200"/>
    <col min="9217" max="9217" width="44" style="200" bestFit="1" customWidth="1"/>
    <col min="9218" max="9218" width="25.7109375" style="200" bestFit="1" customWidth="1"/>
    <col min="9219" max="9219" width="14.42578125" style="200" bestFit="1" customWidth="1"/>
    <col min="9220" max="9220" width="12.7109375" style="200" bestFit="1" customWidth="1"/>
    <col min="9221" max="9278" width="11" style="200" bestFit="1" customWidth="1"/>
    <col min="9279" max="9472" width="9.140625" style="200"/>
    <col min="9473" max="9473" width="44" style="200" bestFit="1" customWidth="1"/>
    <col min="9474" max="9474" width="25.7109375" style="200" bestFit="1" customWidth="1"/>
    <col min="9475" max="9475" width="14.42578125" style="200" bestFit="1" customWidth="1"/>
    <col min="9476" max="9476" width="12.7109375" style="200" bestFit="1" customWidth="1"/>
    <col min="9477" max="9534" width="11" style="200" bestFit="1" customWidth="1"/>
    <col min="9535" max="9728" width="9.140625" style="200"/>
    <col min="9729" max="9729" width="44" style="200" bestFit="1" customWidth="1"/>
    <col min="9730" max="9730" width="25.7109375" style="200" bestFit="1" customWidth="1"/>
    <col min="9731" max="9731" width="14.42578125" style="200" bestFit="1" customWidth="1"/>
    <col min="9732" max="9732" width="12.7109375" style="200" bestFit="1" customWidth="1"/>
    <col min="9733" max="9790" width="11" style="200" bestFit="1" customWidth="1"/>
    <col min="9791" max="9984" width="9.140625" style="200"/>
    <col min="9985" max="9985" width="44" style="200" bestFit="1" customWidth="1"/>
    <col min="9986" max="9986" width="25.7109375" style="200" bestFit="1" customWidth="1"/>
    <col min="9987" max="9987" width="14.42578125" style="200" bestFit="1" customWidth="1"/>
    <col min="9988" max="9988" width="12.7109375" style="200" bestFit="1" customWidth="1"/>
    <col min="9989" max="10046" width="11" style="200" bestFit="1" customWidth="1"/>
    <col min="10047" max="10240" width="9.140625" style="200"/>
    <col min="10241" max="10241" width="44" style="200" bestFit="1" customWidth="1"/>
    <col min="10242" max="10242" width="25.7109375" style="200" bestFit="1" customWidth="1"/>
    <col min="10243" max="10243" width="14.42578125" style="200" bestFit="1" customWidth="1"/>
    <col min="10244" max="10244" width="12.7109375" style="200" bestFit="1" customWidth="1"/>
    <col min="10245" max="10302" width="11" style="200" bestFit="1" customWidth="1"/>
    <col min="10303" max="10496" width="9.140625" style="200"/>
    <col min="10497" max="10497" width="44" style="200" bestFit="1" customWidth="1"/>
    <col min="10498" max="10498" width="25.7109375" style="200" bestFit="1" customWidth="1"/>
    <col min="10499" max="10499" width="14.42578125" style="200" bestFit="1" customWidth="1"/>
    <col min="10500" max="10500" width="12.7109375" style="200" bestFit="1" customWidth="1"/>
    <col min="10501" max="10558" width="11" style="200" bestFit="1" customWidth="1"/>
    <col min="10559" max="10752" width="9.140625" style="200"/>
    <col min="10753" max="10753" width="44" style="200" bestFit="1" customWidth="1"/>
    <col min="10754" max="10754" width="25.7109375" style="200" bestFit="1" customWidth="1"/>
    <col min="10755" max="10755" width="14.42578125" style="200" bestFit="1" customWidth="1"/>
    <col min="10756" max="10756" width="12.7109375" style="200" bestFit="1" customWidth="1"/>
    <col min="10757" max="10814" width="11" style="200" bestFit="1" customWidth="1"/>
    <col min="10815" max="11008" width="9.140625" style="200"/>
    <col min="11009" max="11009" width="44" style="200" bestFit="1" customWidth="1"/>
    <col min="11010" max="11010" width="25.7109375" style="200" bestFit="1" customWidth="1"/>
    <col min="11011" max="11011" width="14.42578125" style="200" bestFit="1" customWidth="1"/>
    <col min="11012" max="11012" width="12.7109375" style="200" bestFit="1" customWidth="1"/>
    <col min="11013" max="11070" width="11" style="200" bestFit="1" customWidth="1"/>
    <col min="11071" max="11264" width="9.140625" style="200"/>
    <col min="11265" max="11265" width="44" style="200" bestFit="1" customWidth="1"/>
    <col min="11266" max="11266" width="25.7109375" style="200" bestFit="1" customWidth="1"/>
    <col min="11267" max="11267" width="14.42578125" style="200" bestFit="1" customWidth="1"/>
    <col min="11268" max="11268" width="12.7109375" style="200" bestFit="1" customWidth="1"/>
    <col min="11269" max="11326" width="11" style="200" bestFit="1" customWidth="1"/>
    <col min="11327" max="11520" width="9.140625" style="200"/>
    <col min="11521" max="11521" width="44" style="200" bestFit="1" customWidth="1"/>
    <col min="11522" max="11522" width="25.7109375" style="200" bestFit="1" customWidth="1"/>
    <col min="11523" max="11523" width="14.42578125" style="200" bestFit="1" customWidth="1"/>
    <col min="11524" max="11524" width="12.7109375" style="200" bestFit="1" customWidth="1"/>
    <col min="11525" max="11582" width="11" style="200" bestFit="1" customWidth="1"/>
    <col min="11583" max="11776" width="9.140625" style="200"/>
    <col min="11777" max="11777" width="44" style="200" bestFit="1" customWidth="1"/>
    <col min="11778" max="11778" width="25.7109375" style="200" bestFit="1" customWidth="1"/>
    <col min="11779" max="11779" width="14.42578125" style="200" bestFit="1" customWidth="1"/>
    <col min="11780" max="11780" width="12.7109375" style="200" bestFit="1" customWidth="1"/>
    <col min="11781" max="11838" width="11" style="200" bestFit="1" customWidth="1"/>
    <col min="11839" max="12032" width="9.140625" style="200"/>
    <col min="12033" max="12033" width="44" style="200" bestFit="1" customWidth="1"/>
    <col min="12034" max="12034" width="25.7109375" style="200" bestFit="1" customWidth="1"/>
    <col min="12035" max="12035" width="14.42578125" style="200" bestFit="1" customWidth="1"/>
    <col min="12036" max="12036" width="12.7109375" style="200" bestFit="1" customWidth="1"/>
    <col min="12037" max="12094" width="11" style="200" bestFit="1" customWidth="1"/>
    <col min="12095" max="12288" width="9.140625" style="200"/>
    <col min="12289" max="12289" width="44" style="200" bestFit="1" customWidth="1"/>
    <col min="12290" max="12290" width="25.7109375" style="200" bestFit="1" customWidth="1"/>
    <col min="12291" max="12291" width="14.42578125" style="200" bestFit="1" customWidth="1"/>
    <col min="12292" max="12292" width="12.7109375" style="200" bestFit="1" customWidth="1"/>
    <col min="12293" max="12350" width="11" style="200" bestFit="1" customWidth="1"/>
    <col min="12351" max="12544" width="9.140625" style="200"/>
    <col min="12545" max="12545" width="44" style="200" bestFit="1" customWidth="1"/>
    <col min="12546" max="12546" width="25.7109375" style="200" bestFit="1" customWidth="1"/>
    <col min="12547" max="12547" width="14.42578125" style="200" bestFit="1" customWidth="1"/>
    <col min="12548" max="12548" width="12.7109375" style="200" bestFit="1" customWidth="1"/>
    <col min="12549" max="12606" width="11" style="200" bestFit="1" customWidth="1"/>
    <col min="12607" max="12800" width="9.140625" style="200"/>
    <col min="12801" max="12801" width="44" style="200" bestFit="1" customWidth="1"/>
    <col min="12802" max="12802" width="25.7109375" style="200" bestFit="1" customWidth="1"/>
    <col min="12803" max="12803" width="14.42578125" style="200" bestFit="1" customWidth="1"/>
    <col min="12804" max="12804" width="12.7109375" style="200" bestFit="1" customWidth="1"/>
    <col min="12805" max="12862" width="11" style="200" bestFit="1" customWidth="1"/>
    <col min="12863" max="13056" width="9.140625" style="200"/>
    <col min="13057" max="13057" width="44" style="200" bestFit="1" customWidth="1"/>
    <col min="13058" max="13058" width="25.7109375" style="200" bestFit="1" customWidth="1"/>
    <col min="13059" max="13059" width="14.42578125" style="200" bestFit="1" customWidth="1"/>
    <col min="13060" max="13060" width="12.7109375" style="200" bestFit="1" customWidth="1"/>
    <col min="13061" max="13118" width="11" style="200" bestFit="1" customWidth="1"/>
    <col min="13119" max="13312" width="9.140625" style="200"/>
    <col min="13313" max="13313" width="44" style="200" bestFit="1" customWidth="1"/>
    <col min="13314" max="13314" width="25.7109375" style="200" bestFit="1" customWidth="1"/>
    <col min="13315" max="13315" width="14.42578125" style="200" bestFit="1" customWidth="1"/>
    <col min="13316" max="13316" width="12.7109375" style="200" bestFit="1" customWidth="1"/>
    <col min="13317" max="13374" width="11" style="200" bestFit="1" customWidth="1"/>
    <col min="13375" max="13568" width="9.140625" style="200"/>
    <col min="13569" max="13569" width="44" style="200" bestFit="1" customWidth="1"/>
    <col min="13570" max="13570" width="25.7109375" style="200" bestFit="1" customWidth="1"/>
    <col min="13571" max="13571" width="14.42578125" style="200" bestFit="1" customWidth="1"/>
    <col min="13572" max="13572" width="12.7109375" style="200" bestFit="1" customWidth="1"/>
    <col min="13573" max="13630" width="11" style="200" bestFit="1" customWidth="1"/>
    <col min="13631" max="13824" width="9.140625" style="200"/>
    <col min="13825" max="13825" width="44" style="200" bestFit="1" customWidth="1"/>
    <col min="13826" max="13826" width="25.7109375" style="200" bestFit="1" customWidth="1"/>
    <col min="13827" max="13827" width="14.42578125" style="200" bestFit="1" customWidth="1"/>
    <col min="13828" max="13828" width="12.7109375" style="200" bestFit="1" customWidth="1"/>
    <col min="13829" max="13886" width="11" style="200" bestFit="1" customWidth="1"/>
    <col min="13887" max="14080" width="9.140625" style="200"/>
    <col min="14081" max="14081" width="44" style="200" bestFit="1" customWidth="1"/>
    <col min="14082" max="14082" width="25.7109375" style="200" bestFit="1" customWidth="1"/>
    <col min="14083" max="14083" width="14.42578125" style="200" bestFit="1" customWidth="1"/>
    <col min="14084" max="14084" width="12.7109375" style="200" bestFit="1" customWidth="1"/>
    <col min="14085" max="14142" width="11" style="200" bestFit="1" customWidth="1"/>
    <col min="14143" max="14336" width="9.140625" style="200"/>
    <col min="14337" max="14337" width="44" style="200" bestFit="1" customWidth="1"/>
    <col min="14338" max="14338" width="25.7109375" style="200" bestFit="1" customWidth="1"/>
    <col min="14339" max="14339" width="14.42578125" style="200" bestFit="1" customWidth="1"/>
    <col min="14340" max="14340" width="12.7109375" style="200" bestFit="1" customWidth="1"/>
    <col min="14341" max="14398" width="11" style="200" bestFit="1" customWidth="1"/>
    <col min="14399" max="14592" width="9.140625" style="200"/>
    <col min="14593" max="14593" width="44" style="200" bestFit="1" customWidth="1"/>
    <col min="14594" max="14594" width="25.7109375" style="200" bestFit="1" customWidth="1"/>
    <col min="14595" max="14595" width="14.42578125" style="200" bestFit="1" customWidth="1"/>
    <col min="14596" max="14596" width="12.7109375" style="200" bestFit="1" customWidth="1"/>
    <col min="14597" max="14654" width="11" style="200" bestFit="1" customWidth="1"/>
    <col min="14655" max="14848" width="9.140625" style="200"/>
    <col min="14849" max="14849" width="44" style="200" bestFit="1" customWidth="1"/>
    <col min="14850" max="14850" width="25.7109375" style="200" bestFit="1" customWidth="1"/>
    <col min="14851" max="14851" width="14.42578125" style="200" bestFit="1" customWidth="1"/>
    <col min="14852" max="14852" width="12.7109375" style="200" bestFit="1" customWidth="1"/>
    <col min="14853" max="14910" width="11" style="200" bestFit="1" customWidth="1"/>
    <col min="14911" max="15104" width="9.140625" style="200"/>
    <col min="15105" max="15105" width="44" style="200" bestFit="1" customWidth="1"/>
    <col min="15106" max="15106" width="25.7109375" style="200" bestFit="1" customWidth="1"/>
    <col min="15107" max="15107" width="14.42578125" style="200" bestFit="1" customWidth="1"/>
    <col min="15108" max="15108" width="12.7109375" style="200" bestFit="1" customWidth="1"/>
    <col min="15109" max="15166" width="11" style="200" bestFit="1" customWidth="1"/>
    <col min="15167" max="15360" width="9.140625" style="200"/>
    <col min="15361" max="15361" width="44" style="200" bestFit="1" customWidth="1"/>
    <col min="15362" max="15362" width="25.7109375" style="200" bestFit="1" customWidth="1"/>
    <col min="15363" max="15363" width="14.42578125" style="200" bestFit="1" customWidth="1"/>
    <col min="15364" max="15364" width="12.7109375" style="200" bestFit="1" customWidth="1"/>
    <col min="15365" max="15422" width="11" style="200" bestFit="1" customWidth="1"/>
    <col min="15423" max="15616" width="9.140625" style="200"/>
    <col min="15617" max="15617" width="44" style="200" bestFit="1" customWidth="1"/>
    <col min="15618" max="15618" width="25.7109375" style="200" bestFit="1" customWidth="1"/>
    <col min="15619" max="15619" width="14.42578125" style="200" bestFit="1" customWidth="1"/>
    <col min="15620" max="15620" width="12.7109375" style="200" bestFit="1" customWidth="1"/>
    <col min="15621" max="15678" width="11" style="200" bestFit="1" customWidth="1"/>
    <col min="15679" max="15872" width="9.140625" style="200"/>
    <col min="15873" max="15873" width="44" style="200" bestFit="1" customWidth="1"/>
    <col min="15874" max="15874" width="25.7109375" style="200" bestFit="1" customWidth="1"/>
    <col min="15875" max="15875" width="14.42578125" style="200" bestFit="1" customWidth="1"/>
    <col min="15876" max="15876" width="12.7109375" style="200" bestFit="1" customWidth="1"/>
    <col min="15877" max="15934" width="11" style="200" bestFit="1" customWidth="1"/>
    <col min="15935" max="16128" width="9.140625" style="200"/>
    <col min="16129" max="16129" width="44" style="200" bestFit="1" customWidth="1"/>
    <col min="16130" max="16130" width="25.7109375" style="200" bestFit="1" customWidth="1"/>
    <col min="16131" max="16131" width="14.42578125" style="200" bestFit="1" customWidth="1"/>
    <col min="16132" max="16132" width="12.7109375" style="200" bestFit="1" customWidth="1"/>
    <col min="16133" max="16190" width="11" style="200" bestFit="1" customWidth="1"/>
    <col min="16191" max="16384" width="9.140625" style="200"/>
  </cols>
  <sheetData>
    <row r="1" spans="1:67" x14ac:dyDescent="0.2">
      <c r="A1" s="22" t="s">
        <v>160</v>
      </c>
      <c r="B1" s="200" t="s">
        <v>160</v>
      </c>
      <c r="G1" s="141" t="s">
        <v>782</v>
      </c>
      <c r="H1" s="42"/>
    </row>
    <row r="2" spans="1:67" x14ac:dyDescent="0.2">
      <c r="A2" s="200" t="s">
        <v>161</v>
      </c>
      <c r="B2" s="205">
        <v>45471</v>
      </c>
      <c r="G2" s="142" t="s">
        <v>14</v>
      </c>
      <c r="H2" s="42" t="s">
        <v>725</v>
      </c>
    </row>
    <row r="3" spans="1:67" x14ac:dyDescent="0.2">
      <c r="A3" s="206" t="s">
        <v>742</v>
      </c>
    </row>
    <row r="4" spans="1:67" x14ac:dyDescent="0.2">
      <c r="A4" s="206"/>
    </row>
    <row r="5" spans="1:67" x14ac:dyDescent="0.2">
      <c r="A5" s="200" t="s">
        <v>162</v>
      </c>
      <c r="B5" s="200" t="s">
        <v>163</v>
      </c>
      <c r="C5" s="200" t="s">
        <v>164</v>
      </c>
      <c r="D5" s="200" t="s">
        <v>165</v>
      </c>
      <c r="E5" s="200">
        <v>1960</v>
      </c>
      <c r="F5" s="200">
        <v>1961</v>
      </c>
      <c r="G5" s="200">
        <v>1962</v>
      </c>
      <c r="H5" s="200">
        <v>1963</v>
      </c>
      <c r="I5" s="200">
        <v>1964</v>
      </c>
      <c r="J5" s="200">
        <v>1965</v>
      </c>
      <c r="K5" s="200">
        <v>1966</v>
      </c>
      <c r="L5" s="200">
        <v>1967</v>
      </c>
      <c r="M5" s="200">
        <v>1968</v>
      </c>
      <c r="N5" s="200">
        <v>1969</v>
      </c>
      <c r="O5" s="200">
        <v>1970</v>
      </c>
      <c r="P5" s="200">
        <v>1971</v>
      </c>
      <c r="Q5" s="200">
        <v>1972</v>
      </c>
      <c r="R5" s="200">
        <v>1973</v>
      </c>
      <c r="S5" s="200">
        <v>1974</v>
      </c>
      <c r="T5" s="200">
        <v>1975</v>
      </c>
      <c r="U5" s="200">
        <v>1976</v>
      </c>
      <c r="V5" s="200">
        <v>1977</v>
      </c>
      <c r="W5" s="200">
        <v>1978</v>
      </c>
      <c r="X5" s="200">
        <v>1979</v>
      </c>
      <c r="Y5" s="200">
        <v>1980</v>
      </c>
      <c r="Z5" s="200">
        <v>1981</v>
      </c>
      <c r="AA5" s="200">
        <v>1982</v>
      </c>
      <c r="AB5" s="200">
        <v>1983</v>
      </c>
      <c r="AC5" s="200">
        <v>1984</v>
      </c>
      <c r="AD5" s="200">
        <v>1985</v>
      </c>
      <c r="AE5" s="200">
        <v>1986</v>
      </c>
      <c r="AF5" s="200">
        <v>1987</v>
      </c>
      <c r="AG5" s="200">
        <v>1988</v>
      </c>
      <c r="AH5" s="200">
        <v>1989</v>
      </c>
      <c r="AI5" s="200">
        <v>1990</v>
      </c>
      <c r="AJ5" s="200">
        <v>1991</v>
      </c>
      <c r="AK5" s="200">
        <v>1992</v>
      </c>
      <c r="AL5" s="200">
        <v>1993</v>
      </c>
      <c r="AM5" s="200">
        <v>1994</v>
      </c>
      <c r="AN5" s="200">
        <v>1995</v>
      </c>
      <c r="AO5" s="200">
        <v>1996</v>
      </c>
      <c r="AP5" s="200">
        <v>1997</v>
      </c>
      <c r="AQ5" s="200">
        <v>1998</v>
      </c>
      <c r="AR5" s="200">
        <v>1999</v>
      </c>
      <c r="AS5" s="200">
        <v>2000</v>
      </c>
      <c r="AT5" s="200">
        <v>2001</v>
      </c>
      <c r="AU5" s="200">
        <v>2002</v>
      </c>
      <c r="AV5" s="200">
        <v>2003</v>
      </c>
      <c r="AW5" s="200">
        <v>2004</v>
      </c>
      <c r="AX5" s="200">
        <v>2005</v>
      </c>
      <c r="AY5" s="200">
        <v>2006</v>
      </c>
      <c r="AZ5" s="200">
        <v>2007</v>
      </c>
      <c r="BA5" s="200">
        <v>2008</v>
      </c>
      <c r="BB5" s="200">
        <v>2009</v>
      </c>
      <c r="BC5" s="200">
        <v>2010</v>
      </c>
      <c r="BD5" s="200">
        <v>2011</v>
      </c>
      <c r="BE5" s="200">
        <v>2012</v>
      </c>
      <c r="BF5" s="200">
        <v>2013</v>
      </c>
      <c r="BG5" s="200">
        <v>2014</v>
      </c>
      <c r="BH5" s="200">
        <v>2015</v>
      </c>
      <c r="BI5" s="200">
        <v>2016</v>
      </c>
      <c r="BJ5" s="200">
        <v>2017</v>
      </c>
      <c r="BK5" s="200">
        <v>2018</v>
      </c>
      <c r="BL5" s="200">
        <v>2019</v>
      </c>
      <c r="BM5" s="200">
        <v>2020</v>
      </c>
      <c r="BN5" s="200">
        <v>2021</v>
      </c>
      <c r="BO5" s="200">
        <v>2022</v>
      </c>
    </row>
    <row r="6" spans="1:67" x14ac:dyDescent="0.2">
      <c r="A6" s="200" t="s">
        <v>166</v>
      </c>
      <c r="B6" s="200" t="s">
        <v>167</v>
      </c>
      <c r="C6" s="200" t="s">
        <v>168</v>
      </c>
      <c r="D6" s="200" t="s">
        <v>169</v>
      </c>
      <c r="E6" s="200">
        <v>54608</v>
      </c>
      <c r="F6" s="200">
        <v>55811</v>
      </c>
      <c r="G6" s="200">
        <v>56682</v>
      </c>
      <c r="H6" s="200">
        <v>57475</v>
      </c>
      <c r="I6" s="200">
        <v>58178</v>
      </c>
      <c r="J6" s="200">
        <v>58782</v>
      </c>
      <c r="K6" s="200">
        <v>59291</v>
      </c>
      <c r="L6" s="200">
        <v>59522</v>
      </c>
      <c r="M6" s="200">
        <v>59471</v>
      </c>
      <c r="N6" s="200">
        <v>59330</v>
      </c>
      <c r="O6" s="200">
        <v>59106</v>
      </c>
      <c r="P6" s="200">
        <v>58816</v>
      </c>
      <c r="Q6" s="200">
        <v>58855</v>
      </c>
      <c r="R6" s="200">
        <v>59365</v>
      </c>
      <c r="S6" s="200">
        <v>60028</v>
      </c>
      <c r="T6" s="200">
        <v>60715</v>
      </c>
      <c r="U6" s="200">
        <v>61193</v>
      </c>
      <c r="V6" s="200">
        <v>61465</v>
      </c>
      <c r="W6" s="200">
        <v>61738</v>
      </c>
      <c r="X6" s="200">
        <v>62006</v>
      </c>
      <c r="Y6" s="200">
        <v>62267</v>
      </c>
      <c r="Z6" s="200">
        <v>62614</v>
      </c>
      <c r="AA6" s="200">
        <v>63116</v>
      </c>
      <c r="AB6" s="200">
        <v>63683</v>
      </c>
      <c r="AC6" s="200">
        <v>64174</v>
      </c>
      <c r="AD6" s="200">
        <v>64478</v>
      </c>
      <c r="AE6" s="200">
        <v>64553</v>
      </c>
      <c r="AF6" s="200">
        <v>64450</v>
      </c>
      <c r="AG6" s="200">
        <v>64332</v>
      </c>
      <c r="AH6" s="200">
        <v>64596</v>
      </c>
      <c r="AI6" s="200">
        <v>65712</v>
      </c>
      <c r="AJ6" s="200">
        <v>67864</v>
      </c>
      <c r="AK6" s="200">
        <v>70192</v>
      </c>
      <c r="AL6" s="200">
        <v>72360</v>
      </c>
      <c r="AM6" s="200">
        <v>74710</v>
      </c>
      <c r="AN6" s="200">
        <v>77050</v>
      </c>
      <c r="AO6" s="200">
        <v>79417</v>
      </c>
      <c r="AP6" s="200">
        <v>81858</v>
      </c>
      <c r="AQ6" s="200">
        <v>84355</v>
      </c>
      <c r="AR6" s="200">
        <v>86867</v>
      </c>
      <c r="AS6" s="200">
        <v>89101</v>
      </c>
      <c r="AT6" s="200">
        <v>90691</v>
      </c>
      <c r="AU6" s="200">
        <v>91781</v>
      </c>
      <c r="AV6" s="200">
        <v>92701</v>
      </c>
      <c r="AW6" s="200">
        <v>93540</v>
      </c>
      <c r="AX6" s="200">
        <v>94483</v>
      </c>
      <c r="AY6" s="200">
        <v>95606</v>
      </c>
      <c r="AZ6" s="200">
        <v>96787</v>
      </c>
      <c r="BA6" s="200">
        <v>97996</v>
      </c>
      <c r="BB6" s="200">
        <v>99212</v>
      </c>
      <c r="BC6" s="200">
        <v>100341</v>
      </c>
      <c r="BD6" s="200">
        <v>101288</v>
      </c>
      <c r="BE6" s="200">
        <v>102112</v>
      </c>
      <c r="BF6" s="200">
        <v>102880</v>
      </c>
      <c r="BG6" s="200">
        <v>103594</v>
      </c>
      <c r="BH6" s="200">
        <v>104257</v>
      </c>
      <c r="BI6" s="200">
        <v>104874</v>
      </c>
      <c r="BJ6" s="200">
        <v>105439</v>
      </c>
      <c r="BK6" s="200">
        <v>105962</v>
      </c>
      <c r="BL6" s="200">
        <v>106442</v>
      </c>
      <c r="BM6" s="200">
        <v>106585</v>
      </c>
      <c r="BN6" s="200">
        <v>106537</v>
      </c>
      <c r="BO6" s="200">
        <v>106445</v>
      </c>
    </row>
    <row r="7" spans="1:67" x14ac:dyDescent="0.2">
      <c r="A7" s="200" t="s">
        <v>733</v>
      </c>
      <c r="B7" s="200" t="s">
        <v>734</v>
      </c>
      <c r="C7" s="200" t="s">
        <v>168</v>
      </c>
      <c r="D7" s="200" t="s">
        <v>169</v>
      </c>
      <c r="E7" s="200">
        <v>130692579</v>
      </c>
      <c r="F7" s="200">
        <v>134169237</v>
      </c>
      <c r="G7" s="200">
        <v>137835590</v>
      </c>
      <c r="H7" s="200">
        <v>141630546</v>
      </c>
      <c r="I7" s="200">
        <v>145605995</v>
      </c>
      <c r="J7" s="200">
        <v>149742351</v>
      </c>
      <c r="K7" s="200">
        <v>153955516</v>
      </c>
      <c r="L7" s="200">
        <v>158313235</v>
      </c>
      <c r="M7" s="200">
        <v>162875171</v>
      </c>
      <c r="N7" s="200">
        <v>167596160</v>
      </c>
      <c r="O7" s="200">
        <v>172475766</v>
      </c>
      <c r="P7" s="200">
        <v>177503186</v>
      </c>
      <c r="Q7" s="200">
        <v>182599092</v>
      </c>
      <c r="R7" s="200">
        <v>187901657</v>
      </c>
      <c r="S7" s="200">
        <v>193512956</v>
      </c>
      <c r="T7" s="200">
        <v>199284304</v>
      </c>
      <c r="U7" s="200">
        <v>205202669</v>
      </c>
      <c r="V7" s="200">
        <v>211120911</v>
      </c>
      <c r="W7" s="200">
        <v>217481420</v>
      </c>
      <c r="X7" s="200">
        <v>224315978</v>
      </c>
      <c r="Y7" s="200">
        <v>230967858</v>
      </c>
      <c r="Z7" s="200">
        <v>237937461</v>
      </c>
      <c r="AA7" s="200">
        <v>245386717</v>
      </c>
      <c r="AB7" s="200">
        <v>252779730</v>
      </c>
      <c r="AC7" s="200">
        <v>260209149</v>
      </c>
      <c r="AD7" s="200">
        <v>267938123</v>
      </c>
      <c r="AE7" s="200">
        <v>276035920</v>
      </c>
      <c r="AF7" s="200">
        <v>284490394</v>
      </c>
      <c r="AG7" s="200">
        <v>292795186</v>
      </c>
      <c r="AH7" s="200">
        <v>301124880</v>
      </c>
      <c r="AI7" s="200">
        <v>309890664</v>
      </c>
      <c r="AJ7" s="200">
        <v>318544083</v>
      </c>
      <c r="AK7" s="200">
        <v>326933522</v>
      </c>
      <c r="AL7" s="200">
        <v>335625136</v>
      </c>
      <c r="AM7" s="200">
        <v>344418362</v>
      </c>
      <c r="AN7" s="200">
        <v>353466601</v>
      </c>
      <c r="AO7" s="200">
        <v>362985802</v>
      </c>
      <c r="AP7" s="200">
        <v>372352230</v>
      </c>
      <c r="AQ7" s="200">
        <v>381715600</v>
      </c>
      <c r="AR7" s="200">
        <v>391486231</v>
      </c>
      <c r="AS7" s="200">
        <v>401600588</v>
      </c>
      <c r="AT7" s="200">
        <v>412001885</v>
      </c>
      <c r="AU7" s="200">
        <v>422741118</v>
      </c>
      <c r="AV7" s="200">
        <v>433807484</v>
      </c>
      <c r="AW7" s="200">
        <v>445281555</v>
      </c>
      <c r="AX7" s="200">
        <v>457153837</v>
      </c>
      <c r="AY7" s="200">
        <v>469508516</v>
      </c>
      <c r="AZ7" s="200">
        <v>482406426</v>
      </c>
      <c r="BA7" s="200">
        <v>495748900</v>
      </c>
      <c r="BB7" s="200">
        <v>509410477</v>
      </c>
      <c r="BC7" s="200">
        <v>523459657</v>
      </c>
      <c r="BD7" s="200">
        <v>537792950</v>
      </c>
      <c r="BE7" s="200">
        <v>552530654</v>
      </c>
      <c r="BF7" s="200">
        <v>567892149</v>
      </c>
      <c r="BG7" s="200">
        <v>583651101</v>
      </c>
      <c r="BH7" s="200">
        <v>600008424</v>
      </c>
      <c r="BI7" s="200">
        <v>616377605</v>
      </c>
      <c r="BJ7" s="200">
        <v>632746570</v>
      </c>
      <c r="BK7" s="200">
        <v>649757148</v>
      </c>
      <c r="BL7" s="200">
        <v>667242986</v>
      </c>
      <c r="BM7" s="200">
        <v>685112979</v>
      </c>
      <c r="BN7" s="200">
        <v>702977106</v>
      </c>
      <c r="BO7" s="200">
        <v>720839314</v>
      </c>
    </row>
    <row r="8" spans="1:67" x14ac:dyDescent="0.2">
      <c r="A8" s="200" t="s">
        <v>170</v>
      </c>
      <c r="B8" s="200" t="s">
        <v>171</v>
      </c>
      <c r="C8" s="200" t="s">
        <v>168</v>
      </c>
      <c r="D8" s="200" t="s">
        <v>169</v>
      </c>
      <c r="E8" s="200">
        <v>8622466</v>
      </c>
      <c r="F8" s="200">
        <v>8790140</v>
      </c>
      <c r="G8" s="200">
        <v>8969047</v>
      </c>
      <c r="H8" s="200">
        <v>9157465</v>
      </c>
      <c r="I8" s="200">
        <v>9355514</v>
      </c>
      <c r="J8" s="200">
        <v>9565147</v>
      </c>
      <c r="K8" s="200">
        <v>9783147</v>
      </c>
      <c r="L8" s="200">
        <v>10010030</v>
      </c>
      <c r="M8" s="200">
        <v>10247780</v>
      </c>
      <c r="N8" s="200">
        <v>10494489</v>
      </c>
      <c r="O8" s="200">
        <v>10752971</v>
      </c>
      <c r="P8" s="200">
        <v>11015857</v>
      </c>
      <c r="Q8" s="200">
        <v>11286753</v>
      </c>
      <c r="R8" s="200">
        <v>11575305</v>
      </c>
      <c r="S8" s="200">
        <v>11869879</v>
      </c>
      <c r="T8" s="200">
        <v>12157386</v>
      </c>
      <c r="U8" s="200">
        <v>12425267</v>
      </c>
      <c r="V8" s="200">
        <v>12687301</v>
      </c>
      <c r="W8" s="200">
        <v>12938862</v>
      </c>
      <c r="X8" s="200">
        <v>12986369</v>
      </c>
      <c r="Y8" s="200">
        <v>12486631</v>
      </c>
      <c r="Z8" s="200">
        <v>11155195</v>
      </c>
      <c r="AA8" s="200">
        <v>10088289</v>
      </c>
      <c r="AB8" s="200">
        <v>9951449</v>
      </c>
      <c r="AC8" s="200">
        <v>10243686</v>
      </c>
      <c r="AD8" s="200">
        <v>10512221</v>
      </c>
      <c r="AE8" s="200">
        <v>10448442</v>
      </c>
      <c r="AF8" s="200">
        <v>10322758</v>
      </c>
      <c r="AG8" s="200">
        <v>10383460</v>
      </c>
      <c r="AH8" s="200">
        <v>10673168</v>
      </c>
      <c r="AI8" s="200">
        <v>10694796</v>
      </c>
      <c r="AJ8" s="200">
        <v>10745167</v>
      </c>
      <c r="AK8" s="200">
        <v>12057433</v>
      </c>
      <c r="AL8" s="200">
        <v>14003760</v>
      </c>
      <c r="AM8" s="200">
        <v>15455555</v>
      </c>
      <c r="AN8" s="200">
        <v>16418912</v>
      </c>
      <c r="AO8" s="200">
        <v>17106595</v>
      </c>
      <c r="AP8" s="200">
        <v>17788819</v>
      </c>
      <c r="AQ8" s="200">
        <v>18493132</v>
      </c>
      <c r="AR8" s="200">
        <v>19262847</v>
      </c>
      <c r="AS8" s="200">
        <v>19542982</v>
      </c>
      <c r="AT8" s="200">
        <v>19688632</v>
      </c>
      <c r="AU8" s="200">
        <v>21000256</v>
      </c>
      <c r="AV8" s="200">
        <v>22645130</v>
      </c>
      <c r="AW8" s="200">
        <v>23553551</v>
      </c>
      <c r="AX8" s="200">
        <v>24411191</v>
      </c>
      <c r="AY8" s="200">
        <v>25442944</v>
      </c>
      <c r="AZ8" s="200">
        <v>25903301</v>
      </c>
      <c r="BA8" s="200">
        <v>26427199</v>
      </c>
      <c r="BB8" s="200">
        <v>27385307</v>
      </c>
      <c r="BC8" s="200">
        <v>28189672</v>
      </c>
      <c r="BD8" s="200">
        <v>29249157</v>
      </c>
      <c r="BE8" s="200">
        <v>30466479</v>
      </c>
      <c r="BF8" s="200">
        <v>31541209</v>
      </c>
      <c r="BG8" s="200">
        <v>32716210</v>
      </c>
      <c r="BH8" s="200">
        <v>33753499</v>
      </c>
      <c r="BI8" s="200">
        <v>34636207</v>
      </c>
      <c r="BJ8" s="200">
        <v>35643418</v>
      </c>
      <c r="BK8" s="200">
        <v>36686784</v>
      </c>
      <c r="BL8" s="200">
        <v>37769499</v>
      </c>
      <c r="BM8" s="200">
        <v>38972230</v>
      </c>
      <c r="BN8" s="200">
        <v>40099462</v>
      </c>
      <c r="BO8" s="200">
        <v>41128771</v>
      </c>
    </row>
    <row r="9" spans="1:67" x14ac:dyDescent="0.2">
      <c r="A9" s="200" t="s">
        <v>735</v>
      </c>
      <c r="B9" s="200" t="s">
        <v>736</v>
      </c>
      <c r="C9" s="200" t="s">
        <v>168</v>
      </c>
      <c r="D9" s="200" t="s">
        <v>169</v>
      </c>
      <c r="E9" s="200">
        <v>97256290</v>
      </c>
      <c r="F9" s="200">
        <v>99314028</v>
      </c>
      <c r="G9" s="200">
        <v>101445032</v>
      </c>
      <c r="H9" s="200">
        <v>103667517</v>
      </c>
      <c r="I9" s="200">
        <v>105959979</v>
      </c>
      <c r="J9" s="200">
        <v>108336203</v>
      </c>
      <c r="K9" s="200">
        <v>110798486</v>
      </c>
      <c r="L9" s="200">
        <v>113319950</v>
      </c>
      <c r="M9" s="200">
        <v>115921723</v>
      </c>
      <c r="N9" s="200">
        <v>118615741</v>
      </c>
      <c r="O9" s="200">
        <v>121424797</v>
      </c>
      <c r="P9" s="200">
        <v>124336039</v>
      </c>
      <c r="Q9" s="200">
        <v>127364044</v>
      </c>
      <c r="R9" s="200">
        <v>130563107</v>
      </c>
      <c r="S9" s="200">
        <v>133953892</v>
      </c>
      <c r="T9" s="200">
        <v>137548613</v>
      </c>
      <c r="U9" s="200">
        <v>141258400</v>
      </c>
      <c r="V9" s="200">
        <v>145122851</v>
      </c>
      <c r="W9" s="200">
        <v>149206663</v>
      </c>
      <c r="X9" s="200">
        <v>153459665</v>
      </c>
      <c r="Y9" s="200">
        <v>157825609</v>
      </c>
      <c r="Z9" s="200">
        <v>162323313</v>
      </c>
      <c r="AA9" s="200">
        <v>167023385</v>
      </c>
      <c r="AB9" s="200">
        <v>171566640</v>
      </c>
      <c r="AC9" s="200">
        <v>176054495</v>
      </c>
      <c r="AD9" s="200">
        <v>180817312</v>
      </c>
      <c r="AE9" s="200">
        <v>185720244</v>
      </c>
      <c r="AF9" s="200">
        <v>190759952</v>
      </c>
      <c r="AG9" s="200">
        <v>195969722</v>
      </c>
      <c r="AH9" s="200">
        <v>201392200</v>
      </c>
      <c r="AI9" s="200">
        <v>206739024</v>
      </c>
      <c r="AJ9" s="200">
        <v>212172888</v>
      </c>
      <c r="AK9" s="200">
        <v>217966101</v>
      </c>
      <c r="AL9" s="200">
        <v>223788766</v>
      </c>
      <c r="AM9" s="200">
        <v>229675775</v>
      </c>
      <c r="AN9" s="200">
        <v>235861484</v>
      </c>
      <c r="AO9" s="200">
        <v>242200260</v>
      </c>
      <c r="AP9" s="200">
        <v>248713095</v>
      </c>
      <c r="AQ9" s="200">
        <v>255482918</v>
      </c>
      <c r="AR9" s="200">
        <v>262397030</v>
      </c>
      <c r="AS9" s="200">
        <v>269611898</v>
      </c>
      <c r="AT9" s="200">
        <v>277160097</v>
      </c>
      <c r="AU9" s="200">
        <v>284952322</v>
      </c>
      <c r="AV9" s="200">
        <v>292977949</v>
      </c>
      <c r="AW9" s="200">
        <v>301265247</v>
      </c>
      <c r="AX9" s="200">
        <v>309824829</v>
      </c>
      <c r="AY9" s="200">
        <v>318601484</v>
      </c>
      <c r="AZ9" s="200">
        <v>327612838</v>
      </c>
      <c r="BA9" s="200">
        <v>336893835</v>
      </c>
      <c r="BB9" s="200">
        <v>346475221</v>
      </c>
      <c r="BC9" s="200">
        <v>356337762</v>
      </c>
      <c r="BD9" s="200">
        <v>366489204</v>
      </c>
      <c r="BE9" s="200">
        <v>376797999</v>
      </c>
      <c r="BF9" s="200">
        <v>387204553</v>
      </c>
      <c r="BG9" s="200">
        <v>397855507</v>
      </c>
      <c r="BH9" s="200">
        <v>408690375</v>
      </c>
      <c r="BI9" s="200">
        <v>419778384</v>
      </c>
      <c r="BJ9" s="200">
        <v>431138704</v>
      </c>
      <c r="BK9" s="200">
        <v>442646825</v>
      </c>
      <c r="BL9" s="200">
        <v>454306063</v>
      </c>
      <c r="BM9" s="200">
        <v>466189102</v>
      </c>
      <c r="BN9" s="200">
        <v>478185907</v>
      </c>
      <c r="BO9" s="200">
        <v>490330870</v>
      </c>
    </row>
    <row r="10" spans="1:67" x14ac:dyDescent="0.2">
      <c r="A10" s="200" t="s">
        <v>172</v>
      </c>
      <c r="B10" s="200" t="s">
        <v>173</v>
      </c>
      <c r="C10" s="200" t="s">
        <v>168</v>
      </c>
      <c r="D10" s="200" t="s">
        <v>169</v>
      </c>
      <c r="E10" s="200">
        <v>5357195</v>
      </c>
      <c r="F10" s="200">
        <v>5441333</v>
      </c>
      <c r="G10" s="200">
        <v>5521400</v>
      </c>
      <c r="H10" s="200">
        <v>5599827</v>
      </c>
      <c r="I10" s="200">
        <v>5673199</v>
      </c>
      <c r="J10" s="200">
        <v>5736582</v>
      </c>
      <c r="K10" s="200">
        <v>5787044</v>
      </c>
      <c r="L10" s="200">
        <v>5827503</v>
      </c>
      <c r="M10" s="200">
        <v>5868203</v>
      </c>
      <c r="N10" s="200">
        <v>5928386</v>
      </c>
      <c r="O10" s="200">
        <v>6029700</v>
      </c>
      <c r="P10" s="200">
        <v>6177049</v>
      </c>
      <c r="Q10" s="200">
        <v>6364731</v>
      </c>
      <c r="R10" s="200">
        <v>6578230</v>
      </c>
      <c r="S10" s="200">
        <v>6802494</v>
      </c>
      <c r="T10" s="200">
        <v>7032713</v>
      </c>
      <c r="U10" s="200">
        <v>7266780</v>
      </c>
      <c r="V10" s="200">
        <v>7511895</v>
      </c>
      <c r="W10" s="200">
        <v>7771590</v>
      </c>
      <c r="X10" s="200">
        <v>8043218</v>
      </c>
      <c r="Y10" s="200">
        <v>8330047</v>
      </c>
      <c r="Z10" s="200">
        <v>8631457</v>
      </c>
      <c r="AA10" s="200">
        <v>8947152</v>
      </c>
      <c r="AB10" s="200">
        <v>9276707</v>
      </c>
      <c r="AC10" s="200">
        <v>9617702</v>
      </c>
      <c r="AD10" s="200">
        <v>9970621</v>
      </c>
      <c r="AE10" s="200">
        <v>10332574</v>
      </c>
      <c r="AF10" s="200">
        <v>10694057</v>
      </c>
      <c r="AG10" s="200">
        <v>11060261</v>
      </c>
      <c r="AH10" s="200">
        <v>11439498</v>
      </c>
      <c r="AI10" s="200">
        <v>11828638</v>
      </c>
      <c r="AJ10" s="200">
        <v>12228691</v>
      </c>
      <c r="AK10" s="200">
        <v>12632507</v>
      </c>
      <c r="AL10" s="200">
        <v>13038270</v>
      </c>
      <c r="AM10" s="200">
        <v>13462031</v>
      </c>
      <c r="AN10" s="200">
        <v>13912253</v>
      </c>
      <c r="AO10" s="200">
        <v>14383350</v>
      </c>
      <c r="AP10" s="200">
        <v>14871146</v>
      </c>
      <c r="AQ10" s="200">
        <v>15366864</v>
      </c>
      <c r="AR10" s="200">
        <v>15870753</v>
      </c>
      <c r="AS10" s="200">
        <v>16394062</v>
      </c>
      <c r="AT10" s="200">
        <v>16941587</v>
      </c>
      <c r="AU10" s="200">
        <v>17516139</v>
      </c>
      <c r="AV10" s="200">
        <v>18124342</v>
      </c>
      <c r="AW10" s="200">
        <v>18771125</v>
      </c>
      <c r="AX10" s="200">
        <v>19450959</v>
      </c>
      <c r="AY10" s="200">
        <v>20162340</v>
      </c>
      <c r="AZ10" s="200">
        <v>20909684</v>
      </c>
      <c r="BA10" s="200">
        <v>21691522</v>
      </c>
      <c r="BB10" s="200">
        <v>22507674</v>
      </c>
      <c r="BC10" s="200">
        <v>23364185</v>
      </c>
      <c r="BD10" s="200">
        <v>24259111</v>
      </c>
      <c r="BE10" s="200">
        <v>25188292</v>
      </c>
      <c r="BF10" s="200">
        <v>26147002</v>
      </c>
      <c r="BG10" s="200">
        <v>27128337</v>
      </c>
      <c r="BH10" s="200">
        <v>28127721</v>
      </c>
      <c r="BI10" s="200">
        <v>29154746</v>
      </c>
      <c r="BJ10" s="200">
        <v>30208628</v>
      </c>
      <c r="BK10" s="200">
        <v>31273533</v>
      </c>
      <c r="BL10" s="200">
        <v>32353588</v>
      </c>
      <c r="BM10" s="200">
        <v>33428486</v>
      </c>
      <c r="BN10" s="200">
        <v>34503774</v>
      </c>
      <c r="BO10" s="200">
        <v>35588987</v>
      </c>
    </row>
    <row r="11" spans="1:67" x14ac:dyDescent="0.2">
      <c r="A11" s="200" t="s">
        <v>105</v>
      </c>
      <c r="B11" s="200" t="s">
        <v>174</v>
      </c>
      <c r="C11" s="200" t="s">
        <v>168</v>
      </c>
      <c r="D11" s="200" t="s">
        <v>169</v>
      </c>
      <c r="E11" s="200">
        <v>1608800</v>
      </c>
      <c r="F11" s="200">
        <v>1659800</v>
      </c>
      <c r="G11" s="200">
        <v>1711319</v>
      </c>
      <c r="H11" s="200">
        <v>1762621</v>
      </c>
      <c r="I11" s="200">
        <v>1814135</v>
      </c>
      <c r="J11" s="200">
        <v>1864791</v>
      </c>
      <c r="K11" s="200">
        <v>1914573</v>
      </c>
      <c r="L11" s="200">
        <v>1965598</v>
      </c>
      <c r="M11" s="200">
        <v>2022272</v>
      </c>
      <c r="N11" s="200">
        <v>2081695</v>
      </c>
      <c r="O11" s="200">
        <v>2135479</v>
      </c>
      <c r="P11" s="200">
        <v>2187853</v>
      </c>
      <c r="Q11" s="200">
        <v>2243126</v>
      </c>
      <c r="R11" s="200">
        <v>2296752</v>
      </c>
      <c r="S11" s="200">
        <v>2350124</v>
      </c>
      <c r="T11" s="200">
        <v>2404831</v>
      </c>
      <c r="U11" s="200">
        <v>2458526</v>
      </c>
      <c r="V11" s="200">
        <v>2513546</v>
      </c>
      <c r="W11" s="200">
        <v>2566266</v>
      </c>
      <c r="X11" s="200">
        <v>2617832</v>
      </c>
      <c r="Y11" s="200">
        <v>2671997</v>
      </c>
      <c r="Z11" s="200">
        <v>2726056</v>
      </c>
      <c r="AA11" s="200">
        <v>2784278</v>
      </c>
      <c r="AB11" s="200">
        <v>2843960</v>
      </c>
      <c r="AC11" s="200">
        <v>2904429</v>
      </c>
      <c r="AD11" s="200">
        <v>2964762</v>
      </c>
      <c r="AE11" s="200">
        <v>3022635</v>
      </c>
      <c r="AF11" s="200">
        <v>3083605</v>
      </c>
      <c r="AG11" s="200">
        <v>3142336</v>
      </c>
      <c r="AH11" s="200">
        <v>3227943</v>
      </c>
      <c r="AI11" s="200">
        <v>3286542</v>
      </c>
      <c r="AJ11" s="200">
        <v>3266790</v>
      </c>
      <c r="AK11" s="200">
        <v>3247039</v>
      </c>
      <c r="AL11" s="200">
        <v>3227287</v>
      </c>
      <c r="AM11" s="200">
        <v>3207536</v>
      </c>
      <c r="AN11" s="200">
        <v>3187784</v>
      </c>
      <c r="AO11" s="200">
        <v>3168033</v>
      </c>
      <c r="AP11" s="200">
        <v>3148281</v>
      </c>
      <c r="AQ11" s="200">
        <v>3128530</v>
      </c>
      <c r="AR11" s="200">
        <v>3108778</v>
      </c>
      <c r="AS11" s="200">
        <v>3089027</v>
      </c>
      <c r="AT11" s="200">
        <v>3060173</v>
      </c>
      <c r="AU11" s="200">
        <v>3051010</v>
      </c>
      <c r="AV11" s="200">
        <v>3039616</v>
      </c>
      <c r="AW11" s="200">
        <v>3026939</v>
      </c>
      <c r="AX11" s="200">
        <v>3011487</v>
      </c>
      <c r="AY11" s="200">
        <v>2992547</v>
      </c>
      <c r="AZ11" s="200">
        <v>2970017</v>
      </c>
      <c r="BA11" s="200">
        <v>2947314</v>
      </c>
      <c r="BB11" s="200">
        <v>2927519</v>
      </c>
      <c r="BC11" s="200">
        <v>2913021</v>
      </c>
      <c r="BD11" s="200">
        <v>2905195</v>
      </c>
      <c r="BE11" s="200">
        <v>2900401</v>
      </c>
      <c r="BF11" s="200">
        <v>2895092</v>
      </c>
      <c r="BG11" s="200">
        <v>2889104</v>
      </c>
      <c r="BH11" s="200">
        <v>2880703</v>
      </c>
      <c r="BI11" s="200">
        <v>2876101</v>
      </c>
      <c r="BJ11" s="200">
        <v>2873457</v>
      </c>
      <c r="BK11" s="200">
        <v>2866376</v>
      </c>
      <c r="BL11" s="200">
        <v>2854191</v>
      </c>
      <c r="BM11" s="200">
        <v>2837849</v>
      </c>
      <c r="BN11" s="200">
        <v>2811666</v>
      </c>
      <c r="BO11" s="200">
        <v>2775634</v>
      </c>
    </row>
    <row r="12" spans="1:67" x14ac:dyDescent="0.2">
      <c r="A12" s="200" t="s">
        <v>175</v>
      </c>
      <c r="B12" s="200" t="s">
        <v>176</v>
      </c>
      <c r="C12" s="200" t="s">
        <v>168</v>
      </c>
      <c r="D12" s="200" t="s">
        <v>169</v>
      </c>
      <c r="E12" s="200">
        <v>9443</v>
      </c>
      <c r="F12" s="200">
        <v>10216</v>
      </c>
      <c r="G12" s="200">
        <v>11014</v>
      </c>
      <c r="H12" s="200">
        <v>11839</v>
      </c>
      <c r="I12" s="200">
        <v>12690</v>
      </c>
      <c r="J12" s="200">
        <v>13563</v>
      </c>
      <c r="K12" s="200">
        <v>14546</v>
      </c>
      <c r="L12" s="200">
        <v>15745</v>
      </c>
      <c r="M12" s="200">
        <v>17079</v>
      </c>
      <c r="N12" s="200">
        <v>18449</v>
      </c>
      <c r="O12" s="200">
        <v>19860</v>
      </c>
      <c r="P12" s="200">
        <v>21322</v>
      </c>
      <c r="Q12" s="200">
        <v>22832</v>
      </c>
      <c r="R12" s="200">
        <v>24393</v>
      </c>
      <c r="S12" s="200">
        <v>26003</v>
      </c>
      <c r="T12" s="200">
        <v>27640</v>
      </c>
      <c r="U12" s="200">
        <v>29294</v>
      </c>
      <c r="V12" s="200">
        <v>30949</v>
      </c>
      <c r="W12" s="200">
        <v>32574</v>
      </c>
      <c r="X12" s="200">
        <v>34142</v>
      </c>
      <c r="Y12" s="200">
        <v>35611</v>
      </c>
      <c r="Z12" s="200">
        <v>36987</v>
      </c>
      <c r="AA12" s="200">
        <v>38598</v>
      </c>
      <c r="AB12" s="200">
        <v>40432</v>
      </c>
      <c r="AC12" s="200">
        <v>42181</v>
      </c>
      <c r="AD12" s="200">
        <v>43809</v>
      </c>
      <c r="AE12" s="200">
        <v>45605</v>
      </c>
      <c r="AF12" s="200">
        <v>47635</v>
      </c>
      <c r="AG12" s="200">
        <v>49654</v>
      </c>
      <c r="AH12" s="200">
        <v>51639</v>
      </c>
      <c r="AI12" s="200">
        <v>53569</v>
      </c>
      <c r="AJ12" s="200">
        <v>55434</v>
      </c>
      <c r="AK12" s="200">
        <v>57283</v>
      </c>
      <c r="AL12" s="200">
        <v>59156</v>
      </c>
      <c r="AM12" s="200">
        <v>61037</v>
      </c>
      <c r="AN12" s="200">
        <v>62928</v>
      </c>
      <c r="AO12" s="200">
        <v>64147</v>
      </c>
      <c r="AP12" s="200">
        <v>64682</v>
      </c>
      <c r="AQ12" s="200">
        <v>65186</v>
      </c>
      <c r="AR12" s="200">
        <v>65655</v>
      </c>
      <c r="AS12" s="200">
        <v>66097</v>
      </c>
      <c r="AT12" s="200">
        <v>67820</v>
      </c>
      <c r="AU12" s="200">
        <v>70849</v>
      </c>
      <c r="AV12" s="200">
        <v>73907</v>
      </c>
      <c r="AW12" s="200">
        <v>76933</v>
      </c>
      <c r="AX12" s="200">
        <v>79826</v>
      </c>
      <c r="AY12" s="200">
        <v>80221</v>
      </c>
      <c r="AZ12" s="200">
        <v>78168</v>
      </c>
      <c r="BA12" s="200">
        <v>76055</v>
      </c>
      <c r="BB12" s="200">
        <v>73852</v>
      </c>
      <c r="BC12" s="200">
        <v>71519</v>
      </c>
      <c r="BD12" s="200">
        <v>70567</v>
      </c>
      <c r="BE12" s="200">
        <v>71013</v>
      </c>
      <c r="BF12" s="200">
        <v>71367</v>
      </c>
      <c r="BG12" s="200">
        <v>71621</v>
      </c>
      <c r="BH12" s="200">
        <v>71746</v>
      </c>
      <c r="BI12" s="200">
        <v>72540</v>
      </c>
      <c r="BJ12" s="200">
        <v>73837</v>
      </c>
      <c r="BK12" s="200">
        <v>75013</v>
      </c>
      <c r="BL12" s="200">
        <v>76343</v>
      </c>
      <c r="BM12" s="200">
        <v>77700</v>
      </c>
      <c r="BN12" s="200">
        <v>79034</v>
      </c>
      <c r="BO12" s="200">
        <v>79824</v>
      </c>
    </row>
    <row r="13" spans="1:67" x14ac:dyDescent="0.2">
      <c r="A13" s="200" t="s">
        <v>177</v>
      </c>
      <c r="B13" s="200" t="s">
        <v>178</v>
      </c>
      <c r="C13" s="200" t="s">
        <v>168</v>
      </c>
      <c r="D13" s="200" t="s">
        <v>169</v>
      </c>
      <c r="E13" s="200">
        <v>93359407</v>
      </c>
      <c r="F13" s="200">
        <v>95760348</v>
      </c>
      <c r="G13" s="200">
        <v>98268683</v>
      </c>
      <c r="H13" s="200">
        <v>100892507</v>
      </c>
      <c r="I13" s="200">
        <v>103618568</v>
      </c>
      <c r="J13" s="200">
        <v>106444103</v>
      </c>
      <c r="K13" s="200">
        <v>109394536</v>
      </c>
      <c r="L13" s="200">
        <v>112499764</v>
      </c>
      <c r="M13" s="200">
        <v>115729597</v>
      </c>
      <c r="N13" s="200">
        <v>119061868</v>
      </c>
      <c r="O13" s="200">
        <v>122475578</v>
      </c>
      <c r="P13" s="200">
        <v>125979765</v>
      </c>
      <c r="Q13" s="200">
        <v>129605560</v>
      </c>
      <c r="R13" s="200">
        <v>133384981</v>
      </c>
      <c r="S13" s="200">
        <v>137372356</v>
      </c>
      <c r="T13" s="200">
        <v>141756318</v>
      </c>
      <c r="U13" s="200">
        <v>146815543</v>
      </c>
      <c r="V13" s="200">
        <v>151960544</v>
      </c>
      <c r="W13" s="200">
        <v>156741680</v>
      </c>
      <c r="X13" s="200">
        <v>162014425</v>
      </c>
      <c r="Y13" s="200">
        <v>167707208</v>
      </c>
      <c r="Z13" s="200">
        <v>173118753</v>
      </c>
      <c r="AA13" s="200">
        <v>178587926</v>
      </c>
      <c r="AB13" s="200">
        <v>184342569</v>
      </c>
      <c r="AC13" s="200">
        <v>190162096</v>
      </c>
      <c r="AD13" s="200">
        <v>195956917</v>
      </c>
      <c r="AE13" s="200">
        <v>201916517</v>
      </c>
      <c r="AF13" s="200">
        <v>207894127</v>
      </c>
      <c r="AG13" s="200">
        <v>213455083</v>
      </c>
      <c r="AH13" s="200">
        <v>219021375</v>
      </c>
      <c r="AI13" s="200">
        <v>225923327</v>
      </c>
      <c r="AJ13" s="200">
        <v>230837072</v>
      </c>
      <c r="AK13" s="200">
        <v>236598334</v>
      </c>
      <c r="AL13" s="200">
        <v>242994250</v>
      </c>
      <c r="AM13" s="200">
        <v>249596194</v>
      </c>
      <c r="AN13" s="200">
        <v>255803349</v>
      </c>
      <c r="AO13" s="200">
        <v>261953764</v>
      </c>
      <c r="AP13" s="200">
        <v>268158920</v>
      </c>
      <c r="AQ13" s="200">
        <v>274376380</v>
      </c>
      <c r="AR13" s="200">
        <v>280650496</v>
      </c>
      <c r="AS13" s="200">
        <v>287065982</v>
      </c>
      <c r="AT13" s="200">
        <v>293512340</v>
      </c>
      <c r="AU13" s="200">
        <v>300018650</v>
      </c>
      <c r="AV13" s="200">
        <v>306573087</v>
      </c>
      <c r="AW13" s="200">
        <v>313249616</v>
      </c>
      <c r="AX13" s="200">
        <v>320558754</v>
      </c>
      <c r="AY13" s="200">
        <v>328703057</v>
      </c>
      <c r="AZ13" s="200">
        <v>337498222</v>
      </c>
      <c r="BA13" s="200">
        <v>346630443</v>
      </c>
      <c r="BB13" s="200">
        <v>355754908</v>
      </c>
      <c r="BC13" s="200">
        <v>364427661</v>
      </c>
      <c r="BD13" s="200">
        <v>372351065</v>
      </c>
      <c r="BE13" s="200">
        <v>380383408</v>
      </c>
      <c r="BF13" s="200">
        <v>389131555</v>
      </c>
      <c r="BG13" s="200">
        <v>397922915</v>
      </c>
      <c r="BH13" s="200">
        <v>406501999</v>
      </c>
      <c r="BI13" s="200">
        <v>415077960</v>
      </c>
      <c r="BJ13" s="200">
        <v>423664839</v>
      </c>
      <c r="BK13" s="200">
        <v>432545676</v>
      </c>
      <c r="BL13" s="200">
        <v>441467739</v>
      </c>
      <c r="BM13" s="200">
        <v>449228296</v>
      </c>
      <c r="BN13" s="200">
        <v>456520777</v>
      </c>
      <c r="BO13" s="200">
        <v>464684914</v>
      </c>
    </row>
    <row r="14" spans="1:67" x14ac:dyDescent="0.2">
      <c r="A14" s="200" t="s">
        <v>179</v>
      </c>
      <c r="B14" s="200" t="s">
        <v>180</v>
      </c>
      <c r="C14" s="200" t="s">
        <v>168</v>
      </c>
      <c r="D14" s="200" t="s">
        <v>169</v>
      </c>
      <c r="E14" s="200">
        <v>133426</v>
      </c>
      <c r="F14" s="200">
        <v>140984</v>
      </c>
      <c r="G14" s="200">
        <v>148877</v>
      </c>
      <c r="H14" s="200">
        <v>157006</v>
      </c>
      <c r="I14" s="200">
        <v>165305</v>
      </c>
      <c r="J14" s="200">
        <v>173797</v>
      </c>
      <c r="K14" s="200">
        <v>182509</v>
      </c>
      <c r="L14" s="200">
        <v>191404</v>
      </c>
      <c r="M14" s="200">
        <v>213582</v>
      </c>
      <c r="N14" s="200">
        <v>253261</v>
      </c>
      <c r="O14" s="200">
        <v>298084</v>
      </c>
      <c r="P14" s="200">
        <v>344513</v>
      </c>
      <c r="Q14" s="200">
        <v>392368</v>
      </c>
      <c r="R14" s="200">
        <v>441546</v>
      </c>
      <c r="S14" s="200">
        <v>491955</v>
      </c>
      <c r="T14" s="200">
        <v>543394</v>
      </c>
      <c r="U14" s="200">
        <v>614177</v>
      </c>
      <c r="V14" s="200">
        <v>706861</v>
      </c>
      <c r="W14" s="200">
        <v>805231</v>
      </c>
      <c r="X14" s="200">
        <v>908452</v>
      </c>
      <c r="Y14" s="200">
        <v>1014048</v>
      </c>
      <c r="Z14" s="200">
        <v>1100180</v>
      </c>
      <c r="AA14" s="200">
        <v>1167856</v>
      </c>
      <c r="AB14" s="200">
        <v>1237572</v>
      </c>
      <c r="AC14" s="200">
        <v>1308331</v>
      </c>
      <c r="AD14" s="200">
        <v>1379536</v>
      </c>
      <c r="AE14" s="200">
        <v>1468697</v>
      </c>
      <c r="AF14" s="200">
        <v>1575909</v>
      </c>
      <c r="AG14" s="200">
        <v>1683681</v>
      </c>
      <c r="AH14" s="200">
        <v>1791840</v>
      </c>
      <c r="AI14" s="200">
        <v>1900151</v>
      </c>
      <c r="AJ14" s="200">
        <v>2008383</v>
      </c>
      <c r="AK14" s="200">
        <v>2116231</v>
      </c>
      <c r="AL14" s="200">
        <v>2223284</v>
      </c>
      <c r="AM14" s="200">
        <v>2329024</v>
      </c>
      <c r="AN14" s="200">
        <v>2433988</v>
      </c>
      <c r="AO14" s="200">
        <v>2572735</v>
      </c>
      <c r="AP14" s="200">
        <v>2746119</v>
      </c>
      <c r="AQ14" s="200">
        <v>2921130</v>
      </c>
      <c r="AR14" s="200">
        <v>3097563</v>
      </c>
      <c r="AS14" s="200">
        <v>3275333</v>
      </c>
      <c r="AT14" s="200">
        <v>3454198</v>
      </c>
      <c r="AU14" s="200">
        <v>3633655</v>
      </c>
      <c r="AV14" s="200">
        <v>3813443</v>
      </c>
      <c r="AW14" s="200">
        <v>3993339</v>
      </c>
      <c r="AX14" s="200">
        <v>4280993</v>
      </c>
      <c r="AY14" s="200">
        <v>4898954</v>
      </c>
      <c r="AZ14" s="200">
        <v>5872624</v>
      </c>
      <c r="BA14" s="200">
        <v>6988685</v>
      </c>
      <c r="BB14" s="200">
        <v>7992644</v>
      </c>
      <c r="BC14" s="200">
        <v>8481771</v>
      </c>
      <c r="BD14" s="200">
        <v>8575205</v>
      </c>
      <c r="BE14" s="200">
        <v>8664969</v>
      </c>
      <c r="BF14" s="200">
        <v>8751847</v>
      </c>
      <c r="BG14" s="200">
        <v>8835951</v>
      </c>
      <c r="BH14" s="200">
        <v>8916899</v>
      </c>
      <c r="BI14" s="200">
        <v>8994263</v>
      </c>
      <c r="BJ14" s="200">
        <v>9068296</v>
      </c>
      <c r="BK14" s="200">
        <v>9140169</v>
      </c>
      <c r="BL14" s="200">
        <v>9211657</v>
      </c>
      <c r="BM14" s="200">
        <v>9287289</v>
      </c>
      <c r="BN14" s="200">
        <v>9365145</v>
      </c>
      <c r="BO14" s="200">
        <v>9441129</v>
      </c>
    </row>
    <row r="15" spans="1:67" x14ac:dyDescent="0.2">
      <c r="A15" s="200" t="s">
        <v>181</v>
      </c>
      <c r="B15" s="200" t="s">
        <v>182</v>
      </c>
      <c r="C15" s="200" t="s">
        <v>168</v>
      </c>
      <c r="D15" s="200" t="s">
        <v>169</v>
      </c>
      <c r="E15" s="200">
        <v>20349744</v>
      </c>
      <c r="F15" s="200">
        <v>20680653</v>
      </c>
      <c r="G15" s="200">
        <v>21020359</v>
      </c>
      <c r="H15" s="200">
        <v>21364017</v>
      </c>
      <c r="I15" s="200">
        <v>21708487</v>
      </c>
      <c r="J15" s="200">
        <v>22053661</v>
      </c>
      <c r="K15" s="200">
        <v>22403116</v>
      </c>
      <c r="L15" s="200">
        <v>22757014</v>
      </c>
      <c r="M15" s="200">
        <v>23112971</v>
      </c>
      <c r="N15" s="200">
        <v>23472028</v>
      </c>
      <c r="O15" s="200">
        <v>23842803</v>
      </c>
      <c r="P15" s="200">
        <v>24223379</v>
      </c>
      <c r="Q15" s="200">
        <v>24612794</v>
      </c>
      <c r="R15" s="200">
        <v>25020588</v>
      </c>
      <c r="S15" s="200">
        <v>25449754</v>
      </c>
      <c r="T15" s="200">
        <v>25875558</v>
      </c>
      <c r="U15" s="200">
        <v>26290257</v>
      </c>
      <c r="V15" s="200">
        <v>26713780</v>
      </c>
      <c r="W15" s="200">
        <v>27146121</v>
      </c>
      <c r="X15" s="200">
        <v>27584134</v>
      </c>
      <c r="Y15" s="200">
        <v>28024803</v>
      </c>
      <c r="Z15" s="200">
        <v>28471285</v>
      </c>
      <c r="AA15" s="200">
        <v>28922762</v>
      </c>
      <c r="AB15" s="200">
        <v>29377137</v>
      </c>
      <c r="AC15" s="200">
        <v>29832197</v>
      </c>
      <c r="AD15" s="200">
        <v>30287112</v>
      </c>
      <c r="AE15" s="200">
        <v>30748326</v>
      </c>
      <c r="AF15" s="200">
        <v>31216453</v>
      </c>
      <c r="AG15" s="200">
        <v>31690792</v>
      </c>
      <c r="AH15" s="200">
        <v>32165766</v>
      </c>
      <c r="AI15" s="200">
        <v>32637657</v>
      </c>
      <c r="AJ15" s="200">
        <v>33105763</v>
      </c>
      <c r="AK15" s="200">
        <v>33568285</v>
      </c>
      <c r="AL15" s="200">
        <v>34027240</v>
      </c>
      <c r="AM15" s="200">
        <v>34488696</v>
      </c>
      <c r="AN15" s="200">
        <v>34946110</v>
      </c>
      <c r="AO15" s="200">
        <v>35389362</v>
      </c>
      <c r="AP15" s="200">
        <v>35815971</v>
      </c>
      <c r="AQ15" s="200">
        <v>36233195</v>
      </c>
      <c r="AR15" s="200">
        <v>36653031</v>
      </c>
      <c r="AS15" s="200">
        <v>37070774</v>
      </c>
      <c r="AT15" s="200">
        <v>37480493</v>
      </c>
      <c r="AU15" s="200">
        <v>37885028</v>
      </c>
      <c r="AV15" s="200">
        <v>38278164</v>
      </c>
      <c r="AW15" s="200">
        <v>38668796</v>
      </c>
      <c r="AX15" s="200">
        <v>39070501</v>
      </c>
      <c r="AY15" s="200">
        <v>39476851</v>
      </c>
      <c r="AZ15" s="200">
        <v>39876111</v>
      </c>
      <c r="BA15" s="200">
        <v>40273769</v>
      </c>
      <c r="BB15" s="200">
        <v>40684338</v>
      </c>
      <c r="BC15" s="200">
        <v>40788453</v>
      </c>
      <c r="BD15" s="200">
        <v>41261490</v>
      </c>
      <c r="BE15" s="200">
        <v>41733271</v>
      </c>
      <c r="BF15" s="200">
        <v>42202935</v>
      </c>
      <c r="BG15" s="200">
        <v>42669500</v>
      </c>
      <c r="BH15" s="200">
        <v>43131966</v>
      </c>
      <c r="BI15" s="200">
        <v>43590368</v>
      </c>
      <c r="BJ15" s="200">
        <v>44044811</v>
      </c>
      <c r="BK15" s="200">
        <v>44494502</v>
      </c>
      <c r="BL15" s="200">
        <v>44938712</v>
      </c>
      <c r="BM15" s="200">
        <v>45376763</v>
      </c>
      <c r="BN15" s="200">
        <v>45808747</v>
      </c>
      <c r="BO15" s="200">
        <v>46234830</v>
      </c>
    </row>
    <row r="16" spans="1:67" x14ac:dyDescent="0.2">
      <c r="A16" s="200" t="s">
        <v>183</v>
      </c>
      <c r="B16" s="200" t="s">
        <v>184</v>
      </c>
      <c r="C16" s="200" t="s">
        <v>168</v>
      </c>
      <c r="D16" s="200" t="s">
        <v>169</v>
      </c>
      <c r="E16" s="200">
        <v>1904148</v>
      </c>
      <c r="F16" s="200">
        <v>1971530</v>
      </c>
      <c r="G16" s="200">
        <v>2039346</v>
      </c>
      <c r="H16" s="200">
        <v>2106142</v>
      </c>
      <c r="I16" s="200">
        <v>2171029</v>
      </c>
      <c r="J16" s="200">
        <v>2234051</v>
      </c>
      <c r="K16" s="200">
        <v>2295496</v>
      </c>
      <c r="L16" s="200">
        <v>2355997</v>
      </c>
      <c r="M16" s="200">
        <v>2416461</v>
      </c>
      <c r="N16" s="200">
        <v>2476359</v>
      </c>
      <c r="O16" s="200">
        <v>2534377</v>
      </c>
      <c r="P16" s="200">
        <v>2590923</v>
      </c>
      <c r="Q16" s="200">
        <v>2648048</v>
      </c>
      <c r="R16" s="200">
        <v>2706852</v>
      </c>
      <c r="S16" s="200">
        <v>2767646</v>
      </c>
      <c r="T16" s="200">
        <v>2830798</v>
      </c>
      <c r="U16" s="200">
        <v>2896311</v>
      </c>
      <c r="V16" s="200">
        <v>2965523</v>
      </c>
      <c r="W16" s="200">
        <v>3038224</v>
      </c>
      <c r="X16" s="200">
        <v>3097058</v>
      </c>
      <c r="Y16" s="200">
        <v>3135123</v>
      </c>
      <c r="Z16" s="200">
        <v>3167876</v>
      </c>
      <c r="AA16" s="200">
        <v>3202011</v>
      </c>
      <c r="AB16" s="200">
        <v>3238291</v>
      </c>
      <c r="AC16" s="200">
        <v>3272102</v>
      </c>
      <c r="AD16" s="200">
        <v>3300896</v>
      </c>
      <c r="AE16" s="200">
        <v>3327182</v>
      </c>
      <c r="AF16" s="200">
        <v>3351364</v>
      </c>
      <c r="AG16" s="200">
        <v>3366838</v>
      </c>
      <c r="AH16" s="200">
        <v>3448186</v>
      </c>
      <c r="AI16" s="200">
        <v>3556539</v>
      </c>
      <c r="AJ16" s="200">
        <v>3617631</v>
      </c>
      <c r="AK16" s="200">
        <v>3574555</v>
      </c>
      <c r="AL16" s="200">
        <v>3457349</v>
      </c>
      <c r="AM16" s="200">
        <v>3373713</v>
      </c>
      <c r="AN16" s="200">
        <v>3322782</v>
      </c>
      <c r="AO16" s="200">
        <v>3298898</v>
      </c>
      <c r="AP16" s="200">
        <v>3271418</v>
      </c>
      <c r="AQ16" s="200">
        <v>3240550</v>
      </c>
      <c r="AR16" s="200">
        <v>3206030</v>
      </c>
      <c r="AS16" s="200">
        <v>3168523</v>
      </c>
      <c r="AT16" s="200">
        <v>3133133</v>
      </c>
      <c r="AU16" s="200">
        <v>3105037</v>
      </c>
      <c r="AV16" s="200">
        <v>3084102</v>
      </c>
      <c r="AW16" s="200">
        <v>3065745</v>
      </c>
      <c r="AX16" s="200">
        <v>3047246</v>
      </c>
      <c r="AY16" s="200">
        <v>3026486</v>
      </c>
      <c r="AZ16" s="200">
        <v>3004393</v>
      </c>
      <c r="BA16" s="200">
        <v>2983421</v>
      </c>
      <c r="BB16" s="200">
        <v>2964296</v>
      </c>
      <c r="BC16" s="200">
        <v>2946293</v>
      </c>
      <c r="BD16" s="200">
        <v>2928976</v>
      </c>
      <c r="BE16" s="200">
        <v>2914421</v>
      </c>
      <c r="BF16" s="200">
        <v>2901385</v>
      </c>
      <c r="BG16" s="200">
        <v>2889930</v>
      </c>
      <c r="BH16" s="200">
        <v>2878595</v>
      </c>
      <c r="BI16" s="200">
        <v>2865835</v>
      </c>
      <c r="BJ16" s="200">
        <v>2851923</v>
      </c>
      <c r="BK16" s="200">
        <v>2836557</v>
      </c>
      <c r="BL16" s="200">
        <v>2820602</v>
      </c>
      <c r="BM16" s="200">
        <v>2805608</v>
      </c>
      <c r="BN16" s="200">
        <v>2790974</v>
      </c>
      <c r="BO16" s="200">
        <v>2780469</v>
      </c>
    </row>
    <row r="17" spans="1:67" x14ac:dyDescent="0.2">
      <c r="A17" s="200" t="s">
        <v>185</v>
      </c>
      <c r="B17" s="200" t="s">
        <v>186</v>
      </c>
      <c r="C17" s="200" t="s">
        <v>168</v>
      </c>
      <c r="D17" s="200" t="s">
        <v>169</v>
      </c>
      <c r="E17" s="200">
        <v>20085</v>
      </c>
      <c r="F17" s="200">
        <v>20626</v>
      </c>
      <c r="G17" s="200">
        <v>21272</v>
      </c>
      <c r="H17" s="200">
        <v>21949</v>
      </c>
      <c r="I17" s="200">
        <v>22656</v>
      </c>
      <c r="J17" s="200">
        <v>23391</v>
      </c>
      <c r="K17" s="200">
        <v>24122</v>
      </c>
      <c r="L17" s="200">
        <v>24848</v>
      </c>
      <c r="M17" s="200">
        <v>25608</v>
      </c>
      <c r="N17" s="200">
        <v>26396</v>
      </c>
      <c r="O17" s="200">
        <v>27075</v>
      </c>
      <c r="P17" s="200">
        <v>27593</v>
      </c>
      <c r="Q17" s="200">
        <v>28063</v>
      </c>
      <c r="R17" s="200">
        <v>28529</v>
      </c>
      <c r="S17" s="200">
        <v>29012</v>
      </c>
      <c r="T17" s="200">
        <v>29573</v>
      </c>
      <c r="U17" s="200">
        <v>30198</v>
      </c>
      <c r="V17" s="200">
        <v>30816</v>
      </c>
      <c r="W17" s="200">
        <v>31428</v>
      </c>
      <c r="X17" s="200">
        <v>32045</v>
      </c>
      <c r="Y17" s="200">
        <v>32886</v>
      </c>
      <c r="Z17" s="200">
        <v>34059</v>
      </c>
      <c r="AA17" s="200">
        <v>35367</v>
      </c>
      <c r="AB17" s="200">
        <v>36735</v>
      </c>
      <c r="AC17" s="200">
        <v>38168</v>
      </c>
      <c r="AD17" s="200">
        <v>39663</v>
      </c>
      <c r="AE17" s="200">
        <v>41221</v>
      </c>
      <c r="AF17" s="200">
        <v>42842</v>
      </c>
      <c r="AG17" s="200">
        <v>44532</v>
      </c>
      <c r="AH17" s="200">
        <v>46288</v>
      </c>
      <c r="AI17" s="200">
        <v>47818</v>
      </c>
      <c r="AJ17" s="200">
        <v>48992</v>
      </c>
      <c r="AK17" s="200">
        <v>50078</v>
      </c>
      <c r="AL17" s="200">
        <v>51174</v>
      </c>
      <c r="AM17" s="200">
        <v>52288</v>
      </c>
      <c r="AN17" s="200">
        <v>53401</v>
      </c>
      <c r="AO17" s="200">
        <v>54500</v>
      </c>
      <c r="AP17" s="200">
        <v>55578</v>
      </c>
      <c r="AQ17" s="200">
        <v>56603</v>
      </c>
      <c r="AR17" s="200">
        <v>57594</v>
      </c>
      <c r="AS17" s="200">
        <v>58230</v>
      </c>
      <c r="AT17" s="200">
        <v>58324</v>
      </c>
      <c r="AU17" s="200">
        <v>58177</v>
      </c>
      <c r="AV17" s="200">
        <v>57941</v>
      </c>
      <c r="AW17" s="200">
        <v>57626</v>
      </c>
      <c r="AX17" s="200">
        <v>57254</v>
      </c>
      <c r="AY17" s="200">
        <v>56837</v>
      </c>
      <c r="AZ17" s="200">
        <v>56383</v>
      </c>
      <c r="BA17" s="200">
        <v>55891</v>
      </c>
      <c r="BB17" s="200">
        <v>55366</v>
      </c>
      <c r="BC17" s="200">
        <v>54849</v>
      </c>
      <c r="BD17" s="200">
        <v>54310</v>
      </c>
      <c r="BE17" s="200">
        <v>53691</v>
      </c>
      <c r="BF17" s="200">
        <v>52995</v>
      </c>
      <c r="BG17" s="200">
        <v>52217</v>
      </c>
      <c r="BH17" s="200">
        <v>51368</v>
      </c>
      <c r="BI17" s="200">
        <v>50448</v>
      </c>
      <c r="BJ17" s="200">
        <v>49463</v>
      </c>
      <c r="BK17" s="200">
        <v>48424</v>
      </c>
      <c r="BL17" s="200">
        <v>47321</v>
      </c>
      <c r="BM17" s="200">
        <v>46189</v>
      </c>
      <c r="BN17" s="200">
        <v>45035</v>
      </c>
      <c r="BO17" s="200">
        <v>44273</v>
      </c>
    </row>
    <row r="18" spans="1:67" x14ac:dyDescent="0.2">
      <c r="A18" s="200" t="s">
        <v>187</v>
      </c>
      <c r="B18" s="200" t="s">
        <v>188</v>
      </c>
      <c r="C18" s="200" t="s">
        <v>168</v>
      </c>
      <c r="D18" s="200" t="s">
        <v>169</v>
      </c>
      <c r="E18" s="200">
        <v>55342</v>
      </c>
      <c r="F18" s="200">
        <v>56245</v>
      </c>
      <c r="G18" s="200">
        <v>57008</v>
      </c>
      <c r="H18" s="200">
        <v>57778</v>
      </c>
      <c r="I18" s="200">
        <v>58664</v>
      </c>
      <c r="J18" s="200">
        <v>59644</v>
      </c>
      <c r="K18" s="200">
        <v>60615</v>
      </c>
      <c r="L18" s="200">
        <v>61617</v>
      </c>
      <c r="M18" s="200">
        <v>62658</v>
      </c>
      <c r="N18" s="200">
        <v>63742</v>
      </c>
      <c r="O18" s="200">
        <v>64517</v>
      </c>
      <c r="P18" s="200">
        <v>64769</v>
      </c>
      <c r="Q18" s="200">
        <v>64695</v>
      </c>
      <c r="R18" s="200">
        <v>64463</v>
      </c>
      <c r="S18" s="200">
        <v>64218</v>
      </c>
      <c r="T18" s="200">
        <v>64035</v>
      </c>
      <c r="U18" s="200">
        <v>63990</v>
      </c>
      <c r="V18" s="200">
        <v>64117</v>
      </c>
      <c r="W18" s="200">
        <v>64329</v>
      </c>
      <c r="X18" s="200">
        <v>64609</v>
      </c>
      <c r="Y18" s="200">
        <v>64889</v>
      </c>
      <c r="Z18" s="200">
        <v>65076</v>
      </c>
      <c r="AA18" s="200">
        <v>65231</v>
      </c>
      <c r="AB18" s="200">
        <v>65408</v>
      </c>
      <c r="AC18" s="200">
        <v>65362</v>
      </c>
      <c r="AD18" s="200">
        <v>65048</v>
      </c>
      <c r="AE18" s="200">
        <v>64712</v>
      </c>
      <c r="AF18" s="200">
        <v>64353</v>
      </c>
      <c r="AG18" s="200">
        <v>63982</v>
      </c>
      <c r="AH18" s="200">
        <v>63636</v>
      </c>
      <c r="AI18" s="200">
        <v>63328</v>
      </c>
      <c r="AJ18" s="200">
        <v>63634</v>
      </c>
      <c r="AK18" s="200">
        <v>64659</v>
      </c>
      <c r="AL18" s="200">
        <v>65834</v>
      </c>
      <c r="AM18" s="200">
        <v>67072</v>
      </c>
      <c r="AN18" s="200">
        <v>68398</v>
      </c>
      <c r="AO18" s="200">
        <v>69798</v>
      </c>
      <c r="AP18" s="200">
        <v>71218</v>
      </c>
      <c r="AQ18" s="200">
        <v>72572</v>
      </c>
      <c r="AR18" s="200">
        <v>73821</v>
      </c>
      <c r="AS18" s="200">
        <v>75055</v>
      </c>
      <c r="AT18" s="200">
        <v>76215</v>
      </c>
      <c r="AU18" s="200">
        <v>77195</v>
      </c>
      <c r="AV18" s="200">
        <v>78075</v>
      </c>
      <c r="AW18" s="200">
        <v>78941</v>
      </c>
      <c r="AX18" s="200">
        <v>79869</v>
      </c>
      <c r="AY18" s="200">
        <v>80895</v>
      </c>
      <c r="AZ18" s="200">
        <v>82016</v>
      </c>
      <c r="BA18" s="200">
        <v>83251</v>
      </c>
      <c r="BB18" s="200">
        <v>84534</v>
      </c>
      <c r="BC18" s="200">
        <v>85695</v>
      </c>
      <c r="BD18" s="200">
        <v>86729</v>
      </c>
      <c r="BE18" s="200">
        <v>87674</v>
      </c>
      <c r="BF18" s="200">
        <v>88497</v>
      </c>
      <c r="BG18" s="200">
        <v>89236</v>
      </c>
      <c r="BH18" s="200">
        <v>89941</v>
      </c>
      <c r="BI18" s="200">
        <v>90564</v>
      </c>
      <c r="BJ18" s="200">
        <v>91119</v>
      </c>
      <c r="BK18" s="200">
        <v>91626</v>
      </c>
      <c r="BL18" s="200">
        <v>92117</v>
      </c>
      <c r="BM18" s="200">
        <v>92664</v>
      </c>
      <c r="BN18" s="200">
        <v>93219</v>
      </c>
      <c r="BO18" s="200">
        <v>93763</v>
      </c>
    </row>
    <row r="19" spans="1:67" x14ac:dyDescent="0.2">
      <c r="A19" s="200" t="s">
        <v>189</v>
      </c>
      <c r="B19" s="200" t="s">
        <v>190</v>
      </c>
      <c r="C19" s="200" t="s">
        <v>168</v>
      </c>
      <c r="D19" s="200" t="s">
        <v>169</v>
      </c>
      <c r="E19" s="200">
        <v>10276477</v>
      </c>
      <c r="F19" s="200">
        <v>10483000</v>
      </c>
      <c r="G19" s="200">
        <v>10742000</v>
      </c>
      <c r="H19" s="200">
        <v>10950000</v>
      </c>
      <c r="I19" s="200">
        <v>11167000</v>
      </c>
      <c r="J19" s="200">
        <v>11388000</v>
      </c>
      <c r="K19" s="200">
        <v>11651000</v>
      </c>
      <c r="L19" s="200">
        <v>11799000</v>
      </c>
      <c r="M19" s="200">
        <v>12009000</v>
      </c>
      <c r="N19" s="200">
        <v>12263000</v>
      </c>
      <c r="O19" s="200">
        <v>12507000</v>
      </c>
      <c r="P19" s="200">
        <v>12937000</v>
      </c>
      <c r="Q19" s="200">
        <v>13177000</v>
      </c>
      <c r="R19" s="200">
        <v>13380000</v>
      </c>
      <c r="S19" s="200">
        <v>13723000</v>
      </c>
      <c r="T19" s="200">
        <v>13893000</v>
      </c>
      <c r="U19" s="200">
        <v>14033000</v>
      </c>
      <c r="V19" s="200">
        <v>14192000</v>
      </c>
      <c r="W19" s="200">
        <v>14358000</v>
      </c>
      <c r="X19" s="200">
        <v>14514000</v>
      </c>
      <c r="Y19" s="200">
        <v>14692000</v>
      </c>
      <c r="Z19" s="200">
        <v>14923260</v>
      </c>
      <c r="AA19" s="200">
        <v>15184247</v>
      </c>
      <c r="AB19" s="200">
        <v>15393472</v>
      </c>
      <c r="AC19" s="200">
        <v>15579391</v>
      </c>
      <c r="AD19" s="200">
        <v>15788312</v>
      </c>
      <c r="AE19" s="200">
        <v>16018350</v>
      </c>
      <c r="AF19" s="200">
        <v>16263874</v>
      </c>
      <c r="AG19" s="200">
        <v>16532164</v>
      </c>
      <c r="AH19" s="200">
        <v>16814416</v>
      </c>
      <c r="AI19" s="200">
        <v>17065128</v>
      </c>
      <c r="AJ19" s="200">
        <v>17284036</v>
      </c>
      <c r="AK19" s="200">
        <v>17478635</v>
      </c>
      <c r="AL19" s="200">
        <v>17634808</v>
      </c>
      <c r="AM19" s="200">
        <v>17805468</v>
      </c>
      <c r="AN19" s="200">
        <v>18004882</v>
      </c>
      <c r="AO19" s="200">
        <v>18224767</v>
      </c>
      <c r="AP19" s="200">
        <v>18423037</v>
      </c>
      <c r="AQ19" s="200">
        <v>18607584</v>
      </c>
      <c r="AR19" s="200">
        <v>18812264</v>
      </c>
      <c r="AS19" s="200">
        <v>19028802</v>
      </c>
      <c r="AT19" s="200">
        <v>19274701</v>
      </c>
      <c r="AU19" s="200">
        <v>19495210</v>
      </c>
      <c r="AV19" s="200">
        <v>19720737</v>
      </c>
      <c r="AW19" s="200">
        <v>19932722</v>
      </c>
      <c r="AX19" s="200">
        <v>20176844</v>
      </c>
      <c r="AY19" s="200">
        <v>20450966</v>
      </c>
      <c r="AZ19" s="200">
        <v>20827622</v>
      </c>
      <c r="BA19" s="200">
        <v>21249199</v>
      </c>
      <c r="BB19" s="200">
        <v>21691653</v>
      </c>
      <c r="BC19" s="200">
        <v>22031750</v>
      </c>
      <c r="BD19" s="200">
        <v>22340024</v>
      </c>
      <c r="BE19" s="200">
        <v>22733465</v>
      </c>
      <c r="BF19" s="200">
        <v>23128129</v>
      </c>
      <c r="BG19" s="200">
        <v>23475686</v>
      </c>
      <c r="BH19" s="200">
        <v>23815995</v>
      </c>
      <c r="BI19" s="200">
        <v>24190907</v>
      </c>
      <c r="BJ19" s="200">
        <v>24594202</v>
      </c>
      <c r="BK19" s="200">
        <v>24966643</v>
      </c>
      <c r="BL19" s="200">
        <v>25340217</v>
      </c>
      <c r="BM19" s="200">
        <v>25655289</v>
      </c>
      <c r="BN19" s="200">
        <v>25688079</v>
      </c>
      <c r="BO19" s="200">
        <v>25978935</v>
      </c>
    </row>
    <row r="20" spans="1:67" x14ac:dyDescent="0.2">
      <c r="A20" s="200" t="s">
        <v>27</v>
      </c>
      <c r="B20" s="200" t="s">
        <v>191</v>
      </c>
      <c r="C20" s="200" t="s">
        <v>168</v>
      </c>
      <c r="D20" s="200" t="s">
        <v>169</v>
      </c>
      <c r="E20" s="200">
        <v>7047539</v>
      </c>
      <c r="F20" s="200">
        <v>7086299</v>
      </c>
      <c r="G20" s="200">
        <v>7129864</v>
      </c>
      <c r="H20" s="200">
        <v>7175811</v>
      </c>
      <c r="I20" s="200">
        <v>7223801</v>
      </c>
      <c r="J20" s="200">
        <v>7270889</v>
      </c>
      <c r="K20" s="200">
        <v>7322066</v>
      </c>
      <c r="L20" s="200">
        <v>7376998</v>
      </c>
      <c r="M20" s="200">
        <v>7415403</v>
      </c>
      <c r="N20" s="200">
        <v>7441055</v>
      </c>
      <c r="O20" s="200">
        <v>7467086</v>
      </c>
      <c r="P20" s="200">
        <v>7500482</v>
      </c>
      <c r="Q20" s="200">
        <v>7544201</v>
      </c>
      <c r="R20" s="200">
        <v>7586115</v>
      </c>
      <c r="S20" s="200">
        <v>7599038</v>
      </c>
      <c r="T20" s="200">
        <v>7578903</v>
      </c>
      <c r="U20" s="200">
        <v>7565525</v>
      </c>
      <c r="V20" s="200">
        <v>7568430</v>
      </c>
      <c r="W20" s="200">
        <v>7562305</v>
      </c>
      <c r="X20" s="200">
        <v>7549425</v>
      </c>
      <c r="Y20" s="200">
        <v>7549433</v>
      </c>
      <c r="Z20" s="200">
        <v>7568710</v>
      </c>
      <c r="AA20" s="200">
        <v>7574140</v>
      </c>
      <c r="AB20" s="200">
        <v>7561910</v>
      </c>
      <c r="AC20" s="200">
        <v>7561434</v>
      </c>
      <c r="AD20" s="200">
        <v>7564985</v>
      </c>
      <c r="AE20" s="200">
        <v>7569794</v>
      </c>
      <c r="AF20" s="200">
        <v>7574586</v>
      </c>
      <c r="AG20" s="200">
        <v>7585317</v>
      </c>
      <c r="AH20" s="200">
        <v>7619567</v>
      </c>
      <c r="AI20" s="200">
        <v>7677850</v>
      </c>
      <c r="AJ20" s="200">
        <v>7754891</v>
      </c>
      <c r="AK20" s="200">
        <v>7840709</v>
      </c>
      <c r="AL20" s="200">
        <v>7905633</v>
      </c>
      <c r="AM20" s="200">
        <v>7936118</v>
      </c>
      <c r="AN20" s="200">
        <v>7948278</v>
      </c>
      <c r="AO20" s="200">
        <v>7959017</v>
      </c>
      <c r="AP20" s="200">
        <v>7968041</v>
      </c>
      <c r="AQ20" s="200">
        <v>7976789</v>
      </c>
      <c r="AR20" s="200">
        <v>7992324</v>
      </c>
      <c r="AS20" s="200">
        <v>8011566</v>
      </c>
      <c r="AT20" s="200">
        <v>8042293</v>
      </c>
      <c r="AU20" s="200">
        <v>8081957</v>
      </c>
      <c r="AV20" s="200">
        <v>8121423</v>
      </c>
      <c r="AW20" s="200">
        <v>8171966</v>
      </c>
      <c r="AX20" s="200">
        <v>8227829</v>
      </c>
      <c r="AY20" s="200">
        <v>8268641</v>
      </c>
      <c r="AZ20" s="200">
        <v>8295487</v>
      </c>
      <c r="BA20" s="200">
        <v>8321496</v>
      </c>
      <c r="BB20" s="200">
        <v>8343323</v>
      </c>
      <c r="BC20" s="200">
        <v>8363404</v>
      </c>
      <c r="BD20" s="200">
        <v>8391643</v>
      </c>
      <c r="BE20" s="200">
        <v>8429991</v>
      </c>
      <c r="BF20" s="200">
        <v>8479823</v>
      </c>
      <c r="BG20" s="200">
        <v>8546356</v>
      </c>
      <c r="BH20" s="200">
        <v>8642699</v>
      </c>
      <c r="BI20" s="200">
        <v>8736668</v>
      </c>
      <c r="BJ20" s="200">
        <v>8797566</v>
      </c>
      <c r="BK20" s="200">
        <v>8840521</v>
      </c>
      <c r="BL20" s="200">
        <v>8879920</v>
      </c>
      <c r="BM20" s="200">
        <v>8916864</v>
      </c>
      <c r="BN20" s="200">
        <v>8955797</v>
      </c>
      <c r="BO20" s="200">
        <v>9042528</v>
      </c>
    </row>
    <row r="21" spans="1:67" x14ac:dyDescent="0.2">
      <c r="A21" s="200" t="s">
        <v>192</v>
      </c>
      <c r="B21" s="200" t="s">
        <v>193</v>
      </c>
      <c r="C21" s="200" t="s">
        <v>168</v>
      </c>
      <c r="D21" s="200" t="s">
        <v>169</v>
      </c>
      <c r="E21" s="200">
        <v>3894500</v>
      </c>
      <c r="F21" s="200">
        <v>4045750</v>
      </c>
      <c r="G21" s="200">
        <v>4168150</v>
      </c>
      <c r="H21" s="200">
        <v>4293550</v>
      </c>
      <c r="I21" s="200">
        <v>4439250</v>
      </c>
      <c r="J21" s="200">
        <v>4574650</v>
      </c>
      <c r="K21" s="200">
        <v>4708150</v>
      </c>
      <c r="L21" s="200">
        <v>4832000</v>
      </c>
      <c r="M21" s="200">
        <v>4948500</v>
      </c>
      <c r="N21" s="200">
        <v>5063300</v>
      </c>
      <c r="O21" s="200">
        <v>5172050</v>
      </c>
      <c r="P21" s="200">
        <v>5282950</v>
      </c>
      <c r="Q21" s="200">
        <v>5391450</v>
      </c>
      <c r="R21" s="200">
        <v>5493900</v>
      </c>
      <c r="S21" s="200">
        <v>5594100</v>
      </c>
      <c r="T21" s="200">
        <v>5689050</v>
      </c>
      <c r="U21" s="200">
        <v>5781000</v>
      </c>
      <c r="V21" s="200">
        <v>5876150</v>
      </c>
      <c r="W21" s="200">
        <v>5976150</v>
      </c>
      <c r="X21" s="200">
        <v>6071300</v>
      </c>
      <c r="Y21" s="200">
        <v>6160500</v>
      </c>
      <c r="Z21" s="200">
        <v>6257750</v>
      </c>
      <c r="AA21" s="200">
        <v>6357550</v>
      </c>
      <c r="AB21" s="200">
        <v>6459800</v>
      </c>
      <c r="AC21" s="200">
        <v>6567850</v>
      </c>
      <c r="AD21" s="200">
        <v>6670150</v>
      </c>
      <c r="AE21" s="200">
        <v>6770300</v>
      </c>
      <c r="AF21" s="200">
        <v>6875350</v>
      </c>
      <c r="AG21" s="200">
        <v>6974600</v>
      </c>
      <c r="AH21" s="200">
        <v>7076550</v>
      </c>
      <c r="AI21" s="200">
        <v>7175200</v>
      </c>
      <c r="AJ21" s="200">
        <v>7271300</v>
      </c>
      <c r="AK21" s="200">
        <v>7382050</v>
      </c>
      <c r="AL21" s="200">
        <v>7494800</v>
      </c>
      <c r="AM21" s="200">
        <v>7596550</v>
      </c>
      <c r="AN21" s="200">
        <v>7684850</v>
      </c>
      <c r="AO21" s="200">
        <v>7763000</v>
      </c>
      <c r="AP21" s="200">
        <v>7838250</v>
      </c>
      <c r="AQ21" s="200">
        <v>7913000</v>
      </c>
      <c r="AR21" s="200">
        <v>7982750</v>
      </c>
      <c r="AS21" s="200">
        <v>8048600</v>
      </c>
      <c r="AT21" s="200">
        <v>8111200</v>
      </c>
      <c r="AU21" s="200">
        <v>8171950</v>
      </c>
      <c r="AV21" s="200">
        <v>8234100</v>
      </c>
      <c r="AW21" s="200">
        <v>8306500</v>
      </c>
      <c r="AX21" s="200">
        <v>8391850</v>
      </c>
      <c r="AY21" s="200">
        <v>8484550</v>
      </c>
      <c r="AZ21" s="200">
        <v>8581300</v>
      </c>
      <c r="BA21" s="200">
        <v>8763400</v>
      </c>
      <c r="BB21" s="200">
        <v>8947243</v>
      </c>
      <c r="BC21" s="200">
        <v>9054332</v>
      </c>
      <c r="BD21" s="200">
        <v>9173082</v>
      </c>
      <c r="BE21" s="200">
        <v>9295784</v>
      </c>
      <c r="BF21" s="200">
        <v>9416801</v>
      </c>
      <c r="BG21" s="200">
        <v>9535079</v>
      </c>
      <c r="BH21" s="200">
        <v>9649341</v>
      </c>
      <c r="BI21" s="200">
        <v>9757812</v>
      </c>
      <c r="BJ21" s="200">
        <v>9854033</v>
      </c>
      <c r="BK21" s="200">
        <v>9939771</v>
      </c>
      <c r="BL21" s="200">
        <v>10024283</v>
      </c>
      <c r="BM21" s="200">
        <v>10093121</v>
      </c>
      <c r="BN21" s="200">
        <v>10137750</v>
      </c>
      <c r="BO21" s="200">
        <v>10175016</v>
      </c>
    </row>
    <row r="22" spans="1:67" x14ac:dyDescent="0.2">
      <c r="A22" s="200" t="s">
        <v>194</v>
      </c>
      <c r="B22" s="200" t="s">
        <v>195</v>
      </c>
      <c r="C22" s="200" t="s">
        <v>168</v>
      </c>
      <c r="D22" s="200" t="s">
        <v>169</v>
      </c>
      <c r="E22" s="200">
        <v>2746628</v>
      </c>
      <c r="F22" s="200">
        <v>2815972</v>
      </c>
      <c r="G22" s="200">
        <v>2887398</v>
      </c>
      <c r="H22" s="200">
        <v>2948133</v>
      </c>
      <c r="I22" s="200">
        <v>3033221</v>
      </c>
      <c r="J22" s="200">
        <v>3118134</v>
      </c>
      <c r="K22" s="200">
        <v>3193378</v>
      </c>
      <c r="L22" s="200">
        <v>3274493</v>
      </c>
      <c r="M22" s="200">
        <v>3352397</v>
      </c>
      <c r="N22" s="200">
        <v>3424429</v>
      </c>
      <c r="O22" s="200">
        <v>3497834</v>
      </c>
      <c r="P22" s="200">
        <v>3582070</v>
      </c>
      <c r="Q22" s="200">
        <v>3579195</v>
      </c>
      <c r="R22" s="200">
        <v>3571450</v>
      </c>
      <c r="S22" s="200">
        <v>3660032</v>
      </c>
      <c r="T22" s="200">
        <v>3749232</v>
      </c>
      <c r="U22" s="200">
        <v>3830889</v>
      </c>
      <c r="V22" s="200">
        <v>3927428</v>
      </c>
      <c r="W22" s="200">
        <v>4039410</v>
      </c>
      <c r="X22" s="200">
        <v>4137437</v>
      </c>
      <c r="Y22" s="200">
        <v>4312834</v>
      </c>
      <c r="Z22" s="200">
        <v>4490743</v>
      </c>
      <c r="AA22" s="200">
        <v>4602271</v>
      </c>
      <c r="AB22" s="200">
        <v>4726506</v>
      </c>
      <c r="AC22" s="200">
        <v>4842268</v>
      </c>
      <c r="AD22" s="200">
        <v>4948024</v>
      </c>
      <c r="AE22" s="200">
        <v>5041706</v>
      </c>
      <c r="AF22" s="200">
        <v>5157769</v>
      </c>
      <c r="AG22" s="200">
        <v>5271840</v>
      </c>
      <c r="AH22" s="200">
        <v>5373697</v>
      </c>
      <c r="AI22" s="200">
        <v>5483793</v>
      </c>
      <c r="AJ22" s="200">
        <v>5594828</v>
      </c>
      <c r="AK22" s="200">
        <v>5743085</v>
      </c>
      <c r="AL22" s="200">
        <v>5555220</v>
      </c>
      <c r="AM22" s="200">
        <v>5586408</v>
      </c>
      <c r="AN22" s="200">
        <v>5932783</v>
      </c>
      <c r="AO22" s="200">
        <v>5930507</v>
      </c>
      <c r="AP22" s="200">
        <v>5923862</v>
      </c>
      <c r="AQ22" s="200">
        <v>6035340</v>
      </c>
      <c r="AR22" s="200">
        <v>6180180</v>
      </c>
      <c r="AS22" s="200">
        <v>6307659</v>
      </c>
      <c r="AT22" s="200">
        <v>6465729</v>
      </c>
      <c r="AU22" s="200">
        <v>6648938</v>
      </c>
      <c r="AV22" s="200">
        <v>6860846</v>
      </c>
      <c r="AW22" s="200">
        <v>7120496</v>
      </c>
      <c r="AX22" s="200">
        <v>7388874</v>
      </c>
      <c r="AY22" s="200">
        <v>7658190</v>
      </c>
      <c r="AZ22" s="200">
        <v>7944609</v>
      </c>
      <c r="BA22" s="200">
        <v>8278109</v>
      </c>
      <c r="BB22" s="200">
        <v>8709366</v>
      </c>
      <c r="BC22" s="200">
        <v>9126605</v>
      </c>
      <c r="BD22" s="200">
        <v>9455733</v>
      </c>
      <c r="BE22" s="200">
        <v>9795479</v>
      </c>
      <c r="BF22" s="200">
        <v>10149577</v>
      </c>
      <c r="BG22" s="200">
        <v>10494913</v>
      </c>
      <c r="BH22" s="200">
        <v>10727148</v>
      </c>
      <c r="BI22" s="200">
        <v>10903327</v>
      </c>
      <c r="BJ22" s="200">
        <v>11155593</v>
      </c>
      <c r="BK22" s="200">
        <v>11493472</v>
      </c>
      <c r="BL22" s="200">
        <v>11874838</v>
      </c>
      <c r="BM22" s="200">
        <v>12220227</v>
      </c>
      <c r="BN22" s="200">
        <v>12551213</v>
      </c>
      <c r="BO22" s="200">
        <v>12889576</v>
      </c>
    </row>
    <row r="23" spans="1:67" x14ac:dyDescent="0.2">
      <c r="A23" s="200" t="s">
        <v>39</v>
      </c>
      <c r="B23" s="200" t="s">
        <v>196</v>
      </c>
      <c r="C23" s="200" t="s">
        <v>168</v>
      </c>
      <c r="D23" s="200" t="s">
        <v>169</v>
      </c>
      <c r="E23" s="200">
        <v>9153489</v>
      </c>
      <c r="F23" s="200">
        <v>9183948</v>
      </c>
      <c r="G23" s="200">
        <v>9220578</v>
      </c>
      <c r="H23" s="200">
        <v>9289770</v>
      </c>
      <c r="I23" s="200">
        <v>9378113</v>
      </c>
      <c r="J23" s="200">
        <v>9463667</v>
      </c>
      <c r="K23" s="200">
        <v>9527807</v>
      </c>
      <c r="L23" s="200">
        <v>9580991</v>
      </c>
      <c r="M23" s="200">
        <v>9618756</v>
      </c>
      <c r="N23" s="200">
        <v>9646032</v>
      </c>
      <c r="O23" s="200">
        <v>9655549</v>
      </c>
      <c r="P23" s="200">
        <v>9673162</v>
      </c>
      <c r="Q23" s="200">
        <v>9711115</v>
      </c>
      <c r="R23" s="200">
        <v>9741720</v>
      </c>
      <c r="S23" s="200">
        <v>9772419</v>
      </c>
      <c r="T23" s="200">
        <v>9800700</v>
      </c>
      <c r="U23" s="200">
        <v>9818227</v>
      </c>
      <c r="V23" s="200">
        <v>9830358</v>
      </c>
      <c r="W23" s="200">
        <v>9839534</v>
      </c>
      <c r="X23" s="200">
        <v>9848382</v>
      </c>
      <c r="Y23" s="200">
        <v>9859242</v>
      </c>
      <c r="Z23" s="200">
        <v>9858982</v>
      </c>
      <c r="AA23" s="200">
        <v>9856303</v>
      </c>
      <c r="AB23" s="200">
        <v>9855520</v>
      </c>
      <c r="AC23" s="200">
        <v>9855372</v>
      </c>
      <c r="AD23" s="200">
        <v>9858308</v>
      </c>
      <c r="AE23" s="200">
        <v>9861823</v>
      </c>
      <c r="AF23" s="200">
        <v>9870234</v>
      </c>
      <c r="AG23" s="200">
        <v>9901664</v>
      </c>
      <c r="AH23" s="200">
        <v>9937697</v>
      </c>
      <c r="AI23" s="200">
        <v>9967379</v>
      </c>
      <c r="AJ23" s="200">
        <v>10004486</v>
      </c>
      <c r="AK23" s="200">
        <v>10045158</v>
      </c>
      <c r="AL23" s="200">
        <v>10084475</v>
      </c>
      <c r="AM23" s="200">
        <v>10115603</v>
      </c>
      <c r="AN23" s="200">
        <v>10136811</v>
      </c>
      <c r="AO23" s="200">
        <v>10156637</v>
      </c>
      <c r="AP23" s="200">
        <v>10181245</v>
      </c>
      <c r="AQ23" s="200">
        <v>10203008</v>
      </c>
      <c r="AR23" s="200">
        <v>10226419</v>
      </c>
      <c r="AS23" s="200">
        <v>10251250</v>
      </c>
      <c r="AT23" s="200">
        <v>10286570</v>
      </c>
      <c r="AU23" s="200">
        <v>10332785</v>
      </c>
      <c r="AV23" s="200">
        <v>10376133</v>
      </c>
      <c r="AW23" s="200">
        <v>10421137</v>
      </c>
      <c r="AX23" s="200">
        <v>10478617</v>
      </c>
      <c r="AY23" s="200">
        <v>10547958</v>
      </c>
      <c r="AZ23" s="200">
        <v>10625700</v>
      </c>
      <c r="BA23" s="200">
        <v>10709973</v>
      </c>
      <c r="BB23" s="200">
        <v>10796493</v>
      </c>
      <c r="BC23" s="200">
        <v>10895586</v>
      </c>
      <c r="BD23" s="200">
        <v>11038264</v>
      </c>
      <c r="BE23" s="200">
        <v>11106932</v>
      </c>
      <c r="BF23" s="200">
        <v>11159407</v>
      </c>
      <c r="BG23" s="200">
        <v>11209057</v>
      </c>
      <c r="BH23" s="200">
        <v>11274196</v>
      </c>
      <c r="BI23" s="200">
        <v>11331422</v>
      </c>
      <c r="BJ23" s="200">
        <v>11375158</v>
      </c>
      <c r="BK23" s="200">
        <v>11427054</v>
      </c>
      <c r="BL23" s="200">
        <v>11488980</v>
      </c>
      <c r="BM23" s="200">
        <v>11538604</v>
      </c>
      <c r="BN23" s="200">
        <v>11592952</v>
      </c>
      <c r="BO23" s="200">
        <v>11669446</v>
      </c>
    </row>
    <row r="24" spans="1:67" x14ac:dyDescent="0.2">
      <c r="A24" s="200" t="s">
        <v>197</v>
      </c>
      <c r="B24" s="200" t="s">
        <v>198</v>
      </c>
      <c r="C24" s="200" t="s">
        <v>168</v>
      </c>
      <c r="D24" s="200" t="s">
        <v>169</v>
      </c>
      <c r="E24" s="200">
        <v>2512284</v>
      </c>
      <c r="F24" s="200">
        <v>2551216</v>
      </c>
      <c r="G24" s="200">
        <v>2593302</v>
      </c>
      <c r="H24" s="200">
        <v>2638082</v>
      </c>
      <c r="I24" s="200">
        <v>2685619</v>
      </c>
      <c r="J24" s="200">
        <v>2735843</v>
      </c>
      <c r="K24" s="200">
        <v>2788642</v>
      </c>
      <c r="L24" s="200">
        <v>2843739</v>
      </c>
      <c r="M24" s="200">
        <v>2901218</v>
      </c>
      <c r="N24" s="200">
        <v>2961166</v>
      </c>
      <c r="O24" s="200">
        <v>3023443</v>
      </c>
      <c r="P24" s="200">
        <v>3088381</v>
      </c>
      <c r="Q24" s="200">
        <v>3156408</v>
      </c>
      <c r="R24" s="200">
        <v>3227380</v>
      </c>
      <c r="S24" s="200">
        <v>3301276</v>
      </c>
      <c r="T24" s="200">
        <v>3378703</v>
      </c>
      <c r="U24" s="200">
        <v>3460329</v>
      </c>
      <c r="V24" s="200">
        <v>3546454</v>
      </c>
      <c r="W24" s="200">
        <v>3636927</v>
      </c>
      <c r="X24" s="200">
        <v>3732394</v>
      </c>
      <c r="Y24" s="200">
        <v>3833939</v>
      </c>
      <c r="Z24" s="200">
        <v>3941569</v>
      </c>
      <c r="AA24" s="200">
        <v>4054385</v>
      </c>
      <c r="AB24" s="200">
        <v>4171526</v>
      </c>
      <c r="AC24" s="200">
        <v>4293070</v>
      </c>
      <c r="AD24" s="200">
        <v>4419552</v>
      </c>
      <c r="AE24" s="200">
        <v>4551382</v>
      </c>
      <c r="AF24" s="200">
        <v>4688787</v>
      </c>
      <c r="AG24" s="200">
        <v>4831624</v>
      </c>
      <c r="AH24" s="200">
        <v>4979680</v>
      </c>
      <c r="AI24" s="200">
        <v>5133419</v>
      </c>
      <c r="AJ24" s="200">
        <v>5293046</v>
      </c>
      <c r="AK24" s="200">
        <v>5457778</v>
      </c>
      <c r="AL24" s="200">
        <v>5706181</v>
      </c>
      <c r="AM24" s="200">
        <v>5923394</v>
      </c>
      <c r="AN24" s="200">
        <v>6046511</v>
      </c>
      <c r="AO24" s="200">
        <v>6203860</v>
      </c>
      <c r="AP24" s="200">
        <v>6387026</v>
      </c>
      <c r="AQ24" s="200">
        <v>6584183</v>
      </c>
      <c r="AR24" s="200">
        <v>6788589</v>
      </c>
      <c r="AS24" s="200">
        <v>6998023</v>
      </c>
      <c r="AT24" s="200">
        <v>7212041</v>
      </c>
      <c r="AU24" s="200">
        <v>7431783</v>
      </c>
      <c r="AV24" s="200">
        <v>7659208</v>
      </c>
      <c r="AW24" s="200">
        <v>7894554</v>
      </c>
      <c r="AX24" s="200">
        <v>8149419</v>
      </c>
      <c r="AY24" s="200">
        <v>8402631</v>
      </c>
      <c r="AZ24" s="200">
        <v>8647761</v>
      </c>
      <c r="BA24" s="200">
        <v>8906469</v>
      </c>
      <c r="BB24" s="200">
        <v>9172514</v>
      </c>
      <c r="BC24" s="200">
        <v>9445710</v>
      </c>
      <c r="BD24" s="200">
        <v>9726380</v>
      </c>
      <c r="BE24" s="200">
        <v>10014078</v>
      </c>
      <c r="BF24" s="200">
        <v>10308730</v>
      </c>
      <c r="BG24" s="200">
        <v>10614844</v>
      </c>
      <c r="BH24" s="200">
        <v>10932783</v>
      </c>
      <c r="BI24" s="200">
        <v>11260085</v>
      </c>
      <c r="BJ24" s="200">
        <v>11596779</v>
      </c>
      <c r="BK24" s="200">
        <v>11940683</v>
      </c>
      <c r="BL24" s="200">
        <v>12290444</v>
      </c>
      <c r="BM24" s="200">
        <v>12643123</v>
      </c>
      <c r="BN24" s="200">
        <v>12996895</v>
      </c>
      <c r="BO24" s="200">
        <v>13352864</v>
      </c>
    </row>
    <row r="25" spans="1:67" x14ac:dyDescent="0.2">
      <c r="A25" s="200" t="s">
        <v>199</v>
      </c>
      <c r="B25" s="200" t="s">
        <v>200</v>
      </c>
      <c r="C25" s="200" t="s">
        <v>168</v>
      </c>
      <c r="D25" s="200" t="s">
        <v>169</v>
      </c>
      <c r="E25" s="200">
        <v>4783259</v>
      </c>
      <c r="F25" s="200">
        <v>4852833</v>
      </c>
      <c r="G25" s="200">
        <v>4924497</v>
      </c>
      <c r="H25" s="200">
        <v>4998671</v>
      </c>
      <c r="I25" s="200">
        <v>5076111</v>
      </c>
      <c r="J25" s="200">
        <v>5157929</v>
      </c>
      <c r="K25" s="200">
        <v>5242797</v>
      </c>
      <c r="L25" s="200">
        <v>5330613</v>
      </c>
      <c r="M25" s="200">
        <v>5422119</v>
      </c>
      <c r="N25" s="200">
        <v>5515747</v>
      </c>
      <c r="O25" s="200">
        <v>5611666</v>
      </c>
      <c r="P25" s="200">
        <v>5707793</v>
      </c>
      <c r="Q25" s="200">
        <v>5805283</v>
      </c>
      <c r="R25" s="200">
        <v>5907742</v>
      </c>
      <c r="S25" s="200">
        <v>6018141</v>
      </c>
      <c r="T25" s="200">
        <v>6138444</v>
      </c>
      <c r="U25" s="200">
        <v>6269765</v>
      </c>
      <c r="V25" s="200">
        <v>6416569</v>
      </c>
      <c r="W25" s="200">
        <v>6577779</v>
      </c>
      <c r="X25" s="200">
        <v>6749939</v>
      </c>
      <c r="Y25" s="200">
        <v>6932967</v>
      </c>
      <c r="Z25" s="200">
        <v>7123730</v>
      </c>
      <c r="AA25" s="200">
        <v>7321817</v>
      </c>
      <c r="AB25" s="200">
        <v>7531184</v>
      </c>
      <c r="AC25" s="200">
        <v>7751476</v>
      </c>
      <c r="AD25" s="200">
        <v>7979185</v>
      </c>
      <c r="AE25" s="200">
        <v>8207827</v>
      </c>
      <c r="AF25" s="200">
        <v>8434996</v>
      </c>
      <c r="AG25" s="200">
        <v>8663720</v>
      </c>
      <c r="AH25" s="200">
        <v>8895234</v>
      </c>
      <c r="AI25" s="200">
        <v>9131361</v>
      </c>
      <c r="AJ25" s="200">
        <v>9365064</v>
      </c>
      <c r="AK25" s="200">
        <v>9598555</v>
      </c>
      <c r="AL25" s="200">
        <v>9840075</v>
      </c>
      <c r="AM25" s="200">
        <v>10091256</v>
      </c>
      <c r="AN25" s="200">
        <v>10353263</v>
      </c>
      <c r="AO25" s="200">
        <v>10621210</v>
      </c>
      <c r="AP25" s="200">
        <v>10897353</v>
      </c>
      <c r="AQ25" s="200">
        <v>11201063</v>
      </c>
      <c r="AR25" s="200">
        <v>11533554</v>
      </c>
      <c r="AS25" s="200">
        <v>11882888</v>
      </c>
      <c r="AT25" s="200">
        <v>12249764</v>
      </c>
      <c r="AU25" s="200">
        <v>12632269</v>
      </c>
      <c r="AV25" s="200">
        <v>13030591</v>
      </c>
      <c r="AW25" s="200">
        <v>13445977</v>
      </c>
      <c r="AX25" s="200">
        <v>13876127</v>
      </c>
      <c r="AY25" s="200">
        <v>14316242</v>
      </c>
      <c r="AZ25" s="200">
        <v>14757074</v>
      </c>
      <c r="BA25" s="200">
        <v>15197915</v>
      </c>
      <c r="BB25" s="200">
        <v>15650022</v>
      </c>
      <c r="BC25" s="200">
        <v>16116845</v>
      </c>
      <c r="BD25" s="200">
        <v>16602651</v>
      </c>
      <c r="BE25" s="200">
        <v>17113732</v>
      </c>
      <c r="BF25" s="200">
        <v>17636408</v>
      </c>
      <c r="BG25" s="200">
        <v>18169842</v>
      </c>
      <c r="BH25" s="200">
        <v>18718019</v>
      </c>
      <c r="BI25" s="200">
        <v>19275498</v>
      </c>
      <c r="BJ25" s="200">
        <v>19835858</v>
      </c>
      <c r="BK25" s="200">
        <v>20392723</v>
      </c>
      <c r="BL25" s="200">
        <v>20951639</v>
      </c>
      <c r="BM25" s="200">
        <v>21522626</v>
      </c>
      <c r="BN25" s="200">
        <v>22100683</v>
      </c>
      <c r="BO25" s="200">
        <v>22673762</v>
      </c>
    </row>
    <row r="26" spans="1:67" x14ac:dyDescent="0.2">
      <c r="A26" s="200" t="s">
        <v>201</v>
      </c>
      <c r="B26" s="200" t="s">
        <v>202</v>
      </c>
      <c r="C26" s="200" t="s">
        <v>168</v>
      </c>
      <c r="D26" s="200" t="s">
        <v>169</v>
      </c>
      <c r="E26" s="200">
        <v>50396429</v>
      </c>
      <c r="F26" s="200">
        <v>51882769</v>
      </c>
      <c r="G26" s="200">
        <v>53461661</v>
      </c>
      <c r="H26" s="200">
        <v>55094115</v>
      </c>
      <c r="I26" s="200">
        <v>56774465</v>
      </c>
      <c r="J26" s="200">
        <v>58500159</v>
      </c>
      <c r="K26" s="200">
        <v>60265259</v>
      </c>
      <c r="L26" s="200">
        <v>62104488</v>
      </c>
      <c r="M26" s="200">
        <v>63995652</v>
      </c>
      <c r="N26" s="200">
        <v>65866908</v>
      </c>
      <c r="O26" s="200">
        <v>67541860</v>
      </c>
      <c r="P26" s="200">
        <v>68376204</v>
      </c>
      <c r="Q26" s="200">
        <v>69346705</v>
      </c>
      <c r="R26" s="200">
        <v>71144818</v>
      </c>
      <c r="S26" s="200">
        <v>72947807</v>
      </c>
      <c r="T26" s="200">
        <v>74700345</v>
      </c>
      <c r="U26" s="200">
        <v>76380080</v>
      </c>
      <c r="V26" s="200">
        <v>78137788</v>
      </c>
      <c r="W26" s="200">
        <v>80007550</v>
      </c>
      <c r="X26" s="200">
        <v>81908151</v>
      </c>
      <c r="Y26" s="200">
        <v>83929765</v>
      </c>
      <c r="Z26" s="200">
        <v>86154836</v>
      </c>
      <c r="AA26" s="200">
        <v>88555336</v>
      </c>
      <c r="AB26" s="200">
        <v>91045478</v>
      </c>
      <c r="AC26" s="200">
        <v>93534239</v>
      </c>
      <c r="AD26" s="200">
        <v>95959099</v>
      </c>
      <c r="AE26" s="200">
        <v>98271746</v>
      </c>
      <c r="AF26" s="200">
        <v>100490256</v>
      </c>
      <c r="AG26" s="200">
        <v>102688833</v>
      </c>
      <c r="AH26" s="200">
        <v>104893674</v>
      </c>
      <c r="AI26" s="200">
        <v>107147651</v>
      </c>
      <c r="AJ26" s="200">
        <v>109242834</v>
      </c>
      <c r="AK26" s="200">
        <v>111272102</v>
      </c>
      <c r="AL26" s="200">
        <v>113418757</v>
      </c>
      <c r="AM26" s="200">
        <v>115614891</v>
      </c>
      <c r="AN26" s="200">
        <v>117793338</v>
      </c>
      <c r="AO26" s="200">
        <v>119876868</v>
      </c>
      <c r="AP26" s="200">
        <v>122039226</v>
      </c>
      <c r="AQ26" s="200">
        <v>124350471</v>
      </c>
      <c r="AR26" s="200">
        <v>126754824</v>
      </c>
      <c r="AS26" s="200">
        <v>129193327</v>
      </c>
      <c r="AT26" s="200">
        <v>131670484</v>
      </c>
      <c r="AU26" s="200">
        <v>134139826</v>
      </c>
      <c r="AV26" s="200">
        <v>136503206</v>
      </c>
      <c r="AW26" s="200">
        <v>138789725</v>
      </c>
      <c r="AX26" s="200">
        <v>140912590</v>
      </c>
      <c r="AY26" s="200">
        <v>142628831</v>
      </c>
      <c r="AZ26" s="200">
        <v>144135934</v>
      </c>
      <c r="BA26" s="200">
        <v>145421318</v>
      </c>
      <c r="BB26" s="200">
        <v>146706810</v>
      </c>
      <c r="BC26" s="200">
        <v>148391139</v>
      </c>
      <c r="BD26" s="200">
        <v>150211005</v>
      </c>
      <c r="BE26" s="200">
        <v>152090649</v>
      </c>
      <c r="BF26" s="200">
        <v>154030139</v>
      </c>
      <c r="BG26" s="200">
        <v>155961299</v>
      </c>
      <c r="BH26" s="200">
        <v>157830000</v>
      </c>
      <c r="BI26" s="200">
        <v>159784568</v>
      </c>
      <c r="BJ26" s="200">
        <v>161793964</v>
      </c>
      <c r="BK26" s="200">
        <v>163683958</v>
      </c>
      <c r="BL26" s="200">
        <v>165516222</v>
      </c>
      <c r="BM26" s="200">
        <v>167420951</v>
      </c>
      <c r="BN26" s="200">
        <v>169356251</v>
      </c>
      <c r="BO26" s="200">
        <v>171186372</v>
      </c>
    </row>
    <row r="27" spans="1:67" x14ac:dyDescent="0.2">
      <c r="A27" s="200" t="s">
        <v>29</v>
      </c>
      <c r="B27" s="200" t="s">
        <v>203</v>
      </c>
      <c r="C27" s="200" t="s">
        <v>168</v>
      </c>
      <c r="D27" s="200" t="s">
        <v>169</v>
      </c>
      <c r="E27" s="200">
        <v>7867374</v>
      </c>
      <c r="F27" s="200">
        <v>7943118</v>
      </c>
      <c r="G27" s="200">
        <v>8012946</v>
      </c>
      <c r="H27" s="200">
        <v>8078145</v>
      </c>
      <c r="I27" s="200">
        <v>8144340</v>
      </c>
      <c r="J27" s="200">
        <v>8204168</v>
      </c>
      <c r="K27" s="200">
        <v>8258057</v>
      </c>
      <c r="L27" s="200">
        <v>8310226</v>
      </c>
      <c r="M27" s="200">
        <v>8369603</v>
      </c>
      <c r="N27" s="200">
        <v>8434172</v>
      </c>
      <c r="O27" s="200">
        <v>8489574</v>
      </c>
      <c r="P27" s="200">
        <v>8536395</v>
      </c>
      <c r="Q27" s="200">
        <v>8576200</v>
      </c>
      <c r="R27" s="200">
        <v>8620967</v>
      </c>
      <c r="S27" s="200">
        <v>8678745</v>
      </c>
      <c r="T27" s="200">
        <v>8720742</v>
      </c>
      <c r="U27" s="200">
        <v>8758599</v>
      </c>
      <c r="V27" s="200">
        <v>8804183</v>
      </c>
      <c r="W27" s="200">
        <v>8814032</v>
      </c>
      <c r="X27" s="200">
        <v>8825940</v>
      </c>
      <c r="Y27" s="200">
        <v>8861535</v>
      </c>
      <c r="Z27" s="200">
        <v>8891117</v>
      </c>
      <c r="AA27" s="200">
        <v>8917457</v>
      </c>
      <c r="AB27" s="200">
        <v>8939738</v>
      </c>
      <c r="AC27" s="200">
        <v>8960679</v>
      </c>
      <c r="AD27" s="200">
        <v>8960547</v>
      </c>
      <c r="AE27" s="200">
        <v>8958171</v>
      </c>
      <c r="AF27" s="200">
        <v>8971359</v>
      </c>
      <c r="AG27" s="200">
        <v>8981446</v>
      </c>
      <c r="AH27" s="200">
        <v>8876972</v>
      </c>
      <c r="AI27" s="200">
        <v>8718289</v>
      </c>
      <c r="AJ27" s="200">
        <v>8632367</v>
      </c>
      <c r="AK27" s="200">
        <v>8540164</v>
      </c>
      <c r="AL27" s="200">
        <v>8472313</v>
      </c>
      <c r="AM27" s="200">
        <v>8443591</v>
      </c>
      <c r="AN27" s="200">
        <v>8406067</v>
      </c>
      <c r="AO27" s="200">
        <v>8362826</v>
      </c>
      <c r="AP27" s="200">
        <v>8312068</v>
      </c>
      <c r="AQ27" s="200">
        <v>8256786</v>
      </c>
      <c r="AR27" s="200">
        <v>8210624</v>
      </c>
      <c r="AS27" s="200">
        <v>8170172</v>
      </c>
      <c r="AT27" s="200">
        <v>8009142</v>
      </c>
      <c r="AU27" s="200">
        <v>7837161</v>
      </c>
      <c r="AV27" s="200">
        <v>7775327</v>
      </c>
      <c r="AW27" s="200">
        <v>7716860</v>
      </c>
      <c r="AX27" s="200">
        <v>7658972</v>
      </c>
      <c r="AY27" s="200">
        <v>7601022</v>
      </c>
      <c r="AZ27" s="200">
        <v>7545338</v>
      </c>
      <c r="BA27" s="200">
        <v>7492561</v>
      </c>
      <c r="BB27" s="200">
        <v>7444443</v>
      </c>
      <c r="BC27" s="200">
        <v>7395599</v>
      </c>
      <c r="BD27" s="200">
        <v>7348328</v>
      </c>
      <c r="BE27" s="200">
        <v>7305888</v>
      </c>
      <c r="BF27" s="200">
        <v>7265115</v>
      </c>
      <c r="BG27" s="200">
        <v>7223938</v>
      </c>
      <c r="BH27" s="200">
        <v>7177991</v>
      </c>
      <c r="BI27" s="200">
        <v>7127822</v>
      </c>
      <c r="BJ27" s="200">
        <v>7075947</v>
      </c>
      <c r="BK27" s="200">
        <v>7025037</v>
      </c>
      <c r="BL27" s="200">
        <v>6975761</v>
      </c>
      <c r="BM27" s="200">
        <v>6934015</v>
      </c>
      <c r="BN27" s="200">
        <v>6877743</v>
      </c>
      <c r="BO27" s="200">
        <v>6465097</v>
      </c>
    </row>
    <row r="28" spans="1:67" x14ac:dyDescent="0.2">
      <c r="A28" s="200" t="s">
        <v>204</v>
      </c>
      <c r="B28" s="200" t="s">
        <v>205</v>
      </c>
      <c r="C28" s="200" t="s">
        <v>168</v>
      </c>
      <c r="D28" s="200" t="s">
        <v>169</v>
      </c>
      <c r="E28" s="200">
        <v>160691</v>
      </c>
      <c r="F28" s="200">
        <v>166970</v>
      </c>
      <c r="G28" s="200">
        <v>173359</v>
      </c>
      <c r="H28" s="200">
        <v>179891</v>
      </c>
      <c r="I28" s="200">
        <v>186587</v>
      </c>
      <c r="J28" s="200">
        <v>193012</v>
      </c>
      <c r="K28" s="200">
        <v>199019</v>
      </c>
      <c r="L28" s="200">
        <v>204916</v>
      </c>
      <c r="M28" s="200">
        <v>210801</v>
      </c>
      <c r="N28" s="200">
        <v>216696</v>
      </c>
      <c r="O28" s="200">
        <v>222555</v>
      </c>
      <c r="P28" s="200">
        <v>230992</v>
      </c>
      <c r="Q28" s="200">
        <v>243143</v>
      </c>
      <c r="R28" s="200">
        <v>256632</v>
      </c>
      <c r="S28" s="200">
        <v>270627</v>
      </c>
      <c r="T28" s="200">
        <v>285116</v>
      </c>
      <c r="U28" s="200">
        <v>300044</v>
      </c>
      <c r="V28" s="200">
        <v>315337</v>
      </c>
      <c r="W28" s="200">
        <v>330912</v>
      </c>
      <c r="X28" s="200">
        <v>346697</v>
      </c>
      <c r="Y28" s="200">
        <v>362595</v>
      </c>
      <c r="Z28" s="200">
        <v>377430</v>
      </c>
      <c r="AA28" s="200">
        <v>391017</v>
      </c>
      <c r="AB28" s="200">
        <v>404772</v>
      </c>
      <c r="AC28" s="200">
        <v>419217</v>
      </c>
      <c r="AD28" s="200">
        <v>434375</v>
      </c>
      <c r="AE28" s="200">
        <v>450196</v>
      </c>
      <c r="AF28" s="200">
        <v>466565</v>
      </c>
      <c r="AG28" s="200">
        <v>483337</v>
      </c>
      <c r="AH28" s="200">
        <v>500349</v>
      </c>
      <c r="AI28" s="200">
        <v>517418</v>
      </c>
      <c r="AJ28" s="200">
        <v>535415</v>
      </c>
      <c r="AK28" s="200">
        <v>554470</v>
      </c>
      <c r="AL28" s="200">
        <v>573755</v>
      </c>
      <c r="AM28" s="200">
        <v>593254</v>
      </c>
      <c r="AN28" s="200">
        <v>612934</v>
      </c>
      <c r="AO28" s="200">
        <v>632756</v>
      </c>
      <c r="AP28" s="200">
        <v>652643</v>
      </c>
      <c r="AQ28" s="200">
        <v>672484</v>
      </c>
      <c r="AR28" s="200">
        <v>692133</v>
      </c>
      <c r="AS28" s="200">
        <v>711442</v>
      </c>
      <c r="AT28" s="200">
        <v>730257</v>
      </c>
      <c r="AU28" s="200">
        <v>748324</v>
      </c>
      <c r="AV28" s="200">
        <v>778256</v>
      </c>
      <c r="AW28" s="200">
        <v>833451</v>
      </c>
      <c r="AX28" s="200">
        <v>901921</v>
      </c>
      <c r="AY28" s="200">
        <v>970981</v>
      </c>
      <c r="AZ28" s="200">
        <v>1040532</v>
      </c>
      <c r="BA28" s="200">
        <v>1110343</v>
      </c>
      <c r="BB28" s="200">
        <v>1179453</v>
      </c>
      <c r="BC28" s="200">
        <v>1213645</v>
      </c>
      <c r="BD28" s="200">
        <v>1212077</v>
      </c>
      <c r="BE28" s="200">
        <v>1224939</v>
      </c>
      <c r="BF28" s="200">
        <v>1261673</v>
      </c>
      <c r="BG28" s="200">
        <v>1311134</v>
      </c>
      <c r="BH28" s="200">
        <v>1362142</v>
      </c>
      <c r="BI28" s="200">
        <v>1409661</v>
      </c>
      <c r="BJ28" s="200">
        <v>1456834</v>
      </c>
      <c r="BK28" s="200">
        <v>1487340</v>
      </c>
      <c r="BL28" s="200">
        <v>1494188</v>
      </c>
      <c r="BM28" s="200">
        <v>1477469</v>
      </c>
      <c r="BN28" s="200">
        <v>1463265</v>
      </c>
      <c r="BO28" s="200">
        <v>1472233</v>
      </c>
    </row>
    <row r="29" spans="1:67" x14ac:dyDescent="0.2">
      <c r="A29" s="200" t="s">
        <v>206</v>
      </c>
      <c r="B29" s="200" t="s">
        <v>207</v>
      </c>
      <c r="C29" s="200" t="s">
        <v>168</v>
      </c>
      <c r="D29" s="200" t="s">
        <v>169</v>
      </c>
      <c r="E29" s="200">
        <v>114500</v>
      </c>
      <c r="F29" s="200">
        <v>120216</v>
      </c>
      <c r="G29" s="200">
        <v>126305</v>
      </c>
      <c r="H29" s="200">
        <v>132639</v>
      </c>
      <c r="I29" s="200">
        <v>138785</v>
      </c>
      <c r="J29" s="200">
        <v>144849</v>
      </c>
      <c r="K29" s="200">
        <v>151323</v>
      </c>
      <c r="L29" s="200">
        <v>158197</v>
      </c>
      <c r="M29" s="200">
        <v>165456</v>
      </c>
      <c r="N29" s="200">
        <v>172745</v>
      </c>
      <c r="O29" s="200">
        <v>179129</v>
      </c>
      <c r="P29" s="200">
        <v>184435</v>
      </c>
      <c r="Q29" s="200">
        <v>189181</v>
      </c>
      <c r="R29" s="200">
        <v>193563</v>
      </c>
      <c r="S29" s="200">
        <v>197767</v>
      </c>
      <c r="T29" s="200">
        <v>201881</v>
      </c>
      <c r="U29" s="200">
        <v>206096</v>
      </c>
      <c r="V29" s="200">
        <v>210534</v>
      </c>
      <c r="W29" s="200">
        <v>215016</v>
      </c>
      <c r="X29" s="200">
        <v>219426</v>
      </c>
      <c r="Y29" s="200">
        <v>223752</v>
      </c>
      <c r="Z29" s="200">
        <v>227956</v>
      </c>
      <c r="AA29" s="200">
        <v>232177</v>
      </c>
      <c r="AB29" s="200">
        <v>236586</v>
      </c>
      <c r="AC29" s="200">
        <v>241166</v>
      </c>
      <c r="AD29" s="200">
        <v>245935</v>
      </c>
      <c r="AE29" s="200">
        <v>250804</v>
      </c>
      <c r="AF29" s="200">
        <v>255618</v>
      </c>
      <c r="AG29" s="200">
        <v>260452</v>
      </c>
      <c r="AH29" s="200">
        <v>265493</v>
      </c>
      <c r="AI29" s="200">
        <v>270679</v>
      </c>
      <c r="AJ29" s="200">
        <v>276058</v>
      </c>
      <c r="AK29" s="200">
        <v>281973</v>
      </c>
      <c r="AL29" s="200">
        <v>288164</v>
      </c>
      <c r="AM29" s="200">
        <v>293997</v>
      </c>
      <c r="AN29" s="200">
        <v>299554</v>
      </c>
      <c r="AO29" s="200">
        <v>304933</v>
      </c>
      <c r="AP29" s="200">
        <v>310171</v>
      </c>
      <c r="AQ29" s="200">
        <v>315398</v>
      </c>
      <c r="AR29" s="200">
        <v>320272</v>
      </c>
      <c r="AS29" s="200">
        <v>325014</v>
      </c>
      <c r="AT29" s="200">
        <v>329626</v>
      </c>
      <c r="AU29" s="200">
        <v>334002</v>
      </c>
      <c r="AV29" s="200">
        <v>338490</v>
      </c>
      <c r="AW29" s="200">
        <v>343089</v>
      </c>
      <c r="AX29" s="200">
        <v>347804</v>
      </c>
      <c r="AY29" s="200">
        <v>352664</v>
      </c>
      <c r="AZ29" s="200">
        <v>357666</v>
      </c>
      <c r="BA29" s="200">
        <v>362795</v>
      </c>
      <c r="BB29" s="200">
        <v>368057</v>
      </c>
      <c r="BC29" s="200">
        <v>373272</v>
      </c>
      <c r="BD29" s="200">
        <v>377950</v>
      </c>
      <c r="BE29" s="200">
        <v>382061</v>
      </c>
      <c r="BF29" s="200">
        <v>385650</v>
      </c>
      <c r="BG29" s="200">
        <v>389131</v>
      </c>
      <c r="BH29" s="200">
        <v>392697</v>
      </c>
      <c r="BI29" s="200">
        <v>395976</v>
      </c>
      <c r="BJ29" s="200">
        <v>399020</v>
      </c>
      <c r="BK29" s="200">
        <v>401906</v>
      </c>
      <c r="BL29" s="200">
        <v>404557</v>
      </c>
      <c r="BM29" s="200">
        <v>406471</v>
      </c>
      <c r="BN29" s="200">
        <v>407906</v>
      </c>
      <c r="BO29" s="200">
        <v>409984</v>
      </c>
    </row>
    <row r="30" spans="1:67" x14ac:dyDescent="0.2">
      <c r="A30" s="200" t="s">
        <v>100</v>
      </c>
      <c r="B30" s="200" t="s">
        <v>208</v>
      </c>
      <c r="C30" s="200" t="s">
        <v>168</v>
      </c>
      <c r="D30" s="200" t="s">
        <v>169</v>
      </c>
      <c r="E30" s="200">
        <v>3262539</v>
      </c>
      <c r="F30" s="200">
        <v>3325333</v>
      </c>
      <c r="G30" s="200">
        <v>3387512</v>
      </c>
      <c r="H30" s="200">
        <v>3448532</v>
      </c>
      <c r="I30" s="200">
        <v>3507959</v>
      </c>
      <c r="J30" s="200">
        <v>3565517</v>
      </c>
      <c r="K30" s="200">
        <v>3620849</v>
      </c>
      <c r="L30" s="200">
        <v>3673367</v>
      </c>
      <c r="M30" s="200">
        <v>3723067</v>
      </c>
      <c r="N30" s="200">
        <v>3770376</v>
      </c>
      <c r="O30" s="200">
        <v>3815561</v>
      </c>
      <c r="P30" s="200">
        <v>3859242</v>
      </c>
      <c r="Q30" s="200">
        <v>3901895</v>
      </c>
      <c r="R30" s="200">
        <v>3943152</v>
      </c>
      <c r="S30" s="200">
        <v>3983063</v>
      </c>
      <c r="T30" s="200">
        <v>4022090</v>
      </c>
      <c r="U30" s="200">
        <v>4060039</v>
      </c>
      <c r="V30" s="200">
        <v>4096516</v>
      </c>
      <c r="W30" s="200">
        <v>4131521</v>
      </c>
      <c r="X30" s="200">
        <v>4165511</v>
      </c>
      <c r="Y30" s="200">
        <v>4199820</v>
      </c>
      <c r="Z30" s="200">
        <v>4235970</v>
      </c>
      <c r="AA30" s="200">
        <v>4274013</v>
      </c>
      <c r="AB30" s="200">
        <v>4312521</v>
      </c>
      <c r="AC30" s="200">
        <v>4349597</v>
      </c>
      <c r="AD30" s="200">
        <v>4383306</v>
      </c>
      <c r="AE30" s="200">
        <v>4413374</v>
      </c>
      <c r="AF30" s="200">
        <v>4440300</v>
      </c>
      <c r="AG30" s="200">
        <v>4463320</v>
      </c>
      <c r="AH30" s="200">
        <v>4481230</v>
      </c>
      <c r="AI30" s="200">
        <v>4494310</v>
      </c>
      <c r="AJ30" s="200">
        <v>4502386</v>
      </c>
      <c r="AK30" s="200">
        <v>4275730</v>
      </c>
      <c r="AL30" s="200">
        <v>3942981</v>
      </c>
      <c r="AM30" s="200">
        <v>3762330</v>
      </c>
      <c r="AN30" s="200">
        <v>3750527</v>
      </c>
      <c r="AO30" s="200">
        <v>3907751</v>
      </c>
      <c r="AP30" s="200">
        <v>4047748</v>
      </c>
      <c r="AQ30" s="200">
        <v>4115059</v>
      </c>
      <c r="AR30" s="200">
        <v>4153014</v>
      </c>
      <c r="AS30" s="200">
        <v>4179350</v>
      </c>
      <c r="AT30" s="200">
        <v>4194932</v>
      </c>
      <c r="AU30" s="200">
        <v>4198410</v>
      </c>
      <c r="AV30" s="200">
        <v>4183757</v>
      </c>
      <c r="AW30" s="200">
        <v>4142860</v>
      </c>
      <c r="AX30" s="200">
        <v>4094297</v>
      </c>
      <c r="AY30" s="200">
        <v>4058086</v>
      </c>
      <c r="AZ30" s="200">
        <v>4007876</v>
      </c>
      <c r="BA30" s="200">
        <v>3943392</v>
      </c>
      <c r="BB30" s="200">
        <v>3877750</v>
      </c>
      <c r="BC30" s="200">
        <v>3811088</v>
      </c>
      <c r="BD30" s="200">
        <v>3743142</v>
      </c>
      <c r="BE30" s="200">
        <v>3674374</v>
      </c>
      <c r="BF30" s="200">
        <v>3617559</v>
      </c>
      <c r="BG30" s="200">
        <v>3571068</v>
      </c>
      <c r="BH30" s="200">
        <v>3524324</v>
      </c>
      <c r="BI30" s="200">
        <v>3480986</v>
      </c>
      <c r="BJ30" s="200">
        <v>3440027</v>
      </c>
      <c r="BK30" s="200">
        <v>3400129</v>
      </c>
      <c r="BL30" s="200">
        <v>3360711</v>
      </c>
      <c r="BM30" s="200">
        <v>3318407</v>
      </c>
      <c r="BN30" s="200">
        <v>3270943</v>
      </c>
      <c r="BO30" s="200">
        <v>3233526</v>
      </c>
    </row>
    <row r="31" spans="1:67" x14ac:dyDescent="0.2">
      <c r="A31" s="200" t="s">
        <v>209</v>
      </c>
      <c r="B31" s="200" t="s">
        <v>210</v>
      </c>
      <c r="C31" s="200" t="s">
        <v>168</v>
      </c>
      <c r="D31" s="200" t="s">
        <v>169</v>
      </c>
      <c r="E31" s="200">
        <v>8198000</v>
      </c>
      <c r="F31" s="200">
        <v>8271216</v>
      </c>
      <c r="G31" s="200">
        <v>8351928</v>
      </c>
      <c r="H31" s="200">
        <v>8437232</v>
      </c>
      <c r="I31" s="200">
        <v>8524224</v>
      </c>
      <c r="J31" s="200">
        <v>8610000</v>
      </c>
      <c r="K31" s="200">
        <v>8696496</v>
      </c>
      <c r="L31" s="200">
        <v>8785648</v>
      </c>
      <c r="M31" s="200">
        <v>8874552</v>
      </c>
      <c r="N31" s="200">
        <v>8960304</v>
      </c>
      <c r="O31" s="200">
        <v>9040000</v>
      </c>
      <c r="P31" s="200">
        <v>9115576</v>
      </c>
      <c r="Q31" s="200">
        <v>9188968</v>
      </c>
      <c r="R31" s="200">
        <v>9257272</v>
      </c>
      <c r="S31" s="200">
        <v>9317584</v>
      </c>
      <c r="T31" s="200">
        <v>9367000</v>
      </c>
      <c r="U31" s="200">
        <v>9411000</v>
      </c>
      <c r="V31" s="200">
        <v>9463000</v>
      </c>
      <c r="W31" s="200">
        <v>9525000</v>
      </c>
      <c r="X31" s="200">
        <v>9584000</v>
      </c>
      <c r="Y31" s="200">
        <v>9643000</v>
      </c>
      <c r="Z31" s="200">
        <v>9710000</v>
      </c>
      <c r="AA31" s="200">
        <v>9776000</v>
      </c>
      <c r="AB31" s="200">
        <v>9843000</v>
      </c>
      <c r="AC31" s="200">
        <v>9910000</v>
      </c>
      <c r="AD31" s="200">
        <v>9975000</v>
      </c>
      <c r="AE31" s="200">
        <v>10043000</v>
      </c>
      <c r="AF31" s="200">
        <v>10111000</v>
      </c>
      <c r="AG31" s="200">
        <v>10140000</v>
      </c>
      <c r="AH31" s="200">
        <v>10170000</v>
      </c>
      <c r="AI31" s="200">
        <v>10189348</v>
      </c>
      <c r="AJ31" s="200">
        <v>10194050</v>
      </c>
      <c r="AK31" s="200">
        <v>10216470</v>
      </c>
      <c r="AL31" s="200">
        <v>10239050</v>
      </c>
      <c r="AM31" s="200">
        <v>10226955</v>
      </c>
      <c r="AN31" s="200">
        <v>10193831</v>
      </c>
      <c r="AO31" s="200">
        <v>10159569</v>
      </c>
      <c r="AP31" s="200">
        <v>10117433</v>
      </c>
      <c r="AQ31" s="200">
        <v>10071963</v>
      </c>
      <c r="AR31" s="200">
        <v>10026738</v>
      </c>
      <c r="AS31" s="200">
        <v>9979610</v>
      </c>
      <c r="AT31" s="200">
        <v>9928549</v>
      </c>
      <c r="AU31" s="200">
        <v>9865548</v>
      </c>
      <c r="AV31" s="200">
        <v>9796749</v>
      </c>
      <c r="AW31" s="200">
        <v>9730146</v>
      </c>
      <c r="AX31" s="200">
        <v>9663915</v>
      </c>
      <c r="AY31" s="200">
        <v>9604924</v>
      </c>
      <c r="AZ31" s="200">
        <v>9560953</v>
      </c>
      <c r="BA31" s="200">
        <v>9527985</v>
      </c>
      <c r="BB31" s="200">
        <v>9504583</v>
      </c>
      <c r="BC31" s="200">
        <v>9483836</v>
      </c>
      <c r="BD31" s="200">
        <v>9461643</v>
      </c>
      <c r="BE31" s="200">
        <v>9446836</v>
      </c>
      <c r="BF31" s="200">
        <v>9443211</v>
      </c>
      <c r="BG31" s="200">
        <v>9448515</v>
      </c>
      <c r="BH31" s="200">
        <v>9461076</v>
      </c>
      <c r="BI31" s="200">
        <v>9469379</v>
      </c>
      <c r="BJ31" s="200">
        <v>9458989</v>
      </c>
      <c r="BK31" s="200">
        <v>9438785</v>
      </c>
      <c r="BL31" s="200">
        <v>9419758</v>
      </c>
      <c r="BM31" s="200">
        <v>9379952</v>
      </c>
      <c r="BN31" s="200">
        <v>9302585</v>
      </c>
      <c r="BO31" s="200">
        <v>9208701</v>
      </c>
    </row>
    <row r="32" spans="1:67" x14ac:dyDescent="0.2">
      <c r="A32" s="200" t="s">
        <v>211</v>
      </c>
      <c r="B32" s="200" t="s">
        <v>212</v>
      </c>
      <c r="C32" s="200" t="s">
        <v>168</v>
      </c>
      <c r="D32" s="200" t="s">
        <v>169</v>
      </c>
      <c r="E32" s="200">
        <v>91403</v>
      </c>
      <c r="F32" s="200">
        <v>93757</v>
      </c>
      <c r="G32" s="200">
        <v>96188</v>
      </c>
      <c r="H32" s="200">
        <v>98862</v>
      </c>
      <c r="I32" s="200">
        <v>101772</v>
      </c>
      <c r="J32" s="200">
        <v>104838</v>
      </c>
      <c r="K32" s="200">
        <v>108062</v>
      </c>
      <c r="L32" s="200">
        <v>111411</v>
      </c>
      <c r="M32" s="200">
        <v>114825</v>
      </c>
      <c r="N32" s="200">
        <v>118145</v>
      </c>
      <c r="O32" s="200">
        <v>120905</v>
      </c>
      <c r="P32" s="200">
        <v>123091</v>
      </c>
      <c r="Q32" s="200">
        <v>125054</v>
      </c>
      <c r="R32" s="200">
        <v>126875</v>
      </c>
      <c r="S32" s="200">
        <v>128620</v>
      </c>
      <c r="T32" s="200">
        <v>130801</v>
      </c>
      <c r="U32" s="200">
        <v>133471</v>
      </c>
      <c r="V32" s="200">
        <v>136183</v>
      </c>
      <c r="W32" s="200">
        <v>138933</v>
      </c>
      <c r="X32" s="200">
        <v>141823</v>
      </c>
      <c r="Y32" s="200">
        <v>145133</v>
      </c>
      <c r="Z32" s="200">
        <v>148764</v>
      </c>
      <c r="AA32" s="200">
        <v>152409</v>
      </c>
      <c r="AB32" s="200">
        <v>156053</v>
      </c>
      <c r="AC32" s="200">
        <v>159721</v>
      </c>
      <c r="AD32" s="200">
        <v>163436</v>
      </c>
      <c r="AE32" s="200">
        <v>167191</v>
      </c>
      <c r="AF32" s="200">
        <v>170980</v>
      </c>
      <c r="AG32" s="200">
        <v>174817</v>
      </c>
      <c r="AH32" s="200">
        <v>178695</v>
      </c>
      <c r="AI32" s="200">
        <v>182589</v>
      </c>
      <c r="AJ32" s="200">
        <v>186462</v>
      </c>
      <c r="AK32" s="200">
        <v>190299</v>
      </c>
      <c r="AL32" s="200">
        <v>194177</v>
      </c>
      <c r="AM32" s="200">
        <v>198416</v>
      </c>
      <c r="AN32" s="200">
        <v>203556</v>
      </c>
      <c r="AO32" s="200">
        <v>209840</v>
      </c>
      <c r="AP32" s="200">
        <v>217117</v>
      </c>
      <c r="AQ32" s="200">
        <v>224907</v>
      </c>
      <c r="AR32" s="200">
        <v>232733</v>
      </c>
      <c r="AS32" s="200">
        <v>240406</v>
      </c>
      <c r="AT32" s="200">
        <v>248100</v>
      </c>
      <c r="AU32" s="200">
        <v>255987</v>
      </c>
      <c r="AV32" s="200">
        <v>263998</v>
      </c>
      <c r="AW32" s="200">
        <v>272128</v>
      </c>
      <c r="AX32" s="200">
        <v>280375</v>
      </c>
      <c r="AY32" s="200">
        <v>288729</v>
      </c>
      <c r="AZ32" s="200">
        <v>297173</v>
      </c>
      <c r="BA32" s="200">
        <v>305671</v>
      </c>
      <c r="BB32" s="200">
        <v>314171</v>
      </c>
      <c r="BC32" s="200">
        <v>322106</v>
      </c>
      <c r="BD32" s="200">
        <v>329538</v>
      </c>
      <c r="BE32" s="200">
        <v>337059</v>
      </c>
      <c r="BF32" s="200">
        <v>344688</v>
      </c>
      <c r="BG32" s="200">
        <v>352335</v>
      </c>
      <c r="BH32" s="200">
        <v>359871</v>
      </c>
      <c r="BI32" s="200">
        <v>367313</v>
      </c>
      <c r="BJ32" s="200">
        <v>374693</v>
      </c>
      <c r="BK32" s="200">
        <v>382066</v>
      </c>
      <c r="BL32" s="200">
        <v>389095</v>
      </c>
      <c r="BM32" s="200">
        <v>394921</v>
      </c>
      <c r="BN32" s="200">
        <v>400031</v>
      </c>
      <c r="BO32" s="200">
        <v>405272</v>
      </c>
    </row>
    <row r="33" spans="1:67" x14ac:dyDescent="0.2">
      <c r="A33" s="200" t="s">
        <v>213</v>
      </c>
      <c r="B33" s="200" t="s">
        <v>214</v>
      </c>
      <c r="C33" s="200" t="s">
        <v>168</v>
      </c>
      <c r="D33" s="200" t="s">
        <v>169</v>
      </c>
      <c r="E33" s="200">
        <v>44400</v>
      </c>
      <c r="F33" s="200">
        <v>45500</v>
      </c>
      <c r="G33" s="200">
        <v>46600</v>
      </c>
      <c r="H33" s="200">
        <v>47700</v>
      </c>
      <c r="I33" s="200">
        <v>48900</v>
      </c>
      <c r="J33" s="200">
        <v>50100</v>
      </c>
      <c r="K33" s="200">
        <v>51000</v>
      </c>
      <c r="L33" s="200">
        <v>52000</v>
      </c>
      <c r="M33" s="200">
        <v>53000</v>
      </c>
      <c r="N33" s="200">
        <v>54000</v>
      </c>
      <c r="O33" s="200">
        <v>55000</v>
      </c>
      <c r="P33" s="200">
        <v>54600</v>
      </c>
      <c r="Q33" s="200">
        <v>54200</v>
      </c>
      <c r="R33" s="200">
        <v>53800</v>
      </c>
      <c r="S33" s="200">
        <v>53400</v>
      </c>
      <c r="T33" s="200">
        <v>53000</v>
      </c>
      <c r="U33" s="200">
        <v>53200</v>
      </c>
      <c r="V33" s="200">
        <v>53400</v>
      </c>
      <c r="W33" s="200">
        <v>53600</v>
      </c>
      <c r="X33" s="200">
        <v>53800</v>
      </c>
      <c r="Y33" s="200">
        <v>54670</v>
      </c>
      <c r="Z33" s="200">
        <v>55050</v>
      </c>
      <c r="AA33" s="200">
        <v>55449</v>
      </c>
      <c r="AB33" s="200">
        <v>55930</v>
      </c>
      <c r="AC33" s="200">
        <v>56423</v>
      </c>
      <c r="AD33" s="200">
        <v>56898</v>
      </c>
      <c r="AE33" s="200">
        <v>57382</v>
      </c>
      <c r="AF33" s="200">
        <v>57849</v>
      </c>
      <c r="AG33" s="200">
        <v>58347</v>
      </c>
      <c r="AH33" s="200">
        <v>58841</v>
      </c>
      <c r="AI33" s="200">
        <v>59326</v>
      </c>
      <c r="AJ33" s="200">
        <v>59021</v>
      </c>
      <c r="AK33" s="200">
        <v>58595</v>
      </c>
      <c r="AL33" s="200">
        <v>58910</v>
      </c>
      <c r="AM33" s="200">
        <v>59320</v>
      </c>
      <c r="AN33" s="200">
        <v>59746</v>
      </c>
      <c r="AO33" s="200">
        <v>60129</v>
      </c>
      <c r="AP33" s="200">
        <v>60497</v>
      </c>
      <c r="AQ33" s="200">
        <v>60943</v>
      </c>
      <c r="AR33" s="200">
        <v>61285</v>
      </c>
      <c r="AS33" s="200">
        <v>61833</v>
      </c>
      <c r="AT33" s="200">
        <v>62504</v>
      </c>
      <c r="AU33" s="200">
        <v>62912</v>
      </c>
      <c r="AV33" s="200">
        <v>63325</v>
      </c>
      <c r="AW33" s="200">
        <v>63740</v>
      </c>
      <c r="AX33" s="200">
        <v>64154</v>
      </c>
      <c r="AY33" s="200">
        <v>64523</v>
      </c>
      <c r="AZ33" s="200">
        <v>64888</v>
      </c>
      <c r="BA33" s="200">
        <v>65273</v>
      </c>
      <c r="BB33" s="200">
        <v>65636</v>
      </c>
      <c r="BC33" s="200">
        <v>65124</v>
      </c>
      <c r="BD33" s="200">
        <v>64564</v>
      </c>
      <c r="BE33" s="200">
        <v>64798</v>
      </c>
      <c r="BF33" s="200">
        <v>65001</v>
      </c>
      <c r="BG33" s="200">
        <v>65138</v>
      </c>
      <c r="BH33" s="200">
        <v>65237</v>
      </c>
      <c r="BI33" s="200">
        <v>64554</v>
      </c>
      <c r="BJ33" s="200">
        <v>63873</v>
      </c>
      <c r="BK33" s="200">
        <v>63918</v>
      </c>
      <c r="BL33" s="200">
        <v>63911</v>
      </c>
      <c r="BM33" s="200">
        <v>63893</v>
      </c>
      <c r="BN33" s="200">
        <v>63764</v>
      </c>
      <c r="BO33" s="200">
        <v>63532</v>
      </c>
    </row>
    <row r="34" spans="1:67" x14ac:dyDescent="0.2">
      <c r="A34" s="200" t="s">
        <v>215</v>
      </c>
      <c r="B34" s="200" t="s">
        <v>216</v>
      </c>
      <c r="C34" s="200" t="s">
        <v>168</v>
      </c>
      <c r="D34" s="200" t="s">
        <v>169</v>
      </c>
      <c r="E34" s="200">
        <v>3707515</v>
      </c>
      <c r="F34" s="200">
        <v>3784744</v>
      </c>
      <c r="G34" s="200">
        <v>3864140</v>
      </c>
      <c r="H34" s="200">
        <v>3945729</v>
      </c>
      <c r="I34" s="200">
        <v>4029472</v>
      </c>
      <c r="J34" s="200">
        <v>4115511</v>
      </c>
      <c r="K34" s="200">
        <v>4204065</v>
      </c>
      <c r="L34" s="200">
        <v>4295269</v>
      </c>
      <c r="M34" s="200">
        <v>4389249</v>
      </c>
      <c r="N34" s="200">
        <v>4486098</v>
      </c>
      <c r="O34" s="200">
        <v>4585693</v>
      </c>
      <c r="P34" s="200">
        <v>4688267</v>
      </c>
      <c r="Q34" s="200">
        <v>4793804</v>
      </c>
      <c r="R34" s="200">
        <v>4902248</v>
      </c>
      <c r="S34" s="200">
        <v>5013765</v>
      </c>
      <c r="T34" s="200">
        <v>5127776</v>
      </c>
      <c r="U34" s="200">
        <v>5244355</v>
      </c>
      <c r="V34" s="200">
        <v>5363917</v>
      </c>
      <c r="W34" s="200">
        <v>5486132</v>
      </c>
      <c r="X34" s="200">
        <v>5610380</v>
      </c>
      <c r="Y34" s="200">
        <v>5736088</v>
      </c>
      <c r="Z34" s="200">
        <v>5862990</v>
      </c>
      <c r="AA34" s="200">
        <v>5991118</v>
      </c>
      <c r="AB34" s="200">
        <v>6120620</v>
      </c>
      <c r="AC34" s="200">
        <v>6251926</v>
      </c>
      <c r="AD34" s="200">
        <v>6385630</v>
      </c>
      <c r="AE34" s="200">
        <v>6521983</v>
      </c>
      <c r="AF34" s="200">
        <v>6661434</v>
      </c>
      <c r="AG34" s="200">
        <v>6804072</v>
      </c>
      <c r="AH34" s="200">
        <v>6949139</v>
      </c>
      <c r="AI34" s="200">
        <v>7096194</v>
      </c>
      <c r="AJ34" s="200">
        <v>7244891</v>
      </c>
      <c r="AK34" s="200">
        <v>7394419</v>
      </c>
      <c r="AL34" s="200">
        <v>7544489</v>
      </c>
      <c r="AM34" s="200">
        <v>7693722</v>
      </c>
      <c r="AN34" s="200">
        <v>7841471</v>
      </c>
      <c r="AO34" s="200">
        <v>7989367</v>
      </c>
      <c r="AP34" s="200">
        <v>8137619</v>
      </c>
      <c r="AQ34" s="200">
        <v>8286928</v>
      </c>
      <c r="AR34" s="200">
        <v>8439052</v>
      </c>
      <c r="AS34" s="200">
        <v>8592656</v>
      </c>
      <c r="AT34" s="200">
        <v>8746084</v>
      </c>
      <c r="AU34" s="200">
        <v>8900583</v>
      </c>
      <c r="AV34" s="200">
        <v>9057378</v>
      </c>
      <c r="AW34" s="200">
        <v>9216279</v>
      </c>
      <c r="AX34" s="200">
        <v>9377388</v>
      </c>
      <c r="AY34" s="200">
        <v>9542663</v>
      </c>
      <c r="AZ34" s="200">
        <v>9711152</v>
      </c>
      <c r="BA34" s="200">
        <v>9880593</v>
      </c>
      <c r="BB34" s="200">
        <v>10051317</v>
      </c>
      <c r="BC34" s="200">
        <v>10223270</v>
      </c>
      <c r="BD34" s="200">
        <v>10396246</v>
      </c>
      <c r="BE34" s="200">
        <v>10569697</v>
      </c>
      <c r="BF34" s="200">
        <v>10743349</v>
      </c>
      <c r="BG34" s="200">
        <v>10916987</v>
      </c>
      <c r="BH34" s="200">
        <v>11090085</v>
      </c>
      <c r="BI34" s="200">
        <v>11263015</v>
      </c>
      <c r="BJ34" s="200">
        <v>11435533</v>
      </c>
      <c r="BK34" s="200">
        <v>11606905</v>
      </c>
      <c r="BL34" s="200">
        <v>11777315</v>
      </c>
      <c r="BM34" s="200">
        <v>11936162</v>
      </c>
      <c r="BN34" s="200">
        <v>12079472</v>
      </c>
      <c r="BO34" s="200">
        <v>12224110</v>
      </c>
    </row>
    <row r="35" spans="1:67" x14ac:dyDescent="0.2">
      <c r="A35" s="200" t="s">
        <v>217</v>
      </c>
      <c r="B35" s="200" t="s">
        <v>218</v>
      </c>
      <c r="C35" s="200" t="s">
        <v>168</v>
      </c>
      <c r="D35" s="200" t="s">
        <v>169</v>
      </c>
      <c r="E35" s="200">
        <v>73092515</v>
      </c>
      <c r="F35" s="200">
        <v>75330008</v>
      </c>
      <c r="G35" s="200">
        <v>77599218</v>
      </c>
      <c r="H35" s="200">
        <v>79915555</v>
      </c>
      <c r="I35" s="200">
        <v>82262794</v>
      </c>
      <c r="J35" s="200">
        <v>84623747</v>
      </c>
      <c r="K35" s="200">
        <v>86979283</v>
      </c>
      <c r="L35" s="200">
        <v>89323288</v>
      </c>
      <c r="M35" s="200">
        <v>91659246</v>
      </c>
      <c r="N35" s="200">
        <v>94000381</v>
      </c>
      <c r="O35" s="200">
        <v>96369875</v>
      </c>
      <c r="P35" s="200">
        <v>98766288</v>
      </c>
      <c r="Q35" s="200">
        <v>101194394</v>
      </c>
      <c r="R35" s="200">
        <v>103666904</v>
      </c>
      <c r="S35" s="200">
        <v>106167372</v>
      </c>
      <c r="T35" s="200">
        <v>108700515</v>
      </c>
      <c r="U35" s="200">
        <v>111286504</v>
      </c>
      <c r="V35" s="200">
        <v>113939886</v>
      </c>
      <c r="W35" s="200">
        <v>116664382</v>
      </c>
      <c r="X35" s="200">
        <v>119447303</v>
      </c>
      <c r="Y35" s="200">
        <v>122288383</v>
      </c>
      <c r="Z35" s="200">
        <v>125168060</v>
      </c>
      <c r="AA35" s="200">
        <v>128065095</v>
      </c>
      <c r="AB35" s="200">
        <v>130977370</v>
      </c>
      <c r="AC35" s="200">
        <v>133888775</v>
      </c>
      <c r="AD35" s="200">
        <v>136783180</v>
      </c>
      <c r="AE35" s="200">
        <v>139643355</v>
      </c>
      <c r="AF35" s="200">
        <v>142466264</v>
      </c>
      <c r="AG35" s="200">
        <v>145253973</v>
      </c>
      <c r="AH35" s="200">
        <v>148003411</v>
      </c>
      <c r="AI35" s="200">
        <v>150706446</v>
      </c>
      <c r="AJ35" s="200">
        <v>153336445</v>
      </c>
      <c r="AK35" s="200">
        <v>155900790</v>
      </c>
      <c r="AL35" s="200">
        <v>158440875</v>
      </c>
      <c r="AM35" s="200">
        <v>160980472</v>
      </c>
      <c r="AN35" s="200">
        <v>163515328</v>
      </c>
      <c r="AO35" s="200">
        <v>166037122</v>
      </c>
      <c r="AP35" s="200">
        <v>168546707</v>
      </c>
      <c r="AQ35" s="200">
        <v>171039804</v>
      </c>
      <c r="AR35" s="200">
        <v>173486281</v>
      </c>
      <c r="AS35" s="200">
        <v>175873720</v>
      </c>
      <c r="AT35" s="200">
        <v>178211881</v>
      </c>
      <c r="AU35" s="200">
        <v>180476685</v>
      </c>
      <c r="AV35" s="200">
        <v>182629278</v>
      </c>
      <c r="AW35" s="200">
        <v>184722043</v>
      </c>
      <c r="AX35" s="200">
        <v>186797334</v>
      </c>
      <c r="AY35" s="200">
        <v>188820682</v>
      </c>
      <c r="AZ35" s="200">
        <v>190779453</v>
      </c>
      <c r="BA35" s="200">
        <v>192672317</v>
      </c>
      <c r="BB35" s="200">
        <v>194517549</v>
      </c>
      <c r="BC35" s="200">
        <v>196353492</v>
      </c>
      <c r="BD35" s="200">
        <v>198185302</v>
      </c>
      <c r="BE35" s="200">
        <v>199977707</v>
      </c>
      <c r="BF35" s="200">
        <v>201721767</v>
      </c>
      <c r="BG35" s="200">
        <v>203459650</v>
      </c>
      <c r="BH35" s="200">
        <v>205188205</v>
      </c>
      <c r="BI35" s="200">
        <v>206859578</v>
      </c>
      <c r="BJ35" s="200">
        <v>208504960</v>
      </c>
      <c r="BK35" s="200">
        <v>210166592</v>
      </c>
      <c r="BL35" s="200">
        <v>211782878</v>
      </c>
      <c r="BM35" s="200">
        <v>213196304</v>
      </c>
      <c r="BN35" s="200">
        <v>214326223</v>
      </c>
      <c r="BO35" s="200">
        <v>215313498</v>
      </c>
    </row>
    <row r="36" spans="1:67" x14ac:dyDescent="0.2">
      <c r="A36" s="200" t="s">
        <v>219</v>
      </c>
      <c r="B36" s="200" t="s">
        <v>220</v>
      </c>
      <c r="C36" s="200" t="s">
        <v>168</v>
      </c>
      <c r="D36" s="200" t="s">
        <v>169</v>
      </c>
      <c r="E36" s="200">
        <v>232550</v>
      </c>
      <c r="F36" s="200">
        <v>233698</v>
      </c>
      <c r="G36" s="200">
        <v>234829</v>
      </c>
      <c r="H36" s="200">
        <v>235875</v>
      </c>
      <c r="I36" s="200">
        <v>236834</v>
      </c>
      <c r="J36" s="200">
        <v>237694</v>
      </c>
      <c r="K36" s="200">
        <v>238494</v>
      </c>
      <c r="L36" s="200">
        <v>239238</v>
      </c>
      <c r="M36" s="200">
        <v>239905</v>
      </c>
      <c r="N36" s="200">
        <v>240594</v>
      </c>
      <c r="O36" s="200">
        <v>241397</v>
      </c>
      <c r="P36" s="200">
        <v>242350</v>
      </c>
      <c r="Q36" s="200">
        <v>243458</v>
      </c>
      <c r="R36" s="200">
        <v>244643</v>
      </c>
      <c r="S36" s="200">
        <v>245851</v>
      </c>
      <c r="T36" s="200">
        <v>247090</v>
      </c>
      <c r="U36" s="200">
        <v>248359</v>
      </c>
      <c r="V36" s="200">
        <v>249663</v>
      </c>
      <c r="W36" s="200">
        <v>251009</v>
      </c>
      <c r="X36" s="200">
        <v>252334</v>
      </c>
      <c r="Y36" s="200">
        <v>253575</v>
      </c>
      <c r="Z36" s="200">
        <v>254684</v>
      </c>
      <c r="AA36" s="200">
        <v>255642</v>
      </c>
      <c r="AB36" s="200">
        <v>256505</v>
      </c>
      <c r="AC36" s="200">
        <v>257279</v>
      </c>
      <c r="AD36" s="200">
        <v>257911</v>
      </c>
      <c r="AE36" s="200">
        <v>258370</v>
      </c>
      <c r="AF36" s="200">
        <v>258654</v>
      </c>
      <c r="AG36" s="200">
        <v>258762</v>
      </c>
      <c r="AH36" s="200">
        <v>258759</v>
      </c>
      <c r="AI36" s="200">
        <v>258868</v>
      </c>
      <c r="AJ36" s="200">
        <v>259402</v>
      </c>
      <c r="AK36" s="200">
        <v>260212</v>
      </c>
      <c r="AL36" s="200">
        <v>260995</v>
      </c>
      <c r="AM36" s="200">
        <v>261712</v>
      </c>
      <c r="AN36" s="200">
        <v>262303</v>
      </c>
      <c r="AO36" s="200">
        <v>262793</v>
      </c>
      <c r="AP36" s="200">
        <v>263224</v>
      </c>
      <c r="AQ36" s="200">
        <v>263642</v>
      </c>
      <c r="AR36" s="200">
        <v>264170</v>
      </c>
      <c r="AS36" s="200">
        <v>264657</v>
      </c>
      <c r="AT36" s="200">
        <v>265377</v>
      </c>
      <c r="AU36" s="200">
        <v>266455</v>
      </c>
      <c r="AV36" s="200">
        <v>267499</v>
      </c>
      <c r="AW36" s="200">
        <v>268505</v>
      </c>
      <c r="AX36" s="200">
        <v>269477</v>
      </c>
      <c r="AY36" s="200">
        <v>270425</v>
      </c>
      <c r="AZ36" s="200">
        <v>271444</v>
      </c>
      <c r="BA36" s="200">
        <v>272635</v>
      </c>
      <c r="BB36" s="200">
        <v>273791</v>
      </c>
      <c r="BC36" s="200">
        <v>274711</v>
      </c>
      <c r="BD36" s="200">
        <v>275486</v>
      </c>
      <c r="BE36" s="200">
        <v>276197</v>
      </c>
      <c r="BF36" s="200">
        <v>276865</v>
      </c>
      <c r="BG36" s="200">
        <v>277493</v>
      </c>
      <c r="BH36" s="200">
        <v>278083</v>
      </c>
      <c r="BI36" s="200">
        <v>278649</v>
      </c>
      <c r="BJ36" s="200">
        <v>279187</v>
      </c>
      <c r="BK36" s="200">
        <v>279688</v>
      </c>
      <c r="BL36" s="200">
        <v>280180</v>
      </c>
      <c r="BM36" s="200">
        <v>280693</v>
      </c>
      <c r="BN36" s="200">
        <v>281200</v>
      </c>
      <c r="BO36" s="200">
        <v>281635</v>
      </c>
    </row>
    <row r="37" spans="1:67" x14ac:dyDescent="0.2">
      <c r="A37" s="200" t="s">
        <v>221</v>
      </c>
      <c r="B37" s="200" t="s">
        <v>222</v>
      </c>
      <c r="C37" s="200" t="s">
        <v>168</v>
      </c>
      <c r="D37" s="200" t="s">
        <v>169</v>
      </c>
      <c r="E37" s="200">
        <v>85346</v>
      </c>
      <c r="F37" s="200">
        <v>89561</v>
      </c>
      <c r="G37" s="200">
        <v>93837</v>
      </c>
      <c r="H37" s="200">
        <v>98277</v>
      </c>
      <c r="I37" s="200">
        <v>102904</v>
      </c>
      <c r="J37" s="200">
        <v>107686</v>
      </c>
      <c r="K37" s="200">
        <v>112597</v>
      </c>
      <c r="L37" s="200">
        <v>117628</v>
      </c>
      <c r="M37" s="200">
        <v>122764</v>
      </c>
      <c r="N37" s="200">
        <v>128012</v>
      </c>
      <c r="O37" s="200">
        <v>133343</v>
      </c>
      <c r="P37" s="200">
        <v>138666</v>
      </c>
      <c r="Q37" s="200">
        <v>143886</v>
      </c>
      <c r="R37" s="200">
        <v>149065</v>
      </c>
      <c r="S37" s="200">
        <v>154314</v>
      </c>
      <c r="T37" s="200">
        <v>159653</v>
      </c>
      <c r="U37" s="200">
        <v>165064</v>
      </c>
      <c r="V37" s="200">
        <v>170560</v>
      </c>
      <c r="W37" s="200">
        <v>176176</v>
      </c>
      <c r="X37" s="200">
        <v>181951</v>
      </c>
      <c r="Y37" s="200">
        <v>187921</v>
      </c>
      <c r="Z37" s="200">
        <v>194099</v>
      </c>
      <c r="AA37" s="200">
        <v>200630</v>
      </c>
      <c r="AB37" s="200">
        <v>207523</v>
      </c>
      <c r="AC37" s="200">
        <v>214682</v>
      </c>
      <c r="AD37" s="200">
        <v>222119</v>
      </c>
      <c r="AE37" s="200">
        <v>229815</v>
      </c>
      <c r="AF37" s="200">
        <v>237712</v>
      </c>
      <c r="AG37" s="200">
        <v>245729</v>
      </c>
      <c r="AH37" s="200">
        <v>253821</v>
      </c>
      <c r="AI37" s="200">
        <v>261928</v>
      </c>
      <c r="AJ37" s="200">
        <v>269860</v>
      </c>
      <c r="AK37" s="200">
        <v>277416</v>
      </c>
      <c r="AL37" s="200">
        <v>284713</v>
      </c>
      <c r="AM37" s="200">
        <v>291935</v>
      </c>
      <c r="AN37" s="200">
        <v>299097</v>
      </c>
      <c r="AO37" s="200">
        <v>306196</v>
      </c>
      <c r="AP37" s="200">
        <v>313215</v>
      </c>
      <c r="AQ37" s="200">
        <v>320152</v>
      </c>
      <c r="AR37" s="200">
        <v>327045</v>
      </c>
      <c r="AS37" s="200">
        <v>333926</v>
      </c>
      <c r="AT37" s="200">
        <v>340748</v>
      </c>
      <c r="AU37" s="200">
        <v>347463</v>
      </c>
      <c r="AV37" s="200">
        <v>354045</v>
      </c>
      <c r="AW37" s="200">
        <v>360461</v>
      </c>
      <c r="AX37" s="200">
        <v>366717</v>
      </c>
      <c r="AY37" s="200">
        <v>372808</v>
      </c>
      <c r="AZ37" s="200">
        <v>378748</v>
      </c>
      <c r="BA37" s="200">
        <v>384568</v>
      </c>
      <c r="BB37" s="200">
        <v>390311</v>
      </c>
      <c r="BC37" s="200">
        <v>396053</v>
      </c>
      <c r="BD37" s="200">
        <v>401506</v>
      </c>
      <c r="BE37" s="200">
        <v>406634</v>
      </c>
      <c r="BF37" s="200">
        <v>411702</v>
      </c>
      <c r="BG37" s="200">
        <v>416656</v>
      </c>
      <c r="BH37" s="200">
        <v>421437</v>
      </c>
      <c r="BI37" s="200">
        <v>425994</v>
      </c>
      <c r="BJ37" s="200">
        <v>430276</v>
      </c>
      <c r="BK37" s="200">
        <v>434274</v>
      </c>
      <c r="BL37" s="200">
        <v>438048</v>
      </c>
      <c r="BM37" s="200">
        <v>441725</v>
      </c>
      <c r="BN37" s="200">
        <v>445373</v>
      </c>
      <c r="BO37" s="200">
        <v>449002</v>
      </c>
    </row>
    <row r="38" spans="1:67" x14ac:dyDescent="0.2">
      <c r="A38" s="200" t="s">
        <v>223</v>
      </c>
      <c r="B38" s="200" t="s">
        <v>224</v>
      </c>
      <c r="C38" s="200" t="s">
        <v>168</v>
      </c>
      <c r="D38" s="200" t="s">
        <v>169</v>
      </c>
      <c r="E38" s="200">
        <v>221266</v>
      </c>
      <c r="F38" s="200">
        <v>227071</v>
      </c>
      <c r="G38" s="200">
        <v>233417</v>
      </c>
      <c r="H38" s="200">
        <v>240268</v>
      </c>
      <c r="I38" s="200">
        <v>247444</v>
      </c>
      <c r="J38" s="200">
        <v>255010</v>
      </c>
      <c r="K38" s="200">
        <v>262976</v>
      </c>
      <c r="L38" s="200">
        <v>271339</v>
      </c>
      <c r="M38" s="200">
        <v>280102</v>
      </c>
      <c r="N38" s="200">
        <v>289296</v>
      </c>
      <c r="O38" s="200">
        <v>298894</v>
      </c>
      <c r="P38" s="200">
        <v>308837</v>
      </c>
      <c r="Q38" s="200">
        <v>319128</v>
      </c>
      <c r="R38" s="200">
        <v>329800</v>
      </c>
      <c r="S38" s="200">
        <v>340842</v>
      </c>
      <c r="T38" s="200">
        <v>352269</v>
      </c>
      <c r="U38" s="200">
        <v>364119</v>
      </c>
      <c r="V38" s="200">
        <v>376387</v>
      </c>
      <c r="W38" s="200">
        <v>389072</v>
      </c>
      <c r="X38" s="200">
        <v>402063</v>
      </c>
      <c r="Y38" s="200">
        <v>415257</v>
      </c>
      <c r="Z38" s="200">
        <v>428641</v>
      </c>
      <c r="AA38" s="200">
        <v>442201</v>
      </c>
      <c r="AB38" s="200">
        <v>456033</v>
      </c>
      <c r="AC38" s="200">
        <v>470165</v>
      </c>
      <c r="AD38" s="200">
        <v>484528</v>
      </c>
      <c r="AE38" s="200">
        <v>499151</v>
      </c>
      <c r="AF38" s="200">
        <v>514026</v>
      </c>
      <c r="AG38" s="200">
        <v>529051</v>
      </c>
      <c r="AH38" s="200">
        <v>544209</v>
      </c>
      <c r="AI38" s="200">
        <v>558442</v>
      </c>
      <c r="AJ38" s="200">
        <v>567710</v>
      </c>
      <c r="AK38" s="200">
        <v>545944</v>
      </c>
      <c r="AL38" s="200">
        <v>520838</v>
      </c>
      <c r="AM38" s="200">
        <v>521260</v>
      </c>
      <c r="AN38" s="200">
        <v>527536</v>
      </c>
      <c r="AO38" s="200">
        <v>537494</v>
      </c>
      <c r="AP38" s="200">
        <v>546865</v>
      </c>
      <c r="AQ38" s="200">
        <v>557143</v>
      </c>
      <c r="AR38" s="200">
        <v>570990</v>
      </c>
      <c r="AS38" s="200">
        <v>587207</v>
      </c>
      <c r="AT38" s="200">
        <v>603234</v>
      </c>
      <c r="AU38" s="200">
        <v>619048</v>
      </c>
      <c r="AV38" s="200">
        <v>634627</v>
      </c>
      <c r="AW38" s="200">
        <v>649991</v>
      </c>
      <c r="AX38" s="200">
        <v>663323</v>
      </c>
      <c r="AY38" s="200">
        <v>673260</v>
      </c>
      <c r="AZ38" s="200">
        <v>681614</v>
      </c>
      <c r="BA38" s="200">
        <v>689737</v>
      </c>
      <c r="BB38" s="200">
        <v>697678</v>
      </c>
      <c r="BC38" s="200">
        <v>705516</v>
      </c>
      <c r="BD38" s="200">
        <v>713331</v>
      </c>
      <c r="BE38" s="200">
        <v>721145</v>
      </c>
      <c r="BF38" s="200">
        <v>728889</v>
      </c>
      <c r="BG38" s="200">
        <v>736357</v>
      </c>
      <c r="BH38" s="200">
        <v>743274</v>
      </c>
      <c r="BI38" s="200">
        <v>749761</v>
      </c>
      <c r="BJ38" s="200">
        <v>756121</v>
      </c>
      <c r="BK38" s="200">
        <v>762096</v>
      </c>
      <c r="BL38" s="200">
        <v>767459</v>
      </c>
      <c r="BM38" s="200">
        <v>772506</v>
      </c>
      <c r="BN38" s="200">
        <v>777486</v>
      </c>
      <c r="BO38" s="200">
        <v>782455</v>
      </c>
    </row>
    <row r="39" spans="1:67" x14ac:dyDescent="0.2">
      <c r="A39" s="200" t="s">
        <v>225</v>
      </c>
      <c r="B39" s="200" t="s">
        <v>226</v>
      </c>
      <c r="C39" s="200" t="s">
        <v>168</v>
      </c>
      <c r="D39" s="200" t="s">
        <v>169</v>
      </c>
      <c r="E39" s="200">
        <v>512865</v>
      </c>
      <c r="F39" s="200">
        <v>524403</v>
      </c>
      <c r="G39" s="200">
        <v>536428</v>
      </c>
      <c r="H39" s="200">
        <v>549041</v>
      </c>
      <c r="I39" s="200">
        <v>562274</v>
      </c>
      <c r="J39" s="200">
        <v>570975</v>
      </c>
      <c r="K39" s="200">
        <v>574855</v>
      </c>
      <c r="L39" s="200">
        <v>578723</v>
      </c>
      <c r="M39" s="200">
        <v>582655</v>
      </c>
      <c r="N39" s="200">
        <v>586737</v>
      </c>
      <c r="O39" s="200">
        <v>592244</v>
      </c>
      <c r="P39" s="200">
        <v>604139</v>
      </c>
      <c r="Q39" s="200">
        <v>626601</v>
      </c>
      <c r="R39" s="200">
        <v>657246</v>
      </c>
      <c r="S39" s="200">
        <v>691569</v>
      </c>
      <c r="T39" s="200">
        <v>727930</v>
      </c>
      <c r="U39" s="200">
        <v>766424</v>
      </c>
      <c r="V39" s="200">
        <v>806968</v>
      </c>
      <c r="W39" s="200">
        <v>849394</v>
      </c>
      <c r="X39" s="200">
        <v>893500</v>
      </c>
      <c r="Y39" s="200">
        <v>938578</v>
      </c>
      <c r="Z39" s="200">
        <v>982747</v>
      </c>
      <c r="AA39" s="200">
        <v>1023009</v>
      </c>
      <c r="AB39" s="200">
        <v>1060717</v>
      </c>
      <c r="AC39" s="200">
        <v>1099170</v>
      </c>
      <c r="AD39" s="200">
        <v>1138704</v>
      </c>
      <c r="AE39" s="200">
        <v>1179263</v>
      </c>
      <c r="AF39" s="200">
        <v>1220361</v>
      </c>
      <c r="AG39" s="200">
        <v>1261272</v>
      </c>
      <c r="AH39" s="200">
        <v>1301671</v>
      </c>
      <c r="AI39" s="200">
        <v>1341474</v>
      </c>
      <c r="AJ39" s="200">
        <v>1380584</v>
      </c>
      <c r="AK39" s="200">
        <v>1420695</v>
      </c>
      <c r="AL39" s="200">
        <v>1462262</v>
      </c>
      <c r="AM39" s="200">
        <v>1503544</v>
      </c>
      <c r="AN39" s="200">
        <v>1543634</v>
      </c>
      <c r="AO39" s="200">
        <v>1582169</v>
      </c>
      <c r="AP39" s="200">
        <v>1619354</v>
      </c>
      <c r="AQ39" s="200">
        <v>1655699</v>
      </c>
      <c r="AR39" s="200">
        <v>1691558</v>
      </c>
      <c r="AS39" s="200">
        <v>1726985</v>
      </c>
      <c r="AT39" s="200">
        <v>1761930</v>
      </c>
      <c r="AU39" s="200">
        <v>1795130</v>
      </c>
      <c r="AV39" s="200">
        <v>1826863</v>
      </c>
      <c r="AW39" s="200">
        <v>1859085</v>
      </c>
      <c r="AX39" s="200">
        <v>1892807</v>
      </c>
      <c r="AY39" s="200">
        <v>1928704</v>
      </c>
      <c r="AZ39" s="200">
        <v>1966977</v>
      </c>
      <c r="BA39" s="200">
        <v>2007320</v>
      </c>
      <c r="BB39" s="200">
        <v>2048997</v>
      </c>
      <c r="BC39" s="200">
        <v>2091664</v>
      </c>
      <c r="BD39" s="200">
        <v>2134037</v>
      </c>
      <c r="BE39" s="200">
        <v>2175425</v>
      </c>
      <c r="BF39" s="200">
        <v>2217278</v>
      </c>
      <c r="BG39" s="200">
        <v>2260376</v>
      </c>
      <c r="BH39" s="200">
        <v>2305171</v>
      </c>
      <c r="BI39" s="200">
        <v>2352416</v>
      </c>
      <c r="BJ39" s="200">
        <v>2401840</v>
      </c>
      <c r="BK39" s="200">
        <v>2451409</v>
      </c>
      <c r="BL39" s="200">
        <v>2499702</v>
      </c>
      <c r="BM39" s="200">
        <v>2546402</v>
      </c>
      <c r="BN39" s="200">
        <v>2588423</v>
      </c>
      <c r="BO39" s="200">
        <v>2630296</v>
      </c>
    </row>
    <row r="40" spans="1:67" x14ac:dyDescent="0.2">
      <c r="A40" s="200" t="s">
        <v>227</v>
      </c>
      <c r="B40" s="200" t="s">
        <v>228</v>
      </c>
      <c r="C40" s="200" t="s">
        <v>168</v>
      </c>
      <c r="D40" s="200" t="s">
        <v>169</v>
      </c>
      <c r="E40" s="200">
        <v>1679728</v>
      </c>
      <c r="F40" s="200">
        <v>1710364</v>
      </c>
      <c r="G40" s="200">
        <v>1742502</v>
      </c>
      <c r="H40" s="200">
        <v>1776214</v>
      </c>
      <c r="I40" s="200">
        <v>1811694</v>
      </c>
      <c r="J40" s="200">
        <v>1849171</v>
      </c>
      <c r="K40" s="200">
        <v>1888853</v>
      </c>
      <c r="L40" s="200">
        <v>1930861</v>
      </c>
      <c r="M40" s="200">
        <v>1975257</v>
      </c>
      <c r="N40" s="200">
        <v>2021519</v>
      </c>
      <c r="O40" s="200">
        <v>2067356</v>
      </c>
      <c r="P40" s="200">
        <v>2111224</v>
      </c>
      <c r="Q40" s="200">
        <v>2153613</v>
      </c>
      <c r="R40" s="200">
        <v>2195905</v>
      </c>
      <c r="S40" s="200">
        <v>2239305</v>
      </c>
      <c r="T40" s="200">
        <v>2283927</v>
      </c>
      <c r="U40" s="200">
        <v>2318349</v>
      </c>
      <c r="V40" s="200">
        <v>2342048</v>
      </c>
      <c r="W40" s="200">
        <v>2365957</v>
      </c>
      <c r="X40" s="200">
        <v>2390329</v>
      </c>
      <c r="Y40" s="200">
        <v>2415276</v>
      </c>
      <c r="Z40" s="200">
        <v>2441010</v>
      </c>
      <c r="AA40" s="200">
        <v>2467635</v>
      </c>
      <c r="AB40" s="200">
        <v>2495097</v>
      </c>
      <c r="AC40" s="200">
        <v>2523538</v>
      </c>
      <c r="AD40" s="200">
        <v>2553075</v>
      </c>
      <c r="AE40" s="200">
        <v>2583631</v>
      </c>
      <c r="AF40" s="200">
        <v>2615594</v>
      </c>
      <c r="AG40" s="200">
        <v>2657235</v>
      </c>
      <c r="AH40" s="200">
        <v>2724109</v>
      </c>
      <c r="AI40" s="200">
        <v>2809221</v>
      </c>
      <c r="AJ40" s="200">
        <v>2898052</v>
      </c>
      <c r="AK40" s="200">
        <v>2991727</v>
      </c>
      <c r="AL40" s="200">
        <v>3089146</v>
      </c>
      <c r="AM40" s="200">
        <v>3187844</v>
      </c>
      <c r="AN40" s="200">
        <v>3276706</v>
      </c>
      <c r="AO40" s="200">
        <v>3363570</v>
      </c>
      <c r="AP40" s="200">
        <v>3458472</v>
      </c>
      <c r="AQ40" s="200">
        <v>3555064</v>
      </c>
      <c r="AR40" s="200">
        <v>3655360</v>
      </c>
      <c r="AS40" s="200">
        <v>3759170</v>
      </c>
      <c r="AT40" s="200">
        <v>3844773</v>
      </c>
      <c r="AU40" s="200">
        <v>3930648</v>
      </c>
      <c r="AV40" s="200">
        <v>4026841</v>
      </c>
      <c r="AW40" s="200">
        <v>4115138</v>
      </c>
      <c r="AX40" s="200">
        <v>4208834</v>
      </c>
      <c r="AY40" s="200">
        <v>4294352</v>
      </c>
      <c r="AZ40" s="200">
        <v>4375569</v>
      </c>
      <c r="BA40" s="200">
        <v>4467233</v>
      </c>
      <c r="BB40" s="200">
        <v>4564540</v>
      </c>
      <c r="BC40" s="200">
        <v>4660067</v>
      </c>
      <c r="BD40" s="200">
        <v>4732022</v>
      </c>
      <c r="BE40" s="200">
        <v>4773306</v>
      </c>
      <c r="BF40" s="200">
        <v>4802428</v>
      </c>
      <c r="BG40" s="200">
        <v>4798734</v>
      </c>
      <c r="BH40" s="200">
        <v>4819333</v>
      </c>
      <c r="BI40" s="200">
        <v>4904177</v>
      </c>
      <c r="BJ40" s="200">
        <v>4996741</v>
      </c>
      <c r="BK40" s="200">
        <v>5094780</v>
      </c>
      <c r="BL40" s="200">
        <v>5209324</v>
      </c>
      <c r="BM40" s="200">
        <v>5343020</v>
      </c>
      <c r="BN40" s="200">
        <v>5457154</v>
      </c>
      <c r="BO40" s="200">
        <v>5579144</v>
      </c>
    </row>
    <row r="41" spans="1:67" x14ac:dyDescent="0.2">
      <c r="A41" s="200" t="s">
        <v>229</v>
      </c>
      <c r="B41" s="200" t="s">
        <v>230</v>
      </c>
      <c r="C41" s="200" t="s">
        <v>168</v>
      </c>
      <c r="D41" s="200" t="s">
        <v>169</v>
      </c>
      <c r="E41" s="200">
        <v>17909356</v>
      </c>
      <c r="F41" s="200">
        <v>18271000</v>
      </c>
      <c r="G41" s="200">
        <v>18614000</v>
      </c>
      <c r="H41" s="200">
        <v>18964000</v>
      </c>
      <c r="I41" s="200">
        <v>19325000</v>
      </c>
      <c r="J41" s="200">
        <v>19678000</v>
      </c>
      <c r="K41" s="200">
        <v>20048000</v>
      </c>
      <c r="L41" s="200">
        <v>20412000</v>
      </c>
      <c r="M41" s="200">
        <v>20744000</v>
      </c>
      <c r="N41" s="200">
        <v>21028000</v>
      </c>
      <c r="O41" s="200">
        <v>21324000</v>
      </c>
      <c r="P41" s="200">
        <v>21962032</v>
      </c>
      <c r="Q41" s="200">
        <v>22218463</v>
      </c>
      <c r="R41" s="200">
        <v>22491777</v>
      </c>
      <c r="S41" s="200">
        <v>22807969</v>
      </c>
      <c r="T41" s="200">
        <v>23143275</v>
      </c>
      <c r="U41" s="200">
        <v>23449808</v>
      </c>
      <c r="V41" s="200">
        <v>23725843</v>
      </c>
      <c r="W41" s="200">
        <v>23963203</v>
      </c>
      <c r="X41" s="200">
        <v>24201544</v>
      </c>
      <c r="Y41" s="200">
        <v>24515667</v>
      </c>
      <c r="Z41" s="200">
        <v>24819915</v>
      </c>
      <c r="AA41" s="200">
        <v>25116942</v>
      </c>
      <c r="AB41" s="200">
        <v>25366451</v>
      </c>
      <c r="AC41" s="200">
        <v>25607053</v>
      </c>
      <c r="AD41" s="200">
        <v>25842116</v>
      </c>
      <c r="AE41" s="200">
        <v>26100278</v>
      </c>
      <c r="AF41" s="200">
        <v>26446601</v>
      </c>
      <c r="AG41" s="200">
        <v>26791747</v>
      </c>
      <c r="AH41" s="200">
        <v>27276781</v>
      </c>
      <c r="AI41" s="200">
        <v>27691138</v>
      </c>
      <c r="AJ41" s="200">
        <v>28037420</v>
      </c>
      <c r="AK41" s="200">
        <v>28371264</v>
      </c>
      <c r="AL41" s="200">
        <v>28684764</v>
      </c>
      <c r="AM41" s="200">
        <v>29000663</v>
      </c>
      <c r="AN41" s="200">
        <v>29302311</v>
      </c>
      <c r="AO41" s="200">
        <v>29610218</v>
      </c>
      <c r="AP41" s="200">
        <v>29905948</v>
      </c>
      <c r="AQ41" s="200">
        <v>30155173</v>
      </c>
      <c r="AR41" s="200">
        <v>30401286</v>
      </c>
      <c r="AS41" s="200">
        <v>30685730</v>
      </c>
      <c r="AT41" s="200">
        <v>31020902</v>
      </c>
      <c r="AU41" s="200">
        <v>31360079</v>
      </c>
      <c r="AV41" s="200">
        <v>31644028</v>
      </c>
      <c r="AW41" s="200">
        <v>31940655</v>
      </c>
      <c r="AX41" s="200">
        <v>32243753</v>
      </c>
      <c r="AY41" s="200">
        <v>32571174</v>
      </c>
      <c r="AZ41" s="200">
        <v>32889025</v>
      </c>
      <c r="BA41" s="200">
        <v>33247118</v>
      </c>
      <c r="BB41" s="200">
        <v>33628895</v>
      </c>
      <c r="BC41" s="200">
        <v>34004889</v>
      </c>
      <c r="BD41" s="200">
        <v>34339328</v>
      </c>
      <c r="BE41" s="200">
        <v>34714222</v>
      </c>
      <c r="BF41" s="200">
        <v>35082954</v>
      </c>
      <c r="BG41" s="200">
        <v>35437435</v>
      </c>
      <c r="BH41" s="200">
        <v>35702908</v>
      </c>
      <c r="BI41" s="200">
        <v>36109487</v>
      </c>
      <c r="BJ41" s="200">
        <v>36545236</v>
      </c>
      <c r="BK41" s="200">
        <v>37065084</v>
      </c>
      <c r="BL41" s="200">
        <v>37601230</v>
      </c>
      <c r="BM41" s="200">
        <v>38007166</v>
      </c>
      <c r="BN41" s="200">
        <v>38226498</v>
      </c>
      <c r="BO41" s="200">
        <v>38929902</v>
      </c>
    </row>
    <row r="42" spans="1:67" x14ac:dyDescent="0.2">
      <c r="A42" s="200" t="s">
        <v>231</v>
      </c>
      <c r="B42" s="200" t="s">
        <v>232</v>
      </c>
      <c r="C42" s="200" t="s">
        <v>168</v>
      </c>
      <c r="D42" s="200" t="s">
        <v>169</v>
      </c>
      <c r="E42" s="200">
        <v>91401764</v>
      </c>
      <c r="F42" s="200">
        <v>92232738</v>
      </c>
      <c r="G42" s="200">
        <v>93009498</v>
      </c>
      <c r="H42" s="200">
        <v>93840016</v>
      </c>
      <c r="I42" s="200">
        <v>94715795</v>
      </c>
      <c r="J42" s="200">
        <v>95440988</v>
      </c>
      <c r="K42" s="200">
        <v>96146336</v>
      </c>
      <c r="L42" s="200">
        <v>97043270</v>
      </c>
      <c r="M42" s="200">
        <v>97884022</v>
      </c>
      <c r="N42" s="200">
        <v>98606630</v>
      </c>
      <c r="O42" s="200">
        <v>99134548</v>
      </c>
      <c r="P42" s="200">
        <v>99635258</v>
      </c>
      <c r="Q42" s="200">
        <v>100357161</v>
      </c>
      <c r="R42" s="200">
        <v>101112680</v>
      </c>
      <c r="S42" s="200">
        <v>101939916</v>
      </c>
      <c r="T42" s="200">
        <v>102860571</v>
      </c>
      <c r="U42" s="200">
        <v>103776068</v>
      </c>
      <c r="V42" s="200">
        <v>104616884</v>
      </c>
      <c r="W42" s="200">
        <v>105329397</v>
      </c>
      <c r="X42" s="200">
        <v>105948616</v>
      </c>
      <c r="Y42" s="200">
        <v>106541316</v>
      </c>
      <c r="Z42" s="200">
        <v>107129392</v>
      </c>
      <c r="AA42" s="200">
        <v>107730380</v>
      </c>
      <c r="AB42" s="200">
        <v>108297837</v>
      </c>
      <c r="AC42" s="200">
        <v>108838073</v>
      </c>
      <c r="AD42" s="200">
        <v>109338285</v>
      </c>
      <c r="AE42" s="200">
        <v>109824166</v>
      </c>
      <c r="AF42" s="200">
        <v>110296425</v>
      </c>
      <c r="AG42" s="200">
        <v>110686740</v>
      </c>
      <c r="AH42" s="200">
        <v>110801640</v>
      </c>
      <c r="AI42" s="200">
        <v>110743128</v>
      </c>
      <c r="AJ42" s="200">
        <v>110469467</v>
      </c>
      <c r="AK42" s="200">
        <v>110111454</v>
      </c>
      <c r="AL42" s="200">
        <v>110041924</v>
      </c>
      <c r="AM42" s="200">
        <v>110021594</v>
      </c>
      <c r="AN42" s="200">
        <v>109864246</v>
      </c>
      <c r="AO42" s="200">
        <v>109626194</v>
      </c>
      <c r="AP42" s="200">
        <v>109422013</v>
      </c>
      <c r="AQ42" s="200">
        <v>109238340</v>
      </c>
      <c r="AR42" s="200">
        <v>109060951</v>
      </c>
      <c r="AS42" s="200">
        <v>108447824</v>
      </c>
      <c r="AT42" s="200">
        <v>107660041</v>
      </c>
      <c r="AU42" s="200">
        <v>106959751</v>
      </c>
      <c r="AV42" s="200">
        <v>106624167</v>
      </c>
      <c r="AW42" s="200">
        <v>106331716</v>
      </c>
      <c r="AX42" s="200">
        <v>106041911</v>
      </c>
      <c r="AY42" s="200">
        <v>105772481</v>
      </c>
      <c r="AZ42" s="200">
        <v>105378748</v>
      </c>
      <c r="BA42" s="200">
        <v>105001883</v>
      </c>
      <c r="BB42" s="200">
        <v>104800475</v>
      </c>
      <c r="BC42" s="200">
        <v>104421447</v>
      </c>
      <c r="BD42" s="200">
        <v>104174038</v>
      </c>
      <c r="BE42" s="200">
        <v>103935318</v>
      </c>
      <c r="BF42" s="200">
        <v>103713726</v>
      </c>
      <c r="BG42" s="200">
        <v>103496179</v>
      </c>
      <c r="BH42" s="200">
        <v>103257886</v>
      </c>
      <c r="BI42" s="200">
        <v>102994278</v>
      </c>
      <c r="BJ42" s="200">
        <v>102740078</v>
      </c>
      <c r="BK42" s="200">
        <v>102538451</v>
      </c>
      <c r="BL42" s="200">
        <v>102398537</v>
      </c>
      <c r="BM42" s="200">
        <v>102180124</v>
      </c>
      <c r="BN42" s="200">
        <v>101410997</v>
      </c>
      <c r="BO42" s="200">
        <v>100648571</v>
      </c>
    </row>
    <row r="43" spans="1:67" x14ac:dyDescent="0.2">
      <c r="A43" s="200" t="s">
        <v>108</v>
      </c>
      <c r="B43" s="200" t="s">
        <v>233</v>
      </c>
      <c r="C43" s="200" t="s">
        <v>168</v>
      </c>
      <c r="D43" s="200" t="s">
        <v>169</v>
      </c>
      <c r="E43" s="200">
        <v>5327827</v>
      </c>
      <c r="F43" s="200">
        <v>5434294</v>
      </c>
      <c r="G43" s="200">
        <v>5573815</v>
      </c>
      <c r="H43" s="200">
        <v>5694247</v>
      </c>
      <c r="I43" s="200">
        <v>5789228</v>
      </c>
      <c r="J43" s="200">
        <v>5856472</v>
      </c>
      <c r="K43" s="200">
        <v>5918002</v>
      </c>
      <c r="L43" s="200">
        <v>5991785</v>
      </c>
      <c r="M43" s="200">
        <v>6067714</v>
      </c>
      <c r="N43" s="200">
        <v>6136387</v>
      </c>
      <c r="O43" s="200">
        <v>6180877</v>
      </c>
      <c r="P43" s="200">
        <v>6213399</v>
      </c>
      <c r="Q43" s="200">
        <v>6260956</v>
      </c>
      <c r="R43" s="200">
        <v>6307347</v>
      </c>
      <c r="S43" s="200">
        <v>6341405</v>
      </c>
      <c r="T43" s="200">
        <v>6338632</v>
      </c>
      <c r="U43" s="200">
        <v>6302504</v>
      </c>
      <c r="V43" s="200">
        <v>6281174</v>
      </c>
      <c r="W43" s="200">
        <v>6281738</v>
      </c>
      <c r="X43" s="200">
        <v>6294365</v>
      </c>
      <c r="Y43" s="200">
        <v>6319408</v>
      </c>
      <c r="Z43" s="200">
        <v>6354074</v>
      </c>
      <c r="AA43" s="200">
        <v>6391309</v>
      </c>
      <c r="AB43" s="200">
        <v>6418773</v>
      </c>
      <c r="AC43" s="200">
        <v>6441865</v>
      </c>
      <c r="AD43" s="200">
        <v>6470365</v>
      </c>
      <c r="AE43" s="200">
        <v>6504124</v>
      </c>
      <c r="AF43" s="200">
        <v>6545106</v>
      </c>
      <c r="AG43" s="200">
        <v>6593386</v>
      </c>
      <c r="AH43" s="200">
        <v>6646912</v>
      </c>
      <c r="AI43" s="200">
        <v>6715519</v>
      </c>
      <c r="AJ43" s="200">
        <v>6799978</v>
      </c>
      <c r="AK43" s="200">
        <v>6875364</v>
      </c>
      <c r="AL43" s="200">
        <v>6938265</v>
      </c>
      <c r="AM43" s="200">
        <v>6993795</v>
      </c>
      <c r="AN43" s="200">
        <v>7040687</v>
      </c>
      <c r="AO43" s="200">
        <v>7071850</v>
      </c>
      <c r="AP43" s="200">
        <v>7088906</v>
      </c>
      <c r="AQ43" s="200">
        <v>7110001</v>
      </c>
      <c r="AR43" s="200">
        <v>7143991</v>
      </c>
      <c r="AS43" s="200">
        <v>7184250</v>
      </c>
      <c r="AT43" s="200">
        <v>7229854</v>
      </c>
      <c r="AU43" s="200">
        <v>7284753</v>
      </c>
      <c r="AV43" s="200">
        <v>7339001</v>
      </c>
      <c r="AW43" s="200">
        <v>7389625</v>
      </c>
      <c r="AX43" s="200">
        <v>7437115</v>
      </c>
      <c r="AY43" s="200">
        <v>7483934</v>
      </c>
      <c r="AZ43" s="200">
        <v>7551117</v>
      </c>
      <c r="BA43" s="200">
        <v>7647675</v>
      </c>
      <c r="BB43" s="200">
        <v>7743831</v>
      </c>
      <c r="BC43" s="200">
        <v>7824909</v>
      </c>
      <c r="BD43" s="200">
        <v>7912398</v>
      </c>
      <c r="BE43" s="200">
        <v>7996861</v>
      </c>
      <c r="BF43" s="200">
        <v>8089346</v>
      </c>
      <c r="BG43" s="200">
        <v>8188649</v>
      </c>
      <c r="BH43" s="200">
        <v>8282396</v>
      </c>
      <c r="BI43" s="200">
        <v>8373338</v>
      </c>
      <c r="BJ43" s="200">
        <v>8451840</v>
      </c>
      <c r="BK43" s="200">
        <v>8514329</v>
      </c>
      <c r="BL43" s="200">
        <v>8575280</v>
      </c>
      <c r="BM43" s="200">
        <v>8638167</v>
      </c>
      <c r="BN43" s="200">
        <v>8703405</v>
      </c>
      <c r="BO43" s="200">
        <v>8769741</v>
      </c>
    </row>
    <row r="44" spans="1:67" x14ac:dyDescent="0.2">
      <c r="A44" s="200" t="s">
        <v>234</v>
      </c>
      <c r="B44" s="200" t="s">
        <v>235</v>
      </c>
      <c r="C44" s="200" t="s">
        <v>168</v>
      </c>
      <c r="D44" s="200" t="s">
        <v>169</v>
      </c>
      <c r="E44" s="200">
        <v>109186</v>
      </c>
      <c r="F44" s="200">
        <v>110225</v>
      </c>
      <c r="G44" s="200">
        <v>111281</v>
      </c>
      <c r="H44" s="200">
        <v>112410</v>
      </c>
      <c r="I44" s="200">
        <v>113596</v>
      </c>
      <c r="J44" s="200">
        <v>114832</v>
      </c>
      <c r="K44" s="200">
        <v>116116</v>
      </c>
      <c r="L44" s="200">
        <v>117430</v>
      </c>
      <c r="M44" s="200">
        <v>118707</v>
      </c>
      <c r="N44" s="200">
        <v>119884</v>
      </c>
      <c r="O44" s="200">
        <v>121003</v>
      </c>
      <c r="P44" s="200">
        <v>122162</v>
      </c>
      <c r="Q44" s="200">
        <v>123348</v>
      </c>
      <c r="R44" s="200">
        <v>124465</v>
      </c>
      <c r="S44" s="200">
        <v>125486</v>
      </c>
      <c r="T44" s="200">
        <v>126393</v>
      </c>
      <c r="U44" s="200">
        <v>127052</v>
      </c>
      <c r="V44" s="200">
        <v>127425</v>
      </c>
      <c r="W44" s="200">
        <v>127667</v>
      </c>
      <c r="X44" s="200">
        <v>127850</v>
      </c>
      <c r="Y44" s="200">
        <v>127984</v>
      </c>
      <c r="Z44" s="200">
        <v>128510</v>
      </c>
      <c r="AA44" s="200">
        <v>129614</v>
      </c>
      <c r="AB44" s="200">
        <v>130881</v>
      </c>
      <c r="AC44" s="200">
        <v>132154</v>
      </c>
      <c r="AD44" s="200">
        <v>133450</v>
      </c>
      <c r="AE44" s="200">
        <v>134808</v>
      </c>
      <c r="AF44" s="200">
        <v>136264</v>
      </c>
      <c r="AG44" s="200">
        <v>137765</v>
      </c>
      <c r="AH44" s="200">
        <v>139228</v>
      </c>
      <c r="AI44" s="200">
        <v>140601</v>
      </c>
      <c r="AJ44" s="200">
        <v>141557</v>
      </c>
      <c r="AK44" s="200">
        <v>142011</v>
      </c>
      <c r="AL44" s="200">
        <v>142291</v>
      </c>
      <c r="AM44" s="200">
        <v>142466</v>
      </c>
      <c r="AN44" s="200">
        <v>142559</v>
      </c>
      <c r="AO44" s="200">
        <v>142898</v>
      </c>
      <c r="AP44" s="200">
        <v>143549</v>
      </c>
      <c r="AQ44" s="200">
        <v>144211</v>
      </c>
      <c r="AR44" s="200">
        <v>144811</v>
      </c>
      <c r="AS44" s="200">
        <v>145306</v>
      </c>
      <c r="AT44" s="200">
        <v>146044</v>
      </c>
      <c r="AU44" s="200">
        <v>147167</v>
      </c>
      <c r="AV44" s="200">
        <v>148341</v>
      </c>
      <c r="AW44" s="200">
        <v>149538</v>
      </c>
      <c r="AX44" s="200">
        <v>150763</v>
      </c>
      <c r="AY44" s="200">
        <v>151985</v>
      </c>
      <c r="AZ44" s="200">
        <v>153225</v>
      </c>
      <c r="BA44" s="200">
        <v>154475</v>
      </c>
      <c r="BB44" s="200">
        <v>155721</v>
      </c>
      <c r="BC44" s="200">
        <v>156933</v>
      </c>
      <c r="BD44" s="200">
        <v>157819</v>
      </c>
      <c r="BE44" s="200">
        <v>158621</v>
      </c>
      <c r="BF44" s="200">
        <v>159794</v>
      </c>
      <c r="BG44" s="200">
        <v>160912</v>
      </c>
      <c r="BH44" s="200">
        <v>162190</v>
      </c>
      <c r="BI44" s="200">
        <v>163721</v>
      </c>
      <c r="BJ44" s="200">
        <v>165215</v>
      </c>
      <c r="BK44" s="200">
        <v>167259</v>
      </c>
      <c r="BL44" s="200">
        <v>169410</v>
      </c>
      <c r="BM44" s="200">
        <v>171113</v>
      </c>
      <c r="BN44" s="200">
        <v>172683</v>
      </c>
      <c r="BO44" s="200">
        <v>174079</v>
      </c>
    </row>
    <row r="45" spans="1:67" x14ac:dyDescent="0.2">
      <c r="A45" s="200" t="s">
        <v>236</v>
      </c>
      <c r="B45" s="200" t="s">
        <v>237</v>
      </c>
      <c r="C45" s="200" t="s">
        <v>168</v>
      </c>
      <c r="D45" s="200" t="s">
        <v>169</v>
      </c>
      <c r="E45" s="200">
        <v>8141820</v>
      </c>
      <c r="F45" s="200">
        <v>8313535</v>
      </c>
      <c r="G45" s="200">
        <v>8486120</v>
      </c>
      <c r="H45" s="200">
        <v>8656006</v>
      </c>
      <c r="I45" s="200">
        <v>8825046</v>
      </c>
      <c r="J45" s="200">
        <v>8994936</v>
      </c>
      <c r="K45" s="200">
        <v>9161649</v>
      </c>
      <c r="L45" s="200">
        <v>9326268</v>
      </c>
      <c r="M45" s="200">
        <v>9491502</v>
      </c>
      <c r="N45" s="200">
        <v>9656299</v>
      </c>
      <c r="O45" s="200">
        <v>9820481</v>
      </c>
      <c r="P45" s="200">
        <v>9984378</v>
      </c>
      <c r="Q45" s="200">
        <v>10145765</v>
      </c>
      <c r="R45" s="200">
        <v>10307842</v>
      </c>
      <c r="S45" s="200">
        <v>10472743</v>
      </c>
      <c r="T45" s="200">
        <v>10639531</v>
      </c>
      <c r="U45" s="200">
        <v>10804869</v>
      </c>
      <c r="V45" s="200">
        <v>10969861</v>
      </c>
      <c r="W45" s="200">
        <v>11137748</v>
      </c>
      <c r="X45" s="200">
        <v>11304331</v>
      </c>
      <c r="Y45" s="200">
        <v>11469828</v>
      </c>
      <c r="Z45" s="200">
        <v>11637613</v>
      </c>
      <c r="AA45" s="200">
        <v>11807408</v>
      </c>
      <c r="AB45" s="200">
        <v>11976513</v>
      </c>
      <c r="AC45" s="200">
        <v>12147758</v>
      </c>
      <c r="AD45" s="200">
        <v>12326396</v>
      </c>
      <c r="AE45" s="200">
        <v>12514502</v>
      </c>
      <c r="AF45" s="200">
        <v>12712784</v>
      </c>
      <c r="AG45" s="200">
        <v>12918389</v>
      </c>
      <c r="AH45" s="200">
        <v>13128619</v>
      </c>
      <c r="AI45" s="200">
        <v>13342868</v>
      </c>
      <c r="AJ45" s="200">
        <v>13561945</v>
      </c>
      <c r="AK45" s="200">
        <v>13782297</v>
      </c>
      <c r="AL45" s="200">
        <v>13998386</v>
      </c>
      <c r="AM45" s="200">
        <v>14210674</v>
      </c>
      <c r="AN45" s="200">
        <v>14416796</v>
      </c>
      <c r="AO45" s="200">
        <v>14615483</v>
      </c>
      <c r="AP45" s="200">
        <v>14809289</v>
      </c>
      <c r="AQ45" s="200">
        <v>14996742</v>
      </c>
      <c r="AR45" s="200">
        <v>15176410</v>
      </c>
      <c r="AS45" s="200">
        <v>15351799</v>
      </c>
      <c r="AT45" s="200">
        <v>15523978</v>
      </c>
      <c r="AU45" s="200">
        <v>15693790</v>
      </c>
      <c r="AV45" s="200">
        <v>15859112</v>
      </c>
      <c r="AW45" s="200">
        <v>16017966</v>
      </c>
      <c r="AX45" s="200">
        <v>16175311</v>
      </c>
      <c r="AY45" s="200">
        <v>16334575</v>
      </c>
      <c r="AZ45" s="200">
        <v>16495538</v>
      </c>
      <c r="BA45" s="200">
        <v>16661462</v>
      </c>
      <c r="BB45" s="200">
        <v>16833447</v>
      </c>
      <c r="BC45" s="200">
        <v>17004162</v>
      </c>
      <c r="BD45" s="200">
        <v>17173573</v>
      </c>
      <c r="BE45" s="200">
        <v>17341771</v>
      </c>
      <c r="BF45" s="200">
        <v>17509925</v>
      </c>
      <c r="BG45" s="200">
        <v>17687108</v>
      </c>
      <c r="BH45" s="200">
        <v>17870124</v>
      </c>
      <c r="BI45" s="200">
        <v>18083879</v>
      </c>
      <c r="BJ45" s="200">
        <v>18368577</v>
      </c>
      <c r="BK45" s="200">
        <v>18701450</v>
      </c>
      <c r="BL45" s="200">
        <v>19039485</v>
      </c>
      <c r="BM45" s="200">
        <v>19300315</v>
      </c>
      <c r="BN45" s="200">
        <v>19493184</v>
      </c>
      <c r="BO45" s="200">
        <v>19603733</v>
      </c>
    </row>
    <row r="46" spans="1:67" x14ac:dyDescent="0.2">
      <c r="A46" s="200" t="s">
        <v>238</v>
      </c>
      <c r="B46" s="200" t="s">
        <v>239</v>
      </c>
      <c r="C46" s="200" t="s">
        <v>168</v>
      </c>
      <c r="D46" s="200" t="s">
        <v>169</v>
      </c>
      <c r="E46" s="200">
        <v>667070000</v>
      </c>
      <c r="F46" s="200">
        <v>660330000</v>
      </c>
      <c r="G46" s="200">
        <v>665770000</v>
      </c>
      <c r="H46" s="200">
        <v>682335000</v>
      </c>
      <c r="I46" s="200">
        <v>698355000</v>
      </c>
      <c r="J46" s="200">
        <v>715185000</v>
      </c>
      <c r="K46" s="200">
        <v>735400000</v>
      </c>
      <c r="L46" s="200">
        <v>754550000</v>
      </c>
      <c r="M46" s="200">
        <v>774510000</v>
      </c>
      <c r="N46" s="200">
        <v>796025000</v>
      </c>
      <c r="O46" s="200">
        <v>818315000</v>
      </c>
      <c r="P46" s="200">
        <v>841105000</v>
      </c>
      <c r="Q46" s="200">
        <v>862030000</v>
      </c>
      <c r="R46" s="200">
        <v>881940000</v>
      </c>
      <c r="S46" s="200">
        <v>900350000</v>
      </c>
      <c r="T46" s="200">
        <v>916395000</v>
      </c>
      <c r="U46" s="200">
        <v>930685000</v>
      </c>
      <c r="V46" s="200">
        <v>943455000</v>
      </c>
      <c r="W46" s="200">
        <v>956165000</v>
      </c>
      <c r="X46" s="200">
        <v>969005000</v>
      </c>
      <c r="Y46" s="200">
        <v>981235000</v>
      </c>
      <c r="Z46" s="200">
        <v>993885000</v>
      </c>
      <c r="AA46" s="200">
        <v>1008630000</v>
      </c>
      <c r="AB46" s="200">
        <v>1023310000</v>
      </c>
      <c r="AC46" s="200">
        <v>1036825000</v>
      </c>
      <c r="AD46" s="200">
        <v>1051040000</v>
      </c>
      <c r="AE46" s="200">
        <v>1066790000</v>
      </c>
      <c r="AF46" s="200">
        <v>1084035000</v>
      </c>
      <c r="AG46" s="200">
        <v>1101630000</v>
      </c>
      <c r="AH46" s="200">
        <v>1118650000</v>
      </c>
      <c r="AI46" s="200">
        <v>1135185000</v>
      </c>
      <c r="AJ46" s="200">
        <v>1150780000</v>
      </c>
      <c r="AK46" s="200">
        <v>1164970000</v>
      </c>
      <c r="AL46" s="200">
        <v>1178440000</v>
      </c>
      <c r="AM46" s="200">
        <v>1191835000</v>
      </c>
      <c r="AN46" s="200">
        <v>1204855000</v>
      </c>
      <c r="AO46" s="200">
        <v>1217550000</v>
      </c>
      <c r="AP46" s="200">
        <v>1230075000</v>
      </c>
      <c r="AQ46" s="200">
        <v>1241935000</v>
      </c>
      <c r="AR46" s="200">
        <v>1252735000</v>
      </c>
      <c r="AS46" s="200">
        <v>1262645000</v>
      </c>
      <c r="AT46" s="200">
        <v>1271850000</v>
      </c>
      <c r="AU46" s="200">
        <v>1280400000</v>
      </c>
      <c r="AV46" s="200">
        <v>1288400000</v>
      </c>
      <c r="AW46" s="200">
        <v>1296075000</v>
      </c>
      <c r="AX46" s="200">
        <v>1303720000</v>
      </c>
      <c r="AY46" s="200">
        <v>1311020000</v>
      </c>
      <c r="AZ46" s="200">
        <v>1317885000</v>
      </c>
      <c r="BA46" s="200">
        <v>1324655000</v>
      </c>
      <c r="BB46" s="200">
        <v>1331260000</v>
      </c>
      <c r="BC46" s="200">
        <v>1337705000</v>
      </c>
      <c r="BD46" s="200">
        <v>1345035000</v>
      </c>
      <c r="BE46" s="200">
        <v>1354190000</v>
      </c>
      <c r="BF46" s="200">
        <v>1363240000</v>
      </c>
      <c r="BG46" s="200">
        <v>1371860000</v>
      </c>
      <c r="BH46" s="200">
        <v>1379860000</v>
      </c>
      <c r="BI46" s="200">
        <v>1387790000</v>
      </c>
      <c r="BJ46" s="200">
        <v>1396215000</v>
      </c>
      <c r="BK46" s="200">
        <v>1402760000</v>
      </c>
      <c r="BL46" s="200">
        <v>1407745000</v>
      </c>
      <c r="BM46" s="200">
        <v>1411100000</v>
      </c>
      <c r="BN46" s="200">
        <v>1412360000</v>
      </c>
      <c r="BO46" s="200">
        <v>1412175000</v>
      </c>
    </row>
    <row r="47" spans="1:67" x14ac:dyDescent="0.2">
      <c r="A47" s="200" t="s">
        <v>240</v>
      </c>
      <c r="B47" s="200" t="s">
        <v>241</v>
      </c>
      <c r="C47" s="200" t="s">
        <v>168</v>
      </c>
      <c r="D47" s="200" t="s">
        <v>169</v>
      </c>
      <c r="E47" s="200">
        <v>3708661</v>
      </c>
      <c r="F47" s="200">
        <v>3848336</v>
      </c>
      <c r="G47" s="200">
        <v>3998287</v>
      </c>
      <c r="H47" s="200">
        <v>4156453</v>
      </c>
      <c r="I47" s="200">
        <v>4321368</v>
      </c>
      <c r="J47" s="200">
        <v>4492890</v>
      </c>
      <c r="K47" s="200">
        <v>4671196</v>
      </c>
      <c r="L47" s="200">
        <v>4856689</v>
      </c>
      <c r="M47" s="200">
        <v>5050106</v>
      </c>
      <c r="N47" s="200">
        <v>5255149</v>
      </c>
      <c r="O47" s="200">
        <v>5477086</v>
      </c>
      <c r="P47" s="200">
        <v>5718867</v>
      </c>
      <c r="Q47" s="200">
        <v>5979984</v>
      </c>
      <c r="R47" s="200">
        <v>6257373</v>
      </c>
      <c r="S47" s="200">
        <v>6548923</v>
      </c>
      <c r="T47" s="200">
        <v>6853981</v>
      </c>
      <c r="U47" s="200">
        <v>7142690</v>
      </c>
      <c r="V47" s="200">
        <v>7415900</v>
      </c>
      <c r="W47" s="200">
        <v>7700816</v>
      </c>
      <c r="X47" s="200">
        <v>7996368</v>
      </c>
      <c r="Y47" s="200">
        <v>8303810</v>
      </c>
      <c r="Z47" s="200">
        <v>8621621</v>
      </c>
      <c r="AA47" s="200">
        <v>8948119</v>
      </c>
      <c r="AB47" s="200">
        <v>9282050</v>
      </c>
      <c r="AC47" s="200">
        <v>9621405</v>
      </c>
      <c r="AD47" s="200">
        <v>9964075</v>
      </c>
      <c r="AE47" s="200">
        <v>10309440</v>
      </c>
      <c r="AF47" s="200">
        <v>10663498</v>
      </c>
      <c r="AG47" s="200">
        <v>11043193</v>
      </c>
      <c r="AH47" s="200">
        <v>11462943</v>
      </c>
      <c r="AI47" s="200">
        <v>11910540</v>
      </c>
      <c r="AJ47" s="200">
        <v>12369269</v>
      </c>
      <c r="AK47" s="200">
        <v>12838314</v>
      </c>
      <c r="AL47" s="200">
        <v>13316448</v>
      </c>
      <c r="AM47" s="200">
        <v>13802285</v>
      </c>
      <c r="AN47" s="200">
        <v>14299727</v>
      </c>
      <c r="AO47" s="200">
        <v>14810946</v>
      </c>
      <c r="AP47" s="200">
        <v>15335453</v>
      </c>
      <c r="AQ47" s="200">
        <v>15858990</v>
      </c>
      <c r="AR47" s="200">
        <v>16345894</v>
      </c>
      <c r="AS47" s="200">
        <v>16799670</v>
      </c>
      <c r="AT47" s="200">
        <v>17245468</v>
      </c>
      <c r="AU47" s="200">
        <v>17683897</v>
      </c>
      <c r="AV47" s="200">
        <v>18116451</v>
      </c>
      <c r="AW47" s="200">
        <v>18544903</v>
      </c>
      <c r="AX47" s="200">
        <v>18970215</v>
      </c>
      <c r="AY47" s="200">
        <v>19394057</v>
      </c>
      <c r="AZ47" s="200">
        <v>19817700</v>
      </c>
      <c r="BA47" s="200">
        <v>20244449</v>
      </c>
      <c r="BB47" s="200">
        <v>20677762</v>
      </c>
      <c r="BC47" s="200">
        <v>21120042</v>
      </c>
      <c r="BD47" s="200">
        <v>21562914</v>
      </c>
      <c r="BE47" s="200">
        <v>22010712</v>
      </c>
      <c r="BF47" s="200">
        <v>22469268</v>
      </c>
      <c r="BG47" s="200">
        <v>22995555</v>
      </c>
      <c r="BH47" s="200">
        <v>23596741</v>
      </c>
      <c r="BI47" s="200">
        <v>24213622</v>
      </c>
      <c r="BJ47" s="200">
        <v>24848016</v>
      </c>
      <c r="BK47" s="200">
        <v>25493988</v>
      </c>
      <c r="BL47" s="200">
        <v>26147551</v>
      </c>
      <c r="BM47" s="200">
        <v>26811790</v>
      </c>
      <c r="BN47" s="200">
        <v>27478249</v>
      </c>
      <c r="BO47" s="200">
        <v>28160542</v>
      </c>
    </row>
    <row r="48" spans="1:67" x14ac:dyDescent="0.2">
      <c r="A48" s="200" t="s">
        <v>242</v>
      </c>
      <c r="B48" s="200" t="s">
        <v>243</v>
      </c>
      <c r="C48" s="200" t="s">
        <v>168</v>
      </c>
      <c r="D48" s="200" t="s">
        <v>169</v>
      </c>
      <c r="E48" s="200">
        <v>5117608</v>
      </c>
      <c r="F48" s="200">
        <v>5200355</v>
      </c>
      <c r="G48" s="200">
        <v>5303841</v>
      </c>
      <c r="H48" s="200">
        <v>5427511</v>
      </c>
      <c r="I48" s="200">
        <v>5556209</v>
      </c>
      <c r="J48" s="200">
        <v>5690086</v>
      </c>
      <c r="K48" s="200">
        <v>5829580</v>
      </c>
      <c r="L48" s="200">
        <v>5975087</v>
      </c>
      <c r="M48" s="200">
        <v>6127193</v>
      </c>
      <c r="N48" s="200">
        <v>6286232</v>
      </c>
      <c r="O48" s="200">
        <v>6452787</v>
      </c>
      <c r="P48" s="200">
        <v>6627350</v>
      </c>
      <c r="Q48" s="200">
        <v>6809468</v>
      </c>
      <c r="R48" s="200">
        <v>6998688</v>
      </c>
      <c r="S48" s="200">
        <v>7194697</v>
      </c>
      <c r="T48" s="200">
        <v>7397417</v>
      </c>
      <c r="U48" s="200">
        <v>7598028</v>
      </c>
      <c r="V48" s="200">
        <v>7796825</v>
      </c>
      <c r="W48" s="200">
        <v>8013279</v>
      </c>
      <c r="X48" s="200">
        <v>8243377</v>
      </c>
      <c r="Y48" s="200">
        <v>8519891</v>
      </c>
      <c r="Z48" s="200">
        <v>8829048</v>
      </c>
      <c r="AA48" s="200">
        <v>9046986</v>
      </c>
      <c r="AB48" s="200">
        <v>9240672</v>
      </c>
      <c r="AC48" s="200">
        <v>9508570</v>
      </c>
      <c r="AD48" s="200">
        <v>9804254</v>
      </c>
      <c r="AE48" s="200">
        <v>10112712</v>
      </c>
      <c r="AF48" s="200">
        <v>10433905</v>
      </c>
      <c r="AG48" s="200">
        <v>10759573</v>
      </c>
      <c r="AH48" s="200">
        <v>11089222</v>
      </c>
      <c r="AI48" s="200">
        <v>11430520</v>
      </c>
      <c r="AJ48" s="200">
        <v>11777719</v>
      </c>
      <c r="AK48" s="200">
        <v>12128604</v>
      </c>
      <c r="AL48" s="200">
        <v>12486773</v>
      </c>
      <c r="AM48" s="200">
        <v>12848862</v>
      </c>
      <c r="AN48" s="200">
        <v>13211647</v>
      </c>
      <c r="AO48" s="200">
        <v>13575324</v>
      </c>
      <c r="AP48" s="200">
        <v>13941181</v>
      </c>
      <c r="AQ48" s="200">
        <v>14314599</v>
      </c>
      <c r="AR48" s="200">
        <v>14698973</v>
      </c>
      <c r="AS48" s="200">
        <v>15091594</v>
      </c>
      <c r="AT48" s="200">
        <v>15493253</v>
      </c>
      <c r="AU48" s="200">
        <v>15914033</v>
      </c>
      <c r="AV48" s="200">
        <v>16354326</v>
      </c>
      <c r="AW48" s="200">
        <v>16809407</v>
      </c>
      <c r="AX48" s="200">
        <v>17275171</v>
      </c>
      <c r="AY48" s="200">
        <v>17751333</v>
      </c>
      <c r="AZ48" s="200">
        <v>18251866</v>
      </c>
      <c r="BA48" s="200">
        <v>18777081</v>
      </c>
      <c r="BB48" s="200">
        <v>19319274</v>
      </c>
      <c r="BC48" s="200">
        <v>19878036</v>
      </c>
      <c r="BD48" s="200">
        <v>20448873</v>
      </c>
      <c r="BE48" s="200">
        <v>21032684</v>
      </c>
      <c r="BF48" s="200">
        <v>21632850</v>
      </c>
      <c r="BG48" s="200">
        <v>22299585</v>
      </c>
      <c r="BH48" s="200">
        <v>23012646</v>
      </c>
      <c r="BI48" s="200">
        <v>23711630</v>
      </c>
      <c r="BJ48" s="200">
        <v>24393181</v>
      </c>
      <c r="BK48" s="200">
        <v>25076747</v>
      </c>
      <c r="BL48" s="200">
        <v>25782341</v>
      </c>
      <c r="BM48" s="200">
        <v>26491087</v>
      </c>
      <c r="BN48" s="200">
        <v>27198628</v>
      </c>
      <c r="BO48" s="200">
        <v>27914536</v>
      </c>
    </row>
    <row r="49" spans="1:67" x14ac:dyDescent="0.2">
      <c r="A49" s="200" t="s">
        <v>244</v>
      </c>
      <c r="B49" s="200" t="s">
        <v>245</v>
      </c>
      <c r="C49" s="200" t="s">
        <v>168</v>
      </c>
      <c r="D49" s="200" t="s">
        <v>169</v>
      </c>
      <c r="E49" s="200">
        <v>15276558</v>
      </c>
      <c r="F49" s="200">
        <v>15673284</v>
      </c>
      <c r="G49" s="200">
        <v>16086084</v>
      </c>
      <c r="H49" s="200">
        <v>16517995</v>
      </c>
      <c r="I49" s="200">
        <v>16965855</v>
      </c>
      <c r="J49" s="200">
        <v>17438254</v>
      </c>
      <c r="K49" s="200">
        <v>17941738</v>
      </c>
      <c r="L49" s="200">
        <v>18472105</v>
      </c>
      <c r="M49" s="200">
        <v>19022799</v>
      </c>
      <c r="N49" s="200">
        <v>19583123</v>
      </c>
      <c r="O49" s="200">
        <v>20151733</v>
      </c>
      <c r="P49" s="200">
        <v>20712952</v>
      </c>
      <c r="Q49" s="200">
        <v>21273409</v>
      </c>
      <c r="R49" s="200">
        <v>21853906</v>
      </c>
      <c r="S49" s="200">
        <v>22448415</v>
      </c>
      <c r="T49" s="200">
        <v>23052715</v>
      </c>
      <c r="U49" s="200">
        <v>23655016</v>
      </c>
      <c r="V49" s="200">
        <v>24256464</v>
      </c>
      <c r="W49" s="200">
        <v>25015244</v>
      </c>
      <c r="X49" s="200">
        <v>25902760</v>
      </c>
      <c r="Y49" s="200">
        <v>26708686</v>
      </c>
      <c r="Z49" s="200">
        <v>27457783</v>
      </c>
      <c r="AA49" s="200">
        <v>28219219</v>
      </c>
      <c r="AB49" s="200">
        <v>29005175</v>
      </c>
      <c r="AC49" s="200">
        <v>29879852</v>
      </c>
      <c r="AD49" s="200">
        <v>30800051</v>
      </c>
      <c r="AE49" s="200">
        <v>31725132</v>
      </c>
      <c r="AF49" s="200">
        <v>32712574</v>
      </c>
      <c r="AG49" s="200">
        <v>33750052</v>
      </c>
      <c r="AH49" s="200">
        <v>34825891</v>
      </c>
      <c r="AI49" s="200">
        <v>35987541</v>
      </c>
      <c r="AJ49" s="200">
        <v>37194812</v>
      </c>
      <c r="AK49" s="200">
        <v>38332302</v>
      </c>
      <c r="AL49" s="200">
        <v>39580844</v>
      </c>
      <c r="AM49" s="200">
        <v>41511985</v>
      </c>
      <c r="AN49" s="200">
        <v>43285791</v>
      </c>
      <c r="AO49" s="200">
        <v>44118709</v>
      </c>
      <c r="AP49" s="200">
        <v>44822198</v>
      </c>
      <c r="AQ49" s="200">
        <v>45895524</v>
      </c>
      <c r="AR49" s="200">
        <v>47227238</v>
      </c>
      <c r="AS49" s="200">
        <v>48616317</v>
      </c>
      <c r="AT49" s="200">
        <v>50106657</v>
      </c>
      <c r="AU49" s="200">
        <v>51662071</v>
      </c>
      <c r="AV49" s="200">
        <v>53205639</v>
      </c>
      <c r="AW49" s="200">
        <v>54815607</v>
      </c>
      <c r="AX49" s="200">
        <v>56550247</v>
      </c>
      <c r="AY49" s="200">
        <v>58381630</v>
      </c>
      <c r="AZ49" s="200">
        <v>60289422</v>
      </c>
      <c r="BA49" s="200">
        <v>62249724</v>
      </c>
      <c r="BB49" s="200">
        <v>64270232</v>
      </c>
      <c r="BC49" s="200">
        <v>66391257</v>
      </c>
      <c r="BD49" s="200">
        <v>68654269</v>
      </c>
      <c r="BE49" s="200">
        <v>70997870</v>
      </c>
      <c r="BF49" s="200">
        <v>73460021</v>
      </c>
      <c r="BG49" s="200">
        <v>76035588</v>
      </c>
      <c r="BH49" s="200">
        <v>78656904</v>
      </c>
      <c r="BI49" s="200">
        <v>81430977</v>
      </c>
      <c r="BJ49" s="200">
        <v>84283273</v>
      </c>
      <c r="BK49" s="200">
        <v>87087355</v>
      </c>
      <c r="BL49" s="200">
        <v>89906890</v>
      </c>
      <c r="BM49" s="200">
        <v>92853164</v>
      </c>
      <c r="BN49" s="200">
        <v>95894118</v>
      </c>
      <c r="BO49" s="200">
        <v>99010212</v>
      </c>
    </row>
    <row r="50" spans="1:67" x14ac:dyDescent="0.2">
      <c r="A50" s="200" t="s">
        <v>246</v>
      </c>
      <c r="B50" s="200" t="s">
        <v>247</v>
      </c>
      <c r="C50" s="200" t="s">
        <v>168</v>
      </c>
      <c r="D50" s="200" t="s">
        <v>169</v>
      </c>
      <c r="E50" s="200">
        <v>1055693</v>
      </c>
      <c r="F50" s="200">
        <v>1083431</v>
      </c>
      <c r="G50" s="200">
        <v>1112348</v>
      </c>
      <c r="H50" s="200">
        <v>1142600</v>
      </c>
      <c r="I50" s="200">
        <v>1174269</v>
      </c>
      <c r="J50" s="200">
        <v>1207412</v>
      </c>
      <c r="K50" s="200">
        <v>1242116</v>
      </c>
      <c r="L50" s="200">
        <v>1278312</v>
      </c>
      <c r="M50" s="200">
        <v>1316130</v>
      </c>
      <c r="N50" s="200">
        <v>1355699</v>
      </c>
      <c r="O50" s="200">
        <v>1396989</v>
      </c>
      <c r="P50" s="200">
        <v>1440159</v>
      </c>
      <c r="Q50" s="200">
        <v>1485274</v>
      </c>
      <c r="R50" s="200">
        <v>1532069</v>
      </c>
      <c r="S50" s="200">
        <v>1580280</v>
      </c>
      <c r="T50" s="200">
        <v>1624935</v>
      </c>
      <c r="U50" s="200">
        <v>1665418</v>
      </c>
      <c r="V50" s="200">
        <v>1706181</v>
      </c>
      <c r="W50" s="200">
        <v>1747207</v>
      </c>
      <c r="X50" s="200">
        <v>1788218</v>
      </c>
      <c r="Y50" s="200">
        <v>1829256</v>
      </c>
      <c r="Z50" s="200">
        <v>1870540</v>
      </c>
      <c r="AA50" s="200">
        <v>1911634</v>
      </c>
      <c r="AB50" s="200">
        <v>1951851</v>
      </c>
      <c r="AC50" s="200">
        <v>2001739</v>
      </c>
      <c r="AD50" s="200">
        <v>2062555</v>
      </c>
      <c r="AE50" s="200">
        <v>2124863</v>
      </c>
      <c r="AF50" s="200">
        <v>2188654</v>
      </c>
      <c r="AG50" s="200">
        <v>2253336</v>
      </c>
      <c r="AH50" s="200">
        <v>2319177</v>
      </c>
      <c r="AI50" s="200">
        <v>2385435</v>
      </c>
      <c r="AJ50" s="200">
        <v>2452675</v>
      </c>
      <c r="AK50" s="200">
        <v>2520958</v>
      </c>
      <c r="AL50" s="200">
        <v>2594168</v>
      </c>
      <c r="AM50" s="200">
        <v>2669220</v>
      </c>
      <c r="AN50" s="200">
        <v>2742309</v>
      </c>
      <c r="AO50" s="200">
        <v>2816595</v>
      </c>
      <c r="AP50" s="200">
        <v>2875037</v>
      </c>
      <c r="AQ50" s="200">
        <v>2937166</v>
      </c>
      <c r="AR50" s="200">
        <v>3016659</v>
      </c>
      <c r="AS50" s="200">
        <v>3134030</v>
      </c>
      <c r="AT50" s="200">
        <v>3254101</v>
      </c>
      <c r="AU50" s="200">
        <v>3331158</v>
      </c>
      <c r="AV50" s="200">
        <v>3424653</v>
      </c>
      <c r="AW50" s="200">
        <v>3543012</v>
      </c>
      <c r="AX50" s="200">
        <v>3672839</v>
      </c>
      <c r="AY50" s="200">
        <v>3813323</v>
      </c>
      <c r="AZ50" s="200">
        <v>3956329</v>
      </c>
      <c r="BA50" s="200">
        <v>4089602</v>
      </c>
      <c r="BB50" s="200">
        <v>4257230</v>
      </c>
      <c r="BC50" s="200">
        <v>4437884</v>
      </c>
      <c r="BD50" s="200">
        <v>4584216</v>
      </c>
      <c r="BE50" s="200">
        <v>4713257</v>
      </c>
      <c r="BF50" s="200">
        <v>4828066</v>
      </c>
      <c r="BG50" s="200">
        <v>4944861</v>
      </c>
      <c r="BH50" s="200">
        <v>5064386</v>
      </c>
      <c r="BI50" s="200">
        <v>5186824</v>
      </c>
      <c r="BJ50" s="200">
        <v>5312340</v>
      </c>
      <c r="BK50" s="200">
        <v>5441062</v>
      </c>
      <c r="BL50" s="200">
        <v>5570733</v>
      </c>
      <c r="BM50" s="200">
        <v>5702174</v>
      </c>
      <c r="BN50" s="200">
        <v>5835806</v>
      </c>
      <c r="BO50" s="200">
        <v>5970424</v>
      </c>
    </row>
    <row r="51" spans="1:67" x14ac:dyDescent="0.2">
      <c r="A51" s="200" t="s">
        <v>248</v>
      </c>
      <c r="B51" s="200" t="s">
        <v>249</v>
      </c>
      <c r="C51" s="200" t="s">
        <v>168</v>
      </c>
      <c r="D51" s="200" t="s">
        <v>169</v>
      </c>
      <c r="E51" s="200">
        <v>15687688</v>
      </c>
      <c r="F51" s="200">
        <v>16182414</v>
      </c>
      <c r="G51" s="200">
        <v>16691282</v>
      </c>
      <c r="H51" s="200">
        <v>17210956</v>
      </c>
      <c r="I51" s="200">
        <v>17739754</v>
      </c>
      <c r="J51" s="200">
        <v>18275814</v>
      </c>
      <c r="K51" s="200">
        <v>18811407</v>
      </c>
      <c r="L51" s="200">
        <v>19343961</v>
      </c>
      <c r="M51" s="200">
        <v>19872503</v>
      </c>
      <c r="N51" s="200">
        <v>20392264</v>
      </c>
      <c r="O51" s="200">
        <v>20905254</v>
      </c>
      <c r="P51" s="200">
        <v>21405413</v>
      </c>
      <c r="Q51" s="200">
        <v>21898055</v>
      </c>
      <c r="R51" s="200">
        <v>22396318</v>
      </c>
      <c r="S51" s="200">
        <v>22897871</v>
      </c>
      <c r="T51" s="200">
        <v>23403731</v>
      </c>
      <c r="U51" s="200">
        <v>23913002</v>
      </c>
      <c r="V51" s="200">
        <v>24443926</v>
      </c>
      <c r="W51" s="200">
        <v>25003608</v>
      </c>
      <c r="X51" s="200">
        <v>25579323</v>
      </c>
      <c r="Y51" s="200">
        <v>26176195</v>
      </c>
      <c r="Z51" s="200">
        <v>26785982</v>
      </c>
      <c r="AA51" s="200">
        <v>27405194</v>
      </c>
      <c r="AB51" s="200">
        <v>28042329</v>
      </c>
      <c r="AC51" s="200">
        <v>28689032</v>
      </c>
      <c r="AD51" s="200">
        <v>29326260</v>
      </c>
      <c r="AE51" s="200">
        <v>29960101</v>
      </c>
      <c r="AF51" s="200">
        <v>30603048</v>
      </c>
      <c r="AG51" s="200">
        <v>31256727</v>
      </c>
      <c r="AH51" s="200">
        <v>31923117</v>
      </c>
      <c r="AI51" s="200">
        <v>32601393</v>
      </c>
      <c r="AJ51" s="200">
        <v>33272628</v>
      </c>
      <c r="AK51" s="200">
        <v>33939039</v>
      </c>
      <c r="AL51" s="200">
        <v>34614735</v>
      </c>
      <c r="AM51" s="200">
        <v>35295461</v>
      </c>
      <c r="AN51" s="200">
        <v>35970101</v>
      </c>
      <c r="AO51" s="200">
        <v>36632573</v>
      </c>
      <c r="AP51" s="200">
        <v>37291946</v>
      </c>
      <c r="AQ51" s="200">
        <v>37944414</v>
      </c>
      <c r="AR51" s="200">
        <v>38585033</v>
      </c>
      <c r="AS51" s="200">
        <v>39215135</v>
      </c>
      <c r="AT51" s="200">
        <v>39837875</v>
      </c>
      <c r="AU51" s="200">
        <v>40454050</v>
      </c>
      <c r="AV51" s="200">
        <v>41057687</v>
      </c>
      <c r="AW51" s="200">
        <v>41648268</v>
      </c>
      <c r="AX51" s="200">
        <v>42220940</v>
      </c>
      <c r="AY51" s="200">
        <v>42772910</v>
      </c>
      <c r="AZ51" s="200">
        <v>43306582</v>
      </c>
      <c r="BA51" s="200">
        <v>43815313</v>
      </c>
      <c r="BB51" s="200">
        <v>44313917</v>
      </c>
      <c r="BC51" s="200">
        <v>44816108</v>
      </c>
      <c r="BD51" s="200">
        <v>45308899</v>
      </c>
      <c r="BE51" s="200">
        <v>45782417</v>
      </c>
      <c r="BF51" s="200">
        <v>46237930</v>
      </c>
      <c r="BG51" s="200">
        <v>46677947</v>
      </c>
      <c r="BH51" s="200">
        <v>47119728</v>
      </c>
      <c r="BI51" s="200">
        <v>47625955</v>
      </c>
      <c r="BJ51" s="200">
        <v>48351671</v>
      </c>
      <c r="BK51" s="200">
        <v>49276961</v>
      </c>
      <c r="BL51" s="200">
        <v>50187406</v>
      </c>
      <c r="BM51" s="200">
        <v>50930662</v>
      </c>
      <c r="BN51" s="200">
        <v>51516562</v>
      </c>
      <c r="BO51" s="200">
        <v>51874024</v>
      </c>
    </row>
    <row r="52" spans="1:67" x14ac:dyDescent="0.2">
      <c r="A52" s="200" t="s">
        <v>250</v>
      </c>
      <c r="B52" s="200" t="s">
        <v>251</v>
      </c>
      <c r="C52" s="200" t="s">
        <v>168</v>
      </c>
      <c r="D52" s="200" t="s">
        <v>169</v>
      </c>
      <c r="E52" s="200">
        <v>194852</v>
      </c>
      <c r="F52" s="200">
        <v>198617</v>
      </c>
      <c r="G52" s="200">
        <v>202527</v>
      </c>
      <c r="H52" s="200">
        <v>206546</v>
      </c>
      <c r="I52" s="200">
        <v>210665</v>
      </c>
      <c r="J52" s="200">
        <v>214939</v>
      </c>
      <c r="K52" s="200">
        <v>219369</v>
      </c>
      <c r="L52" s="200">
        <v>224321</v>
      </c>
      <c r="M52" s="200">
        <v>229971</v>
      </c>
      <c r="N52" s="200">
        <v>236002</v>
      </c>
      <c r="O52" s="200">
        <v>242351</v>
      </c>
      <c r="P52" s="200">
        <v>249066</v>
      </c>
      <c r="Q52" s="200">
        <v>256187</v>
      </c>
      <c r="R52" s="200">
        <v>263728</v>
      </c>
      <c r="S52" s="200">
        <v>271719</v>
      </c>
      <c r="T52" s="200">
        <v>280036</v>
      </c>
      <c r="U52" s="200">
        <v>288810</v>
      </c>
      <c r="V52" s="200">
        <v>298152</v>
      </c>
      <c r="W52" s="200">
        <v>307938</v>
      </c>
      <c r="X52" s="200">
        <v>318123</v>
      </c>
      <c r="Y52" s="200">
        <v>328328</v>
      </c>
      <c r="Z52" s="200">
        <v>337986</v>
      </c>
      <c r="AA52" s="200">
        <v>347053</v>
      </c>
      <c r="AB52" s="200">
        <v>356137</v>
      </c>
      <c r="AC52" s="200">
        <v>365664</v>
      </c>
      <c r="AD52" s="200">
        <v>375650</v>
      </c>
      <c r="AE52" s="200">
        <v>386068</v>
      </c>
      <c r="AF52" s="200">
        <v>396887</v>
      </c>
      <c r="AG52" s="200">
        <v>408070</v>
      </c>
      <c r="AH52" s="200">
        <v>419584</v>
      </c>
      <c r="AI52" s="200">
        <v>431119</v>
      </c>
      <c r="AJ52" s="200">
        <v>442277</v>
      </c>
      <c r="AK52" s="200">
        <v>452990</v>
      </c>
      <c r="AL52" s="200">
        <v>463318</v>
      </c>
      <c r="AM52" s="200">
        <v>473478</v>
      </c>
      <c r="AN52" s="200">
        <v>483760</v>
      </c>
      <c r="AO52" s="200">
        <v>494288</v>
      </c>
      <c r="AP52" s="200">
        <v>505033</v>
      </c>
      <c r="AQ52" s="200">
        <v>515959</v>
      </c>
      <c r="AR52" s="200">
        <v>526443</v>
      </c>
      <c r="AS52" s="200">
        <v>536758</v>
      </c>
      <c r="AT52" s="200">
        <v>547741</v>
      </c>
      <c r="AU52" s="200">
        <v>559047</v>
      </c>
      <c r="AV52" s="200">
        <v>570130</v>
      </c>
      <c r="AW52" s="200">
        <v>581154</v>
      </c>
      <c r="AX52" s="200">
        <v>592683</v>
      </c>
      <c r="AY52" s="200">
        <v>604658</v>
      </c>
      <c r="AZ52" s="200">
        <v>616899</v>
      </c>
      <c r="BA52" s="200">
        <v>629470</v>
      </c>
      <c r="BB52" s="200">
        <v>642493</v>
      </c>
      <c r="BC52" s="200">
        <v>656024</v>
      </c>
      <c r="BD52" s="200">
        <v>670071</v>
      </c>
      <c r="BE52" s="200">
        <v>684553</v>
      </c>
      <c r="BF52" s="200">
        <v>699393</v>
      </c>
      <c r="BG52" s="200">
        <v>714612</v>
      </c>
      <c r="BH52" s="200">
        <v>730216</v>
      </c>
      <c r="BI52" s="200">
        <v>746232</v>
      </c>
      <c r="BJ52" s="200">
        <v>761664</v>
      </c>
      <c r="BK52" s="200">
        <v>776313</v>
      </c>
      <c r="BL52" s="200">
        <v>790986</v>
      </c>
      <c r="BM52" s="200">
        <v>806166</v>
      </c>
      <c r="BN52" s="200">
        <v>821625</v>
      </c>
      <c r="BO52" s="200">
        <v>836774</v>
      </c>
    </row>
    <row r="53" spans="1:67" x14ac:dyDescent="0.2">
      <c r="A53" s="200" t="s">
        <v>252</v>
      </c>
      <c r="B53" s="200" t="s">
        <v>253</v>
      </c>
      <c r="C53" s="200" t="s">
        <v>168</v>
      </c>
      <c r="D53" s="200" t="s">
        <v>169</v>
      </c>
      <c r="E53" s="200">
        <v>209849</v>
      </c>
      <c r="F53" s="200">
        <v>214788</v>
      </c>
      <c r="G53" s="200">
        <v>221484</v>
      </c>
      <c r="H53" s="200">
        <v>228814</v>
      </c>
      <c r="I53" s="200">
        <v>236362</v>
      </c>
      <c r="J53" s="200">
        <v>244156</v>
      </c>
      <c r="K53" s="200">
        <v>252238</v>
      </c>
      <c r="L53" s="200">
        <v>260648</v>
      </c>
      <c r="M53" s="200">
        <v>269408</v>
      </c>
      <c r="N53" s="200">
        <v>278524</v>
      </c>
      <c r="O53" s="200">
        <v>287262</v>
      </c>
      <c r="P53" s="200">
        <v>293505</v>
      </c>
      <c r="Q53" s="200">
        <v>296818</v>
      </c>
      <c r="R53" s="200">
        <v>299191</v>
      </c>
      <c r="S53" s="200">
        <v>301682</v>
      </c>
      <c r="T53" s="200">
        <v>304375</v>
      </c>
      <c r="U53" s="200">
        <v>307015</v>
      </c>
      <c r="V53" s="200">
        <v>309389</v>
      </c>
      <c r="W53" s="200">
        <v>311685</v>
      </c>
      <c r="X53" s="200">
        <v>313995</v>
      </c>
      <c r="Y53" s="200">
        <v>317234</v>
      </c>
      <c r="Z53" s="200">
        <v>321634</v>
      </c>
      <c r="AA53" s="200">
        <v>326319</v>
      </c>
      <c r="AB53" s="200">
        <v>330971</v>
      </c>
      <c r="AC53" s="200">
        <v>335473</v>
      </c>
      <c r="AD53" s="200">
        <v>339874</v>
      </c>
      <c r="AE53" s="200">
        <v>344271</v>
      </c>
      <c r="AF53" s="200">
        <v>348718</v>
      </c>
      <c r="AG53" s="200">
        <v>353233</v>
      </c>
      <c r="AH53" s="200">
        <v>358150</v>
      </c>
      <c r="AI53" s="200">
        <v>364563</v>
      </c>
      <c r="AJ53" s="200">
        <v>372721</v>
      </c>
      <c r="AK53" s="200">
        <v>381947</v>
      </c>
      <c r="AL53" s="200">
        <v>391749</v>
      </c>
      <c r="AM53" s="200">
        <v>401655</v>
      </c>
      <c r="AN53" s="200">
        <v>411382</v>
      </c>
      <c r="AO53" s="200">
        <v>421007</v>
      </c>
      <c r="AP53" s="200">
        <v>430654</v>
      </c>
      <c r="AQ53" s="200">
        <v>440214</v>
      </c>
      <c r="AR53" s="200">
        <v>449627</v>
      </c>
      <c r="AS53" s="200">
        <v>458251</v>
      </c>
      <c r="AT53" s="200">
        <v>465958</v>
      </c>
      <c r="AU53" s="200">
        <v>473231</v>
      </c>
      <c r="AV53" s="200">
        <v>480089</v>
      </c>
      <c r="AW53" s="200">
        <v>486583</v>
      </c>
      <c r="AX53" s="200">
        <v>492827</v>
      </c>
      <c r="AY53" s="200">
        <v>498884</v>
      </c>
      <c r="AZ53" s="200">
        <v>504733</v>
      </c>
      <c r="BA53" s="200">
        <v>510336</v>
      </c>
      <c r="BB53" s="200">
        <v>515638</v>
      </c>
      <c r="BC53" s="200">
        <v>521212</v>
      </c>
      <c r="BD53" s="200">
        <v>527521</v>
      </c>
      <c r="BE53" s="200">
        <v>533864</v>
      </c>
      <c r="BF53" s="200">
        <v>539940</v>
      </c>
      <c r="BG53" s="200">
        <v>546076</v>
      </c>
      <c r="BH53" s="200">
        <v>552166</v>
      </c>
      <c r="BI53" s="200">
        <v>558394</v>
      </c>
      <c r="BJ53" s="200">
        <v>564954</v>
      </c>
      <c r="BK53" s="200">
        <v>571202</v>
      </c>
      <c r="BL53" s="200">
        <v>577030</v>
      </c>
      <c r="BM53" s="200">
        <v>582640</v>
      </c>
      <c r="BN53" s="200">
        <v>587925</v>
      </c>
      <c r="BO53" s="200">
        <v>593149</v>
      </c>
    </row>
    <row r="54" spans="1:67" x14ac:dyDescent="0.2">
      <c r="A54" s="200" t="s">
        <v>254</v>
      </c>
      <c r="B54" s="200" t="s">
        <v>255</v>
      </c>
      <c r="C54" s="200" t="s">
        <v>168</v>
      </c>
      <c r="D54" s="200" t="s">
        <v>169</v>
      </c>
      <c r="E54" s="200">
        <v>1346302</v>
      </c>
      <c r="F54" s="200">
        <v>1396138</v>
      </c>
      <c r="G54" s="200">
        <v>1447037</v>
      </c>
      <c r="H54" s="200">
        <v>1498647</v>
      </c>
      <c r="I54" s="200">
        <v>1550661</v>
      </c>
      <c r="J54" s="200">
        <v>1602736</v>
      </c>
      <c r="K54" s="200">
        <v>1654619</v>
      </c>
      <c r="L54" s="200">
        <v>1706062</v>
      </c>
      <c r="M54" s="200">
        <v>1756333</v>
      </c>
      <c r="N54" s="200">
        <v>1805968</v>
      </c>
      <c r="O54" s="200">
        <v>1855697</v>
      </c>
      <c r="P54" s="200">
        <v>1905486</v>
      </c>
      <c r="Q54" s="200">
        <v>1955547</v>
      </c>
      <c r="R54" s="200">
        <v>2006247</v>
      </c>
      <c r="S54" s="200">
        <v>2058235</v>
      </c>
      <c r="T54" s="200">
        <v>2111850</v>
      </c>
      <c r="U54" s="200">
        <v>2167544</v>
      </c>
      <c r="V54" s="200">
        <v>2225630</v>
      </c>
      <c r="W54" s="200">
        <v>2286210</v>
      </c>
      <c r="X54" s="200">
        <v>2349258</v>
      </c>
      <c r="Y54" s="200">
        <v>2414303</v>
      </c>
      <c r="Z54" s="200">
        <v>2481334</v>
      </c>
      <c r="AA54" s="200">
        <v>2550780</v>
      </c>
      <c r="AB54" s="200">
        <v>2622532</v>
      </c>
      <c r="AC54" s="200">
        <v>2696200</v>
      </c>
      <c r="AD54" s="200">
        <v>2771463</v>
      </c>
      <c r="AE54" s="200">
        <v>2847849</v>
      </c>
      <c r="AF54" s="200">
        <v>2924595</v>
      </c>
      <c r="AG54" s="200">
        <v>3001461</v>
      </c>
      <c r="AH54" s="200">
        <v>3079001</v>
      </c>
      <c r="AI54" s="200">
        <v>3158253</v>
      </c>
      <c r="AJ54" s="200">
        <v>3239414</v>
      </c>
      <c r="AK54" s="200">
        <v>3321939</v>
      </c>
      <c r="AL54" s="200">
        <v>3405372</v>
      </c>
      <c r="AM54" s="200">
        <v>3489152</v>
      </c>
      <c r="AN54" s="200">
        <v>3572856</v>
      </c>
      <c r="AO54" s="200">
        <v>3656234</v>
      </c>
      <c r="AP54" s="200">
        <v>3739421</v>
      </c>
      <c r="AQ54" s="200">
        <v>3821421</v>
      </c>
      <c r="AR54" s="200">
        <v>3901430</v>
      </c>
      <c r="AS54" s="200">
        <v>3979193</v>
      </c>
      <c r="AT54" s="200">
        <v>4053222</v>
      </c>
      <c r="AU54" s="200">
        <v>4122623</v>
      </c>
      <c r="AV54" s="200">
        <v>4188610</v>
      </c>
      <c r="AW54" s="200">
        <v>4252800</v>
      </c>
      <c r="AX54" s="200">
        <v>4315887</v>
      </c>
      <c r="AY54" s="200">
        <v>4378172</v>
      </c>
      <c r="AZ54" s="200">
        <v>4440019</v>
      </c>
      <c r="BA54" s="200">
        <v>4501921</v>
      </c>
      <c r="BB54" s="200">
        <v>4563127</v>
      </c>
      <c r="BC54" s="200">
        <v>4622252</v>
      </c>
      <c r="BD54" s="200">
        <v>4679926</v>
      </c>
      <c r="BE54" s="200">
        <v>4736593</v>
      </c>
      <c r="BF54" s="200">
        <v>4791535</v>
      </c>
      <c r="BG54" s="200">
        <v>4844288</v>
      </c>
      <c r="BH54" s="200">
        <v>4895242</v>
      </c>
      <c r="BI54" s="200">
        <v>4945205</v>
      </c>
      <c r="BJ54" s="200">
        <v>4993842</v>
      </c>
      <c r="BK54" s="200">
        <v>5040734</v>
      </c>
      <c r="BL54" s="200">
        <v>5084532</v>
      </c>
      <c r="BM54" s="200">
        <v>5123105</v>
      </c>
      <c r="BN54" s="200">
        <v>5153957</v>
      </c>
      <c r="BO54" s="200">
        <v>5180829</v>
      </c>
    </row>
    <row r="55" spans="1:67" x14ac:dyDescent="0.2">
      <c r="A55" s="200" t="s">
        <v>256</v>
      </c>
      <c r="B55" s="200" t="s">
        <v>257</v>
      </c>
      <c r="C55" s="200" t="s">
        <v>168</v>
      </c>
      <c r="D55" s="200" t="s">
        <v>169</v>
      </c>
      <c r="E55" s="200">
        <v>4209141</v>
      </c>
      <c r="F55" s="200">
        <v>4289429</v>
      </c>
      <c r="G55" s="200">
        <v>4366420</v>
      </c>
      <c r="H55" s="200">
        <v>4443544</v>
      </c>
      <c r="I55" s="200">
        <v>4520592</v>
      </c>
      <c r="J55" s="200">
        <v>4596245</v>
      </c>
      <c r="K55" s="200">
        <v>4670465</v>
      </c>
      <c r="L55" s="200">
        <v>4743053</v>
      </c>
      <c r="M55" s="200">
        <v>4813958</v>
      </c>
      <c r="N55" s="200">
        <v>4883868</v>
      </c>
      <c r="O55" s="200">
        <v>4953314</v>
      </c>
      <c r="P55" s="200">
        <v>5023876</v>
      </c>
      <c r="Q55" s="200">
        <v>5090052</v>
      </c>
      <c r="R55" s="200">
        <v>5150123</v>
      </c>
      <c r="S55" s="200">
        <v>5208944</v>
      </c>
      <c r="T55" s="200">
        <v>5266374</v>
      </c>
      <c r="U55" s="200">
        <v>5322281</v>
      </c>
      <c r="V55" s="200">
        <v>5377263</v>
      </c>
      <c r="W55" s="200">
        <v>5432222</v>
      </c>
      <c r="X55" s="200">
        <v>5486916</v>
      </c>
      <c r="Y55" s="200">
        <v>5544061</v>
      </c>
      <c r="Z55" s="200">
        <v>5604584</v>
      </c>
      <c r="AA55" s="200">
        <v>5666254</v>
      </c>
      <c r="AB55" s="200">
        <v>5727558</v>
      </c>
      <c r="AC55" s="200">
        <v>5785882</v>
      </c>
      <c r="AD55" s="200">
        <v>5841960</v>
      </c>
      <c r="AE55" s="200">
        <v>5894393</v>
      </c>
      <c r="AF55" s="200">
        <v>5939439</v>
      </c>
      <c r="AG55" s="200">
        <v>5980371</v>
      </c>
      <c r="AH55" s="200">
        <v>6020383</v>
      </c>
      <c r="AI55" s="200">
        <v>6057836</v>
      </c>
      <c r="AJ55" s="200">
        <v>6100213</v>
      </c>
      <c r="AK55" s="200">
        <v>6152432</v>
      </c>
      <c r="AL55" s="200">
        <v>6206775</v>
      </c>
      <c r="AM55" s="200">
        <v>6261744</v>
      </c>
      <c r="AN55" s="200">
        <v>6319517</v>
      </c>
      <c r="AO55" s="200">
        <v>6376465</v>
      </c>
      <c r="AP55" s="200">
        <v>6430969</v>
      </c>
      <c r="AQ55" s="200">
        <v>6484492</v>
      </c>
      <c r="AR55" s="200">
        <v>6535399</v>
      </c>
      <c r="AS55" s="200">
        <v>6582141</v>
      </c>
      <c r="AT55" s="200">
        <v>6626803</v>
      </c>
      <c r="AU55" s="200">
        <v>6671842</v>
      </c>
      <c r="AV55" s="200">
        <v>6716747</v>
      </c>
      <c r="AW55" s="200">
        <v>6760372</v>
      </c>
      <c r="AX55" s="200">
        <v>6802474</v>
      </c>
      <c r="AY55" s="200">
        <v>6844183</v>
      </c>
      <c r="AZ55" s="200">
        <v>6884705</v>
      </c>
      <c r="BA55" s="200">
        <v>6923924</v>
      </c>
      <c r="BB55" s="200">
        <v>6964240</v>
      </c>
      <c r="BC55" s="200">
        <v>7004428</v>
      </c>
      <c r="BD55" s="200">
        <v>7044357</v>
      </c>
      <c r="BE55" s="200">
        <v>7088996</v>
      </c>
      <c r="BF55" s="200">
        <v>7135884</v>
      </c>
      <c r="BG55" s="200">
        <v>7181044</v>
      </c>
      <c r="BH55" s="200">
        <v>7224602</v>
      </c>
      <c r="BI55" s="200">
        <v>7265272</v>
      </c>
      <c r="BJ55" s="200">
        <v>7303634</v>
      </c>
      <c r="BK55" s="200">
        <v>7374650</v>
      </c>
      <c r="BL55" s="200">
        <v>7424102</v>
      </c>
      <c r="BM55" s="200">
        <v>7444768</v>
      </c>
      <c r="BN55" s="200">
        <v>7481877</v>
      </c>
      <c r="BO55" s="200">
        <v>7505478</v>
      </c>
    </row>
    <row r="56" spans="1:67" x14ac:dyDescent="0.2">
      <c r="A56" s="200" t="s">
        <v>258</v>
      </c>
      <c r="B56" s="200" t="s">
        <v>259</v>
      </c>
      <c r="C56" s="200" t="s">
        <v>168</v>
      </c>
      <c r="D56" s="200" t="s">
        <v>169</v>
      </c>
      <c r="E56" s="200">
        <v>7267395</v>
      </c>
      <c r="F56" s="200">
        <v>7418518</v>
      </c>
      <c r="G56" s="200">
        <v>7574265</v>
      </c>
      <c r="H56" s="200">
        <v>7736352</v>
      </c>
      <c r="I56" s="200">
        <v>7902286</v>
      </c>
      <c r="J56" s="200">
        <v>8067651</v>
      </c>
      <c r="K56" s="200">
        <v>8230450</v>
      </c>
      <c r="L56" s="200">
        <v>8390962</v>
      </c>
      <c r="M56" s="200">
        <v>8550286</v>
      </c>
      <c r="N56" s="200">
        <v>8709654</v>
      </c>
      <c r="O56" s="200">
        <v>8869636</v>
      </c>
      <c r="P56" s="200">
        <v>9025709</v>
      </c>
      <c r="Q56" s="200">
        <v>9169289</v>
      </c>
      <c r="R56" s="200">
        <v>9297924</v>
      </c>
      <c r="S56" s="200">
        <v>9413105</v>
      </c>
      <c r="T56" s="200">
        <v>9514305</v>
      </c>
      <c r="U56" s="200">
        <v>9600862</v>
      </c>
      <c r="V56" s="200">
        <v>9672546</v>
      </c>
      <c r="W56" s="200">
        <v>9729986</v>
      </c>
      <c r="X56" s="200">
        <v>9774711</v>
      </c>
      <c r="Y56" s="200">
        <v>9809107</v>
      </c>
      <c r="Z56" s="200">
        <v>9848560</v>
      </c>
      <c r="AA56" s="200">
        <v>9908874</v>
      </c>
      <c r="AB56" s="200">
        <v>9984591</v>
      </c>
      <c r="AC56" s="200">
        <v>10065539</v>
      </c>
      <c r="AD56" s="200">
        <v>10149044</v>
      </c>
      <c r="AE56" s="200">
        <v>10235480</v>
      </c>
      <c r="AF56" s="200">
        <v>10326910</v>
      </c>
      <c r="AG56" s="200">
        <v>10425433</v>
      </c>
      <c r="AH56" s="200">
        <v>10527187</v>
      </c>
      <c r="AI56" s="200">
        <v>10626680</v>
      </c>
      <c r="AJ56" s="200">
        <v>10713812</v>
      </c>
      <c r="AK56" s="200">
        <v>10783748</v>
      </c>
      <c r="AL56" s="200">
        <v>10840934</v>
      </c>
      <c r="AM56" s="200">
        <v>10887207</v>
      </c>
      <c r="AN56" s="200">
        <v>10926703</v>
      </c>
      <c r="AO56" s="200">
        <v>10963031</v>
      </c>
      <c r="AP56" s="200">
        <v>10998129</v>
      </c>
      <c r="AQ56" s="200">
        <v>11033758</v>
      </c>
      <c r="AR56" s="200">
        <v>11070094</v>
      </c>
      <c r="AS56" s="200">
        <v>11105791</v>
      </c>
      <c r="AT56" s="200">
        <v>11139127</v>
      </c>
      <c r="AU56" s="200">
        <v>11170051</v>
      </c>
      <c r="AV56" s="200">
        <v>11199217</v>
      </c>
      <c r="AW56" s="200">
        <v>11225294</v>
      </c>
      <c r="AX56" s="200">
        <v>11246114</v>
      </c>
      <c r="AY56" s="200">
        <v>11260630</v>
      </c>
      <c r="AZ56" s="200">
        <v>11269887</v>
      </c>
      <c r="BA56" s="200">
        <v>11276609</v>
      </c>
      <c r="BB56" s="200">
        <v>11283185</v>
      </c>
      <c r="BC56" s="200">
        <v>11290417</v>
      </c>
      <c r="BD56" s="200">
        <v>11298710</v>
      </c>
      <c r="BE56" s="200">
        <v>11309290</v>
      </c>
      <c r="BF56" s="200">
        <v>11321579</v>
      </c>
      <c r="BG56" s="200">
        <v>11332026</v>
      </c>
      <c r="BH56" s="200">
        <v>11339894</v>
      </c>
      <c r="BI56" s="200">
        <v>11342012</v>
      </c>
      <c r="BJ56" s="200">
        <v>11336405</v>
      </c>
      <c r="BK56" s="200">
        <v>11328244</v>
      </c>
      <c r="BL56" s="200">
        <v>11316697</v>
      </c>
      <c r="BM56" s="200">
        <v>11300698</v>
      </c>
      <c r="BN56" s="200">
        <v>11256372</v>
      </c>
      <c r="BO56" s="200">
        <v>11212191</v>
      </c>
    </row>
    <row r="57" spans="1:67" x14ac:dyDescent="0.2">
      <c r="A57" s="200" t="s">
        <v>260</v>
      </c>
      <c r="B57" s="200" t="s">
        <v>261</v>
      </c>
      <c r="C57" s="200" t="s">
        <v>168</v>
      </c>
      <c r="D57" s="200" t="s">
        <v>169</v>
      </c>
      <c r="E57" s="200">
        <v>124826</v>
      </c>
      <c r="F57" s="200">
        <v>126125</v>
      </c>
      <c r="G57" s="200">
        <v>128414</v>
      </c>
      <c r="H57" s="200">
        <v>130860</v>
      </c>
      <c r="I57" s="200">
        <v>133148</v>
      </c>
      <c r="J57" s="200">
        <v>135266</v>
      </c>
      <c r="K57" s="200">
        <v>136682</v>
      </c>
      <c r="L57" s="200">
        <v>138140</v>
      </c>
      <c r="M57" s="200">
        <v>140298</v>
      </c>
      <c r="N57" s="200">
        <v>142581</v>
      </c>
      <c r="O57" s="200">
        <v>144739</v>
      </c>
      <c r="P57" s="200">
        <v>147389</v>
      </c>
      <c r="Q57" s="200">
        <v>147710</v>
      </c>
      <c r="R57" s="200">
        <v>146912</v>
      </c>
      <c r="S57" s="200">
        <v>148351</v>
      </c>
      <c r="T57" s="200">
        <v>149129</v>
      </c>
      <c r="U57" s="200">
        <v>149399</v>
      </c>
      <c r="V57" s="200">
        <v>149459</v>
      </c>
      <c r="W57" s="200">
        <v>148341</v>
      </c>
      <c r="X57" s="200">
        <v>147851</v>
      </c>
      <c r="Y57" s="200">
        <v>148041</v>
      </c>
      <c r="Z57" s="200">
        <v>148629</v>
      </c>
      <c r="AA57" s="200">
        <v>150101</v>
      </c>
      <c r="AB57" s="200">
        <v>151159</v>
      </c>
      <c r="AC57" s="200">
        <v>151940</v>
      </c>
      <c r="AD57" s="200">
        <v>152711</v>
      </c>
      <c r="AE57" s="200">
        <v>152662</v>
      </c>
      <c r="AF57" s="200">
        <v>151456</v>
      </c>
      <c r="AG57" s="200">
        <v>149254</v>
      </c>
      <c r="AH57" s="200">
        <v>146937</v>
      </c>
      <c r="AI57" s="200">
        <v>145400</v>
      </c>
      <c r="AJ57" s="200">
        <v>144403</v>
      </c>
      <c r="AK57" s="200">
        <v>143912</v>
      </c>
      <c r="AL57" s="200">
        <v>144299</v>
      </c>
      <c r="AM57" s="200">
        <v>144630</v>
      </c>
      <c r="AN57" s="200">
        <v>145139</v>
      </c>
      <c r="AO57" s="200">
        <v>146306</v>
      </c>
      <c r="AP57" s="200">
        <v>146956</v>
      </c>
      <c r="AQ57" s="200">
        <v>144472</v>
      </c>
      <c r="AR57" s="200">
        <v>139428</v>
      </c>
      <c r="AS57" s="200">
        <v>133860</v>
      </c>
      <c r="AT57" s="200">
        <v>129047</v>
      </c>
      <c r="AU57" s="200">
        <v>129205</v>
      </c>
      <c r="AV57" s="200">
        <v>131897</v>
      </c>
      <c r="AW57" s="200">
        <v>134192</v>
      </c>
      <c r="AX57" s="200">
        <v>137658</v>
      </c>
      <c r="AY57" s="200">
        <v>141239</v>
      </c>
      <c r="AZ57" s="200">
        <v>144056</v>
      </c>
      <c r="BA57" s="200">
        <v>145880</v>
      </c>
      <c r="BB57" s="200">
        <v>146833</v>
      </c>
      <c r="BC57" s="200">
        <v>148703</v>
      </c>
      <c r="BD57" s="200">
        <v>150831</v>
      </c>
      <c r="BE57" s="200">
        <v>152088</v>
      </c>
      <c r="BF57" s="200">
        <v>153822</v>
      </c>
      <c r="BG57" s="200">
        <v>155909</v>
      </c>
      <c r="BH57" s="200">
        <v>157980</v>
      </c>
      <c r="BI57" s="200">
        <v>159664</v>
      </c>
      <c r="BJ57" s="200">
        <v>160175</v>
      </c>
      <c r="BK57" s="200">
        <v>159336</v>
      </c>
      <c r="BL57" s="200">
        <v>157441</v>
      </c>
      <c r="BM57" s="200">
        <v>154947</v>
      </c>
      <c r="BN57" s="200">
        <v>152369</v>
      </c>
      <c r="BO57" s="200">
        <v>149996</v>
      </c>
    </row>
    <row r="58" spans="1:67" x14ac:dyDescent="0.2">
      <c r="A58" s="200" t="s">
        <v>262</v>
      </c>
      <c r="B58" s="200" t="s">
        <v>263</v>
      </c>
      <c r="C58" s="200" t="s">
        <v>168</v>
      </c>
      <c r="D58" s="200" t="s">
        <v>169</v>
      </c>
      <c r="E58" s="200">
        <v>8473</v>
      </c>
      <c r="F58" s="200">
        <v>8626</v>
      </c>
      <c r="G58" s="200">
        <v>8799</v>
      </c>
      <c r="H58" s="200">
        <v>8985</v>
      </c>
      <c r="I58" s="200">
        <v>9172</v>
      </c>
      <c r="J58" s="200">
        <v>9366</v>
      </c>
      <c r="K58" s="200">
        <v>9566</v>
      </c>
      <c r="L58" s="200">
        <v>9771</v>
      </c>
      <c r="M58" s="200">
        <v>9981</v>
      </c>
      <c r="N58" s="200">
        <v>10181</v>
      </c>
      <c r="O58" s="200">
        <v>10533</v>
      </c>
      <c r="P58" s="200">
        <v>11117</v>
      </c>
      <c r="Q58" s="200">
        <v>11778</v>
      </c>
      <c r="R58" s="200">
        <v>12443</v>
      </c>
      <c r="S58" s="200">
        <v>13118</v>
      </c>
      <c r="T58" s="200">
        <v>13791</v>
      </c>
      <c r="U58" s="200">
        <v>14456</v>
      </c>
      <c r="V58" s="200">
        <v>15116</v>
      </c>
      <c r="W58" s="200">
        <v>15746</v>
      </c>
      <c r="X58" s="200">
        <v>16378</v>
      </c>
      <c r="Y58" s="200">
        <v>17100</v>
      </c>
      <c r="Z58" s="200">
        <v>17904</v>
      </c>
      <c r="AA58" s="200">
        <v>18729</v>
      </c>
      <c r="AB58" s="200">
        <v>19572</v>
      </c>
      <c r="AC58" s="200">
        <v>20433</v>
      </c>
      <c r="AD58" s="200">
        <v>21313</v>
      </c>
      <c r="AE58" s="200">
        <v>22195</v>
      </c>
      <c r="AF58" s="200">
        <v>23075</v>
      </c>
      <c r="AG58" s="200">
        <v>23956</v>
      </c>
      <c r="AH58" s="200">
        <v>24888</v>
      </c>
      <c r="AI58" s="200">
        <v>26027</v>
      </c>
      <c r="AJ58" s="200">
        <v>27340</v>
      </c>
      <c r="AK58" s="200">
        <v>28677</v>
      </c>
      <c r="AL58" s="200">
        <v>30038</v>
      </c>
      <c r="AM58" s="200">
        <v>31418</v>
      </c>
      <c r="AN58" s="200">
        <v>32802</v>
      </c>
      <c r="AO58" s="200">
        <v>34194</v>
      </c>
      <c r="AP58" s="200">
        <v>35579</v>
      </c>
      <c r="AQ58" s="200">
        <v>36947</v>
      </c>
      <c r="AR58" s="200">
        <v>38295</v>
      </c>
      <c r="AS58" s="200">
        <v>39658</v>
      </c>
      <c r="AT58" s="200">
        <v>41054</v>
      </c>
      <c r="AU58" s="200">
        <v>42456</v>
      </c>
      <c r="AV58" s="200">
        <v>43862</v>
      </c>
      <c r="AW58" s="200">
        <v>45286</v>
      </c>
      <c r="AX58" s="200">
        <v>46727</v>
      </c>
      <c r="AY58" s="200">
        <v>48177</v>
      </c>
      <c r="AZ58" s="200">
        <v>49647</v>
      </c>
      <c r="BA58" s="200">
        <v>51123</v>
      </c>
      <c r="BB58" s="200">
        <v>52602</v>
      </c>
      <c r="BC58" s="200">
        <v>54074</v>
      </c>
      <c r="BD58" s="200">
        <v>55492</v>
      </c>
      <c r="BE58" s="200">
        <v>56860</v>
      </c>
      <c r="BF58" s="200">
        <v>58212</v>
      </c>
      <c r="BG58" s="200">
        <v>59559</v>
      </c>
      <c r="BH58" s="200">
        <v>60911</v>
      </c>
      <c r="BI58" s="200">
        <v>62255</v>
      </c>
      <c r="BJ58" s="200">
        <v>63581</v>
      </c>
      <c r="BK58" s="200">
        <v>64884</v>
      </c>
      <c r="BL58" s="200">
        <v>66134</v>
      </c>
      <c r="BM58" s="200">
        <v>67311</v>
      </c>
      <c r="BN58" s="200">
        <v>68136</v>
      </c>
      <c r="BO58" s="200">
        <v>68706</v>
      </c>
    </row>
    <row r="59" spans="1:67" x14ac:dyDescent="0.2">
      <c r="A59" s="200" t="s">
        <v>31</v>
      </c>
      <c r="B59" s="200" t="s">
        <v>264</v>
      </c>
      <c r="C59" s="200" t="s">
        <v>168</v>
      </c>
      <c r="D59" s="200" t="s">
        <v>169</v>
      </c>
      <c r="E59" s="200">
        <v>585725</v>
      </c>
      <c r="F59" s="200">
        <v>594771</v>
      </c>
      <c r="G59" s="200">
        <v>601095</v>
      </c>
      <c r="H59" s="200">
        <v>607072</v>
      </c>
      <c r="I59" s="200">
        <v>612338</v>
      </c>
      <c r="J59" s="200">
        <v>617345</v>
      </c>
      <c r="K59" s="200">
        <v>622566</v>
      </c>
      <c r="L59" s="200">
        <v>627695</v>
      </c>
      <c r="M59" s="200">
        <v>632452</v>
      </c>
      <c r="N59" s="200">
        <v>636821</v>
      </c>
      <c r="O59" s="200">
        <v>640804</v>
      </c>
      <c r="P59" s="200">
        <v>644413</v>
      </c>
      <c r="Q59" s="200">
        <v>647620</v>
      </c>
      <c r="R59" s="200">
        <v>650705</v>
      </c>
      <c r="S59" s="200">
        <v>648585</v>
      </c>
      <c r="T59" s="200">
        <v>644982</v>
      </c>
      <c r="U59" s="200">
        <v>648868</v>
      </c>
      <c r="V59" s="200">
        <v>656414</v>
      </c>
      <c r="W59" s="200">
        <v>663975</v>
      </c>
      <c r="X59" s="200">
        <v>671611</v>
      </c>
      <c r="Y59" s="200">
        <v>679327</v>
      </c>
      <c r="Z59" s="200">
        <v>687170</v>
      </c>
      <c r="AA59" s="200">
        <v>696227</v>
      </c>
      <c r="AB59" s="200">
        <v>707477</v>
      </c>
      <c r="AC59" s="200">
        <v>719678</v>
      </c>
      <c r="AD59" s="200">
        <v>731664</v>
      </c>
      <c r="AE59" s="200">
        <v>743446</v>
      </c>
      <c r="AF59" s="200">
        <v>755021</v>
      </c>
      <c r="AG59" s="200">
        <v>766412</v>
      </c>
      <c r="AH59" s="200">
        <v>777592</v>
      </c>
      <c r="AI59" s="200">
        <v>788500</v>
      </c>
      <c r="AJ59" s="200">
        <v>799061</v>
      </c>
      <c r="AK59" s="200">
        <v>810431</v>
      </c>
      <c r="AL59" s="200">
        <v>825986</v>
      </c>
      <c r="AM59" s="200">
        <v>844444</v>
      </c>
      <c r="AN59" s="200">
        <v>862418</v>
      </c>
      <c r="AO59" s="200">
        <v>880058</v>
      </c>
      <c r="AP59" s="200">
        <v>897471</v>
      </c>
      <c r="AQ59" s="200">
        <v>914660</v>
      </c>
      <c r="AR59" s="200">
        <v>931600</v>
      </c>
      <c r="AS59" s="200">
        <v>948237</v>
      </c>
      <c r="AT59" s="200">
        <v>964830</v>
      </c>
      <c r="AU59" s="200">
        <v>982194</v>
      </c>
      <c r="AV59" s="200">
        <v>1000350</v>
      </c>
      <c r="AW59" s="200">
        <v>1018684</v>
      </c>
      <c r="AX59" s="200">
        <v>1037062</v>
      </c>
      <c r="AY59" s="200">
        <v>1055438</v>
      </c>
      <c r="AZ59" s="200">
        <v>1073873</v>
      </c>
      <c r="BA59" s="200">
        <v>1092390</v>
      </c>
      <c r="BB59" s="200">
        <v>1110974</v>
      </c>
      <c r="BC59" s="200">
        <v>1129686</v>
      </c>
      <c r="BD59" s="200">
        <v>1145086</v>
      </c>
      <c r="BE59" s="200">
        <v>1156556</v>
      </c>
      <c r="BF59" s="200">
        <v>1166968</v>
      </c>
      <c r="BG59" s="200">
        <v>1176995</v>
      </c>
      <c r="BH59" s="200">
        <v>1187280</v>
      </c>
      <c r="BI59" s="200">
        <v>1197881</v>
      </c>
      <c r="BJ59" s="200">
        <v>1208523</v>
      </c>
      <c r="BK59" s="200">
        <v>1218831</v>
      </c>
      <c r="BL59" s="200">
        <v>1228836</v>
      </c>
      <c r="BM59" s="200">
        <v>1237537</v>
      </c>
      <c r="BN59" s="200">
        <v>1244188</v>
      </c>
      <c r="BO59" s="200">
        <v>1251488</v>
      </c>
    </row>
    <row r="60" spans="1:67" x14ac:dyDescent="0.2">
      <c r="A60" s="200" t="s">
        <v>33</v>
      </c>
      <c r="B60" s="200" t="s">
        <v>265</v>
      </c>
      <c r="C60" s="200" t="s">
        <v>168</v>
      </c>
      <c r="D60" s="200" t="s">
        <v>169</v>
      </c>
      <c r="E60" s="200">
        <v>9602006</v>
      </c>
      <c r="F60" s="200">
        <v>9586651</v>
      </c>
      <c r="G60" s="200">
        <v>9624660</v>
      </c>
      <c r="H60" s="200">
        <v>9670685</v>
      </c>
      <c r="I60" s="200">
        <v>9727804</v>
      </c>
      <c r="J60" s="200">
        <v>9779358</v>
      </c>
      <c r="K60" s="200">
        <v>9821040</v>
      </c>
      <c r="L60" s="200">
        <v>9852899</v>
      </c>
      <c r="M60" s="200">
        <v>9876346</v>
      </c>
      <c r="N60" s="200">
        <v>9896580</v>
      </c>
      <c r="O60" s="200">
        <v>9858071</v>
      </c>
      <c r="P60" s="200">
        <v>9826815</v>
      </c>
      <c r="Q60" s="200">
        <v>9867632</v>
      </c>
      <c r="R60" s="200">
        <v>9922266</v>
      </c>
      <c r="S60" s="200">
        <v>9988459</v>
      </c>
      <c r="T60" s="200">
        <v>10058620</v>
      </c>
      <c r="U60" s="200">
        <v>10125939</v>
      </c>
      <c r="V60" s="200">
        <v>10186755</v>
      </c>
      <c r="W60" s="200">
        <v>10242098</v>
      </c>
      <c r="X60" s="200">
        <v>10292341</v>
      </c>
      <c r="Y60" s="200">
        <v>10304193</v>
      </c>
      <c r="Z60" s="200">
        <v>10300591</v>
      </c>
      <c r="AA60" s="200">
        <v>10314826</v>
      </c>
      <c r="AB60" s="200">
        <v>10323856</v>
      </c>
      <c r="AC60" s="200">
        <v>10330213</v>
      </c>
      <c r="AD60" s="200">
        <v>10337118</v>
      </c>
      <c r="AE60" s="200">
        <v>10342227</v>
      </c>
      <c r="AF60" s="200">
        <v>10347318</v>
      </c>
      <c r="AG60" s="200">
        <v>10355276</v>
      </c>
      <c r="AH60" s="200">
        <v>10361068</v>
      </c>
      <c r="AI60" s="200">
        <v>10333355</v>
      </c>
      <c r="AJ60" s="200">
        <v>10308578</v>
      </c>
      <c r="AK60" s="200">
        <v>10319123</v>
      </c>
      <c r="AL60" s="200">
        <v>10329855</v>
      </c>
      <c r="AM60" s="200">
        <v>10333587</v>
      </c>
      <c r="AN60" s="200">
        <v>10327253</v>
      </c>
      <c r="AO60" s="200">
        <v>10315241</v>
      </c>
      <c r="AP60" s="200">
        <v>10304131</v>
      </c>
      <c r="AQ60" s="200">
        <v>10294373</v>
      </c>
      <c r="AR60" s="200">
        <v>10283860</v>
      </c>
      <c r="AS60" s="200">
        <v>10255063</v>
      </c>
      <c r="AT60" s="200">
        <v>10216605</v>
      </c>
      <c r="AU60" s="200">
        <v>10196916</v>
      </c>
      <c r="AV60" s="200">
        <v>10193998</v>
      </c>
      <c r="AW60" s="200">
        <v>10197101</v>
      </c>
      <c r="AX60" s="200">
        <v>10211216</v>
      </c>
      <c r="AY60" s="200">
        <v>10238905</v>
      </c>
      <c r="AZ60" s="200">
        <v>10298828</v>
      </c>
      <c r="BA60" s="200">
        <v>10384603</v>
      </c>
      <c r="BB60" s="200">
        <v>10443936</v>
      </c>
      <c r="BC60" s="200">
        <v>10474410</v>
      </c>
      <c r="BD60" s="200">
        <v>10496088</v>
      </c>
      <c r="BE60" s="200">
        <v>10510785</v>
      </c>
      <c r="BF60" s="200">
        <v>10514272</v>
      </c>
      <c r="BG60" s="200">
        <v>10525347</v>
      </c>
      <c r="BH60" s="200">
        <v>10546059</v>
      </c>
      <c r="BI60" s="200">
        <v>10566332</v>
      </c>
      <c r="BJ60" s="200">
        <v>10594438</v>
      </c>
      <c r="BK60" s="200">
        <v>10629928</v>
      </c>
      <c r="BL60" s="200">
        <v>10671870</v>
      </c>
      <c r="BM60" s="200">
        <v>10697858</v>
      </c>
      <c r="BN60" s="200">
        <v>10505772</v>
      </c>
      <c r="BO60" s="200">
        <v>10526073</v>
      </c>
    </row>
    <row r="61" spans="1:67" x14ac:dyDescent="0.2">
      <c r="A61" s="200" t="s">
        <v>34</v>
      </c>
      <c r="B61" s="200" t="s">
        <v>266</v>
      </c>
      <c r="C61" s="200" t="s">
        <v>168</v>
      </c>
      <c r="D61" s="200" t="s">
        <v>169</v>
      </c>
      <c r="E61" s="200">
        <v>72814900</v>
      </c>
      <c r="F61" s="200">
        <v>73377632</v>
      </c>
      <c r="G61" s="200">
        <v>74025784</v>
      </c>
      <c r="H61" s="200">
        <v>74714353</v>
      </c>
      <c r="I61" s="200">
        <v>75318337</v>
      </c>
      <c r="J61" s="200">
        <v>75963695</v>
      </c>
      <c r="K61" s="200">
        <v>76600311</v>
      </c>
      <c r="L61" s="200">
        <v>76951336</v>
      </c>
      <c r="M61" s="200">
        <v>77294314</v>
      </c>
      <c r="N61" s="200">
        <v>77909682</v>
      </c>
      <c r="O61" s="200">
        <v>78169289</v>
      </c>
      <c r="P61" s="200">
        <v>78312842</v>
      </c>
      <c r="Q61" s="200">
        <v>78688452</v>
      </c>
      <c r="R61" s="200">
        <v>78936666</v>
      </c>
      <c r="S61" s="200">
        <v>78967433</v>
      </c>
      <c r="T61" s="200">
        <v>78673554</v>
      </c>
      <c r="U61" s="200">
        <v>78336950</v>
      </c>
      <c r="V61" s="200">
        <v>78159814</v>
      </c>
      <c r="W61" s="200">
        <v>78091820</v>
      </c>
      <c r="X61" s="200">
        <v>78126350</v>
      </c>
      <c r="Y61" s="200">
        <v>78288576</v>
      </c>
      <c r="Z61" s="200">
        <v>78407907</v>
      </c>
      <c r="AA61" s="200">
        <v>78333366</v>
      </c>
      <c r="AB61" s="200">
        <v>78128282</v>
      </c>
      <c r="AC61" s="200">
        <v>77858685</v>
      </c>
      <c r="AD61" s="200">
        <v>77684873</v>
      </c>
      <c r="AE61" s="200">
        <v>77720436</v>
      </c>
      <c r="AF61" s="200">
        <v>77839920</v>
      </c>
      <c r="AG61" s="200">
        <v>78144619</v>
      </c>
      <c r="AH61" s="200">
        <v>78751283</v>
      </c>
      <c r="AI61" s="200">
        <v>79433029</v>
      </c>
      <c r="AJ61" s="200">
        <v>80013896</v>
      </c>
      <c r="AK61" s="200">
        <v>80624598</v>
      </c>
      <c r="AL61" s="200">
        <v>81156363</v>
      </c>
      <c r="AM61" s="200">
        <v>81438348</v>
      </c>
      <c r="AN61" s="200">
        <v>81678051</v>
      </c>
      <c r="AO61" s="200">
        <v>81914831</v>
      </c>
      <c r="AP61" s="200">
        <v>82034771</v>
      </c>
      <c r="AQ61" s="200">
        <v>82047195</v>
      </c>
      <c r="AR61" s="200">
        <v>82100243</v>
      </c>
      <c r="AS61" s="200">
        <v>82211508</v>
      </c>
      <c r="AT61" s="200">
        <v>82349925</v>
      </c>
      <c r="AU61" s="200">
        <v>82488495</v>
      </c>
      <c r="AV61" s="200">
        <v>82534176</v>
      </c>
      <c r="AW61" s="200">
        <v>82516260</v>
      </c>
      <c r="AX61" s="200">
        <v>82469422</v>
      </c>
      <c r="AY61" s="200">
        <v>82376451</v>
      </c>
      <c r="AZ61" s="200">
        <v>82266372</v>
      </c>
      <c r="BA61" s="200">
        <v>82110097</v>
      </c>
      <c r="BB61" s="200">
        <v>81902307</v>
      </c>
      <c r="BC61" s="200">
        <v>81776930</v>
      </c>
      <c r="BD61" s="200">
        <v>80274983</v>
      </c>
      <c r="BE61" s="200">
        <v>80425823</v>
      </c>
      <c r="BF61" s="200">
        <v>80645605</v>
      </c>
      <c r="BG61" s="200">
        <v>80982500</v>
      </c>
      <c r="BH61" s="200">
        <v>81686611</v>
      </c>
      <c r="BI61" s="200">
        <v>82348669</v>
      </c>
      <c r="BJ61" s="200">
        <v>82657002</v>
      </c>
      <c r="BK61" s="200">
        <v>82905782</v>
      </c>
      <c r="BL61" s="200">
        <v>83092962</v>
      </c>
      <c r="BM61" s="200">
        <v>83160871</v>
      </c>
      <c r="BN61" s="200">
        <v>83196078</v>
      </c>
      <c r="BO61" s="200">
        <v>84079811</v>
      </c>
    </row>
    <row r="62" spans="1:67" x14ac:dyDescent="0.2">
      <c r="A62" s="200" t="s">
        <v>267</v>
      </c>
      <c r="B62" s="200" t="s">
        <v>268</v>
      </c>
      <c r="C62" s="200" t="s">
        <v>168</v>
      </c>
      <c r="D62" s="200" t="s">
        <v>169</v>
      </c>
      <c r="E62" s="200">
        <v>85940</v>
      </c>
      <c r="F62" s="200">
        <v>89270</v>
      </c>
      <c r="G62" s="200">
        <v>93122</v>
      </c>
      <c r="H62" s="200">
        <v>97670</v>
      </c>
      <c r="I62" s="200">
        <v>102945</v>
      </c>
      <c r="J62" s="200">
        <v>108772</v>
      </c>
      <c r="K62" s="200">
        <v>114874</v>
      </c>
      <c r="L62" s="200">
        <v>121168</v>
      </c>
      <c r="M62" s="200">
        <v>127668</v>
      </c>
      <c r="N62" s="200">
        <v>135390</v>
      </c>
      <c r="O62" s="200">
        <v>144379</v>
      </c>
      <c r="P62" s="200">
        <v>154225</v>
      </c>
      <c r="Q62" s="200">
        <v>165234</v>
      </c>
      <c r="R62" s="200">
        <v>177327</v>
      </c>
      <c r="S62" s="200">
        <v>191389</v>
      </c>
      <c r="T62" s="200">
        <v>208582</v>
      </c>
      <c r="U62" s="200">
        <v>229304</v>
      </c>
      <c r="V62" s="200">
        <v>253083</v>
      </c>
      <c r="W62" s="200">
        <v>278425</v>
      </c>
      <c r="X62" s="200">
        <v>302856</v>
      </c>
      <c r="Y62" s="200">
        <v>324121</v>
      </c>
      <c r="Z62" s="200">
        <v>341316</v>
      </c>
      <c r="AA62" s="200">
        <v>355110</v>
      </c>
      <c r="AB62" s="200">
        <v>367726</v>
      </c>
      <c r="AC62" s="200">
        <v>382156</v>
      </c>
      <c r="AD62" s="200">
        <v>400709</v>
      </c>
      <c r="AE62" s="200">
        <v>424286</v>
      </c>
      <c r="AF62" s="200">
        <v>452272</v>
      </c>
      <c r="AG62" s="200">
        <v>482337</v>
      </c>
      <c r="AH62" s="200">
        <v>521104</v>
      </c>
      <c r="AI62" s="200">
        <v>577173</v>
      </c>
      <c r="AJ62" s="200">
        <v>628521</v>
      </c>
      <c r="AK62" s="200">
        <v>623197</v>
      </c>
      <c r="AL62" s="200">
        <v>611231</v>
      </c>
      <c r="AM62" s="200">
        <v>623477</v>
      </c>
      <c r="AN62" s="200">
        <v>629619</v>
      </c>
      <c r="AO62" s="200">
        <v>644649</v>
      </c>
      <c r="AP62" s="200">
        <v>667786</v>
      </c>
      <c r="AQ62" s="200">
        <v>694920</v>
      </c>
      <c r="AR62" s="200">
        <v>719371</v>
      </c>
      <c r="AS62" s="200">
        <v>742033</v>
      </c>
      <c r="AT62" s="200">
        <v>765490</v>
      </c>
      <c r="AU62" s="200">
        <v>789129</v>
      </c>
      <c r="AV62" s="200">
        <v>806411</v>
      </c>
      <c r="AW62" s="200">
        <v>818373</v>
      </c>
      <c r="AX62" s="200">
        <v>830861</v>
      </c>
      <c r="AY62" s="200">
        <v>846947</v>
      </c>
      <c r="AZ62" s="200">
        <v>865196</v>
      </c>
      <c r="BA62" s="200">
        <v>882886</v>
      </c>
      <c r="BB62" s="200">
        <v>901103</v>
      </c>
      <c r="BC62" s="200">
        <v>919199</v>
      </c>
      <c r="BD62" s="200">
        <v>936811</v>
      </c>
      <c r="BE62" s="200">
        <v>954297</v>
      </c>
      <c r="BF62" s="200">
        <v>971753</v>
      </c>
      <c r="BG62" s="200">
        <v>989087</v>
      </c>
      <c r="BH62" s="200">
        <v>1006259</v>
      </c>
      <c r="BI62" s="200">
        <v>1023261</v>
      </c>
      <c r="BJ62" s="200">
        <v>1040233</v>
      </c>
      <c r="BK62" s="200">
        <v>1057198</v>
      </c>
      <c r="BL62" s="200">
        <v>1073994</v>
      </c>
      <c r="BM62" s="200">
        <v>1090156</v>
      </c>
      <c r="BN62" s="200">
        <v>1105557</v>
      </c>
      <c r="BO62" s="200">
        <v>1120849</v>
      </c>
    </row>
    <row r="63" spans="1:67" x14ac:dyDescent="0.2">
      <c r="A63" s="200" t="s">
        <v>269</v>
      </c>
      <c r="B63" s="200" t="s">
        <v>270</v>
      </c>
      <c r="C63" s="200" t="s">
        <v>168</v>
      </c>
      <c r="D63" s="200" t="s">
        <v>169</v>
      </c>
      <c r="E63" s="200">
        <v>59379</v>
      </c>
      <c r="F63" s="200">
        <v>60395</v>
      </c>
      <c r="G63" s="200">
        <v>61224</v>
      </c>
      <c r="H63" s="200">
        <v>62031</v>
      </c>
      <c r="I63" s="200">
        <v>62843</v>
      </c>
      <c r="J63" s="200">
        <v>63744</v>
      </c>
      <c r="K63" s="200">
        <v>64728</v>
      </c>
      <c r="L63" s="200">
        <v>65760</v>
      </c>
      <c r="M63" s="200">
        <v>66865</v>
      </c>
      <c r="N63" s="200">
        <v>68007</v>
      </c>
      <c r="O63" s="200">
        <v>68895</v>
      </c>
      <c r="P63" s="200">
        <v>69430</v>
      </c>
      <c r="Q63" s="200">
        <v>69870</v>
      </c>
      <c r="R63" s="200">
        <v>70334</v>
      </c>
      <c r="S63" s="200">
        <v>70822</v>
      </c>
      <c r="T63" s="200">
        <v>71300</v>
      </c>
      <c r="U63" s="200">
        <v>71748</v>
      </c>
      <c r="V63" s="200">
        <v>72142</v>
      </c>
      <c r="W63" s="200">
        <v>72478</v>
      </c>
      <c r="X63" s="200">
        <v>72768</v>
      </c>
      <c r="Y63" s="200">
        <v>72978</v>
      </c>
      <c r="Z63" s="200">
        <v>72932</v>
      </c>
      <c r="AA63" s="200">
        <v>72626</v>
      </c>
      <c r="AB63" s="200">
        <v>72269</v>
      </c>
      <c r="AC63" s="200">
        <v>71936</v>
      </c>
      <c r="AD63" s="200">
        <v>71596</v>
      </c>
      <c r="AE63" s="200">
        <v>71215</v>
      </c>
      <c r="AF63" s="200">
        <v>70808</v>
      </c>
      <c r="AG63" s="200">
        <v>70397</v>
      </c>
      <c r="AH63" s="200">
        <v>69975</v>
      </c>
      <c r="AI63" s="200">
        <v>69481</v>
      </c>
      <c r="AJ63" s="200">
        <v>69141</v>
      </c>
      <c r="AK63" s="200">
        <v>69112</v>
      </c>
      <c r="AL63" s="200">
        <v>69169</v>
      </c>
      <c r="AM63" s="200">
        <v>69198</v>
      </c>
      <c r="AN63" s="200">
        <v>69201</v>
      </c>
      <c r="AO63" s="200">
        <v>69166</v>
      </c>
      <c r="AP63" s="200">
        <v>69081</v>
      </c>
      <c r="AQ63" s="200">
        <v>68938</v>
      </c>
      <c r="AR63" s="200">
        <v>68698</v>
      </c>
      <c r="AS63" s="200">
        <v>68346</v>
      </c>
      <c r="AT63" s="200">
        <v>68153</v>
      </c>
      <c r="AU63" s="200">
        <v>68262</v>
      </c>
      <c r="AV63" s="200">
        <v>68442</v>
      </c>
      <c r="AW63" s="200">
        <v>68574</v>
      </c>
      <c r="AX63" s="200">
        <v>68674</v>
      </c>
      <c r="AY63" s="200">
        <v>68742</v>
      </c>
      <c r="AZ63" s="200">
        <v>68775</v>
      </c>
      <c r="BA63" s="200">
        <v>68782</v>
      </c>
      <c r="BB63" s="200">
        <v>68787</v>
      </c>
      <c r="BC63" s="200">
        <v>68755</v>
      </c>
      <c r="BD63" s="200">
        <v>68742</v>
      </c>
      <c r="BE63" s="200">
        <v>68888</v>
      </c>
      <c r="BF63" s="200">
        <v>68819</v>
      </c>
      <c r="BG63" s="200">
        <v>69371</v>
      </c>
      <c r="BH63" s="200">
        <v>70007</v>
      </c>
      <c r="BI63" s="200">
        <v>70075</v>
      </c>
      <c r="BJ63" s="200">
        <v>70403</v>
      </c>
      <c r="BK63" s="200">
        <v>70823</v>
      </c>
      <c r="BL63" s="200">
        <v>71428</v>
      </c>
      <c r="BM63" s="200">
        <v>71995</v>
      </c>
      <c r="BN63" s="200">
        <v>72412</v>
      </c>
      <c r="BO63" s="200">
        <v>72737</v>
      </c>
    </row>
    <row r="64" spans="1:67" x14ac:dyDescent="0.2">
      <c r="A64" s="200" t="s">
        <v>24</v>
      </c>
      <c r="B64" s="200" t="s">
        <v>271</v>
      </c>
      <c r="C64" s="200" t="s">
        <v>168</v>
      </c>
      <c r="D64" s="200" t="s">
        <v>169</v>
      </c>
      <c r="E64" s="200">
        <v>4579603</v>
      </c>
      <c r="F64" s="200">
        <v>4611687</v>
      </c>
      <c r="G64" s="200">
        <v>4647727</v>
      </c>
      <c r="H64" s="200">
        <v>4684483</v>
      </c>
      <c r="I64" s="200">
        <v>4722072</v>
      </c>
      <c r="J64" s="200">
        <v>4759012</v>
      </c>
      <c r="K64" s="200">
        <v>4797381</v>
      </c>
      <c r="L64" s="200">
        <v>4835354</v>
      </c>
      <c r="M64" s="200">
        <v>4864883</v>
      </c>
      <c r="N64" s="200">
        <v>4891860</v>
      </c>
      <c r="O64" s="200">
        <v>4928757</v>
      </c>
      <c r="P64" s="200">
        <v>4963126</v>
      </c>
      <c r="Q64" s="200">
        <v>4991596</v>
      </c>
      <c r="R64" s="200">
        <v>5021861</v>
      </c>
      <c r="S64" s="200">
        <v>5045297</v>
      </c>
      <c r="T64" s="200">
        <v>5059862</v>
      </c>
      <c r="U64" s="200">
        <v>5072596</v>
      </c>
      <c r="V64" s="200">
        <v>5088419</v>
      </c>
      <c r="W64" s="200">
        <v>5104248</v>
      </c>
      <c r="X64" s="200">
        <v>5116801</v>
      </c>
      <c r="Y64" s="200">
        <v>5123027</v>
      </c>
      <c r="Z64" s="200">
        <v>5121572</v>
      </c>
      <c r="AA64" s="200">
        <v>5117810</v>
      </c>
      <c r="AB64" s="200">
        <v>5114297</v>
      </c>
      <c r="AC64" s="200">
        <v>5111619</v>
      </c>
      <c r="AD64" s="200">
        <v>5113691</v>
      </c>
      <c r="AE64" s="200">
        <v>5120534</v>
      </c>
      <c r="AF64" s="200">
        <v>5127024</v>
      </c>
      <c r="AG64" s="200">
        <v>5129516</v>
      </c>
      <c r="AH64" s="200">
        <v>5132594</v>
      </c>
      <c r="AI64" s="200">
        <v>5140939</v>
      </c>
      <c r="AJ64" s="200">
        <v>5154298</v>
      </c>
      <c r="AK64" s="200">
        <v>5171370</v>
      </c>
      <c r="AL64" s="200">
        <v>5188628</v>
      </c>
      <c r="AM64" s="200">
        <v>5206180</v>
      </c>
      <c r="AN64" s="200">
        <v>5233373</v>
      </c>
      <c r="AO64" s="200">
        <v>5263074</v>
      </c>
      <c r="AP64" s="200">
        <v>5284991</v>
      </c>
      <c r="AQ64" s="200">
        <v>5304219</v>
      </c>
      <c r="AR64" s="200">
        <v>5321799</v>
      </c>
      <c r="AS64" s="200">
        <v>5339616</v>
      </c>
      <c r="AT64" s="200">
        <v>5358783</v>
      </c>
      <c r="AU64" s="200">
        <v>5375931</v>
      </c>
      <c r="AV64" s="200">
        <v>5390574</v>
      </c>
      <c r="AW64" s="200">
        <v>5404523</v>
      </c>
      <c r="AX64" s="200">
        <v>5419432</v>
      </c>
      <c r="AY64" s="200">
        <v>5437272</v>
      </c>
      <c r="AZ64" s="200">
        <v>5461438</v>
      </c>
      <c r="BA64" s="200">
        <v>5493621</v>
      </c>
      <c r="BB64" s="200">
        <v>5523095</v>
      </c>
      <c r="BC64" s="200">
        <v>5547683</v>
      </c>
      <c r="BD64" s="200">
        <v>5570572</v>
      </c>
      <c r="BE64" s="200">
        <v>5591572</v>
      </c>
      <c r="BF64" s="200">
        <v>5614932</v>
      </c>
      <c r="BG64" s="200">
        <v>5643475</v>
      </c>
      <c r="BH64" s="200">
        <v>5683483</v>
      </c>
      <c r="BI64" s="200">
        <v>5728010</v>
      </c>
      <c r="BJ64" s="200">
        <v>5764980</v>
      </c>
      <c r="BK64" s="200">
        <v>5793636</v>
      </c>
      <c r="BL64" s="200">
        <v>5814422</v>
      </c>
      <c r="BM64" s="200">
        <v>5831404</v>
      </c>
      <c r="BN64" s="200">
        <v>5856733</v>
      </c>
      <c r="BO64" s="200">
        <v>5903037</v>
      </c>
    </row>
    <row r="65" spans="1:67" x14ac:dyDescent="0.2">
      <c r="A65" s="200" t="s">
        <v>272</v>
      </c>
      <c r="B65" s="200" t="s">
        <v>273</v>
      </c>
      <c r="C65" s="200" t="s">
        <v>168</v>
      </c>
      <c r="D65" s="200" t="s">
        <v>169</v>
      </c>
      <c r="E65" s="200">
        <v>3298021</v>
      </c>
      <c r="F65" s="200">
        <v>3408415</v>
      </c>
      <c r="G65" s="200">
        <v>3521164</v>
      </c>
      <c r="H65" s="200">
        <v>3635798</v>
      </c>
      <c r="I65" s="200">
        <v>3752313</v>
      </c>
      <c r="J65" s="200">
        <v>3868712</v>
      </c>
      <c r="K65" s="200">
        <v>3987090</v>
      </c>
      <c r="L65" s="200">
        <v>4108916</v>
      </c>
      <c r="M65" s="200">
        <v>4230877</v>
      </c>
      <c r="N65" s="200">
        <v>4352954</v>
      </c>
      <c r="O65" s="200">
        <v>4475871</v>
      </c>
      <c r="P65" s="200">
        <v>4599841</v>
      </c>
      <c r="Q65" s="200">
        <v>4724801</v>
      </c>
      <c r="R65" s="200">
        <v>4851183</v>
      </c>
      <c r="S65" s="200">
        <v>4978582</v>
      </c>
      <c r="T65" s="200">
        <v>5106453</v>
      </c>
      <c r="U65" s="200">
        <v>5235318</v>
      </c>
      <c r="V65" s="200">
        <v>5365074</v>
      </c>
      <c r="W65" s="200">
        <v>5495443</v>
      </c>
      <c r="X65" s="200">
        <v>5625864</v>
      </c>
      <c r="Y65" s="200">
        <v>5755800</v>
      </c>
      <c r="Z65" s="200">
        <v>5885244</v>
      </c>
      <c r="AA65" s="200">
        <v>6014979</v>
      </c>
      <c r="AB65" s="200">
        <v>6147213</v>
      </c>
      <c r="AC65" s="200">
        <v>6282104</v>
      </c>
      <c r="AD65" s="200">
        <v>6417798</v>
      </c>
      <c r="AE65" s="200">
        <v>6554325</v>
      </c>
      <c r="AF65" s="200">
        <v>6692720</v>
      </c>
      <c r="AG65" s="200">
        <v>6834207</v>
      </c>
      <c r="AH65" s="200">
        <v>6980033</v>
      </c>
      <c r="AI65" s="200">
        <v>7129004</v>
      </c>
      <c r="AJ65" s="200">
        <v>7278402</v>
      </c>
      <c r="AK65" s="200">
        <v>7427340</v>
      </c>
      <c r="AL65" s="200">
        <v>7576074</v>
      </c>
      <c r="AM65" s="200">
        <v>7723934</v>
      </c>
      <c r="AN65" s="200">
        <v>7869753</v>
      </c>
      <c r="AO65" s="200">
        <v>8012314</v>
      </c>
      <c r="AP65" s="200">
        <v>8150076</v>
      </c>
      <c r="AQ65" s="200">
        <v>8282126</v>
      </c>
      <c r="AR65" s="200">
        <v>8411374</v>
      </c>
      <c r="AS65" s="200">
        <v>8540791</v>
      </c>
      <c r="AT65" s="200">
        <v>8669040</v>
      </c>
      <c r="AU65" s="200">
        <v>8795101</v>
      </c>
      <c r="AV65" s="200">
        <v>8919852</v>
      </c>
      <c r="AW65" s="200">
        <v>9043127</v>
      </c>
      <c r="AX65" s="200">
        <v>9164768</v>
      </c>
      <c r="AY65" s="200">
        <v>9284168</v>
      </c>
      <c r="AZ65" s="200">
        <v>9402206</v>
      </c>
      <c r="BA65" s="200">
        <v>9522948</v>
      </c>
      <c r="BB65" s="200">
        <v>9648061</v>
      </c>
      <c r="BC65" s="200">
        <v>9775755</v>
      </c>
      <c r="BD65" s="200">
        <v>9903737</v>
      </c>
      <c r="BE65" s="200">
        <v>10030882</v>
      </c>
      <c r="BF65" s="200">
        <v>10157051</v>
      </c>
      <c r="BG65" s="200">
        <v>10282115</v>
      </c>
      <c r="BH65" s="200">
        <v>10405832</v>
      </c>
      <c r="BI65" s="200">
        <v>10527592</v>
      </c>
      <c r="BJ65" s="200">
        <v>10647244</v>
      </c>
      <c r="BK65" s="200">
        <v>10765531</v>
      </c>
      <c r="BL65" s="200">
        <v>10881882</v>
      </c>
      <c r="BM65" s="200">
        <v>10999664</v>
      </c>
      <c r="BN65" s="200">
        <v>11117873</v>
      </c>
      <c r="BO65" s="200">
        <v>11228821</v>
      </c>
    </row>
    <row r="66" spans="1:67" x14ac:dyDescent="0.2">
      <c r="A66" s="200" t="s">
        <v>274</v>
      </c>
      <c r="B66" s="200" t="s">
        <v>275</v>
      </c>
      <c r="C66" s="200" t="s">
        <v>168</v>
      </c>
      <c r="D66" s="200" t="s">
        <v>169</v>
      </c>
      <c r="E66" s="200">
        <v>11394307</v>
      </c>
      <c r="F66" s="200">
        <v>11598608</v>
      </c>
      <c r="G66" s="200">
        <v>11778260</v>
      </c>
      <c r="H66" s="200">
        <v>11969451</v>
      </c>
      <c r="I66" s="200">
        <v>12179099</v>
      </c>
      <c r="J66" s="200">
        <v>12381256</v>
      </c>
      <c r="K66" s="200">
        <v>12613389</v>
      </c>
      <c r="L66" s="200">
        <v>12897115</v>
      </c>
      <c r="M66" s="200">
        <v>13190975</v>
      </c>
      <c r="N66" s="200">
        <v>13491016</v>
      </c>
      <c r="O66" s="200">
        <v>13795915</v>
      </c>
      <c r="P66" s="200">
        <v>14110271</v>
      </c>
      <c r="Q66" s="200">
        <v>14439748</v>
      </c>
      <c r="R66" s="200">
        <v>14786469</v>
      </c>
      <c r="S66" s="200">
        <v>15153602</v>
      </c>
      <c r="T66" s="200">
        <v>15724692</v>
      </c>
      <c r="U66" s="200">
        <v>16500516</v>
      </c>
      <c r="V66" s="200">
        <v>17134192</v>
      </c>
      <c r="W66" s="200">
        <v>17632645</v>
      </c>
      <c r="X66" s="200">
        <v>18166981</v>
      </c>
      <c r="Y66" s="200">
        <v>18739378</v>
      </c>
      <c r="Z66" s="200">
        <v>19351357</v>
      </c>
      <c r="AA66" s="200">
        <v>20000096</v>
      </c>
      <c r="AB66" s="200">
        <v>20682111</v>
      </c>
      <c r="AC66" s="200">
        <v>21393530</v>
      </c>
      <c r="AD66" s="200">
        <v>22132905</v>
      </c>
      <c r="AE66" s="200">
        <v>22882553</v>
      </c>
      <c r="AF66" s="200">
        <v>23586101</v>
      </c>
      <c r="AG66" s="200">
        <v>24243018</v>
      </c>
      <c r="AH66" s="200">
        <v>24889507</v>
      </c>
      <c r="AI66" s="200">
        <v>25518074</v>
      </c>
      <c r="AJ66" s="200">
        <v>26133905</v>
      </c>
      <c r="AK66" s="200">
        <v>26748303</v>
      </c>
      <c r="AL66" s="200">
        <v>27354327</v>
      </c>
      <c r="AM66" s="200">
        <v>27937006</v>
      </c>
      <c r="AN66" s="200">
        <v>28478022</v>
      </c>
      <c r="AO66" s="200">
        <v>28984634</v>
      </c>
      <c r="AP66" s="200">
        <v>29476031</v>
      </c>
      <c r="AQ66" s="200">
        <v>29924668</v>
      </c>
      <c r="AR66" s="200">
        <v>30346083</v>
      </c>
      <c r="AS66" s="200">
        <v>30774621</v>
      </c>
      <c r="AT66" s="200">
        <v>31200985</v>
      </c>
      <c r="AU66" s="200">
        <v>31624696</v>
      </c>
      <c r="AV66" s="200">
        <v>32055883</v>
      </c>
      <c r="AW66" s="200">
        <v>32510186</v>
      </c>
      <c r="AX66" s="200">
        <v>32956690</v>
      </c>
      <c r="AY66" s="200">
        <v>33435080</v>
      </c>
      <c r="AZ66" s="200">
        <v>33983827</v>
      </c>
      <c r="BA66" s="200">
        <v>34569592</v>
      </c>
      <c r="BB66" s="200">
        <v>35196037</v>
      </c>
      <c r="BC66" s="200">
        <v>35856344</v>
      </c>
      <c r="BD66" s="200">
        <v>36543541</v>
      </c>
      <c r="BE66" s="200">
        <v>37260563</v>
      </c>
      <c r="BF66" s="200">
        <v>38000626</v>
      </c>
      <c r="BG66" s="200">
        <v>38760168</v>
      </c>
      <c r="BH66" s="200">
        <v>39543154</v>
      </c>
      <c r="BI66" s="200">
        <v>40339329</v>
      </c>
      <c r="BJ66" s="200">
        <v>41136546</v>
      </c>
      <c r="BK66" s="200">
        <v>41927007</v>
      </c>
      <c r="BL66" s="200">
        <v>42705368</v>
      </c>
      <c r="BM66" s="200">
        <v>43451666</v>
      </c>
      <c r="BN66" s="200">
        <v>44177969</v>
      </c>
      <c r="BO66" s="200">
        <v>44903225</v>
      </c>
    </row>
    <row r="67" spans="1:67" x14ac:dyDescent="0.2">
      <c r="A67" s="200" t="s">
        <v>276</v>
      </c>
      <c r="B67" s="200" t="s">
        <v>277</v>
      </c>
      <c r="C67" s="200" t="s">
        <v>168</v>
      </c>
      <c r="D67" s="200" t="s">
        <v>169</v>
      </c>
      <c r="E67" s="200">
        <v>896462247</v>
      </c>
      <c r="F67" s="200">
        <v>895992255</v>
      </c>
      <c r="G67" s="200">
        <v>907858935</v>
      </c>
      <c r="H67" s="200">
        <v>931114057</v>
      </c>
      <c r="I67" s="200">
        <v>953987755</v>
      </c>
      <c r="J67" s="200">
        <v>977493628</v>
      </c>
      <c r="K67" s="200">
        <v>1004333893</v>
      </c>
      <c r="L67" s="200">
        <v>1030453856</v>
      </c>
      <c r="M67" s="200">
        <v>1057594845</v>
      </c>
      <c r="N67" s="200">
        <v>1086458654</v>
      </c>
      <c r="O67" s="200">
        <v>1116182140</v>
      </c>
      <c r="P67" s="200">
        <v>1146525253</v>
      </c>
      <c r="Q67" s="200">
        <v>1175156192</v>
      </c>
      <c r="R67" s="200">
        <v>1202812613</v>
      </c>
      <c r="S67" s="200">
        <v>1228909243</v>
      </c>
      <c r="T67" s="200">
        <v>1252485369</v>
      </c>
      <c r="U67" s="200">
        <v>1274263611</v>
      </c>
      <c r="V67" s="200">
        <v>1294858852</v>
      </c>
      <c r="W67" s="200">
        <v>1315761974</v>
      </c>
      <c r="X67" s="200">
        <v>1336893795</v>
      </c>
      <c r="Y67" s="200">
        <v>1357581175</v>
      </c>
      <c r="Z67" s="200">
        <v>1378941521</v>
      </c>
      <c r="AA67" s="200">
        <v>1402554740</v>
      </c>
      <c r="AB67" s="200">
        <v>1426256004</v>
      </c>
      <c r="AC67" s="200">
        <v>1448880261</v>
      </c>
      <c r="AD67" s="200">
        <v>1472149294</v>
      </c>
      <c r="AE67" s="200">
        <v>1496890002</v>
      </c>
      <c r="AF67" s="200">
        <v>1523099223</v>
      </c>
      <c r="AG67" s="200">
        <v>1549652503</v>
      </c>
      <c r="AH67" s="200">
        <v>1575650445</v>
      </c>
      <c r="AI67" s="200">
        <v>1601237332</v>
      </c>
      <c r="AJ67" s="200">
        <v>1625903768</v>
      </c>
      <c r="AK67" s="200">
        <v>1649253074</v>
      </c>
      <c r="AL67" s="200">
        <v>1671947065</v>
      </c>
      <c r="AM67" s="200">
        <v>1694420555</v>
      </c>
      <c r="AN67" s="200">
        <v>1716327374</v>
      </c>
      <c r="AO67" s="200">
        <v>1737860521</v>
      </c>
      <c r="AP67" s="200">
        <v>1759221230</v>
      </c>
      <c r="AQ67" s="200">
        <v>1779787562</v>
      </c>
      <c r="AR67" s="200">
        <v>1799013672</v>
      </c>
      <c r="AS67" s="200">
        <v>1817006555</v>
      </c>
      <c r="AT67" s="200">
        <v>1834101877</v>
      </c>
      <c r="AU67" s="200">
        <v>1850472928</v>
      </c>
      <c r="AV67" s="200">
        <v>1866240858</v>
      </c>
      <c r="AW67" s="200">
        <v>1881561559</v>
      </c>
      <c r="AX67" s="200">
        <v>1896788261</v>
      </c>
      <c r="AY67" s="200">
        <v>1911721676</v>
      </c>
      <c r="AZ67" s="200">
        <v>1926306467</v>
      </c>
      <c r="BA67" s="200">
        <v>1940768141</v>
      </c>
      <c r="BB67" s="200">
        <v>1955042105</v>
      </c>
      <c r="BC67" s="200">
        <v>1969186913</v>
      </c>
      <c r="BD67" s="200">
        <v>1984267781</v>
      </c>
      <c r="BE67" s="200">
        <v>2001264155</v>
      </c>
      <c r="BF67" s="200">
        <v>2018068461</v>
      </c>
      <c r="BG67" s="200">
        <v>2034264880</v>
      </c>
      <c r="BH67" s="200">
        <v>2049757846</v>
      </c>
      <c r="BI67" s="200">
        <v>2065173002</v>
      </c>
      <c r="BJ67" s="200">
        <v>2080919319</v>
      </c>
      <c r="BK67" s="200">
        <v>2094524854</v>
      </c>
      <c r="BL67" s="200">
        <v>2106391925</v>
      </c>
      <c r="BM67" s="200">
        <v>2116378687</v>
      </c>
      <c r="BN67" s="200">
        <v>2123628421</v>
      </c>
      <c r="BO67" s="200">
        <v>2129112126</v>
      </c>
    </row>
    <row r="68" spans="1:67" x14ac:dyDescent="0.2">
      <c r="A68" s="200" t="s">
        <v>278</v>
      </c>
      <c r="B68" s="200" t="s">
        <v>279</v>
      </c>
      <c r="C68" s="200" t="s">
        <v>168</v>
      </c>
      <c r="D68" s="200" t="s">
        <v>169</v>
      </c>
      <c r="E68" s="200">
        <v>979461502</v>
      </c>
      <c r="F68" s="200">
        <v>1004319366</v>
      </c>
      <c r="G68" s="200">
        <v>1029962253</v>
      </c>
      <c r="H68" s="200">
        <v>1056327420</v>
      </c>
      <c r="I68" s="200">
        <v>1083430197</v>
      </c>
      <c r="J68" s="200">
        <v>1110603410</v>
      </c>
      <c r="K68" s="200">
        <v>1137875812</v>
      </c>
      <c r="L68" s="200">
        <v>1166092667</v>
      </c>
      <c r="M68" s="200">
        <v>1195278339</v>
      </c>
      <c r="N68" s="200">
        <v>1225287413</v>
      </c>
      <c r="O68" s="200">
        <v>1255661025</v>
      </c>
      <c r="P68" s="200">
        <v>1285672098</v>
      </c>
      <c r="Q68" s="200">
        <v>1316555228</v>
      </c>
      <c r="R68" s="200">
        <v>1349249410</v>
      </c>
      <c r="S68" s="200">
        <v>1382608576</v>
      </c>
      <c r="T68" s="200">
        <v>1416414404</v>
      </c>
      <c r="U68" s="200">
        <v>1450710647</v>
      </c>
      <c r="V68" s="200">
        <v>1485833546</v>
      </c>
      <c r="W68" s="200">
        <v>1521983049</v>
      </c>
      <c r="X68" s="200">
        <v>1559348459</v>
      </c>
      <c r="Y68" s="200">
        <v>1598348344</v>
      </c>
      <c r="Z68" s="200">
        <v>1639825731</v>
      </c>
      <c r="AA68" s="200">
        <v>1682434337</v>
      </c>
      <c r="AB68" s="200">
        <v>1724928292</v>
      </c>
      <c r="AC68" s="200">
        <v>1767765290</v>
      </c>
      <c r="AD68" s="200">
        <v>1811272313</v>
      </c>
      <c r="AE68" s="200">
        <v>1855624329</v>
      </c>
      <c r="AF68" s="200">
        <v>1900589995</v>
      </c>
      <c r="AG68" s="200">
        <v>1946149314</v>
      </c>
      <c r="AH68" s="200">
        <v>1992092223</v>
      </c>
      <c r="AI68" s="200">
        <v>2041043553</v>
      </c>
      <c r="AJ68" s="200">
        <v>2088580891</v>
      </c>
      <c r="AK68" s="200">
        <v>2134566607</v>
      </c>
      <c r="AL68" s="200">
        <v>2179380224</v>
      </c>
      <c r="AM68" s="200">
        <v>2223076958</v>
      </c>
      <c r="AN68" s="200">
        <v>2267616622</v>
      </c>
      <c r="AO68" s="200">
        <v>2314334474</v>
      </c>
      <c r="AP68" s="200">
        <v>2361095210</v>
      </c>
      <c r="AQ68" s="200">
        <v>2407186134</v>
      </c>
      <c r="AR68" s="200">
        <v>2452952807</v>
      </c>
      <c r="AS68" s="200">
        <v>2499206970</v>
      </c>
      <c r="AT68" s="200">
        <v>2545843129</v>
      </c>
      <c r="AU68" s="200">
        <v>2591204247</v>
      </c>
      <c r="AV68" s="200">
        <v>2635731526</v>
      </c>
      <c r="AW68" s="200">
        <v>2680567394</v>
      </c>
      <c r="AX68" s="200">
        <v>2725013738</v>
      </c>
      <c r="AY68" s="200">
        <v>2769421149</v>
      </c>
      <c r="AZ68" s="200">
        <v>2814101547</v>
      </c>
      <c r="BA68" s="200">
        <v>2857856055</v>
      </c>
      <c r="BB68" s="200">
        <v>2901516356</v>
      </c>
      <c r="BC68" s="200">
        <v>2946338808</v>
      </c>
      <c r="BD68" s="200">
        <v>2991353712</v>
      </c>
      <c r="BE68" s="200">
        <v>3035261244</v>
      </c>
      <c r="BF68" s="200">
        <v>3078835706</v>
      </c>
      <c r="BG68" s="200">
        <v>3122586392</v>
      </c>
      <c r="BH68" s="200">
        <v>3166642585</v>
      </c>
      <c r="BI68" s="200">
        <v>3210110979</v>
      </c>
      <c r="BJ68" s="200">
        <v>3252529883</v>
      </c>
      <c r="BK68" s="200">
        <v>3294298709</v>
      </c>
      <c r="BL68" s="200">
        <v>3335463995</v>
      </c>
      <c r="BM68" s="200">
        <v>3375134276</v>
      </c>
      <c r="BN68" s="200">
        <v>3411889759</v>
      </c>
      <c r="BO68" s="200">
        <v>3447753080</v>
      </c>
    </row>
    <row r="69" spans="1:67" x14ac:dyDescent="0.2">
      <c r="A69" s="200" t="s">
        <v>280</v>
      </c>
      <c r="B69" s="200" t="s">
        <v>281</v>
      </c>
      <c r="C69" s="200" t="s">
        <v>168</v>
      </c>
      <c r="D69" s="200" t="s">
        <v>169</v>
      </c>
      <c r="E69" s="200">
        <v>1043333636</v>
      </c>
      <c r="F69" s="200">
        <v>1045203037</v>
      </c>
      <c r="G69" s="200">
        <v>1059600211</v>
      </c>
      <c r="H69" s="200">
        <v>1085398906</v>
      </c>
      <c r="I69" s="200">
        <v>1110819272</v>
      </c>
      <c r="J69" s="200">
        <v>1136927045</v>
      </c>
      <c r="K69" s="200">
        <v>1166227679</v>
      </c>
      <c r="L69" s="200">
        <v>1194567141</v>
      </c>
      <c r="M69" s="200">
        <v>1224255729</v>
      </c>
      <c r="N69" s="200">
        <v>1255933616</v>
      </c>
      <c r="O69" s="200">
        <v>1288490485</v>
      </c>
      <c r="P69" s="200">
        <v>1322732627</v>
      </c>
      <c r="Q69" s="200">
        <v>1354211283</v>
      </c>
      <c r="R69" s="200">
        <v>1384704173</v>
      </c>
      <c r="S69" s="200">
        <v>1413718269</v>
      </c>
      <c r="T69" s="200">
        <v>1439944265</v>
      </c>
      <c r="U69" s="200">
        <v>1464087148</v>
      </c>
      <c r="V69" s="200">
        <v>1486953865</v>
      </c>
      <c r="W69" s="200">
        <v>1510060320</v>
      </c>
      <c r="X69" s="200">
        <v>1533514709</v>
      </c>
      <c r="Y69" s="200">
        <v>1556403010</v>
      </c>
      <c r="Z69" s="200">
        <v>1580048609</v>
      </c>
      <c r="AA69" s="200">
        <v>1605925794</v>
      </c>
      <c r="AB69" s="200">
        <v>1631735726</v>
      </c>
      <c r="AC69" s="200">
        <v>1656258164</v>
      </c>
      <c r="AD69" s="200">
        <v>1681267266</v>
      </c>
      <c r="AE69" s="200">
        <v>1707611028</v>
      </c>
      <c r="AF69" s="200">
        <v>1735427884</v>
      </c>
      <c r="AG69" s="200">
        <v>1763555005</v>
      </c>
      <c r="AH69" s="200">
        <v>1791156275</v>
      </c>
      <c r="AI69" s="200">
        <v>1818247576</v>
      </c>
      <c r="AJ69" s="200">
        <v>1844603995</v>
      </c>
      <c r="AK69" s="200">
        <v>1869453624</v>
      </c>
      <c r="AL69" s="200">
        <v>1893594516</v>
      </c>
      <c r="AM69" s="200">
        <v>1917553356</v>
      </c>
      <c r="AN69" s="200">
        <v>1940892820</v>
      </c>
      <c r="AO69" s="200">
        <v>1964042971</v>
      </c>
      <c r="AP69" s="200">
        <v>1986768093</v>
      </c>
      <c r="AQ69" s="200">
        <v>2008680261</v>
      </c>
      <c r="AR69" s="200">
        <v>2028993034</v>
      </c>
      <c r="AS69" s="200">
        <v>2048148696</v>
      </c>
      <c r="AT69" s="200">
        <v>2066530023</v>
      </c>
      <c r="AU69" s="200">
        <v>2083969920</v>
      </c>
      <c r="AV69" s="200">
        <v>2100610344</v>
      </c>
      <c r="AW69" s="200">
        <v>2116651449</v>
      </c>
      <c r="AX69" s="200">
        <v>2132517760</v>
      </c>
      <c r="AY69" s="200">
        <v>2148405823</v>
      </c>
      <c r="AZ69" s="200">
        <v>2164155292</v>
      </c>
      <c r="BA69" s="200">
        <v>2179914111</v>
      </c>
      <c r="BB69" s="200">
        <v>2195169711</v>
      </c>
      <c r="BC69" s="200">
        <v>2210203758</v>
      </c>
      <c r="BD69" s="200">
        <v>2225992094</v>
      </c>
      <c r="BE69" s="200">
        <v>2243776727</v>
      </c>
      <c r="BF69" s="200">
        <v>2261274500</v>
      </c>
      <c r="BG69" s="200">
        <v>2278232287</v>
      </c>
      <c r="BH69" s="200">
        <v>2294507020</v>
      </c>
      <c r="BI69" s="200">
        <v>2310721864</v>
      </c>
      <c r="BJ69" s="200">
        <v>2327134580</v>
      </c>
      <c r="BK69" s="200">
        <v>2341387076</v>
      </c>
      <c r="BL69" s="200">
        <v>2353862257</v>
      </c>
      <c r="BM69" s="200">
        <v>2363941755</v>
      </c>
      <c r="BN69" s="200">
        <v>2370196777</v>
      </c>
      <c r="BO69" s="200">
        <v>2375143162</v>
      </c>
    </row>
    <row r="70" spans="1:67" x14ac:dyDescent="0.2">
      <c r="A70" s="200" t="s">
        <v>282</v>
      </c>
      <c r="B70" s="200" t="s">
        <v>283</v>
      </c>
      <c r="C70" s="200" t="s">
        <v>168</v>
      </c>
      <c r="D70" s="200" t="s">
        <v>169</v>
      </c>
      <c r="E70" s="200">
        <v>255726092</v>
      </c>
      <c r="F70" s="200">
        <v>259951519</v>
      </c>
      <c r="G70" s="200">
        <v>264183560</v>
      </c>
      <c r="H70" s="200">
        <v>268409373</v>
      </c>
      <c r="I70" s="200">
        <v>272634858</v>
      </c>
      <c r="J70" s="200">
        <v>276765568</v>
      </c>
      <c r="K70" s="200">
        <v>280229181</v>
      </c>
      <c r="L70" s="200">
        <v>283724914</v>
      </c>
      <c r="M70" s="200">
        <v>287193204</v>
      </c>
      <c r="N70" s="200">
        <v>290573749</v>
      </c>
      <c r="O70" s="200">
        <v>293778738</v>
      </c>
      <c r="P70" s="200">
        <v>296973298</v>
      </c>
      <c r="Q70" s="200">
        <v>300232316</v>
      </c>
      <c r="R70" s="200">
        <v>303473218</v>
      </c>
      <c r="S70" s="200">
        <v>306715687</v>
      </c>
      <c r="T70" s="200">
        <v>309908273</v>
      </c>
      <c r="U70" s="200">
        <v>313279489</v>
      </c>
      <c r="V70" s="200">
        <v>316709884</v>
      </c>
      <c r="W70" s="200">
        <v>320113560</v>
      </c>
      <c r="X70" s="200">
        <v>323503833</v>
      </c>
      <c r="Y70" s="200">
        <v>326937470</v>
      </c>
      <c r="Z70" s="200">
        <v>330361478</v>
      </c>
      <c r="AA70" s="200">
        <v>333758267</v>
      </c>
      <c r="AB70" s="200">
        <v>337282816</v>
      </c>
      <c r="AC70" s="200">
        <v>341087935</v>
      </c>
      <c r="AD70" s="200">
        <v>344882487</v>
      </c>
      <c r="AE70" s="200">
        <v>348685710</v>
      </c>
      <c r="AF70" s="200">
        <v>352545820</v>
      </c>
      <c r="AG70" s="200">
        <v>356321047</v>
      </c>
      <c r="AH70" s="200">
        <v>359435266</v>
      </c>
      <c r="AI70" s="200">
        <v>361859039</v>
      </c>
      <c r="AJ70" s="200">
        <v>364392348</v>
      </c>
      <c r="AK70" s="200">
        <v>366266798</v>
      </c>
      <c r="AL70" s="200">
        <v>367513928</v>
      </c>
      <c r="AM70" s="200">
        <v>368354275</v>
      </c>
      <c r="AN70" s="200">
        <v>368905312</v>
      </c>
      <c r="AO70" s="200">
        <v>369661127</v>
      </c>
      <c r="AP70" s="200">
        <v>370276347</v>
      </c>
      <c r="AQ70" s="200">
        <v>370591102</v>
      </c>
      <c r="AR70" s="200">
        <v>370546751</v>
      </c>
      <c r="AS70" s="200">
        <v>370646199</v>
      </c>
      <c r="AT70" s="200">
        <v>370739184</v>
      </c>
      <c r="AU70" s="200">
        <v>370807684</v>
      </c>
      <c r="AV70" s="200">
        <v>371072025</v>
      </c>
      <c r="AW70" s="200">
        <v>371533136</v>
      </c>
      <c r="AX70" s="200">
        <v>372077135</v>
      </c>
      <c r="AY70" s="200">
        <v>372780224</v>
      </c>
      <c r="AZ70" s="200">
        <v>373795966</v>
      </c>
      <c r="BA70" s="200">
        <v>375281256</v>
      </c>
      <c r="BB70" s="200">
        <v>377054106</v>
      </c>
      <c r="BC70" s="200">
        <v>379132241</v>
      </c>
      <c r="BD70" s="200">
        <v>381278903</v>
      </c>
      <c r="BE70" s="200">
        <v>383476086</v>
      </c>
      <c r="BF70" s="200">
        <v>386051693</v>
      </c>
      <c r="BG70" s="200">
        <v>388842371</v>
      </c>
      <c r="BH70" s="200">
        <v>391695432</v>
      </c>
      <c r="BI70" s="200">
        <v>394321096</v>
      </c>
      <c r="BJ70" s="200">
        <v>396482489</v>
      </c>
      <c r="BK70" s="200">
        <v>398076771</v>
      </c>
      <c r="BL70" s="200">
        <v>399592320</v>
      </c>
      <c r="BM70" s="200">
        <v>400811771</v>
      </c>
      <c r="BN70" s="200">
        <v>401537489</v>
      </c>
      <c r="BO70" s="200">
        <v>397493238</v>
      </c>
    </row>
    <row r="71" spans="1:67" x14ac:dyDescent="0.2">
      <c r="A71" s="200" t="s">
        <v>284</v>
      </c>
      <c r="B71" s="200" t="s">
        <v>285</v>
      </c>
      <c r="C71" s="200" t="s">
        <v>168</v>
      </c>
      <c r="D71" s="200" t="s">
        <v>169</v>
      </c>
      <c r="E71" s="200">
        <v>666273660</v>
      </c>
      <c r="F71" s="200">
        <v>673957844</v>
      </c>
      <c r="G71" s="200">
        <v>681809362</v>
      </c>
      <c r="H71" s="200">
        <v>689682704</v>
      </c>
      <c r="I71" s="200">
        <v>697559598</v>
      </c>
      <c r="J71" s="200">
        <v>705233118</v>
      </c>
      <c r="K71" s="200">
        <v>712077088</v>
      </c>
      <c r="L71" s="200">
        <v>718884137</v>
      </c>
      <c r="M71" s="200">
        <v>725451120</v>
      </c>
      <c r="N71" s="200">
        <v>731787358</v>
      </c>
      <c r="O71" s="200">
        <v>737398504</v>
      </c>
      <c r="P71" s="200">
        <v>742959749</v>
      </c>
      <c r="Q71" s="200">
        <v>749086046</v>
      </c>
      <c r="R71" s="200">
        <v>755000965</v>
      </c>
      <c r="S71" s="200">
        <v>760680926</v>
      </c>
      <c r="T71" s="200">
        <v>766169722</v>
      </c>
      <c r="U71" s="200">
        <v>771592697</v>
      </c>
      <c r="V71" s="200">
        <v>776918691</v>
      </c>
      <c r="W71" s="200">
        <v>782220413</v>
      </c>
      <c r="X71" s="200">
        <v>787502492</v>
      </c>
      <c r="Y71" s="200">
        <v>792890531</v>
      </c>
      <c r="Z71" s="200">
        <v>798088129</v>
      </c>
      <c r="AA71" s="200">
        <v>802876253</v>
      </c>
      <c r="AB71" s="200">
        <v>807523838</v>
      </c>
      <c r="AC71" s="200">
        <v>812373901</v>
      </c>
      <c r="AD71" s="200">
        <v>817313920</v>
      </c>
      <c r="AE71" s="200">
        <v>822429830</v>
      </c>
      <c r="AF71" s="200">
        <v>827666924</v>
      </c>
      <c r="AG71" s="200">
        <v>832965846</v>
      </c>
      <c r="AH71" s="200">
        <v>837807042</v>
      </c>
      <c r="AI71" s="200">
        <v>842030509</v>
      </c>
      <c r="AJ71" s="200">
        <v>846364518</v>
      </c>
      <c r="AK71" s="200">
        <v>849816712</v>
      </c>
      <c r="AL71" s="200">
        <v>852735458</v>
      </c>
      <c r="AM71" s="200">
        <v>854892657</v>
      </c>
      <c r="AN71" s="200">
        <v>856511549</v>
      </c>
      <c r="AO71" s="200">
        <v>858209225</v>
      </c>
      <c r="AP71" s="200">
        <v>859711482</v>
      </c>
      <c r="AQ71" s="200">
        <v>860876126</v>
      </c>
      <c r="AR71" s="200">
        <v>861848594</v>
      </c>
      <c r="AS71" s="200">
        <v>862786211</v>
      </c>
      <c r="AT71" s="200">
        <v>863909133</v>
      </c>
      <c r="AU71" s="200">
        <v>865474170</v>
      </c>
      <c r="AV71" s="200">
        <v>867701442</v>
      </c>
      <c r="AW71" s="200">
        <v>870270838</v>
      </c>
      <c r="AX71" s="200">
        <v>872913705</v>
      </c>
      <c r="AY71" s="200">
        <v>875627934</v>
      </c>
      <c r="AZ71" s="200">
        <v>878767025</v>
      </c>
      <c r="BA71" s="200">
        <v>882357452</v>
      </c>
      <c r="BB71" s="200">
        <v>885846236</v>
      </c>
      <c r="BC71" s="200">
        <v>889222824</v>
      </c>
      <c r="BD71" s="200">
        <v>891279641</v>
      </c>
      <c r="BE71" s="200">
        <v>894762079</v>
      </c>
      <c r="BF71" s="200">
        <v>899035925</v>
      </c>
      <c r="BG71" s="200">
        <v>903601049</v>
      </c>
      <c r="BH71" s="200">
        <v>908123143</v>
      </c>
      <c r="BI71" s="200">
        <v>912374705</v>
      </c>
      <c r="BJ71" s="200">
        <v>915855417</v>
      </c>
      <c r="BK71" s="200">
        <v>918782553</v>
      </c>
      <c r="BL71" s="200">
        <v>921179725</v>
      </c>
      <c r="BM71" s="200">
        <v>923104113</v>
      </c>
      <c r="BN71" s="200">
        <v>923419216</v>
      </c>
      <c r="BO71" s="200">
        <v>920631231</v>
      </c>
    </row>
    <row r="72" spans="1:67" x14ac:dyDescent="0.2">
      <c r="A72" s="200" t="s">
        <v>286</v>
      </c>
      <c r="B72" s="200" t="s">
        <v>287</v>
      </c>
      <c r="C72" s="200" t="s">
        <v>168</v>
      </c>
      <c r="D72" s="200" t="s">
        <v>169</v>
      </c>
      <c r="E72" s="200">
        <v>4618158</v>
      </c>
      <c r="F72" s="200">
        <v>4751507</v>
      </c>
      <c r="G72" s="200">
        <v>4890425</v>
      </c>
      <c r="H72" s="200">
        <v>5034334</v>
      </c>
      <c r="I72" s="200">
        <v>5183283</v>
      </c>
      <c r="J72" s="200">
        <v>5337351</v>
      </c>
      <c r="K72" s="200">
        <v>5495761</v>
      </c>
      <c r="L72" s="200">
        <v>5658446</v>
      </c>
      <c r="M72" s="200">
        <v>5825663</v>
      </c>
      <c r="N72" s="200">
        <v>5997037</v>
      </c>
      <c r="O72" s="200">
        <v>6172215</v>
      </c>
      <c r="P72" s="200">
        <v>6350944</v>
      </c>
      <c r="Q72" s="200">
        <v>6533630</v>
      </c>
      <c r="R72" s="200">
        <v>6720443</v>
      </c>
      <c r="S72" s="200">
        <v>6911123</v>
      </c>
      <c r="T72" s="200">
        <v>7105786</v>
      </c>
      <c r="U72" s="200">
        <v>7304349</v>
      </c>
      <c r="V72" s="200">
        <v>7506665</v>
      </c>
      <c r="W72" s="200">
        <v>7712718</v>
      </c>
      <c r="X72" s="200">
        <v>7922490</v>
      </c>
      <c r="Y72" s="200">
        <v>8135845</v>
      </c>
      <c r="Z72" s="200">
        <v>8352602</v>
      </c>
      <c r="AA72" s="200">
        <v>8572607</v>
      </c>
      <c r="AB72" s="200">
        <v>8795873</v>
      </c>
      <c r="AC72" s="200">
        <v>9022979</v>
      </c>
      <c r="AD72" s="200">
        <v>9254311</v>
      </c>
      <c r="AE72" s="200">
        <v>9490096</v>
      </c>
      <c r="AF72" s="200">
        <v>9729376</v>
      </c>
      <c r="AG72" s="200">
        <v>9969788</v>
      </c>
      <c r="AH72" s="200">
        <v>10210185</v>
      </c>
      <c r="AI72" s="200">
        <v>10449837</v>
      </c>
      <c r="AJ72" s="200">
        <v>10686279</v>
      </c>
      <c r="AK72" s="200">
        <v>10914222</v>
      </c>
      <c r="AL72" s="200">
        <v>11132829</v>
      </c>
      <c r="AM72" s="200">
        <v>11347652</v>
      </c>
      <c r="AN72" s="200">
        <v>11561683</v>
      </c>
      <c r="AO72" s="200">
        <v>11775221</v>
      </c>
      <c r="AP72" s="200">
        <v>11987838</v>
      </c>
      <c r="AQ72" s="200">
        <v>12199693</v>
      </c>
      <c r="AR72" s="200">
        <v>12412046</v>
      </c>
      <c r="AS72" s="200">
        <v>12626507</v>
      </c>
      <c r="AT72" s="200">
        <v>12845521</v>
      </c>
      <c r="AU72" s="200">
        <v>13070609</v>
      </c>
      <c r="AV72" s="200">
        <v>13301184</v>
      </c>
      <c r="AW72" s="200">
        <v>13534593</v>
      </c>
      <c r="AX72" s="200">
        <v>13770012</v>
      </c>
      <c r="AY72" s="200">
        <v>14009061</v>
      </c>
      <c r="AZ72" s="200">
        <v>14251835</v>
      </c>
      <c r="BA72" s="200">
        <v>14496797</v>
      </c>
      <c r="BB72" s="200">
        <v>14742766</v>
      </c>
      <c r="BC72" s="200">
        <v>14989585</v>
      </c>
      <c r="BD72" s="200">
        <v>15237728</v>
      </c>
      <c r="BE72" s="200">
        <v>15483883</v>
      </c>
      <c r="BF72" s="200">
        <v>15722989</v>
      </c>
      <c r="BG72" s="200">
        <v>15957994</v>
      </c>
      <c r="BH72" s="200">
        <v>16195902</v>
      </c>
      <c r="BI72" s="200">
        <v>16439585</v>
      </c>
      <c r="BJ72" s="200">
        <v>16696944</v>
      </c>
      <c r="BK72" s="200">
        <v>17015672</v>
      </c>
      <c r="BL72" s="200">
        <v>17343740</v>
      </c>
      <c r="BM72" s="200">
        <v>17588595</v>
      </c>
      <c r="BN72" s="200">
        <v>17797737</v>
      </c>
      <c r="BO72" s="200">
        <v>18001000</v>
      </c>
    </row>
    <row r="73" spans="1:67" x14ac:dyDescent="0.2">
      <c r="A73" s="200" t="s">
        <v>288</v>
      </c>
      <c r="B73" s="200" t="s">
        <v>289</v>
      </c>
      <c r="C73" s="200" t="s">
        <v>168</v>
      </c>
      <c r="D73" s="200" t="s">
        <v>169</v>
      </c>
      <c r="E73" s="200">
        <v>27034499</v>
      </c>
      <c r="F73" s="200">
        <v>27747867</v>
      </c>
      <c r="G73" s="200">
        <v>28485022</v>
      </c>
      <c r="H73" s="200">
        <v>29245936</v>
      </c>
      <c r="I73" s="200">
        <v>30026648</v>
      </c>
      <c r="J73" s="200">
        <v>30818469</v>
      </c>
      <c r="K73" s="200">
        <v>31613132</v>
      </c>
      <c r="L73" s="200">
        <v>32408414</v>
      </c>
      <c r="M73" s="200">
        <v>33204629</v>
      </c>
      <c r="N73" s="200">
        <v>33995955</v>
      </c>
      <c r="O73" s="200">
        <v>34781986</v>
      </c>
      <c r="P73" s="200">
        <v>35555969</v>
      </c>
      <c r="Q73" s="200">
        <v>36330768</v>
      </c>
      <c r="R73" s="200">
        <v>37120776</v>
      </c>
      <c r="S73" s="200">
        <v>37930374</v>
      </c>
      <c r="T73" s="200">
        <v>38775584</v>
      </c>
      <c r="U73" s="200">
        <v>39649050</v>
      </c>
      <c r="V73" s="200">
        <v>40577356</v>
      </c>
      <c r="W73" s="200">
        <v>41576636</v>
      </c>
      <c r="X73" s="200">
        <v>42632458</v>
      </c>
      <c r="Y73" s="200">
        <v>43748556</v>
      </c>
      <c r="Z73" s="200">
        <v>44899573</v>
      </c>
      <c r="AA73" s="200">
        <v>46088647</v>
      </c>
      <c r="AB73" s="200">
        <v>47353665</v>
      </c>
      <c r="AC73" s="200">
        <v>48676443</v>
      </c>
      <c r="AD73" s="200">
        <v>50035843</v>
      </c>
      <c r="AE73" s="200">
        <v>51424313</v>
      </c>
      <c r="AF73" s="200">
        <v>52841319</v>
      </c>
      <c r="AG73" s="200">
        <v>54298446</v>
      </c>
      <c r="AH73" s="200">
        <v>55765843</v>
      </c>
      <c r="AI73" s="200">
        <v>57214630</v>
      </c>
      <c r="AJ73" s="200">
        <v>58611032</v>
      </c>
      <c r="AK73" s="200">
        <v>59989142</v>
      </c>
      <c r="AL73" s="200">
        <v>61382200</v>
      </c>
      <c r="AM73" s="200">
        <v>62775847</v>
      </c>
      <c r="AN73" s="200">
        <v>64166908</v>
      </c>
      <c r="AO73" s="200">
        <v>65565195</v>
      </c>
      <c r="AP73" s="200">
        <v>66993728</v>
      </c>
      <c r="AQ73" s="200">
        <v>68446011</v>
      </c>
      <c r="AR73" s="200">
        <v>69907887</v>
      </c>
      <c r="AS73" s="200">
        <v>71371371</v>
      </c>
      <c r="AT73" s="200">
        <v>72854261</v>
      </c>
      <c r="AU73" s="200">
        <v>74393759</v>
      </c>
      <c r="AV73" s="200">
        <v>75963322</v>
      </c>
      <c r="AW73" s="200">
        <v>77522427</v>
      </c>
      <c r="AX73" s="200">
        <v>79075310</v>
      </c>
      <c r="AY73" s="200">
        <v>80629670</v>
      </c>
      <c r="AZ73" s="200">
        <v>82218755</v>
      </c>
      <c r="BA73" s="200">
        <v>83844783</v>
      </c>
      <c r="BB73" s="200">
        <v>85501064</v>
      </c>
      <c r="BC73" s="200">
        <v>87252413</v>
      </c>
      <c r="BD73" s="200">
        <v>89200054</v>
      </c>
      <c r="BE73" s="200">
        <v>91240376</v>
      </c>
      <c r="BF73" s="200">
        <v>93377890</v>
      </c>
      <c r="BG73" s="200">
        <v>95592324</v>
      </c>
      <c r="BH73" s="200">
        <v>97723799</v>
      </c>
      <c r="BI73" s="200">
        <v>99784030</v>
      </c>
      <c r="BJ73" s="200">
        <v>101789386</v>
      </c>
      <c r="BK73" s="200">
        <v>103740765</v>
      </c>
      <c r="BL73" s="200">
        <v>105618671</v>
      </c>
      <c r="BM73" s="200">
        <v>107465134</v>
      </c>
      <c r="BN73" s="200">
        <v>109262178</v>
      </c>
      <c r="BO73" s="200">
        <v>110990103</v>
      </c>
    </row>
    <row r="74" spans="1:67" x14ac:dyDescent="0.2">
      <c r="A74" s="200" t="s">
        <v>290</v>
      </c>
      <c r="B74" s="200" t="s">
        <v>291</v>
      </c>
      <c r="C74" s="200" t="s">
        <v>168</v>
      </c>
      <c r="D74" s="200" t="s">
        <v>169</v>
      </c>
      <c r="E74" s="200">
        <v>265244987</v>
      </c>
      <c r="F74" s="200">
        <v>267560575</v>
      </c>
      <c r="G74" s="200">
        <v>269908375</v>
      </c>
      <c r="H74" s="200">
        <v>272291865</v>
      </c>
      <c r="I74" s="200">
        <v>274700502</v>
      </c>
      <c r="J74" s="200">
        <v>277152064</v>
      </c>
      <c r="K74" s="200">
        <v>279493076</v>
      </c>
      <c r="L74" s="200">
        <v>281569488</v>
      </c>
      <c r="M74" s="200">
        <v>283541878</v>
      </c>
      <c r="N74" s="200">
        <v>285520189</v>
      </c>
      <c r="O74" s="200">
        <v>287132409</v>
      </c>
      <c r="P74" s="200">
        <v>288760854</v>
      </c>
      <c r="Q74" s="200">
        <v>290738967</v>
      </c>
      <c r="R74" s="200">
        <v>292589758</v>
      </c>
      <c r="S74" s="200">
        <v>294228495</v>
      </c>
      <c r="T74" s="200">
        <v>295703101</v>
      </c>
      <c r="U74" s="200">
        <v>296989401</v>
      </c>
      <c r="V74" s="200">
        <v>298187020</v>
      </c>
      <c r="W74" s="200">
        <v>299437892</v>
      </c>
      <c r="X74" s="200">
        <v>300714553</v>
      </c>
      <c r="Y74" s="200">
        <v>302069207</v>
      </c>
      <c r="Z74" s="200">
        <v>303281880</v>
      </c>
      <c r="AA74" s="200">
        <v>304153938</v>
      </c>
      <c r="AB74" s="200">
        <v>304769779</v>
      </c>
      <c r="AC74" s="200">
        <v>305259133</v>
      </c>
      <c r="AD74" s="200">
        <v>305820205</v>
      </c>
      <c r="AE74" s="200">
        <v>306560814</v>
      </c>
      <c r="AF74" s="200">
        <v>307385781</v>
      </c>
      <c r="AG74" s="200">
        <v>308391957</v>
      </c>
      <c r="AH74" s="200">
        <v>309690207</v>
      </c>
      <c r="AI74" s="200">
        <v>311093477</v>
      </c>
      <c r="AJ74" s="200">
        <v>312722340</v>
      </c>
      <c r="AK74" s="200">
        <v>314170604</v>
      </c>
      <c r="AL74" s="200">
        <v>315455737</v>
      </c>
      <c r="AM74" s="200">
        <v>316374506</v>
      </c>
      <c r="AN74" s="200">
        <v>317190243</v>
      </c>
      <c r="AO74" s="200">
        <v>318013083</v>
      </c>
      <c r="AP74" s="200">
        <v>318773136</v>
      </c>
      <c r="AQ74" s="200">
        <v>319446441</v>
      </c>
      <c r="AR74" s="200">
        <v>320272154</v>
      </c>
      <c r="AS74" s="200">
        <v>321324622</v>
      </c>
      <c r="AT74" s="200">
        <v>322562386</v>
      </c>
      <c r="AU74" s="200">
        <v>324141533</v>
      </c>
      <c r="AV74" s="200">
        <v>325904835</v>
      </c>
      <c r="AW74" s="200">
        <v>327702192</v>
      </c>
      <c r="AX74" s="200">
        <v>329398861</v>
      </c>
      <c r="AY74" s="200">
        <v>330939600</v>
      </c>
      <c r="AZ74" s="200">
        <v>332660837</v>
      </c>
      <c r="BA74" s="200">
        <v>334290264</v>
      </c>
      <c r="BB74" s="200">
        <v>335377620</v>
      </c>
      <c r="BC74" s="200">
        <v>336171621</v>
      </c>
      <c r="BD74" s="200">
        <v>335442349</v>
      </c>
      <c r="BE74" s="200">
        <v>336183135</v>
      </c>
      <c r="BF74" s="200">
        <v>337328817</v>
      </c>
      <c r="BG74" s="200">
        <v>338486932</v>
      </c>
      <c r="BH74" s="200">
        <v>339514675</v>
      </c>
      <c r="BI74" s="200">
        <v>340509447</v>
      </c>
      <c r="BJ74" s="200">
        <v>341246081</v>
      </c>
      <c r="BK74" s="200">
        <v>342065158</v>
      </c>
      <c r="BL74" s="200">
        <v>342452734</v>
      </c>
      <c r="BM74" s="200">
        <v>342913447</v>
      </c>
      <c r="BN74" s="200">
        <v>343067846</v>
      </c>
      <c r="BO74" s="200">
        <v>344519132</v>
      </c>
    </row>
    <row r="75" spans="1:67" x14ac:dyDescent="0.2">
      <c r="A75" s="200" t="s">
        <v>292</v>
      </c>
      <c r="B75" s="200" t="s">
        <v>293</v>
      </c>
      <c r="C75" s="200" t="s">
        <v>168</v>
      </c>
      <c r="D75" s="200" t="s">
        <v>169</v>
      </c>
      <c r="E75" s="200">
        <v>993568</v>
      </c>
      <c r="F75" s="200">
        <v>1016932</v>
      </c>
      <c r="G75" s="200">
        <v>1041552</v>
      </c>
      <c r="H75" s="200">
        <v>1067295</v>
      </c>
      <c r="I75" s="200">
        <v>1094042</v>
      </c>
      <c r="J75" s="200">
        <v>1121739</v>
      </c>
      <c r="K75" s="200">
        <v>1150264</v>
      </c>
      <c r="L75" s="200">
        <v>1179554</v>
      </c>
      <c r="M75" s="200">
        <v>1209602</v>
      </c>
      <c r="N75" s="200">
        <v>1240562</v>
      </c>
      <c r="O75" s="200">
        <v>1272748</v>
      </c>
      <c r="P75" s="200">
        <v>1306234</v>
      </c>
      <c r="Q75" s="200">
        <v>1340838</v>
      </c>
      <c r="R75" s="200">
        <v>1376516</v>
      </c>
      <c r="S75" s="200">
        <v>1413220</v>
      </c>
      <c r="T75" s="200">
        <v>1450867</v>
      </c>
      <c r="U75" s="200">
        <v>1489656</v>
      </c>
      <c r="V75" s="200">
        <v>1529802</v>
      </c>
      <c r="W75" s="200">
        <v>1571193</v>
      </c>
      <c r="X75" s="200">
        <v>1613829</v>
      </c>
      <c r="Y75" s="200">
        <v>1657982</v>
      </c>
      <c r="Z75" s="200">
        <v>1703789</v>
      </c>
      <c r="AA75" s="200">
        <v>1751045</v>
      </c>
      <c r="AB75" s="200">
        <v>1799814</v>
      </c>
      <c r="AC75" s="200">
        <v>1849594</v>
      </c>
      <c r="AD75" s="200">
        <v>1899243</v>
      </c>
      <c r="AE75" s="200">
        <v>1949611</v>
      </c>
      <c r="AF75" s="200">
        <v>2000355</v>
      </c>
      <c r="AG75" s="200">
        <v>2051546</v>
      </c>
      <c r="AH75" s="200">
        <v>2102131</v>
      </c>
      <c r="AI75" s="200">
        <v>2149960</v>
      </c>
      <c r="AJ75" s="200">
        <v>2039220</v>
      </c>
      <c r="AK75" s="200">
        <v>1921153</v>
      </c>
      <c r="AL75" s="200">
        <v>1981419</v>
      </c>
      <c r="AM75" s="200">
        <v>2042500</v>
      </c>
      <c r="AN75" s="200">
        <v>2157220</v>
      </c>
      <c r="AO75" s="200">
        <v>2264073</v>
      </c>
      <c r="AP75" s="200">
        <v>2291561</v>
      </c>
      <c r="AQ75" s="200">
        <v>2322753</v>
      </c>
      <c r="AR75" s="200">
        <v>2356477</v>
      </c>
      <c r="AS75" s="200">
        <v>2392880</v>
      </c>
      <c r="AT75" s="200">
        <v>2461927</v>
      </c>
      <c r="AU75" s="200">
        <v>2547424</v>
      </c>
      <c r="AV75" s="200">
        <v>2653390</v>
      </c>
      <c r="AW75" s="200">
        <v>2763140</v>
      </c>
      <c r="AX75" s="200">
        <v>2831732</v>
      </c>
      <c r="AY75" s="200">
        <v>2880093</v>
      </c>
      <c r="AZ75" s="200">
        <v>2926168</v>
      </c>
      <c r="BA75" s="200">
        <v>3005779</v>
      </c>
      <c r="BB75" s="200">
        <v>3083888</v>
      </c>
      <c r="BC75" s="200">
        <v>3147727</v>
      </c>
      <c r="BD75" s="200">
        <v>3207570</v>
      </c>
      <c r="BE75" s="200">
        <v>3252596</v>
      </c>
      <c r="BF75" s="200">
        <v>3296367</v>
      </c>
      <c r="BG75" s="200">
        <v>3323425</v>
      </c>
      <c r="BH75" s="200">
        <v>3340006</v>
      </c>
      <c r="BI75" s="200">
        <v>3365287</v>
      </c>
      <c r="BJ75" s="200">
        <v>3396933</v>
      </c>
      <c r="BK75" s="200">
        <v>3445374</v>
      </c>
      <c r="BL75" s="200">
        <v>3498818</v>
      </c>
      <c r="BM75" s="200">
        <v>3555868</v>
      </c>
      <c r="BN75" s="200">
        <v>3620312</v>
      </c>
      <c r="BO75" s="200">
        <v>3684032</v>
      </c>
    </row>
    <row r="76" spans="1:67" x14ac:dyDescent="0.2">
      <c r="A76" s="200" t="s">
        <v>45</v>
      </c>
      <c r="B76" s="200" t="s">
        <v>294</v>
      </c>
      <c r="C76" s="200" t="s">
        <v>168</v>
      </c>
      <c r="D76" s="200" t="s">
        <v>169</v>
      </c>
      <c r="E76" s="200">
        <v>30455000</v>
      </c>
      <c r="F76" s="200">
        <v>30739250</v>
      </c>
      <c r="G76" s="200">
        <v>31023366</v>
      </c>
      <c r="H76" s="200">
        <v>31296651</v>
      </c>
      <c r="I76" s="200">
        <v>31609195</v>
      </c>
      <c r="J76" s="200">
        <v>31954292</v>
      </c>
      <c r="K76" s="200">
        <v>32283194</v>
      </c>
      <c r="L76" s="200">
        <v>32682947</v>
      </c>
      <c r="M76" s="200">
        <v>33113134</v>
      </c>
      <c r="N76" s="200">
        <v>33441054</v>
      </c>
      <c r="O76" s="200">
        <v>33814531</v>
      </c>
      <c r="P76" s="200">
        <v>34224490</v>
      </c>
      <c r="Q76" s="200">
        <v>34604469</v>
      </c>
      <c r="R76" s="200">
        <v>34988947</v>
      </c>
      <c r="S76" s="200">
        <v>35373335</v>
      </c>
      <c r="T76" s="200">
        <v>35757900</v>
      </c>
      <c r="U76" s="200">
        <v>36137812</v>
      </c>
      <c r="V76" s="200">
        <v>36511638</v>
      </c>
      <c r="W76" s="200">
        <v>36864898</v>
      </c>
      <c r="X76" s="200">
        <v>37191330</v>
      </c>
      <c r="Y76" s="200">
        <v>37491165</v>
      </c>
      <c r="Z76" s="200">
        <v>37758631</v>
      </c>
      <c r="AA76" s="200">
        <v>37986012</v>
      </c>
      <c r="AB76" s="200">
        <v>38171525</v>
      </c>
      <c r="AC76" s="200">
        <v>38330364</v>
      </c>
      <c r="AD76" s="200">
        <v>38469512</v>
      </c>
      <c r="AE76" s="200">
        <v>38584624</v>
      </c>
      <c r="AF76" s="200">
        <v>38684815</v>
      </c>
      <c r="AG76" s="200">
        <v>38766939</v>
      </c>
      <c r="AH76" s="200">
        <v>38827764</v>
      </c>
      <c r="AI76" s="200">
        <v>38867322</v>
      </c>
      <c r="AJ76" s="200">
        <v>38966376</v>
      </c>
      <c r="AK76" s="200">
        <v>39157685</v>
      </c>
      <c r="AL76" s="200">
        <v>39361262</v>
      </c>
      <c r="AM76" s="200">
        <v>39549108</v>
      </c>
      <c r="AN76" s="200">
        <v>39724050</v>
      </c>
      <c r="AO76" s="200">
        <v>39889852</v>
      </c>
      <c r="AP76" s="200">
        <v>40057389</v>
      </c>
      <c r="AQ76" s="200">
        <v>40223509</v>
      </c>
      <c r="AR76" s="200">
        <v>40386875</v>
      </c>
      <c r="AS76" s="200">
        <v>40567864</v>
      </c>
      <c r="AT76" s="200">
        <v>40850412</v>
      </c>
      <c r="AU76" s="200">
        <v>41431558</v>
      </c>
      <c r="AV76" s="200">
        <v>42187645</v>
      </c>
      <c r="AW76" s="200">
        <v>42921895</v>
      </c>
      <c r="AX76" s="200">
        <v>43653155</v>
      </c>
      <c r="AY76" s="200">
        <v>44397319</v>
      </c>
      <c r="AZ76" s="200">
        <v>45226803</v>
      </c>
      <c r="BA76" s="200">
        <v>45954106</v>
      </c>
      <c r="BB76" s="200">
        <v>46362946</v>
      </c>
      <c r="BC76" s="200">
        <v>46576897</v>
      </c>
      <c r="BD76" s="200">
        <v>46742697</v>
      </c>
      <c r="BE76" s="200">
        <v>46773055</v>
      </c>
      <c r="BF76" s="200">
        <v>46620045</v>
      </c>
      <c r="BG76" s="200">
        <v>46480882</v>
      </c>
      <c r="BH76" s="200">
        <v>46444832</v>
      </c>
      <c r="BI76" s="200">
        <v>46484062</v>
      </c>
      <c r="BJ76" s="200">
        <v>46593236</v>
      </c>
      <c r="BK76" s="200">
        <v>46797754</v>
      </c>
      <c r="BL76" s="200">
        <v>47134837</v>
      </c>
      <c r="BM76" s="200">
        <v>47365655</v>
      </c>
      <c r="BN76" s="200">
        <v>47415750</v>
      </c>
      <c r="BO76" s="200">
        <v>47615034</v>
      </c>
    </row>
    <row r="77" spans="1:67" x14ac:dyDescent="0.2">
      <c r="A77" s="200" t="s">
        <v>22</v>
      </c>
      <c r="B77" s="200" t="s">
        <v>295</v>
      </c>
      <c r="C77" s="200" t="s">
        <v>168</v>
      </c>
      <c r="D77" s="200" t="s">
        <v>169</v>
      </c>
      <c r="E77" s="200">
        <v>1211537</v>
      </c>
      <c r="F77" s="200">
        <v>1225077</v>
      </c>
      <c r="G77" s="200">
        <v>1241623</v>
      </c>
      <c r="H77" s="200">
        <v>1258857</v>
      </c>
      <c r="I77" s="200">
        <v>1277086</v>
      </c>
      <c r="J77" s="200">
        <v>1294566</v>
      </c>
      <c r="K77" s="200">
        <v>1308597</v>
      </c>
      <c r="L77" s="200">
        <v>1318946</v>
      </c>
      <c r="M77" s="200">
        <v>1331214</v>
      </c>
      <c r="N77" s="200">
        <v>1345249</v>
      </c>
      <c r="O77" s="200">
        <v>1360076</v>
      </c>
      <c r="P77" s="200">
        <v>1376955</v>
      </c>
      <c r="Q77" s="200">
        <v>1392518</v>
      </c>
      <c r="R77" s="200">
        <v>1405951</v>
      </c>
      <c r="S77" s="200">
        <v>1418169</v>
      </c>
      <c r="T77" s="200">
        <v>1429352</v>
      </c>
      <c r="U77" s="200">
        <v>1439576</v>
      </c>
      <c r="V77" s="200">
        <v>1450211</v>
      </c>
      <c r="W77" s="200">
        <v>1460188</v>
      </c>
      <c r="X77" s="200">
        <v>1468333</v>
      </c>
      <c r="Y77" s="200">
        <v>1477219</v>
      </c>
      <c r="Z77" s="200">
        <v>1487666</v>
      </c>
      <c r="AA77" s="200">
        <v>1498414</v>
      </c>
      <c r="AB77" s="200">
        <v>1508745</v>
      </c>
      <c r="AC77" s="200">
        <v>1518617</v>
      </c>
      <c r="AD77" s="200">
        <v>1528781</v>
      </c>
      <c r="AE77" s="200">
        <v>1540190</v>
      </c>
      <c r="AF77" s="200">
        <v>1552221</v>
      </c>
      <c r="AG77" s="200">
        <v>1561900</v>
      </c>
      <c r="AH77" s="200">
        <v>1568131</v>
      </c>
      <c r="AI77" s="200">
        <v>1569174</v>
      </c>
      <c r="AJ77" s="200">
        <v>1561314</v>
      </c>
      <c r="AK77" s="200">
        <v>1533091</v>
      </c>
      <c r="AL77" s="200">
        <v>1494128</v>
      </c>
      <c r="AM77" s="200">
        <v>1462514</v>
      </c>
      <c r="AN77" s="200">
        <v>1436634</v>
      </c>
      <c r="AO77" s="200">
        <v>1415594</v>
      </c>
      <c r="AP77" s="200">
        <v>1399535</v>
      </c>
      <c r="AQ77" s="200">
        <v>1386156</v>
      </c>
      <c r="AR77" s="200">
        <v>1390244</v>
      </c>
      <c r="AS77" s="200">
        <v>1396985</v>
      </c>
      <c r="AT77" s="200">
        <v>1388115</v>
      </c>
      <c r="AU77" s="200">
        <v>1379350</v>
      </c>
      <c r="AV77" s="200">
        <v>1370720</v>
      </c>
      <c r="AW77" s="200">
        <v>1362550</v>
      </c>
      <c r="AX77" s="200">
        <v>1354775</v>
      </c>
      <c r="AY77" s="200">
        <v>1346810</v>
      </c>
      <c r="AZ77" s="200">
        <v>1340680</v>
      </c>
      <c r="BA77" s="200">
        <v>1337090</v>
      </c>
      <c r="BB77" s="200">
        <v>1334515</v>
      </c>
      <c r="BC77" s="200">
        <v>1331475</v>
      </c>
      <c r="BD77" s="200">
        <v>1327439</v>
      </c>
      <c r="BE77" s="200">
        <v>1322696</v>
      </c>
      <c r="BF77" s="200">
        <v>1317997</v>
      </c>
      <c r="BG77" s="200">
        <v>1314545</v>
      </c>
      <c r="BH77" s="200">
        <v>1315407</v>
      </c>
      <c r="BI77" s="200">
        <v>1315790</v>
      </c>
      <c r="BJ77" s="200">
        <v>1317384</v>
      </c>
      <c r="BK77" s="200">
        <v>1321977</v>
      </c>
      <c r="BL77" s="200">
        <v>1326898</v>
      </c>
      <c r="BM77" s="200">
        <v>1329522</v>
      </c>
      <c r="BN77" s="200">
        <v>1330932</v>
      </c>
      <c r="BO77" s="200">
        <v>1344768</v>
      </c>
    </row>
    <row r="78" spans="1:67" x14ac:dyDescent="0.2">
      <c r="A78" s="200" t="s">
        <v>296</v>
      </c>
      <c r="B78" s="200" t="s">
        <v>297</v>
      </c>
      <c r="C78" s="200" t="s">
        <v>168</v>
      </c>
      <c r="D78" s="200" t="s">
        <v>169</v>
      </c>
      <c r="E78" s="200">
        <v>21739710</v>
      </c>
      <c r="F78" s="200">
        <v>22281675</v>
      </c>
      <c r="G78" s="200">
        <v>22852158</v>
      </c>
      <c r="H78" s="200">
        <v>23448979</v>
      </c>
      <c r="I78" s="200">
        <v>24073696</v>
      </c>
      <c r="J78" s="200">
        <v>24727506</v>
      </c>
      <c r="K78" s="200">
        <v>25377645</v>
      </c>
      <c r="L78" s="200">
        <v>26051596</v>
      </c>
      <c r="M78" s="200">
        <v>26778653</v>
      </c>
      <c r="N78" s="200">
        <v>27530388</v>
      </c>
      <c r="O78" s="200">
        <v>28308246</v>
      </c>
      <c r="P78" s="200">
        <v>29099594</v>
      </c>
      <c r="Q78" s="200">
        <v>29891328</v>
      </c>
      <c r="R78" s="200">
        <v>30694316</v>
      </c>
      <c r="S78" s="200">
        <v>31488613</v>
      </c>
      <c r="T78" s="200">
        <v>32252783</v>
      </c>
      <c r="U78" s="200">
        <v>33062216</v>
      </c>
      <c r="V78" s="200">
        <v>33695018</v>
      </c>
      <c r="W78" s="200">
        <v>34259065</v>
      </c>
      <c r="X78" s="200">
        <v>34758823</v>
      </c>
      <c r="Y78" s="200">
        <v>34945469</v>
      </c>
      <c r="Z78" s="200">
        <v>35818844</v>
      </c>
      <c r="AA78" s="200">
        <v>37213393</v>
      </c>
      <c r="AB78" s="200">
        <v>38235187</v>
      </c>
      <c r="AC78" s="200">
        <v>39202890</v>
      </c>
      <c r="AD78" s="200">
        <v>40285965</v>
      </c>
      <c r="AE78" s="200">
        <v>41455309</v>
      </c>
      <c r="AF78" s="200">
        <v>42851957</v>
      </c>
      <c r="AG78" s="200">
        <v>44511537</v>
      </c>
      <c r="AH78" s="200">
        <v>46195954</v>
      </c>
      <c r="AI78" s="200">
        <v>47878073</v>
      </c>
      <c r="AJ78" s="200">
        <v>49937430</v>
      </c>
      <c r="AK78" s="200">
        <v>52011554</v>
      </c>
      <c r="AL78" s="200">
        <v>53791672</v>
      </c>
      <c r="AM78" s="200">
        <v>55620211</v>
      </c>
      <c r="AN78" s="200">
        <v>57476536</v>
      </c>
      <c r="AO78" s="200">
        <v>59347649</v>
      </c>
      <c r="AP78" s="200">
        <v>61233480</v>
      </c>
      <c r="AQ78" s="200">
        <v>63136493</v>
      </c>
      <c r="AR78" s="200">
        <v>65077579</v>
      </c>
      <c r="AS78" s="200">
        <v>67031867</v>
      </c>
      <c r="AT78" s="200">
        <v>69018932</v>
      </c>
      <c r="AU78" s="200">
        <v>71073215</v>
      </c>
      <c r="AV78" s="200">
        <v>73168838</v>
      </c>
      <c r="AW78" s="200">
        <v>75301026</v>
      </c>
      <c r="AX78" s="200">
        <v>77469940</v>
      </c>
      <c r="AY78" s="200">
        <v>79691050</v>
      </c>
      <c r="AZ78" s="200">
        <v>81996185</v>
      </c>
      <c r="BA78" s="200">
        <v>84357105</v>
      </c>
      <c r="BB78" s="200">
        <v>86755585</v>
      </c>
      <c r="BC78" s="200">
        <v>89237791</v>
      </c>
      <c r="BD78" s="200">
        <v>91817929</v>
      </c>
      <c r="BE78" s="200">
        <v>94451280</v>
      </c>
      <c r="BF78" s="200">
        <v>97084366</v>
      </c>
      <c r="BG78" s="200">
        <v>99746766</v>
      </c>
      <c r="BH78" s="200">
        <v>102471895</v>
      </c>
      <c r="BI78" s="200">
        <v>105293228</v>
      </c>
      <c r="BJ78" s="200">
        <v>108197950</v>
      </c>
      <c r="BK78" s="200">
        <v>111129438</v>
      </c>
      <c r="BL78" s="200">
        <v>114120594</v>
      </c>
      <c r="BM78" s="200">
        <v>117190911</v>
      </c>
      <c r="BN78" s="200">
        <v>120283026</v>
      </c>
      <c r="BO78" s="200">
        <v>123379924</v>
      </c>
    </row>
    <row r="79" spans="1:67" x14ac:dyDescent="0.2">
      <c r="A79" s="200" t="s">
        <v>298</v>
      </c>
      <c r="B79" s="200" t="s">
        <v>299</v>
      </c>
      <c r="C79" s="200" t="s">
        <v>168</v>
      </c>
      <c r="D79" s="200" t="s">
        <v>169</v>
      </c>
      <c r="E79" s="200">
        <v>356947129</v>
      </c>
      <c r="F79" s="200">
        <v>359937892</v>
      </c>
      <c r="G79" s="200">
        <v>362998792</v>
      </c>
      <c r="H79" s="200">
        <v>366152978</v>
      </c>
      <c r="I79" s="200">
        <v>369387359</v>
      </c>
      <c r="J79" s="200">
        <v>372533839</v>
      </c>
      <c r="K79" s="200">
        <v>375563155</v>
      </c>
      <c r="L79" s="200">
        <v>378512582</v>
      </c>
      <c r="M79" s="200">
        <v>381280912</v>
      </c>
      <c r="N79" s="200">
        <v>383958527</v>
      </c>
      <c r="O79" s="200">
        <v>386116472</v>
      </c>
      <c r="P79" s="200">
        <v>388229403</v>
      </c>
      <c r="Q79" s="200">
        <v>390859355</v>
      </c>
      <c r="R79" s="200">
        <v>393386261</v>
      </c>
      <c r="S79" s="200">
        <v>395778659</v>
      </c>
      <c r="T79" s="200">
        <v>398096151</v>
      </c>
      <c r="U79" s="200">
        <v>400211366</v>
      </c>
      <c r="V79" s="200">
        <v>402170665</v>
      </c>
      <c r="W79" s="200">
        <v>404056840</v>
      </c>
      <c r="X79" s="200">
        <v>405879948</v>
      </c>
      <c r="Y79" s="200">
        <v>407760829</v>
      </c>
      <c r="Z79" s="200">
        <v>409490677</v>
      </c>
      <c r="AA79" s="200">
        <v>410875285</v>
      </c>
      <c r="AB79" s="200">
        <v>411956706</v>
      </c>
      <c r="AC79" s="200">
        <v>412891310</v>
      </c>
      <c r="AD79" s="200">
        <v>413866961</v>
      </c>
      <c r="AE79" s="200">
        <v>414996545</v>
      </c>
      <c r="AF79" s="200">
        <v>416199247</v>
      </c>
      <c r="AG79" s="200">
        <v>417528527</v>
      </c>
      <c r="AH79" s="200">
        <v>418925771</v>
      </c>
      <c r="AI79" s="200">
        <v>420308868</v>
      </c>
      <c r="AJ79" s="200">
        <v>421744728</v>
      </c>
      <c r="AK79" s="200">
        <v>422972438</v>
      </c>
      <c r="AL79" s="200">
        <v>424347768</v>
      </c>
      <c r="AM79" s="200">
        <v>425406851</v>
      </c>
      <c r="AN79" s="200">
        <v>426212138</v>
      </c>
      <c r="AO79" s="200">
        <v>426906931</v>
      </c>
      <c r="AP79" s="200">
        <v>427549432</v>
      </c>
      <c r="AQ79" s="200">
        <v>428122323</v>
      </c>
      <c r="AR79" s="200">
        <v>428828749</v>
      </c>
      <c r="AS79" s="200">
        <v>429342455</v>
      </c>
      <c r="AT79" s="200">
        <v>429910140</v>
      </c>
      <c r="AU79" s="200">
        <v>430898141</v>
      </c>
      <c r="AV79" s="200">
        <v>432434810</v>
      </c>
      <c r="AW79" s="200">
        <v>434059923</v>
      </c>
      <c r="AX79" s="200">
        <v>435600393</v>
      </c>
      <c r="AY79" s="200">
        <v>437014860</v>
      </c>
      <c r="AZ79" s="200">
        <v>438484072</v>
      </c>
      <c r="BA79" s="200">
        <v>439892213</v>
      </c>
      <c r="BB79" s="200">
        <v>440934530</v>
      </c>
      <c r="BC79" s="200">
        <v>441552554</v>
      </c>
      <c r="BD79" s="200">
        <v>440769682</v>
      </c>
      <c r="BE79" s="200">
        <v>441419873</v>
      </c>
      <c r="BF79" s="200">
        <v>442496175</v>
      </c>
      <c r="BG79" s="200">
        <v>443601373</v>
      </c>
      <c r="BH79" s="200">
        <v>444570054</v>
      </c>
      <c r="BI79" s="200">
        <v>445515422</v>
      </c>
      <c r="BJ79" s="200">
        <v>446215182</v>
      </c>
      <c r="BK79" s="200">
        <v>447001100</v>
      </c>
      <c r="BL79" s="200">
        <v>447367191</v>
      </c>
      <c r="BM79" s="200">
        <v>447692315</v>
      </c>
      <c r="BN79" s="200">
        <v>447179800</v>
      </c>
      <c r="BO79" s="200">
        <v>447956050</v>
      </c>
    </row>
    <row r="80" spans="1:67" x14ac:dyDescent="0.2">
      <c r="A80" s="200" t="s">
        <v>300</v>
      </c>
      <c r="B80" s="200" t="s">
        <v>301</v>
      </c>
      <c r="C80" s="200" t="s">
        <v>168</v>
      </c>
      <c r="D80" s="200" t="s">
        <v>169</v>
      </c>
      <c r="E80" s="200">
        <v>244896253</v>
      </c>
      <c r="F80" s="200">
        <v>250155682</v>
      </c>
      <c r="G80" s="200">
        <v>255628513</v>
      </c>
      <c r="H80" s="200">
        <v>261257220</v>
      </c>
      <c r="I80" s="200">
        <v>267057059</v>
      </c>
      <c r="J80" s="200">
        <v>272999177</v>
      </c>
      <c r="K80" s="200">
        <v>279032125</v>
      </c>
      <c r="L80" s="200">
        <v>285220313</v>
      </c>
      <c r="M80" s="200">
        <v>291600564</v>
      </c>
      <c r="N80" s="200">
        <v>298119407</v>
      </c>
      <c r="O80" s="200">
        <v>304777775</v>
      </c>
      <c r="P80" s="200">
        <v>311673977</v>
      </c>
      <c r="Q80" s="200">
        <v>318771788</v>
      </c>
      <c r="R80" s="200">
        <v>326102434</v>
      </c>
      <c r="S80" s="200">
        <v>333812999</v>
      </c>
      <c r="T80" s="200">
        <v>341807747</v>
      </c>
      <c r="U80" s="200">
        <v>350322455</v>
      </c>
      <c r="V80" s="200">
        <v>358907071</v>
      </c>
      <c r="W80" s="200">
        <v>367353502</v>
      </c>
      <c r="X80" s="200">
        <v>376173441</v>
      </c>
      <c r="Y80" s="200">
        <v>384693745</v>
      </c>
      <c r="Z80" s="200">
        <v>392737776</v>
      </c>
      <c r="AA80" s="200">
        <v>401392322</v>
      </c>
      <c r="AB80" s="200">
        <v>410624537</v>
      </c>
      <c r="AC80" s="200">
        <v>420273124</v>
      </c>
      <c r="AD80" s="200">
        <v>430186538</v>
      </c>
      <c r="AE80" s="200">
        <v>440018085</v>
      </c>
      <c r="AF80" s="200">
        <v>449985688</v>
      </c>
      <c r="AG80" s="200">
        <v>459924409</v>
      </c>
      <c r="AH80" s="200">
        <v>470398622</v>
      </c>
      <c r="AI80" s="200">
        <v>482851894</v>
      </c>
      <c r="AJ80" s="200">
        <v>493647883</v>
      </c>
      <c r="AK80" s="200">
        <v>506088764</v>
      </c>
      <c r="AL80" s="200">
        <v>519673066</v>
      </c>
      <c r="AM80" s="200">
        <v>534202563</v>
      </c>
      <c r="AN80" s="200">
        <v>548331145</v>
      </c>
      <c r="AO80" s="200">
        <v>560707649</v>
      </c>
      <c r="AP80" s="200">
        <v>572896408</v>
      </c>
      <c r="AQ80" s="200">
        <v>585589666</v>
      </c>
      <c r="AR80" s="200">
        <v>598919585</v>
      </c>
      <c r="AS80" s="200">
        <v>612395529</v>
      </c>
      <c r="AT80" s="200">
        <v>626177896</v>
      </c>
      <c r="AU80" s="200">
        <v>641576379</v>
      </c>
      <c r="AV80" s="200">
        <v>657778626</v>
      </c>
      <c r="AW80" s="200">
        <v>673751123</v>
      </c>
      <c r="AX80" s="200">
        <v>690141498</v>
      </c>
      <c r="AY80" s="200">
        <v>706884119</v>
      </c>
      <c r="AZ80" s="200">
        <v>723581503</v>
      </c>
      <c r="BA80" s="200">
        <v>741028426</v>
      </c>
      <c r="BB80" s="200">
        <v>759511035</v>
      </c>
      <c r="BC80" s="200">
        <v>778427274</v>
      </c>
      <c r="BD80" s="200">
        <v>797489095</v>
      </c>
      <c r="BE80" s="200">
        <v>817111040</v>
      </c>
      <c r="BF80" s="200">
        <v>837103087</v>
      </c>
      <c r="BG80" s="200">
        <v>856705624</v>
      </c>
      <c r="BH80" s="200">
        <v>876118480</v>
      </c>
      <c r="BI80" s="200">
        <v>895949553</v>
      </c>
      <c r="BJ80" s="200">
        <v>916099469</v>
      </c>
      <c r="BK80" s="200">
        <v>936387926</v>
      </c>
      <c r="BL80" s="200">
        <v>957446713</v>
      </c>
      <c r="BM80" s="200">
        <v>979418527</v>
      </c>
      <c r="BN80" s="200">
        <v>1001462452</v>
      </c>
      <c r="BO80" s="200">
        <v>1018780642</v>
      </c>
    </row>
    <row r="81" spans="1:67" x14ac:dyDescent="0.2">
      <c r="A81" s="200" t="s">
        <v>20</v>
      </c>
      <c r="B81" s="200" t="s">
        <v>302</v>
      </c>
      <c r="C81" s="200" t="s">
        <v>168</v>
      </c>
      <c r="D81" s="200" t="s">
        <v>169</v>
      </c>
      <c r="E81" s="200">
        <v>4429634</v>
      </c>
      <c r="F81" s="200">
        <v>4461005</v>
      </c>
      <c r="G81" s="200">
        <v>4491443</v>
      </c>
      <c r="H81" s="200">
        <v>4523309</v>
      </c>
      <c r="I81" s="200">
        <v>4548543</v>
      </c>
      <c r="J81" s="200">
        <v>4563732</v>
      </c>
      <c r="K81" s="200">
        <v>4580869</v>
      </c>
      <c r="L81" s="200">
        <v>4605744</v>
      </c>
      <c r="M81" s="200">
        <v>4626469</v>
      </c>
      <c r="N81" s="200">
        <v>4623785</v>
      </c>
      <c r="O81" s="200">
        <v>4606307</v>
      </c>
      <c r="P81" s="200">
        <v>4612124</v>
      </c>
      <c r="Q81" s="200">
        <v>4639657</v>
      </c>
      <c r="R81" s="200">
        <v>4666081</v>
      </c>
      <c r="S81" s="200">
        <v>4690574</v>
      </c>
      <c r="T81" s="200">
        <v>4711440</v>
      </c>
      <c r="U81" s="200">
        <v>4725664</v>
      </c>
      <c r="V81" s="200">
        <v>4738902</v>
      </c>
      <c r="W81" s="200">
        <v>4752528</v>
      </c>
      <c r="X81" s="200">
        <v>4764690</v>
      </c>
      <c r="Y81" s="200">
        <v>4779535</v>
      </c>
      <c r="Z81" s="200">
        <v>4799964</v>
      </c>
      <c r="AA81" s="200">
        <v>4826933</v>
      </c>
      <c r="AB81" s="200">
        <v>4855787</v>
      </c>
      <c r="AC81" s="200">
        <v>4881803</v>
      </c>
      <c r="AD81" s="200">
        <v>4902206</v>
      </c>
      <c r="AE81" s="200">
        <v>4918154</v>
      </c>
      <c r="AF81" s="200">
        <v>4932123</v>
      </c>
      <c r="AG81" s="200">
        <v>4946481</v>
      </c>
      <c r="AH81" s="200">
        <v>4964371</v>
      </c>
      <c r="AI81" s="200">
        <v>4986431</v>
      </c>
      <c r="AJ81" s="200">
        <v>5013740</v>
      </c>
      <c r="AK81" s="200">
        <v>5041992</v>
      </c>
      <c r="AL81" s="200">
        <v>5066447</v>
      </c>
      <c r="AM81" s="200">
        <v>5088333</v>
      </c>
      <c r="AN81" s="200">
        <v>5107790</v>
      </c>
      <c r="AO81" s="200">
        <v>5124573</v>
      </c>
      <c r="AP81" s="200">
        <v>5139835</v>
      </c>
      <c r="AQ81" s="200">
        <v>5153498</v>
      </c>
      <c r="AR81" s="200">
        <v>5165474</v>
      </c>
      <c r="AS81" s="200">
        <v>5176209</v>
      </c>
      <c r="AT81" s="200">
        <v>5188008</v>
      </c>
      <c r="AU81" s="200">
        <v>5200598</v>
      </c>
      <c r="AV81" s="200">
        <v>5213014</v>
      </c>
      <c r="AW81" s="200">
        <v>5228172</v>
      </c>
      <c r="AX81" s="200">
        <v>5246096</v>
      </c>
      <c r="AY81" s="200">
        <v>5266268</v>
      </c>
      <c r="AZ81" s="200">
        <v>5288720</v>
      </c>
      <c r="BA81" s="200">
        <v>5313399</v>
      </c>
      <c r="BB81" s="200">
        <v>5338871</v>
      </c>
      <c r="BC81" s="200">
        <v>5363352</v>
      </c>
      <c r="BD81" s="200">
        <v>5388272</v>
      </c>
      <c r="BE81" s="200">
        <v>5413971</v>
      </c>
      <c r="BF81" s="200">
        <v>5438972</v>
      </c>
      <c r="BG81" s="200">
        <v>5461512</v>
      </c>
      <c r="BH81" s="200">
        <v>5479531</v>
      </c>
      <c r="BI81" s="200">
        <v>5495303</v>
      </c>
      <c r="BJ81" s="200">
        <v>5508214</v>
      </c>
      <c r="BK81" s="200">
        <v>5515525</v>
      </c>
      <c r="BL81" s="200">
        <v>5521606</v>
      </c>
      <c r="BM81" s="200">
        <v>5529543</v>
      </c>
      <c r="BN81" s="200">
        <v>5541017</v>
      </c>
      <c r="BO81" s="200">
        <v>5556880</v>
      </c>
    </row>
    <row r="82" spans="1:67" x14ac:dyDescent="0.2">
      <c r="A82" s="200" t="s">
        <v>303</v>
      </c>
      <c r="B82" s="200" t="s">
        <v>304</v>
      </c>
      <c r="C82" s="200" t="s">
        <v>168</v>
      </c>
      <c r="D82" s="200" t="s">
        <v>169</v>
      </c>
      <c r="E82" s="200">
        <v>401841</v>
      </c>
      <c r="F82" s="200">
        <v>414534</v>
      </c>
      <c r="G82" s="200">
        <v>427695</v>
      </c>
      <c r="H82" s="200">
        <v>441385</v>
      </c>
      <c r="I82" s="200">
        <v>455214</v>
      </c>
      <c r="J82" s="200">
        <v>469010</v>
      </c>
      <c r="K82" s="200">
        <v>482358</v>
      </c>
      <c r="L82" s="200">
        <v>494632</v>
      </c>
      <c r="M82" s="200">
        <v>505979</v>
      </c>
      <c r="N82" s="200">
        <v>516952</v>
      </c>
      <c r="O82" s="200">
        <v>527634</v>
      </c>
      <c r="P82" s="200">
        <v>538000</v>
      </c>
      <c r="Q82" s="200">
        <v>547918</v>
      </c>
      <c r="R82" s="200">
        <v>557244</v>
      </c>
      <c r="S82" s="200">
        <v>566296</v>
      </c>
      <c r="T82" s="200">
        <v>575804</v>
      </c>
      <c r="U82" s="200">
        <v>586607</v>
      </c>
      <c r="V82" s="200">
        <v>599289</v>
      </c>
      <c r="W82" s="200">
        <v>613611</v>
      </c>
      <c r="X82" s="200">
        <v>628859</v>
      </c>
      <c r="Y82" s="200">
        <v>644582</v>
      </c>
      <c r="Z82" s="200">
        <v>660630</v>
      </c>
      <c r="AA82" s="200">
        <v>676967</v>
      </c>
      <c r="AB82" s="200">
        <v>693593</v>
      </c>
      <c r="AC82" s="200">
        <v>710561</v>
      </c>
      <c r="AD82" s="200">
        <v>727461</v>
      </c>
      <c r="AE82" s="200">
        <v>742658</v>
      </c>
      <c r="AF82" s="200">
        <v>754778</v>
      </c>
      <c r="AG82" s="200">
        <v>764370</v>
      </c>
      <c r="AH82" s="200">
        <v>772704</v>
      </c>
      <c r="AI82" s="200">
        <v>780430</v>
      </c>
      <c r="AJ82" s="200">
        <v>784832</v>
      </c>
      <c r="AK82" s="200">
        <v>786859</v>
      </c>
      <c r="AL82" s="200">
        <v>789198</v>
      </c>
      <c r="AM82" s="200">
        <v>790803</v>
      </c>
      <c r="AN82" s="200">
        <v>792246</v>
      </c>
      <c r="AO82" s="200">
        <v>796538</v>
      </c>
      <c r="AP82" s="200">
        <v>804572</v>
      </c>
      <c r="AQ82" s="200">
        <v>813947</v>
      </c>
      <c r="AR82" s="200">
        <v>823422</v>
      </c>
      <c r="AS82" s="200">
        <v>832509</v>
      </c>
      <c r="AT82" s="200">
        <v>841320</v>
      </c>
      <c r="AU82" s="200">
        <v>849891</v>
      </c>
      <c r="AV82" s="200">
        <v>858306</v>
      </c>
      <c r="AW82" s="200">
        <v>866694</v>
      </c>
      <c r="AX82" s="200">
        <v>874923</v>
      </c>
      <c r="AY82" s="200">
        <v>883083</v>
      </c>
      <c r="AZ82" s="200">
        <v>890648</v>
      </c>
      <c r="BA82" s="200">
        <v>896731</v>
      </c>
      <c r="BB82" s="200">
        <v>901383</v>
      </c>
      <c r="BC82" s="200">
        <v>905169</v>
      </c>
      <c r="BD82" s="200">
        <v>908355</v>
      </c>
      <c r="BE82" s="200">
        <v>911059</v>
      </c>
      <c r="BF82" s="200">
        <v>913453</v>
      </c>
      <c r="BG82" s="200">
        <v>915560</v>
      </c>
      <c r="BH82" s="200">
        <v>917200</v>
      </c>
      <c r="BI82" s="200">
        <v>918371</v>
      </c>
      <c r="BJ82" s="200">
        <v>919019</v>
      </c>
      <c r="BK82" s="200">
        <v>918996</v>
      </c>
      <c r="BL82" s="200">
        <v>918465</v>
      </c>
      <c r="BM82" s="200">
        <v>920422</v>
      </c>
      <c r="BN82" s="200">
        <v>924610</v>
      </c>
      <c r="BO82" s="200">
        <v>929766</v>
      </c>
    </row>
    <row r="83" spans="1:67" x14ac:dyDescent="0.2">
      <c r="A83" s="200" t="s">
        <v>42</v>
      </c>
      <c r="B83" s="200" t="s">
        <v>305</v>
      </c>
      <c r="C83" s="200" t="s">
        <v>168</v>
      </c>
      <c r="D83" s="200" t="s">
        <v>169</v>
      </c>
      <c r="E83" s="200">
        <v>46649927</v>
      </c>
      <c r="F83" s="200">
        <v>47161641</v>
      </c>
      <c r="G83" s="200">
        <v>47679792</v>
      </c>
      <c r="H83" s="200">
        <v>48189939</v>
      </c>
      <c r="I83" s="200">
        <v>48733997</v>
      </c>
      <c r="J83" s="200">
        <v>49282756</v>
      </c>
      <c r="K83" s="200">
        <v>49817041</v>
      </c>
      <c r="L83" s="200">
        <v>50334012</v>
      </c>
      <c r="M83" s="200">
        <v>50817020</v>
      </c>
      <c r="N83" s="200">
        <v>51272683</v>
      </c>
      <c r="O83" s="200">
        <v>51724116</v>
      </c>
      <c r="P83" s="200">
        <v>52185222</v>
      </c>
      <c r="Q83" s="200">
        <v>52637888</v>
      </c>
      <c r="R83" s="200">
        <v>53053660</v>
      </c>
      <c r="S83" s="200">
        <v>53415250</v>
      </c>
      <c r="T83" s="200">
        <v>53715733</v>
      </c>
      <c r="U83" s="200">
        <v>53966558</v>
      </c>
      <c r="V83" s="200">
        <v>54221988</v>
      </c>
      <c r="W83" s="200">
        <v>54486195</v>
      </c>
      <c r="X83" s="200">
        <v>54753575</v>
      </c>
      <c r="Y83" s="200">
        <v>55052582</v>
      </c>
      <c r="Z83" s="200">
        <v>55371044</v>
      </c>
      <c r="AA83" s="200">
        <v>55694106</v>
      </c>
      <c r="AB83" s="200">
        <v>55992656</v>
      </c>
      <c r="AC83" s="200">
        <v>56275701</v>
      </c>
      <c r="AD83" s="200">
        <v>56569195</v>
      </c>
      <c r="AE83" s="200">
        <v>56865193</v>
      </c>
      <c r="AF83" s="200">
        <v>57168409</v>
      </c>
      <c r="AG83" s="200">
        <v>57472651</v>
      </c>
      <c r="AH83" s="200">
        <v>57766282</v>
      </c>
      <c r="AI83" s="200">
        <v>58044701</v>
      </c>
      <c r="AJ83" s="200">
        <v>58557577</v>
      </c>
      <c r="AK83" s="200">
        <v>58849943</v>
      </c>
      <c r="AL83" s="200">
        <v>59106166</v>
      </c>
      <c r="AM83" s="200">
        <v>59327585</v>
      </c>
      <c r="AN83" s="200">
        <v>59543659</v>
      </c>
      <c r="AO83" s="200">
        <v>59756533</v>
      </c>
      <c r="AP83" s="200">
        <v>59969944</v>
      </c>
      <c r="AQ83" s="200">
        <v>60192790</v>
      </c>
      <c r="AR83" s="200">
        <v>60504420</v>
      </c>
      <c r="AS83" s="200">
        <v>60921384</v>
      </c>
      <c r="AT83" s="200">
        <v>61367388</v>
      </c>
      <c r="AU83" s="200">
        <v>61816234</v>
      </c>
      <c r="AV83" s="200">
        <v>62256970</v>
      </c>
      <c r="AW83" s="200">
        <v>62716306</v>
      </c>
      <c r="AX83" s="200">
        <v>63188395</v>
      </c>
      <c r="AY83" s="200">
        <v>63628261</v>
      </c>
      <c r="AZ83" s="200">
        <v>64021737</v>
      </c>
      <c r="BA83" s="200">
        <v>64379696</v>
      </c>
      <c r="BB83" s="200">
        <v>64710879</v>
      </c>
      <c r="BC83" s="200">
        <v>65030575</v>
      </c>
      <c r="BD83" s="200">
        <v>65345233</v>
      </c>
      <c r="BE83" s="200">
        <v>65662240</v>
      </c>
      <c r="BF83" s="200">
        <v>66002289</v>
      </c>
      <c r="BG83" s="200">
        <v>66312067</v>
      </c>
      <c r="BH83" s="200">
        <v>66548272</v>
      </c>
      <c r="BI83" s="200">
        <v>66724104</v>
      </c>
      <c r="BJ83" s="200">
        <v>66918020</v>
      </c>
      <c r="BK83" s="200">
        <v>67158348</v>
      </c>
      <c r="BL83" s="200">
        <v>67388001</v>
      </c>
      <c r="BM83" s="200">
        <v>67571107</v>
      </c>
      <c r="BN83" s="200">
        <v>67749632</v>
      </c>
      <c r="BO83" s="200">
        <v>67935660</v>
      </c>
    </row>
    <row r="84" spans="1:67" x14ac:dyDescent="0.2">
      <c r="A84" s="200" t="s">
        <v>306</v>
      </c>
      <c r="B84" s="200" t="s">
        <v>307</v>
      </c>
      <c r="C84" s="200" t="s">
        <v>168</v>
      </c>
      <c r="D84" s="200" t="s">
        <v>169</v>
      </c>
      <c r="E84" s="200">
        <v>34154</v>
      </c>
      <c r="F84" s="200">
        <v>34572</v>
      </c>
      <c r="G84" s="200">
        <v>34963</v>
      </c>
      <c r="H84" s="200">
        <v>35385</v>
      </c>
      <c r="I84" s="200">
        <v>35841</v>
      </c>
      <c r="J84" s="200">
        <v>36346</v>
      </c>
      <c r="K84" s="200">
        <v>36825</v>
      </c>
      <c r="L84" s="200">
        <v>37234</v>
      </c>
      <c r="M84" s="200">
        <v>37630</v>
      </c>
      <c r="N84" s="200">
        <v>38011</v>
      </c>
      <c r="O84" s="200">
        <v>38416</v>
      </c>
      <c r="P84" s="200">
        <v>38861</v>
      </c>
      <c r="Q84" s="200">
        <v>39304</v>
      </c>
      <c r="R84" s="200">
        <v>39746</v>
      </c>
      <c r="S84" s="200">
        <v>40189</v>
      </c>
      <c r="T84" s="200">
        <v>40626</v>
      </c>
      <c r="U84" s="200">
        <v>41054</v>
      </c>
      <c r="V84" s="200">
        <v>41481</v>
      </c>
      <c r="W84" s="200">
        <v>41965</v>
      </c>
      <c r="X84" s="200">
        <v>42506</v>
      </c>
      <c r="Y84" s="200">
        <v>43054</v>
      </c>
      <c r="Z84" s="200">
        <v>43613</v>
      </c>
      <c r="AA84" s="200">
        <v>44164</v>
      </c>
      <c r="AB84" s="200">
        <v>44669</v>
      </c>
      <c r="AC84" s="200">
        <v>45135</v>
      </c>
      <c r="AD84" s="200">
        <v>45575</v>
      </c>
      <c r="AE84" s="200">
        <v>46011</v>
      </c>
      <c r="AF84" s="200">
        <v>46477</v>
      </c>
      <c r="AG84" s="200">
        <v>46959</v>
      </c>
      <c r="AH84" s="200">
        <v>47490</v>
      </c>
      <c r="AI84" s="200">
        <v>47479</v>
      </c>
      <c r="AJ84" s="200">
        <v>46810</v>
      </c>
      <c r="AK84" s="200">
        <v>46005</v>
      </c>
      <c r="AL84" s="200">
        <v>45096</v>
      </c>
      <c r="AM84" s="200">
        <v>44131</v>
      </c>
      <c r="AN84" s="200">
        <v>43805</v>
      </c>
      <c r="AO84" s="200">
        <v>44138</v>
      </c>
      <c r="AP84" s="200">
        <v>44495</v>
      </c>
      <c r="AQ84" s="200">
        <v>44865</v>
      </c>
      <c r="AR84" s="200">
        <v>45203</v>
      </c>
      <c r="AS84" s="200">
        <v>45660</v>
      </c>
      <c r="AT84" s="200">
        <v>46245</v>
      </c>
      <c r="AU84" s="200">
        <v>46813</v>
      </c>
      <c r="AV84" s="200">
        <v>47392</v>
      </c>
      <c r="AW84" s="200">
        <v>47989</v>
      </c>
      <c r="AX84" s="200">
        <v>48291</v>
      </c>
      <c r="AY84" s="200">
        <v>48313</v>
      </c>
      <c r="AZ84" s="200">
        <v>48361</v>
      </c>
      <c r="BA84" s="200">
        <v>48411</v>
      </c>
      <c r="BB84" s="200">
        <v>48429</v>
      </c>
      <c r="BC84" s="200">
        <v>48410</v>
      </c>
      <c r="BD84" s="200">
        <v>48386</v>
      </c>
      <c r="BE84" s="200">
        <v>48392</v>
      </c>
      <c r="BF84" s="200">
        <v>48418</v>
      </c>
      <c r="BG84" s="200">
        <v>48465</v>
      </c>
      <c r="BH84" s="200">
        <v>48816</v>
      </c>
      <c r="BI84" s="200">
        <v>49500</v>
      </c>
      <c r="BJ84" s="200">
        <v>50230</v>
      </c>
      <c r="BK84" s="200">
        <v>50955</v>
      </c>
      <c r="BL84" s="200">
        <v>51681</v>
      </c>
      <c r="BM84" s="200">
        <v>52415</v>
      </c>
      <c r="BN84" s="200">
        <v>52889</v>
      </c>
      <c r="BO84" s="200">
        <v>53090</v>
      </c>
    </row>
    <row r="85" spans="1:67" x14ac:dyDescent="0.2">
      <c r="A85" s="200" t="s">
        <v>308</v>
      </c>
      <c r="B85" s="200" t="s">
        <v>309</v>
      </c>
      <c r="C85" s="200" t="s">
        <v>168</v>
      </c>
      <c r="D85" s="200" t="s">
        <v>169</v>
      </c>
      <c r="E85" s="200">
        <v>42986</v>
      </c>
      <c r="F85" s="200">
        <v>44563</v>
      </c>
      <c r="G85" s="200">
        <v>46200</v>
      </c>
      <c r="H85" s="200">
        <v>47758</v>
      </c>
      <c r="I85" s="200">
        <v>49231</v>
      </c>
      <c r="J85" s="200">
        <v>50759</v>
      </c>
      <c r="K85" s="200">
        <v>52346</v>
      </c>
      <c r="L85" s="200">
        <v>53940</v>
      </c>
      <c r="M85" s="200">
        <v>55553</v>
      </c>
      <c r="N85" s="200">
        <v>57236</v>
      </c>
      <c r="O85" s="200">
        <v>58989</v>
      </c>
      <c r="P85" s="200">
        <v>60673</v>
      </c>
      <c r="Q85" s="200">
        <v>62265</v>
      </c>
      <c r="R85" s="200">
        <v>63889</v>
      </c>
      <c r="S85" s="200">
        <v>65552</v>
      </c>
      <c r="T85" s="200">
        <v>67121</v>
      </c>
      <c r="U85" s="200">
        <v>68602</v>
      </c>
      <c r="V85" s="200">
        <v>70144</v>
      </c>
      <c r="W85" s="200">
        <v>71983</v>
      </c>
      <c r="X85" s="200">
        <v>74114</v>
      </c>
      <c r="Y85" s="200">
        <v>76299</v>
      </c>
      <c r="Z85" s="200">
        <v>78531</v>
      </c>
      <c r="AA85" s="200">
        <v>80816</v>
      </c>
      <c r="AB85" s="200">
        <v>83153</v>
      </c>
      <c r="AC85" s="200">
        <v>85543</v>
      </c>
      <c r="AD85" s="200">
        <v>87966</v>
      </c>
      <c r="AE85" s="200">
        <v>90397</v>
      </c>
      <c r="AF85" s="200">
        <v>92845</v>
      </c>
      <c r="AG85" s="200">
        <v>94987</v>
      </c>
      <c r="AH85" s="200">
        <v>96796</v>
      </c>
      <c r="AI85" s="200">
        <v>98603</v>
      </c>
      <c r="AJ85" s="200">
        <v>100427</v>
      </c>
      <c r="AK85" s="200">
        <v>102893</v>
      </c>
      <c r="AL85" s="200">
        <v>106030</v>
      </c>
      <c r="AM85" s="200">
        <v>108844</v>
      </c>
      <c r="AN85" s="200">
        <v>110328</v>
      </c>
      <c r="AO85" s="200">
        <v>110785</v>
      </c>
      <c r="AP85" s="200">
        <v>111133</v>
      </c>
      <c r="AQ85" s="200">
        <v>111406</v>
      </c>
      <c r="AR85" s="200">
        <v>111539</v>
      </c>
      <c r="AS85" s="200">
        <v>111709</v>
      </c>
      <c r="AT85" s="200">
        <v>111948</v>
      </c>
      <c r="AU85" s="200">
        <v>111992</v>
      </c>
      <c r="AV85" s="200">
        <v>111805</v>
      </c>
      <c r="AW85" s="200">
        <v>111438</v>
      </c>
      <c r="AX85" s="200">
        <v>110940</v>
      </c>
      <c r="AY85" s="200">
        <v>110301</v>
      </c>
      <c r="AZ85" s="200">
        <v>109532</v>
      </c>
      <c r="BA85" s="200">
        <v>108704</v>
      </c>
      <c r="BB85" s="200">
        <v>107868</v>
      </c>
      <c r="BC85" s="200">
        <v>107588</v>
      </c>
      <c r="BD85" s="200">
        <v>107887</v>
      </c>
      <c r="BE85" s="200">
        <v>108232</v>
      </c>
      <c r="BF85" s="200">
        <v>108609</v>
      </c>
      <c r="BG85" s="200">
        <v>109024</v>
      </c>
      <c r="BH85" s="200">
        <v>109462</v>
      </c>
      <c r="BI85" s="200">
        <v>109925</v>
      </c>
      <c r="BJ85" s="200">
        <v>110430</v>
      </c>
      <c r="BK85" s="200">
        <v>110929</v>
      </c>
      <c r="BL85" s="200">
        <v>111379</v>
      </c>
      <c r="BM85" s="200">
        <v>112106</v>
      </c>
      <c r="BN85" s="200">
        <v>113131</v>
      </c>
      <c r="BO85" s="200">
        <v>114164</v>
      </c>
    </row>
    <row r="86" spans="1:67" x14ac:dyDescent="0.2">
      <c r="A86" s="200" t="s">
        <v>310</v>
      </c>
      <c r="B86" s="200" t="s">
        <v>311</v>
      </c>
      <c r="C86" s="200" t="s">
        <v>168</v>
      </c>
      <c r="D86" s="200" t="s">
        <v>169</v>
      </c>
      <c r="E86" s="200">
        <v>513340</v>
      </c>
      <c r="F86" s="200">
        <v>519329</v>
      </c>
      <c r="G86" s="200">
        <v>525754</v>
      </c>
      <c r="H86" s="200">
        <v>532592</v>
      </c>
      <c r="I86" s="200">
        <v>539830</v>
      </c>
      <c r="J86" s="200">
        <v>547535</v>
      </c>
      <c r="K86" s="200">
        <v>555748</v>
      </c>
      <c r="L86" s="200">
        <v>564436</v>
      </c>
      <c r="M86" s="200">
        <v>573611</v>
      </c>
      <c r="N86" s="200">
        <v>584628</v>
      </c>
      <c r="O86" s="200">
        <v>597192</v>
      </c>
      <c r="P86" s="200">
        <v>609693</v>
      </c>
      <c r="Q86" s="200">
        <v>622289</v>
      </c>
      <c r="R86" s="200">
        <v>635288</v>
      </c>
      <c r="S86" s="200">
        <v>648922</v>
      </c>
      <c r="T86" s="200">
        <v>663340</v>
      </c>
      <c r="U86" s="200">
        <v>678660</v>
      </c>
      <c r="V86" s="200">
        <v>694931</v>
      </c>
      <c r="W86" s="200">
        <v>712135</v>
      </c>
      <c r="X86" s="200">
        <v>730188</v>
      </c>
      <c r="Y86" s="200">
        <v>749078</v>
      </c>
      <c r="Z86" s="200">
        <v>768904</v>
      </c>
      <c r="AA86" s="200">
        <v>789585</v>
      </c>
      <c r="AB86" s="200">
        <v>811098</v>
      </c>
      <c r="AC86" s="200">
        <v>833417</v>
      </c>
      <c r="AD86" s="200">
        <v>856482</v>
      </c>
      <c r="AE86" s="200">
        <v>880340</v>
      </c>
      <c r="AF86" s="200">
        <v>905016</v>
      </c>
      <c r="AG86" s="200">
        <v>930464</v>
      </c>
      <c r="AH86" s="200">
        <v>956509</v>
      </c>
      <c r="AI86" s="200">
        <v>983028</v>
      </c>
      <c r="AJ86" s="200">
        <v>1009995</v>
      </c>
      <c r="AK86" s="200">
        <v>1037446</v>
      </c>
      <c r="AL86" s="200">
        <v>1065390</v>
      </c>
      <c r="AM86" s="200">
        <v>1093611</v>
      </c>
      <c r="AN86" s="200">
        <v>1121964</v>
      </c>
      <c r="AO86" s="200">
        <v>1150601</v>
      </c>
      <c r="AP86" s="200">
        <v>1179806</v>
      </c>
      <c r="AQ86" s="200">
        <v>1209832</v>
      </c>
      <c r="AR86" s="200">
        <v>1240764</v>
      </c>
      <c r="AS86" s="200">
        <v>1272935</v>
      </c>
      <c r="AT86" s="200">
        <v>1306590</v>
      </c>
      <c r="AU86" s="200">
        <v>1341696</v>
      </c>
      <c r="AV86" s="200">
        <v>1378398</v>
      </c>
      <c r="AW86" s="200">
        <v>1417110</v>
      </c>
      <c r="AX86" s="200">
        <v>1458353</v>
      </c>
      <c r="AY86" s="200">
        <v>1502534</v>
      </c>
      <c r="AZ86" s="200">
        <v>1549774</v>
      </c>
      <c r="BA86" s="200">
        <v>1599978</v>
      </c>
      <c r="BB86" s="200">
        <v>1653542</v>
      </c>
      <c r="BC86" s="200">
        <v>1711105</v>
      </c>
      <c r="BD86" s="200">
        <v>1772500</v>
      </c>
      <c r="BE86" s="200">
        <v>1836705</v>
      </c>
      <c r="BF86" s="200">
        <v>1902226</v>
      </c>
      <c r="BG86" s="200">
        <v>1966855</v>
      </c>
      <c r="BH86" s="200">
        <v>2028517</v>
      </c>
      <c r="BI86" s="200">
        <v>2086206</v>
      </c>
      <c r="BJ86" s="200">
        <v>2140215</v>
      </c>
      <c r="BK86" s="200">
        <v>2192012</v>
      </c>
      <c r="BL86" s="200">
        <v>2242785</v>
      </c>
      <c r="BM86" s="200">
        <v>2292573</v>
      </c>
      <c r="BN86" s="200">
        <v>2341179</v>
      </c>
      <c r="BO86" s="200">
        <v>2388992</v>
      </c>
    </row>
    <row r="87" spans="1:67" x14ac:dyDescent="0.2">
      <c r="A87" s="200" t="s">
        <v>46</v>
      </c>
      <c r="B87" s="200" t="s">
        <v>312</v>
      </c>
      <c r="C87" s="200" t="s">
        <v>168</v>
      </c>
      <c r="D87" s="200" t="s">
        <v>169</v>
      </c>
      <c r="E87" s="200">
        <v>52400000</v>
      </c>
      <c r="F87" s="200">
        <v>52800000</v>
      </c>
      <c r="G87" s="200">
        <v>53250000</v>
      </c>
      <c r="H87" s="200">
        <v>53650000</v>
      </c>
      <c r="I87" s="200">
        <v>54000000</v>
      </c>
      <c r="J87" s="200">
        <v>54348050</v>
      </c>
      <c r="K87" s="200">
        <v>54648500</v>
      </c>
      <c r="L87" s="200">
        <v>54943600</v>
      </c>
      <c r="M87" s="200">
        <v>55211700</v>
      </c>
      <c r="N87" s="200">
        <v>55441750</v>
      </c>
      <c r="O87" s="200">
        <v>55663250</v>
      </c>
      <c r="P87" s="200">
        <v>55896223</v>
      </c>
      <c r="Q87" s="200">
        <v>56086065</v>
      </c>
      <c r="R87" s="200">
        <v>56194527</v>
      </c>
      <c r="S87" s="200">
        <v>56229974</v>
      </c>
      <c r="T87" s="200">
        <v>56225800</v>
      </c>
      <c r="U87" s="200">
        <v>56211968</v>
      </c>
      <c r="V87" s="200">
        <v>56193492</v>
      </c>
      <c r="W87" s="200">
        <v>56196504</v>
      </c>
      <c r="X87" s="200">
        <v>56246951</v>
      </c>
      <c r="Y87" s="200">
        <v>56314216</v>
      </c>
      <c r="Z87" s="200">
        <v>56333829</v>
      </c>
      <c r="AA87" s="200">
        <v>56313641</v>
      </c>
      <c r="AB87" s="200">
        <v>56332848</v>
      </c>
      <c r="AC87" s="200">
        <v>56422072</v>
      </c>
      <c r="AD87" s="200">
        <v>56550268</v>
      </c>
      <c r="AE87" s="200">
        <v>56681396</v>
      </c>
      <c r="AF87" s="200">
        <v>56802050</v>
      </c>
      <c r="AG87" s="200">
        <v>56928327</v>
      </c>
      <c r="AH87" s="200">
        <v>57076711</v>
      </c>
      <c r="AI87" s="200">
        <v>57247586</v>
      </c>
      <c r="AJ87" s="200">
        <v>57424897</v>
      </c>
      <c r="AK87" s="200">
        <v>57580402</v>
      </c>
      <c r="AL87" s="200">
        <v>57718614</v>
      </c>
      <c r="AM87" s="200">
        <v>57865745</v>
      </c>
      <c r="AN87" s="200">
        <v>58019030</v>
      </c>
      <c r="AO87" s="200">
        <v>58166950</v>
      </c>
      <c r="AP87" s="200">
        <v>58316954</v>
      </c>
      <c r="AQ87" s="200">
        <v>58487141</v>
      </c>
      <c r="AR87" s="200">
        <v>58682466</v>
      </c>
      <c r="AS87" s="200">
        <v>58892514</v>
      </c>
      <c r="AT87" s="200">
        <v>59119673</v>
      </c>
      <c r="AU87" s="200">
        <v>59370479</v>
      </c>
      <c r="AV87" s="200">
        <v>59647577</v>
      </c>
      <c r="AW87" s="200">
        <v>59987905</v>
      </c>
      <c r="AX87" s="200">
        <v>60401206</v>
      </c>
      <c r="AY87" s="200">
        <v>60846820</v>
      </c>
      <c r="AZ87" s="200">
        <v>61322463</v>
      </c>
      <c r="BA87" s="200">
        <v>61806995</v>
      </c>
      <c r="BB87" s="200">
        <v>62276270</v>
      </c>
      <c r="BC87" s="200">
        <v>62766365</v>
      </c>
      <c r="BD87" s="200">
        <v>63258810</v>
      </c>
      <c r="BE87" s="200">
        <v>63700215</v>
      </c>
      <c r="BF87" s="200">
        <v>64128273</v>
      </c>
      <c r="BG87" s="200">
        <v>64602298</v>
      </c>
      <c r="BH87" s="200">
        <v>65116219</v>
      </c>
      <c r="BI87" s="200">
        <v>65611593</v>
      </c>
      <c r="BJ87" s="200">
        <v>66058859</v>
      </c>
      <c r="BK87" s="200">
        <v>66460344</v>
      </c>
      <c r="BL87" s="200">
        <v>66836327</v>
      </c>
      <c r="BM87" s="200">
        <v>67081234</v>
      </c>
      <c r="BN87" s="200">
        <v>67026300</v>
      </c>
      <c r="BO87" s="200">
        <v>66971411</v>
      </c>
    </row>
    <row r="88" spans="1:67" x14ac:dyDescent="0.2">
      <c r="A88" s="200" t="s">
        <v>313</v>
      </c>
      <c r="B88" s="200" t="s">
        <v>93</v>
      </c>
      <c r="C88" s="200" t="s">
        <v>168</v>
      </c>
      <c r="D88" s="200" t="s">
        <v>169</v>
      </c>
      <c r="E88" s="200">
        <v>3645600</v>
      </c>
      <c r="F88" s="200">
        <v>3703600</v>
      </c>
      <c r="G88" s="200">
        <v>3760300</v>
      </c>
      <c r="H88" s="200">
        <v>3816100</v>
      </c>
      <c r="I88" s="200">
        <v>3870300</v>
      </c>
      <c r="J88" s="200">
        <v>3921600</v>
      </c>
      <c r="K88" s="200">
        <v>3966700</v>
      </c>
      <c r="L88" s="200">
        <v>4005800</v>
      </c>
      <c r="M88" s="200">
        <v>4042300</v>
      </c>
      <c r="N88" s="200">
        <v>4080300</v>
      </c>
      <c r="O88" s="200">
        <v>4119900</v>
      </c>
      <c r="P88" s="200">
        <v>4163000</v>
      </c>
      <c r="Q88" s="200">
        <v>4205300</v>
      </c>
      <c r="R88" s="200">
        <v>4242500</v>
      </c>
      <c r="S88" s="200">
        <v>4279500</v>
      </c>
      <c r="T88" s="200">
        <v>4311200</v>
      </c>
      <c r="U88" s="200">
        <v>4342400</v>
      </c>
      <c r="V88" s="200">
        <v>4372100</v>
      </c>
      <c r="W88" s="200">
        <v>4397700</v>
      </c>
      <c r="X88" s="200">
        <v>4430200</v>
      </c>
      <c r="Y88" s="200">
        <v>4467700</v>
      </c>
      <c r="Z88" s="200">
        <v>4504500</v>
      </c>
      <c r="AA88" s="200">
        <v>4542800</v>
      </c>
      <c r="AB88" s="200">
        <v>4582900</v>
      </c>
      <c r="AC88" s="200">
        <v>4622200</v>
      </c>
      <c r="AD88" s="200">
        <v>4662900</v>
      </c>
      <c r="AE88" s="200">
        <v>4704500</v>
      </c>
      <c r="AF88" s="200">
        <v>4743500</v>
      </c>
      <c r="AG88" s="200">
        <v>4790700</v>
      </c>
      <c r="AH88" s="200">
        <v>4803300</v>
      </c>
      <c r="AI88" s="200">
        <v>4802000</v>
      </c>
      <c r="AJ88" s="200">
        <v>4835900</v>
      </c>
      <c r="AK88" s="200">
        <v>4873500</v>
      </c>
      <c r="AL88" s="200">
        <v>4911100</v>
      </c>
      <c r="AM88" s="200">
        <v>4836076</v>
      </c>
      <c r="AN88" s="200">
        <v>4657722</v>
      </c>
      <c r="AO88" s="200">
        <v>4491699</v>
      </c>
      <c r="AP88" s="200">
        <v>4349913</v>
      </c>
      <c r="AQ88" s="200">
        <v>4243607</v>
      </c>
      <c r="AR88" s="200">
        <v>4157192</v>
      </c>
      <c r="AS88" s="200">
        <v>4077131</v>
      </c>
      <c r="AT88" s="200">
        <v>4014373</v>
      </c>
      <c r="AU88" s="200">
        <v>3978515</v>
      </c>
      <c r="AV88" s="200">
        <v>3951736</v>
      </c>
      <c r="AW88" s="200">
        <v>3927340</v>
      </c>
      <c r="AX88" s="200">
        <v>3902469</v>
      </c>
      <c r="AY88" s="200">
        <v>3880347</v>
      </c>
      <c r="AZ88" s="200">
        <v>3860158</v>
      </c>
      <c r="BA88" s="200">
        <v>3848449</v>
      </c>
      <c r="BB88" s="200">
        <v>3814419</v>
      </c>
      <c r="BC88" s="200">
        <v>3786695</v>
      </c>
      <c r="BD88" s="200">
        <v>3756441</v>
      </c>
      <c r="BE88" s="200">
        <v>3728874</v>
      </c>
      <c r="BF88" s="200">
        <v>3717668</v>
      </c>
      <c r="BG88" s="200">
        <v>3719414</v>
      </c>
      <c r="BH88" s="200">
        <v>3725276</v>
      </c>
      <c r="BI88" s="200">
        <v>3727505</v>
      </c>
      <c r="BJ88" s="200">
        <v>3728004</v>
      </c>
      <c r="BK88" s="200">
        <v>3726549</v>
      </c>
      <c r="BL88" s="200">
        <v>3720161</v>
      </c>
      <c r="BM88" s="200">
        <v>3722716</v>
      </c>
      <c r="BN88" s="200">
        <v>3708610</v>
      </c>
      <c r="BO88" s="200">
        <v>3712502</v>
      </c>
    </row>
    <row r="89" spans="1:67" x14ac:dyDescent="0.2">
      <c r="A89" s="200" t="s">
        <v>314</v>
      </c>
      <c r="B89" s="200" t="s">
        <v>315</v>
      </c>
      <c r="C89" s="200" t="s">
        <v>168</v>
      </c>
      <c r="D89" s="200" t="s">
        <v>169</v>
      </c>
      <c r="E89" s="200">
        <v>6911510</v>
      </c>
      <c r="F89" s="200">
        <v>7109029</v>
      </c>
      <c r="G89" s="200">
        <v>7281192</v>
      </c>
      <c r="H89" s="200">
        <v>7458243</v>
      </c>
      <c r="I89" s="200">
        <v>7640196</v>
      </c>
      <c r="J89" s="200">
        <v>7827726</v>
      </c>
      <c r="K89" s="200">
        <v>8019658</v>
      </c>
      <c r="L89" s="200">
        <v>8216086</v>
      </c>
      <c r="M89" s="200">
        <v>8418152</v>
      </c>
      <c r="N89" s="200">
        <v>8629855</v>
      </c>
      <c r="O89" s="200">
        <v>8861895</v>
      </c>
      <c r="P89" s="200">
        <v>9108878</v>
      </c>
      <c r="Q89" s="200">
        <v>9365952</v>
      </c>
      <c r="R89" s="200">
        <v>9637197</v>
      </c>
      <c r="S89" s="200">
        <v>9918979</v>
      </c>
      <c r="T89" s="200">
        <v>10209848</v>
      </c>
      <c r="U89" s="200">
        <v>10509006</v>
      </c>
      <c r="V89" s="200">
        <v>10825496</v>
      </c>
      <c r="W89" s="200">
        <v>11163230</v>
      </c>
      <c r="X89" s="200">
        <v>11515675</v>
      </c>
      <c r="Y89" s="200">
        <v>11865246</v>
      </c>
      <c r="Z89" s="200">
        <v>12212960</v>
      </c>
      <c r="AA89" s="200">
        <v>12584976</v>
      </c>
      <c r="AB89" s="200">
        <v>12984131</v>
      </c>
      <c r="AC89" s="200">
        <v>13342487</v>
      </c>
      <c r="AD89" s="200">
        <v>13651443</v>
      </c>
      <c r="AE89" s="200">
        <v>13971682</v>
      </c>
      <c r="AF89" s="200">
        <v>14310790</v>
      </c>
      <c r="AG89" s="200">
        <v>14671677</v>
      </c>
      <c r="AH89" s="200">
        <v>15052447</v>
      </c>
      <c r="AI89" s="200">
        <v>15446982</v>
      </c>
      <c r="AJ89" s="200">
        <v>15843471</v>
      </c>
      <c r="AK89" s="200">
        <v>16241548</v>
      </c>
      <c r="AL89" s="200">
        <v>16643633</v>
      </c>
      <c r="AM89" s="200">
        <v>17040854</v>
      </c>
      <c r="AN89" s="200">
        <v>17438874</v>
      </c>
      <c r="AO89" s="200">
        <v>17844010</v>
      </c>
      <c r="AP89" s="200">
        <v>18268040</v>
      </c>
      <c r="AQ89" s="200">
        <v>18714708</v>
      </c>
      <c r="AR89" s="200">
        <v>19176791</v>
      </c>
      <c r="AS89" s="200">
        <v>19665502</v>
      </c>
      <c r="AT89" s="200">
        <v>20195577</v>
      </c>
      <c r="AU89" s="200">
        <v>20758326</v>
      </c>
      <c r="AV89" s="200">
        <v>21329514</v>
      </c>
      <c r="AW89" s="200">
        <v>21906444</v>
      </c>
      <c r="AX89" s="200">
        <v>22496951</v>
      </c>
      <c r="AY89" s="200">
        <v>23098586</v>
      </c>
      <c r="AZ89" s="200">
        <v>23708320</v>
      </c>
      <c r="BA89" s="200">
        <v>24326087</v>
      </c>
      <c r="BB89" s="200">
        <v>24950762</v>
      </c>
      <c r="BC89" s="200">
        <v>25574719</v>
      </c>
      <c r="BD89" s="200">
        <v>26205941</v>
      </c>
      <c r="BE89" s="200">
        <v>26858762</v>
      </c>
      <c r="BF89" s="200">
        <v>27525597</v>
      </c>
      <c r="BG89" s="200">
        <v>28196358</v>
      </c>
      <c r="BH89" s="200">
        <v>28870939</v>
      </c>
      <c r="BI89" s="200">
        <v>29554303</v>
      </c>
      <c r="BJ89" s="200">
        <v>30222262</v>
      </c>
      <c r="BK89" s="200">
        <v>30870641</v>
      </c>
      <c r="BL89" s="200">
        <v>31522290</v>
      </c>
      <c r="BM89" s="200">
        <v>32180401</v>
      </c>
      <c r="BN89" s="200">
        <v>32833031</v>
      </c>
      <c r="BO89" s="200">
        <v>33475870</v>
      </c>
    </row>
    <row r="90" spans="1:67" x14ac:dyDescent="0.2">
      <c r="A90" s="200" t="s">
        <v>316</v>
      </c>
      <c r="B90" s="200" t="s">
        <v>317</v>
      </c>
      <c r="C90" s="200" t="s">
        <v>168</v>
      </c>
      <c r="D90" s="200" t="s">
        <v>169</v>
      </c>
      <c r="E90" s="200">
        <v>21822</v>
      </c>
      <c r="F90" s="200">
        <v>21907</v>
      </c>
      <c r="G90" s="200">
        <v>22249</v>
      </c>
      <c r="H90" s="200">
        <v>22796</v>
      </c>
      <c r="I90" s="200">
        <v>23347</v>
      </c>
      <c r="J90" s="200">
        <v>23910</v>
      </c>
      <c r="K90" s="200">
        <v>24477</v>
      </c>
      <c r="L90" s="200">
        <v>25047</v>
      </c>
      <c r="M90" s="200">
        <v>25610</v>
      </c>
      <c r="N90" s="200">
        <v>26162</v>
      </c>
      <c r="O90" s="200">
        <v>26685</v>
      </c>
      <c r="P90" s="200">
        <v>27069</v>
      </c>
      <c r="Q90" s="200">
        <v>27323</v>
      </c>
      <c r="R90" s="200">
        <v>27558</v>
      </c>
      <c r="S90" s="200">
        <v>27779</v>
      </c>
      <c r="T90" s="200">
        <v>27973</v>
      </c>
      <c r="U90" s="200">
        <v>28162</v>
      </c>
      <c r="V90" s="200">
        <v>28337</v>
      </c>
      <c r="W90" s="200">
        <v>28485</v>
      </c>
      <c r="X90" s="200">
        <v>28618</v>
      </c>
      <c r="Y90" s="200">
        <v>28734</v>
      </c>
      <c r="Z90" s="200">
        <v>28819</v>
      </c>
      <c r="AA90" s="200">
        <v>28863</v>
      </c>
      <c r="AB90" s="200">
        <v>28855</v>
      </c>
      <c r="AC90" s="200">
        <v>28788</v>
      </c>
      <c r="AD90" s="200">
        <v>28674</v>
      </c>
      <c r="AE90" s="200">
        <v>28506</v>
      </c>
      <c r="AF90" s="200">
        <v>28272</v>
      </c>
      <c r="AG90" s="200">
        <v>28000</v>
      </c>
      <c r="AH90" s="200">
        <v>27688</v>
      </c>
      <c r="AI90" s="200">
        <v>27317</v>
      </c>
      <c r="AJ90" s="200">
        <v>26988</v>
      </c>
      <c r="AK90" s="200">
        <v>26945</v>
      </c>
      <c r="AL90" s="200">
        <v>27118</v>
      </c>
      <c r="AM90" s="200">
        <v>27282</v>
      </c>
      <c r="AN90" s="200">
        <v>27412</v>
      </c>
      <c r="AO90" s="200">
        <v>27491</v>
      </c>
      <c r="AP90" s="200">
        <v>27564</v>
      </c>
      <c r="AQ90" s="200">
        <v>27636</v>
      </c>
      <c r="AR90" s="200">
        <v>27695</v>
      </c>
      <c r="AS90" s="200">
        <v>27741</v>
      </c>
      <c r="AT90" s="200">
        <v>27721</v>
      </c>
      <c r="AU90" s="200">
        <v>27892</v>
      </c>
      <c r="AV90" s="200">
        <v>28301</v>
      </c>
      <c r="AW90" s="200">
        <v>28716</v>
      </c>
      <c r="AX90" s="200">
        <v>29155</v>
      </c>
      <c r="AY90" s="200">
        <v>29587</v>
      </c>
      <c r="AZ90" s="200">
        <v>29996</v>
      </c>
      <c r="BA90" s="200">
        <v>30398</v>
      </c>
      <c r="BB90" s="200">
        <v>30819</v>
      </c>
      <c r="BC90" s="200">
        <v>31262</v>
      </c>
      <c r="BD90" s="200">
        <v>31701</v>
      </c>
      <c r="BE90" s="200">
        <v>32160</v>
      </c>
      <c r="BF90" s="200">
        <v>32411</v>
      </c>
      <c r="BG90" s="200">
        <v>32452</v>
      </c>
      <c r="BH90" s="200">
        <v>32520</v>
      </c>
      <c r="BI90" s="200">
        <v>32565</v>
      </c>
      <c r="BJ90" s="200">
        <v>32602</v>
      </c>
      <c r="BK90" s="200">
        <v>32648</v>
      </c>
      <c r="BL90" s="200">
        <v>32685</v>
      </c>
      <c r="BM90" s="200">
        <v>32709</v>
      </c>
      <c r="BN90" s="200">
        <v>32669</v>
      </c>
      <c r="BO90" s="200">
        <v>32649</v>
      </c>
    </row>
    <row r="91" spans="1:67" x14ac:dyDescent="0.2">
      <c r="A91" s="200" t="s">
        <v>318</v>
      </c>
      <c r="B91" s="200" t="s">
        <v>319</v>
      </c>
      <c r="C91" s="200" t="s">
        <v>168</v>
      </c>
      <c r="D91" s="200" t="s">
        <v>169</v>
      </c>
      <c r="E91" s="200">
        <v>3516814</v>
      </c>
      <c r="F91" s="200">
        <v>3578631</v>
      </c>
      <c r="G91" s="200">
        <v>3642324</v>
      </c>
      <c r="H91" s="200">
        <v>3707945</v>
      </c>
      <c r="I91" s="200">
        <v>3775510</v>
      </c>
      <c r="J91" s="200">
        <v>3845074</v>
      </c>
      <c r="K91" s="200">
        <v>3916780</v>
      </c>
      <c r="L91" s="200">
        <v>3990760</v>
      </c>
      <c r="M91" s="200">
        <v>4067333</v>
      </c>
      <c r="N91" s="200">
        <v>4145194</v>
      </c>
      <c r="O91" s="200">
        <v>4222374</v>
      </c>
      <c r="P91" s="200">
        <v>4298087</v>
      </c>
      <c r="Q91" s="200">
        <v>4372212</v>
      </c>
      <c r="R91" s="200">
        <v>4445207</v>
      </c>
      <c r="S91" s="200">
        <v>4517073</v>
      </c>
      <c r="T91" s="200">
        <v>4588006</v>
      </c>
      <c r="U91" s="200">
        <v>4658743</v>
      </c>
      <c r="V91" s="200">
        <v>4730375</v>
      </c>
      <c r="W91" s="200">
        <v>4804926</v>
      </c>
      <c r="X91" s="200">
        <v>4885199</v>
      </c>
      <c r="Y91" s="200">
        <v>4972609</v>
      </c>
      <c r="Z91" s="200">
        <v>5067427</v>
      </c>
      <c r="AA91" s="200">
        <v>5170731</v>
      </c>
      <c r="AB91" s="200">
        <v>5282274</v>
      </c>
      <c r="AC91" s="200">
        <v>5402084</v>
      </c>
      <c r="AD91" s="200">
        <v>5531661</v>
      </c>
      <c r="AE91" s="200">
        <v>5671380</v>
      </c>
      <c r="AF91" s="200">
        <v>5820774</v>
      </c>
      <c r="AG91" s="200">
        <v>5977175</v>
      </c>
      <c r="AH91" s="200">
        <v>6136166</v>
      </c>
      <c r="AI91" s="200">
        <v>6354145</v>
      </c>
      <c r="AJ91" s="200">
        <v>6615734</v>
      </c>
      <c r="AK91" s="200">
        <v>6832195</v>
      </c>
      <c r="AL91" s="200">
        <v>7046097</v>
      </c>
      <c r="AM91" s="200">
        <v>7262112</v>
      </c>
      <c r="AN91" s="200">
        <v>7468347</v>
      </c>
      <c r="AO91" s="200">
        <v>7683115</v>
      </c>
      <c r="AP91" s="200">
        <v>7842806</v>
      </c>
      <c r="AQ91" s="200">
        <v>7992545</v>
      </c>
      <c r="AR91" s="200">
        <v>8174897</v>
      </c>
      <c r="AS91" s="200">
        <v>8336967</v>
      </c>
      <c r="AT91" s="200">
        <v>8445717</v>
      </c>
      <c r="AU91" s="200">
        <v>8577790</v>
      </c>
      <c r="AV91" s="200">
        <v>8772254</v>
      </c>
      <c r="AW91" s="200">
        <v>8961039</v>
      </c>
      <c r="AX91" s="200">
        <v>9140114</v>
      </c>
      <c r="AY91" s="200">
        <v>9330625</v>
      </c>
      <c r="AZ91" s="200">
        <v>9547082</v>
      </c>
      <c r="BA91" s="200">
        <v>9779785</v>
      </c>
      <c r="BB91" s="200">
        <v>10021323</v>
      </c>
      <c r="BC91" s="200">
        <v>10270728</v>
      </c>
      <c r="BD91" s="200">
        <v>10527712</v>
      </c>
      <c r="BE91" s="200">
        <v>10788692</v>
      </c>
      <c r="BF91" s="200">
        <v>11055430</v>
      </c>
      <c r="BG91" s="200">
        <v>11333365</v>
      </c>
      <c r="BH91" s="200">
        <v>11625998</v>
      </c>
      <c r="BI91" s="200">
        <v>11930985</v>
      </c>
      <c r="BJ91" s="200">
        <v>12240789</v>
      </c>
      <c r="BK91" s="200">
        <v>12554864</v>
      </c>
      <c r="BL91" s="200">
        <v>12877539</v>
      </c>
      <c r="BM91" s="200">
        <v>13205153</v>
      </c>
      <c r="BN91" s="200">
        <v>13531906</v>
      </c>
      <c r="BO91" s="200">
        <v>13859341</v>
      </c>
    </row>
    <row r="92" spans="1:67" x14ac:dyDescent="0.2">
      <c r="A92" s="200" t="s">
        <v>320</v>
      </c>
      <c r="B92" s="200" t="s">
        <v>321</v>
      </c>
      <c r="C92" s="200" t="s">
        <v>168</v>
      </c>
      <c r="D92" s="200" t="s">
        <v>169</v>
      </c>
      <c r="E92" s="200">
        <v>399649</v>
      </c>
      <c r="F92" s="200">
        <v>410801</v>
      </c>
      <c r="G92" s="200">
        <v>422310</v>
      </c>
      <c r="H92" s="200">
        <v>434173</v>
      </c>
      <c r="I92" s="200">
        <v>446375</v>
      </c>
      <c r="J92" s="200">
        <v>458908</v>
      </c>
      <c r="K92" s="200">
        <v>471753</v>
      </c>
      <c r="L92" s="200">
        <v>485132</v>
      </c>
      <c r="M92" s="200">
        <v>499151</v>
      </c>
      <c r="N92" s="200">
        <v>513686</v>
      </c>
      <c r="O92" s="200">
        <v>528731</v>
      </c>
      <c r="P92" s="200">
        <v>544317</v>
      </c>
      <c r="Q92" s="200">
        <v>560553</v>
      </c>
      <c r="R92" s="200">
        <v>577488</v>
      </c>
      <c r="S92" s="200">
        <v>594904</v>
      </c>
      <c r="T92" s="200">
        <v>612909</v>
      </c>
      <c r="U92" s="200">
        <v>631894</v>
      </c>
      <c r="V92" s="200">
        <v>651934</v>
      </c>
      <c r="W92" s="200">
        <v>672974</v>
      </c>
      <c r="X92" s="200">
        <v>695155</v>
      </c>
      <c r="Y92" s="200">
        <v>718586</v>
      </c>
      <c r="Z92" s="200">
        <v>742846</v>
      </c>
      <c r="AA92" s="200">
        <v>768272</v>
      </c>
      <c r="AB92" s="200">
        <v>795563</v>
      </c>
      <c r="AC92" s="200">
        <v>824798</v>
      </c>
      <c r="AD92" s="200">
        <v>855958</v>
      </c>
      <c r="AE92" s="200">
        <v>888980</v>
      </c>
      <c r="AF92" s="200">
        <v>923914</v>
      </c>
      <c r="AG92" s="200">
        <v>960837</v>
      </c>
      <c r="AH92" s="200">
        <v>999732</v>
      </c>
      <c r="AI92" s="200">
        <v>1040616</v>
      </c>
      <c r="AJ92" s="200">
        <v>1083536</v>
      </c>
      <c r="AK92" s="200">
        <v>1127152</v>
      </c>
      <c r="AL92" s="200">
        <v>1168309</v>
      </c>
      <c r="AM92" s="200">
        <v>1205882</v>
      </c>
      <c r="AN92" s="200">
        <v>1242155</v>
      </c>
      <c r="AO92" s="200">
        <v>1279070</v>
      </c>
      <c r="AP92" s="200">
        <v>1317002</v>
      </c>
      <c r="AQ92" s="200">
        <v>1356189</v>
      </c>
      <c r="AR92" s="200">
        <v>1396499</v>
      </c>
      <c r="AS92" s="200">
        <v>1437539</v>
      </c>
      <c r="AT92" s="200">
        <v>1479449</v>
      </c>
      <c r="AU92" s="200">
        <v>1522223</v>
      </c>
      <c r="AV92" s="200">
        <v>1566257</v>
      </c>
      <c r="AW92" s="200">
        <v>1612225</v>
      </c>
      <c r="AX92" s="200">
        <v>1660368</v>
      </c>
      <c r="AY92" s="200">
        <v>1711294</v>
      </c>
      <c r="AZ92" s="200">
        <v>1764883</v>
      </c>
      <c r="BA92" s="200">
        <v>1820542</v>
      </c>
      <c r="BB92" s="200">
        <v>1878119</v>
      </c>
      <c r="BC92" s="200">
        <v>1937275</v>
      </c>
      <c r="BD92" s="200">
        <v>1998212</v>
      </c>
      <c r="BE92" s="200">
        <v>2061014</v>
      </c>
      <c r="BF92" s="200">
        <v>2124869</v>
      </c>
      <c r="BG92" s="200">
        <v>2189019</v>
      </c>
      <c r="BH92" s="200">
        <v>2253133</v>
      </c>
      <c r="BI92" s="200">
        <v>2317206</v>
      </c>
      <c r="BJ92" s="200">
        <v>2381182</v>
      </c>
      <c r="BK92" s="200">
        <v>2444916</v>
      </c>
      <c r="BL92" s="200">
        <v>2508883</v>
      </c>
      <c r="BM92" s="200">
        <v>2573995</v>
      </c>
      <c r="BN92" s="200">
        <v>2639916</v>
      </c>
      <c r="BO92" s="200">
        <v>2705992</v>
      </c>
    </row>
    <row r="93" spans="1:67" x14ac:dyDescent="0.2">
      <c r="A93" s="200" t="s">
        <v>322</v>
      </c>
      <c r="B93" s="200" t="s">
        <v>323</v>
      </c>
      <c r="C93" s="200" t="s">
        <v>168</v>
      </c>
      <c r="D93" s="200" t="s">
        <v>169</v>
      </c>
      <c r="E93" s="200">
        <v>577933</v>
      </c>
      <c r="F93" s="200">
        <v>583107</v>
      </c>
      <c r="G93" s="200">
        <v>590399</v>
      </c>
      <c r="H93" s="200">
        <v>595802</v>
      </c>
      <c r="I93" s="200">
        <v>590481</v>
      </c>
      <c r="J93" s="200">
        <v>577638</v>
      </c>
      <c r="K93" s="200">
        <v>570375</v>
      </c>
      <c r="L93" s="200">
        <v>573380</v>
      </c>
      <c r="M93" s="200">
        <v>583475</v>
      </c>
      <c r="N93" s="200">
        <v>587880</v>
      </c>
      <c r="O93" s="200">
        <v>591663</v>
      </c>
      <c r="P93" s="200">
        <v>594501</v>
      </c>
      <c r="Q93" s="200">
        <v>595950</v>
      </c>
      <c r="R93" s="200">
        <v>603203</v>
      </c>
      <c r="S93" s="200">
        <v>623576</v>
      </c>
      <c r="T93" s="200">
        <v>659635</v>
      </c>
      <c r="U93" s="200">
        <v>701016</v>
      </c>
      <c r="V93" s="200">
        <v>746588</v>
      </c>
      <c r="W93" s="200">
        <v>794328</v>
      </c>
      <c r="X93" s="200">
        <v>821598</v>
      </c>
      <c r="Y93" s="200">
        <v>831462</v>
      </c>
      <c r="Z93" s="200">
        <v>844957</v>
      </c>
      <c r="AA93" s="200">
        <v>858630</v>
      </c>
      <c r="AB93" s="200">
        <v>872394</v>
      </c>
      <c r="AC93" s="200">
        <v>886210</v>
      </c>
      <c r="AD93" s="200">
        <v>900088</v>
      </c>
      <c r="AE93" s="200">
        <v>914122</v>
      </c>
      <c r="AF93" s="200">
        <v>928408</v>
      </c>
      <c r="AG93" s="200">
        <v>943080</v>
      </c>
      <c r="AH93" s="200">
        <v>958239</v>
      </c>
      <c r="AI93" s="200">
        <v>973551</v>
      </c>
      <c r="AJ93" s="200">
        <v>993856</v>
      </c>
      <c r="AK93" s="200">
        <v>1022904</v>
      </c>
      <c r="AL93" s="200">
        <v>1056761</v>
      </c>
      <c r="AM93" s="200">
        <v>1089617</v>
      </c>
      <c r="AN93" s="200">
        <v>1117222</v>
      </c>
      <c r="AO93" s="200">
        <v>1140604</v>
      </c>
      <c r="AP93" s="200">
        <v>1162443</v>
      </c>
      <c r="AQ93" s="200">
        <v>1184071</v>
      </c>
      <c r="AR93" s="200">
        <v>1206474</v>
      </c>
      <c r="AS93" s="200">
        <v>1230849</v>
      </c>
      <c r="AT93" s="200">
        <v>1257380</v>
      </c>
      <c r="AU93" s="200">
        <v>1285678</v>
      </c>
      <c r="AV93" s="200">
        <v>1315653</v>
      </c>
      <c r="AW93" s="200">
        <v>1347009</v>
      </c>
      <c r="AX93" s="200">
        <v>1379713</v>
      </c>
      <c r="AY93" s="200">
        <v>1414091</v>
      </c>
      <c r="AZ93" s="200">
        <v>1450572</v>
      </c>
      <c r="BA93" s="200">
        <v>1488431</v>
      </c>
      <c r="BB93" s="200">
        <v>1527196</v>
      </c>
      <c r="BC93" s="200">
        <v>1567220</v>
      </c>
      <c r="BD93" s="200">
        <v>1609017</v>
      </c>
      <c r="BE93" s="200">
        <v>1652717</v>
      </c>
      <c r="BF93" s="200">
        <v>1697753</v>
      </c>
      <c r="BG93" s="200">
        <v>1743309</v>
      </c>
      <c r="BH93" s="200">
        <v>1788919</v>
      </c>
      <c r="BI93" s="200">
        <v>1834552</v>
      </c>
      <c r="BJ93" s="200">
        <v>1879826</v>
      </c>
      <c r="BK93" s="200">
        <v>1924955</v>
      </c>
      <c r="BL93" s="200">
        <v>1970457</v>
      </c>
      <c r="BM93" s="200">
        <v>2015828</v>
      </c>
      <c r="BN93" s="200">
        <v>2060721</v>
      </c>
      <c r="BO93" s="200">
        <v>2105566</v>
      </c>
    </row>
    <row r="94" spans="1:67" x14ac:dyDescent="0.2">
      <c r="A94" s="200" t="s">
        <v>324</v>
      </c>
      <c r="B94" s="200" t="s">
        <v>325</v>
      </c>
      <c r="C94" s="200" t="s">
        <v>168</v>
      </c>
      <c r="D94" s="200" t="s">
        <v>169</v>
      </c>
      <c r="E94" s="200">
        <v>267351</v>
      </c>
      <c r="F94" s="200">
        <v>272264</v>
      </c>
      <c r="G94" s="200">
        <v>277490</v>
      </c>
      <c r="H94" s="200">
        <v>283018</v>
      </c>
      <c r="I94" s="200">
        <v>288852</v>
      </c>
      <c r="J94" s="200">
        <v>295010</v>
      </c>
      <c r="K94" s="200">
        <v>301517</v>
      </c>
      <c r="L94" s="200">
        <v>308374</v>
      </c>
      <c r="M94" s="200">
        <v>315325</v>
      </c>
      <c r="N94" s="200">
        <v>318846</v>
      </c>
      <c r="O94" s="200">
        <v>316955</v>
      </c>
      <c r="P94" s="200">
        <v>311952</v>
      </c>
      <c r="Q94" s="200">
        <v>305362</v>
      </c>
      <c r="R94" s="200">
        <v>298050</v>
      </c>
      <c r="S94" s="200">
        <v>290558</v>
      </c>
      <c r="T94" s="200">
        <v>283262</v>
      </c>
      <c r="U94" s="200">
        <v>276000</v>
      </c>
      <c r="V94" s="200">
        <v>271377</v>
      </c>
      <c r="W94" s="200">
        <v>270866</v>
      </c>
      <c r="X94" s="200">
        <v>273925</v>
      </c>
      <c r="Y94" s="200">
        <v>282509</v>
      </c>
      <c r="Z94" s="200">
        <v>296950</v>
      </c>
      <c r="AA94" s="200">
        <v>315741</v>
      </c>
      <c r="AB94" s="200">
        <v>336744</v>
      </c>
      <c r="AC94" s="200">
        <v>357995</v>
      </c>
      <c r="AD94" s="200">
        <v>378379</v>
      </c>
      <c r="AE94" s="200">
        <v>397276</v>
      </c>
      <c r="AF94" s="200">
        <v>414769</v>
      </c>
      <c r="AG94" s="200">
        <v>431587</v>
      </c>
      <c r="AH94" s="200">
        <v>448420</v>
      </c>
      <c r="AI94" s="200">
        <v>465549</v>
      </c>
      <c r="AJ94" s="200">
        <v>483142</v>
      </c>
      <c r="AK94" s="200">
        <v>501334</v>
      </c>
      <c r="AL94" s="200">
        <v>520236</v>
      </c>
      <c r="AM94" s="200">
        <v>539992</v>
      </c>
      <c r="AN94" s="200">
        <v>560740</v>
      </c>
      <c r="AO94" s="200">
        <v>582573</v>
      </c>
      <c r="AP94" s="200">
        <v>605570</v>
      </c>
      <c r="AQ94" s="200">
        <v>629734</v>
      </c>
      <c r="AR94" s="200">
        <v>655029</v>
      </c>
      <c r="AS94" s="200">
        <v>684977</v>
      </c>
      <c r="AT94" s="200">
        <v>719270</v>
      </c>
      <c r="AU94" s="200">
        <v>754115</v>
      </c>
      <c r="AV94" s="200">
        <v>789681</v>
      </c>
      <c r="AW94" s="200">
        <v>826355</v>
      </c>
      <c r="AX94" s="200">
        <v>864726</v>
      </c>
      <c r="AY94" s="200">
        <v>905418</v>
      </c>
      <c r="AZ94" s="200">
        <v>948814</v>
      </c>
      <c r="BA94" s="200">
        <v>994971</v>
      </c>
      <c r="BB94" s="200">
        <v>1043686</v>
      </c>
      <c r="BC94" s="200">
        <v>1094524</v>
      </c>
      <c r="BD94" s="200">
        <v>1144588</v>
      </c>
      <c r="BE94" s="200">
        <v>1193636</v>
      </c>
      <c r="BF94" s="200">
        <v>1243941</v>
      </c>
      <c r="BG94" s="200">
        <v>1295183</v>
      </c>
      <c r="BH94" s="200">
        <v>1346973</v>
      </c>
      <c r="BI94" s="200">
        <v>1398927</v>
      </c>
      <c r="BJ94" s="200">
        <v>1450694</v>
      </c>
      <c r="BK94" s="200">
        <v>1502091</v>
      </c>
      <c r="BL94" s="200">
        <v>1553031</v>
      </c>
      <c r="BM94" s="200">
        <v>1596049</v>
      </c>
      <c r="BN94" s="200">
        <v>1634466</v>
      </c>
      <c r="BO94" s="200">
        <v>1674908</v>
      </c>
    </row>
    <row r="95" spans="1:67" x14ac:dyDescent="0.2">
      <c r="A95" s="200" t="s">
        <v>41</v>
      </c>
      <c r="B95" s="200" t="s">
        <v>326</v>
      </c>
      <c r="C95" s="200" t="s">
        <v>168</v>
      </c>
      <c r="D95" s="200" t="s">
        <v>169</v>
      </c>
      <c r="E95" s="200">
        <v>8331725</v>
      </c>
      <c r="F95" s="200">
        <v>8398050</v>
      </c>
      <c r="G95" s="200">
        <v>8448233</v>
      </c>
      <c r="H95" s="200">
        <v>8479625</v>
      </c>
      <c r="I95" s="200">
        <v>8510429</v>
      </c>
      <c r="J95" s="200">
        <v>8550333</v>
      </c>
      <c r="K95" s="200">
        <v>8613651</v>
      </c>
      <c r="L95" s="200">
        <v>8684088</v>
      </c>
      <c r="M95" s="200">
        <v>8740765</v>
      </c>
      <c r="N95" s="200">
        <v>8772764</v>
      </c>
      <c r="O95" s="200">
        <v>8792806</v>
      </c>
      <c r="P95" s="200">
        <v>8831036</v>
      </c>
      <c r="Q95" s="200">
        <v>8888628</v>
      </c>
      <c r="R95" s="200">
        <v>8929086</v>
      </c>
      <c r="S95" s="200">
        <v>8962022</v>
      </c>
      <c r="T95" s="200">
        <v>9046541</v>
      </c>
      <c r="U95" s="200">
        <v>9188150</v>
      </c>
      <c r="V95" s="200">
        <v>9308479</v>
      </c>
      <c r="W95" s="200">
        <v>9429959</v>
      </c>
      <c r="X95" s="200">
        <v>9548258</v>
      </c>
      <c r="Y95" s="200">
        <v>9642505</v>
      </c>
      <c r="Z95" s="200">
        <v>9729350</v>
      </c>
      <c r="AA95" s="200">
        <v>9789513</v>
      </c>
      <c r="AB95" s="200">
        <v>9846627</v>
      </c>
      <c r="AC95" s="200">
        <v>9895801</v>
      </c>
      <c r="AD95" s="200">
        <v>9934300</v>
      </c>
      <c r="AE95" s="200">
        <v>9967213</v>
      </c>
      <c r="AF95" s="200">
        <v>10000595</v>
      </c>
      <c r="AG95" s="200">
        <v>10036983</v>
      </c>
      <c r="AH95" s="200">
        <v>10089498</v>
      </c>
      <c r="AI95" s="200">
        <v>10196792</v>
      </c>
      <c r="AJ95" s="200">
        <v>10319927</v>
      </c>
      <c r="AK95" s="200">
        <v>10399061</v>
      </c>
      <c r="AL95" s="200">
        <v>10460415</v>
      </c>
      <c r="AM95" s="200">
        <v>10512922</v>
      </c>
      <c r="AN95" s="200">
        <v>10562153</v>
      </c>
      <c r="AO95" s="200">
        <v>10608800</v>
      </c>
      <c r="AP95" s="200">
        <v>10661259</v>
      </c>
      <c r="AQ95" s="200">
        <v>10720509</v>
      </c>
      <c r="AR95" s="200">
        <v>10761698</v>
      </c>
      <c r="AS95" s="200">
        <v>10805808</v>
      </c>
      <c r="AT95" s="200">
        <v>10862132</v>
      </c>
      <c r="AU95" s="200">
        <v>10902022</v>
      </c>
      <c r="AV95" s="200">
        <v>10928070</v>
      </c>
      <c r="AW95" s="200">
        <v>10955141</v>
      </c>
      <c r="AX95" s="200">
        <v>10987314</v>
      </c>
      <c r="AY95" s="200">
        <v>11020362</v>
      </c>
      <c r="AZ95" s="200">
        <v>11048473</v>
      </c>
      <c r="BA95" s="200">
        <v>11077841</v>
      </c>
      <c r="BB95" s="200">
        <v>11107017</v>
      </c>
      <c r="BC95" s="200">
        <v>11121341</v>
      </c>
      <c r="BD95" s="200">
        <v>11104899</v>
      </c>
      <c r="BE95" s="200">
        <v>11045011</v>
      </c>
      <c r="BF95" s="200">
        <v>10965211</v>
      </c>
      <c r="BG95" s="200">
        <v>10892413</v>
      </c>
      <c r="BH95" s="200">
        <v>10820883</v>
      </c>
      <c r="BI95" s="200">
        <v>10775971</v>
      </c>
      <c r="BJ95" s="200">
        <v>10754679</v>
      </c>
      <c r="BK95" s="200">
        <v>10732882</v>
      </c>
      <c r="BL95" s="200">
        <v>10721582</v>
      </c>
      <c r="BM95" s="200">
        <v>10698599</v>
      </c>
      <c r="BN95" s="200">
        <v>10641221</v>
      </c>
      <c r="BO95" s="200">
        <v>10566531</v>
      </c>
    </row>
    <row r="96" spans="1:67" x14ac:dyDescent="0.2">
      <c r="A96" s="200" t="s">
        <v>327</v>
      </c>
      <c r="B96" s="200" t="s">
        <v>328</v>
      </c>
      <c r="C96" s="200" t="s">
        <v>168</v>
      </c>
      <c r="D96" s="200" t="s">
        <v>169</v>
      </c>
      <c r="E96" s="200">
        <v>93772</v>
      </c>
      <c r="F96" s="200">
        <v>95096</v>
      </c>
      <c r="G96" s="200">
        <v>96052</v>
      </c>
      <c r="H96" s="200">
        <v>96882</v>
      </c>
      <c r="I96" s="200">
        <v>97613</v>
      </c>
      <c r="J96" s="200">
        <v>98226</v>
      </c>
      <c r="K96" s="200">
        <v>98692</v>
      </c>
      <c r="L96" s="200">
        <v>98977</v>
      </c>
      <c r="M96" s="200">
        <v>99056</v>
      </c>
      <c r="N96" s="200">
        <v>98975</v>
      </c>
      <c r="O96" s="200">
        <v>98794</v>
      </c>
      <c r="P96" s="200">
        <v>98535</v>
      </c>
      <c r="Q96" s="200">
        <v>98225</v>
      </c>
      <c r="R96" s="200">
        <v>97886</v>
      </c>
      <c r="S96" s="200">
        <v>97528</v>
      </c>
      <c r="T96" s="200">
        <v>97165</v>
      </c>
      <c r="U96" s="200">
        <v>96781</v>
      </c>
      <c r="V96" s="200">
        <v>96329</v>
      </c>
      <c r="W96" s="200">
        <v>95811</v>
      </c>
      <c r="X96" s="200">
        <v>95242</v>
      </c>
      <c r="Y96" s="200">
        <v>94838</v>
      </c>
      <c r="Z96" s="200">
        <v>95222</v>
      </c>
      <c r="AA96" s="200">
        <v>96534</v>
      </c>
      <c r="AB96" s="200">
        <v>98177</v>
      </c>
      <c r="AC96" s="200">
        <v>99618</v>
      </c>
      <c r="AD96" s="200">
        <v>100576</v>
      </c>
      <c r="AE96" s="200">
        <v>100893</v>
      </c>
      <c r="AF96" s="200">
        <v>100599</v>
      </c>
      <c r="AG96" s="200">
        <v>99877</v>
      </c>
      <c r="AH96" s="200">
        <v>99224</v>
      </c>
      <c r="AI96" s="200">
        <v>99047</v>
      </c>
      <c r="AJ96" s="200">
        <v>99758</v>
      </c>
      <c r="AK96" s="200">
        <v>101040</v>
      </c>
      <c r="AL96" s="200">
        <v>102173</v>
      </c>
      <c r="AM96" s="200">
        <v>103174</v>
      </c>
      <c r="AN96" s="200">
        <v>104060</v>
      </c>
      <c r="AO96" s="200">
        <v>104846</v>
      </c>
      <c r="AP96" s="200">
        <v>105549</v>
      </c>
      <c r="AQ96" s="200">
        <v>106200</v>
      </c>
      <c r="AR96" s="200">
        <v>106823</v>
      </c>
      <c r="AS96" s="200">
        <v>107432</v>
      </c>
      <c r="AT96" s="200">
        <v>107936</v>
      </c>
      <c r="AU96" s="200">
        <v>108231</v>
      </c>
      <c r="AV96" s="200">
        <v>108740</v>
      </c>
      <c r="AW96" s="200">
        <v>109516</v>
      </c>
      <c r="AX96" s="200">
        <v>110254</v>
      </c>
      <c r="AY96" s="200">
        <v>110988</v>
      </c>
      <c r="AZ96" s="200">
        <v>111725</v>
      </c>
      <c r="BA96" s="200">
        <v>112478</v>
      </c>
      <c r="BB96" s="200">
        <v>113249</v>
      </c>
      <c r="BC96" s="200">
        <v>114039</v>
      </c>
      <c r="BD96" s="200">
        <v>114918</v>
      </c>
      <c r="BE96" s="200">
        <v>115912</v>
      </c>
      <c r="BF96" s="200">
        <v>116945</v>
      </c>
      <c r="BG96" s="200">
        <v>117972</v>
      </c>
      <c r="BH96" s="200">
        <v>118980</v>
      </c>
      <c r="BI96" s="200">
        <v>119966</v>
      </c>
      <c r="BJ96" s="200">
        <v>120921</v>
      </c>
      <c r="BK96" s="200">
        <v>121838</v>
      </c>
      <c r="BL96" s="200">
        <v>122724</v>
      </c>
      <c r="BM96" s="200">
        <v>123663</v>
      </c>
      <c r="BN96" s="200">
        <v>124610</v>
      </c>
      <c r="BO96" s="200">
        <v>125438</v>
      </c>
    </row>
    <row r="97" spans="1:67" x14ac:dyDescent="0.2">
      <c r="A97" s="200" t="s">
        <v>329</v>
      </c>
      <c r="B97" s="200" t="s">
        <v>330</v>
      </c>
      <c r="C97" s="200" t="s">
        <v>168</v>
      </c>
      <c r="D97" s="200" t="s">
        <v>169</v>
      </c>
      <c r="E97" s="200">
        <v>32500</v>
      </c>
      <c r="F97" s="200">
        <v>33700</v>
      </c>
      <c r="G97" s="200">
        <v>35000</v>
      </c>
      <c r="H97" s="200">
        <v>36400</v>
      </c>
      <c r="I97" s="200">
        <v>37600</v>
      </c>
      <c r="J97" s="200">
        <v>39200</v>
      </c>
      <c r="K97" s="200">
        <v>40500</v>
      </c>
      <c r="L97" s="200">
        <v>41900</v>
      </c>
      <c r="M97" s="200">
        <v>43400</v>
      </c>
      <c r="N97" s="200">
        <v>44900</v>
      </c>
      <c r="O97" s="200">
        <v>46400</v>
      </c>
      <c r="P97" s="200">
        <v>47200</v>
      </c>
      <c r="Q97" s="200">
        <v>48300</v>
      </c>
      <c r="R97" s="200">
        <v>49000</v>
      </c>
      <c r="S97" s="200">
        <v>49500</v>
      </c>
      <c r="T97" s="200">
        <v>49600</v>
      </c>
      <c r="U97" s="200">
        <v>49700</v>
      </c>
      <c r="V97" s="200">
        <v>49400</v>
      </c>
      <c r="W97" s="200">
        <v>49200</v>
      </c>
      <c r="X97" s="200">
        <v>49600</v>
      </c>
      <c r="Y97" s="200">
        <v>50200</v>
      </c>
      <c r="Z97" s="200">
        <v>51000</v>
      </c>
      <c r="AA97" s="200">
        <v>51500</v>
      </c>
      <c r="AB97" s="200">
        <v>52100</v>
      </c>
      <c r="AC97" s="200">
        <v>52700</v>
      </c>
      <c r="AD97" s="200">
        <v>53200</v>
      </c>
      <c r="AE97" s="200">
        <v>53500</v>
      </c>
      <c r="AF97" s="200">
        <v>54100</v>
      </c>
      <c r="AG97" s="200">
        <v>54800</v>
      </c>
      <c r="AH97" s="200">
        <v>55300</v>
      </c>
      <c r="AI97" s="200">
        <v>55600</v>
      </c>
      <c r="AJ97" s="200">
        <v>55500</v>
      </c>
      <c r="AK97" s="200">
        <v>55300</v>
      </c>
      <c r="AL97" s="200">
        <v>55200</v>
      </c>
      <c r="AM97" s="200">
        <v>55500</v>
      </c>
      <c r="AN97" s="200">
        <v>55800</v>
      </c>
      <c r="AO97" s="200">
        <v>55900</v>
      </c>
      <c r="AP97" s="200">
        <v>56000</v>
      </c>
      <c r="AQ97" s="200">
        <v>56100</v>
      </c>
      <c r="AR97" s="200">
        <v>56100</v>
      </c>
      <c r="AS97" s="200">
        <v>56200</v>
      </c>
      <c r="AT97" s="200">
        <v>56350</v>
      </c>
      <c r="AU97" s="200">
        <v>56609</v>
      </c>
      <c r="AV97" s="200">
        <v>56765</v>
      </c>
      <c r="AW97" s="200">
        <v>56911</v>
      </c>
      <c r="AX97" s="200">
        <v>56935</v>
      </c>
      <c r="AY97" s="200">
        <v>56774</v>
      </c>
      <c r="AZ97" s="200">
        <v>56555</v>
      </c>
      <c r="BA97" s="200">
        <v>56328</v>
      </c>
      <c r="BB97" s="200">
        <v>56323</v>
      </c>
      <c r="BC97" s="200">
        <v>56905</v>
      </c>
      <c r="BD97" s="200">
        <v>56890</v>
      </c>
      <c r="BE97" s="200">
        <v>56810</v>
      </c>
      <c r="BF97" s="200">
        <v>56483</v>
      </c>
      <c r="BG97" s="200">
        <v>56295</v>
      </c>
      <c r="BH97" s="200">
        <v>56114</v>
      </c>
      <c r="BI97" s="200">
        <v>56186</v>
      </c>
      <c r="BJ97" s="200">
        <v>56172</v>
      </c>
      <c r="BK97" s="200">
        <v>56023</v>
      </c>
      <c r="BL97" s="200">
        <v>56225</v>
      </c>
      <c r="BM97" s="200">
        <v>56367</v>
      </c>
      <c r="BN97" s="200">
        <v>56653</v>
      </c>
      <c r="BO97" s="200">
        <v>56661</v>
      </c>
    </row>
    <row r="98" spans="1:67" x14ac:dyDescent="0.2">
      <c r="A98" s="200" t="s">
        <v>331</v>
      </c>
      <c r="B98" s="200" t="s">
        <v>332</v>
      </c>
      <c r="C98" s="200" t="s">
        <v>168</v>
      </c>
      <c r="D98" s="200" t="s">
        <v>169</v>
      </c>
      <c r="E98" s="200">
        <v>4128880</v>
      </c>
      <c r="F98" s="200">
        <v>4251911</v>
      </c>
      <c r="G98" s="200">
        <v>4378604</v>
      </c>
      <c r="H98" s="200">
        <v>4508444</v>
      </c>
      <c r="I98" s="200">
        <v>4640795</v>
      </c>
      <c r="J98" s="200">
        <v>4774984</v>
      </c>
      <c r="K98" s="200">
        <v>4910790</v>
      </c>
      <c r="L98" s="200">
        <v>5047435</v>
      </c>
      <c r="M98" s="200">
        <v>5184095</v>
      </c>
      <c r="N98" s="200">
        <v>5320100</v>
      </c>
      <c r="O98" s="200">
        <v>5455197</v>
      </c>
      <c r="P98" s="200">
        <v>5589563</v>
      </c>
      <c r="Q98" s="200">
        <v>5723759</v>
      </c>
      <c r="R98" s="200">
        <v>5858466</v>
      </c>
      <c r="S98" s="200">
        <v>5994300</v>
      </c>
      <c r="T98" s="200">
        <v>6131151</v>
      </c>
      <c r="U98" s="200">
        <v>6269983</v>
      </c>
      <c r="V98" s="200">
        <v>6412667</v>
      </c>
      <c r="W98" s="200">
        <v>6561919</v>
      </c>
      <c r="X98" s="200">
        <v>6720582</v>
      </c>
      <c r="Y98" s="200">
        <v>6890346</v>
      </c>
      <c r="Z98" s="200">
        <v>7071186</v>
      </c>
      <c r="AA98" s="200">
        <v>7262658</v>
      </c>
      <c r="AB98" s="200">
        <v>7462585</v>
      </c>
      <c r="AC98" s="200">
        <v>7669863</v>
      </c>
      <c r="AD98" s="200">
        <v>7884034</v>
      </c>
      <c r="AE98" s="200">
        <v>8104921</v>
      </c>
      <c r="AF98" s="200">
        <v>8332446</v>
      </c>
      <c r="AG98" s="200">
        <v>8566331</v>
      </c>
      <c r="AH98" s="200">
        <v>8805995</v>
      </c>
      <c r="AI98" s="200">
        <v>9050115</v>
      </c>
      <c r="AJ98" s="200">
        <v>9296814</v>
      </c>
      <c r="AK98" s="200">
        <v>9544055</v>
      </c>
      <c r="AL98" s="200">
        <v>9790619</v>
      </c>
      <c r="AM98" s="200">
        <v>10037522</v>
      </c>
      <c r="AN98" s="200">
        <v>10286786</v>
      </c>
      <c r="AO98" s="200">
        <v>10536942</v>
      </c>
      <c r="AP98" s="200">
        <v>10788362</v>
      </c>
      <c r="AQ98" s="200">
        <v>11046215</v>
      </c>
      <c r="AR98" s="200">
        <v>11311078</v>
      </c>
      <c r="AS98" s="200">
        <v>11589761</v>
      </c>
      <c r="AT98" s="200">
        <v>11871565</v>
      </c>
      <c r="AU98" s="200">
        <v>12147518</v>
      </c>
      <c r="AV98" s="200">
        <v>12415334</v>
      </c>
      <c r="AW98" s="200">
        <v>12682108</v>
      </c>
      <c r="AX98" s="200">
        <v>12948292</v>
      </c>
      <c r="AY98" s="200">
        <v>13213330</v>
      </c>
      <c r="AZ98" s="200">
        <v>13477017</v>
      </c>
      <c r="BA98" s="200">
        <v>13739299</v>
      </c>
      <c r="BB98" s="200">
        <v>14000190</v>
      </c>
      <c r="BC98" s="200">
        <v>14259687</v>
      </c>
      <c r="BD98" s="200">
        <v>14521515</v>
      </c>
      <c r="BE98" s="200">
        <v>14781942</v>
      </c>
      <c r="BF98" s="200">
        <v>15043981</v>
      </c>
      <c r="BG98" s="200">
        <v>15306316</v>
      </c>
      <c r="BH98" s="200">
        <v>15567419</v>
      </c>
      <c r="BI98" s="200">
        <v>15827690</v>
      </c>
      <c r="BJ98" s="200">
        <v>16087418</v>
      </c>
      <c r="BK98" s="200">
        <v>16346950</v>
      </c>
      <c r="BL98" s="200">
        <v>16604026</v>
      </c>
      <c r="BM98" s="200">
        <v>16858333</v>
      </c>
      <c r="BN98" s="200">
        <v>17109746</v>
      </c>
      <c r="BO98" s="200">
        <v>17357886</v>
      </c>
    </row>
    <row r="99" spans="1:67" x14ac:dyDescent="0.2">
      <c r="A99" s="200" t="s">
        <v>333</v>
      </c>
      <c r="B99" s="200" t="s">
        <v>334</v>
      </c>
      <c r="C99" s="200" t="s">
        <v>168</v>
      </c>
      <c r="D99" s="200" t="s">
        <v>169</v>
      </c>
      <c r="E99" s="200">
        <v>72374</v>
      </c>
      <c r="F99" s="200">
        <v>73873</v>
      </c>
      <c r="G99" s="200">
        <v>75412</v>
      </c>
      <c r="H99" s="200">
        <v>76996</v>
      </c>
      <c r="I99" s="200">
        <v>78621</v>
      </c>
      <c r="J99" s="200">
        <v>80255</v>
      </c>
      <c r="K99" s="200">
        <v>81879</v>
      </c>
      <c r="L99" s="200">
        <v>83480</v>
      </c>
      <c r="M99" s="200">
        <v>85046</v>
      </c>
      <c r="N99" s="200">
        <v>86534</v>
      </c>
      <c r="O99" s="200">
        <v>88300</v>
      </c>
      <c r="P99" s="200">
        <v>90505</v>
      </c>
      <c r="Q99" s="200">
        <v>92815</v>
      </c>
      <c r="R99" s="200">
        <v>95100</v>
      </c>
      <c r="S99" s="200">
        <v>97329</v>
      </c>
      <c r="T99" s="200">
        <v>99478</v>
      </c>
      <c r="U99" s="200">
        <v>101590</v>
      </c>
      <c r="V99" s="200">
        <v>103676</v>
      </c>
      <c r="W99" s="200">
        <v>105710</v>
      </c>
      <c r="X99" s="200">
        <v>107790</v>
      </c>
      <c r="Y99" s="200">
        <v>110286</v>
      </c>
      <c r="Z99" s="200">
        <v>113221</v>
      </c>
      <c r="AA99" s="200">
        <v>116189</v>
      </c>
      <c r="AB99" s="200">
        <v>119067</v>
      </c>
      <c r="AC99" s="200">
        <v>121885</v>
      </c>
      <c r="AD99" s="200">
        <v>124675</v>
      </c>
      <c r="AE99" s="200">
        <v>127462</v>
      </c>
      <c r="AF99" s="200">
        <v>130259</v>
      </c>
      <c r="AG99" s="200">
        <v>133079</v>
      </c>
      <c r="AH99" s="200">
        <v>135759</v>
      </c>
      <c r="AI99" s="200">
        <v>138263</v>
      </c>
      <c r="AJ99" s="200">
        <v>140739</v>
      </c>
      <c r="AK99" s="200">
        <v>143173</v>
      </c>
      <c r="AL99" s="200">
        <v>145541</v>
      </c>
      <c r="AM99" s="200">
        <v>147843</v>
      </c>
      <c r="AN99" s="200">
        <v>150094</v>
      </c>
      <c r="AO99" s="200">
        <v>152261</v>
      </c>
      <c r="AP99" s="200">
        <v>154330</v>
      </c>
      <c r="AQ99" s="200">
        <v>156357</v>
      </c>
      <c r="AR99" s="200">
        <v>158395</v>
      </c>
      <c r="AS99" s="200">
        <v>160188</v>
      </c>
      <c r="AT99" s="200">
        <v>161524</v>
      </c>
      <c r="AU99" s="200">
        <v>162563</v>
      </c>
      <c r="AV99" s="200">
        <v>163385</v>
      </c>
      <c r="AW99" s="200">
        <v>164004</v>
      </c>
      <c r="AX99" s="200">
        <v>164430</v>
      </c>
      <c r="AY99" s="200">
        <v>164675</v>
      </c>
      <c r="AZ99" s="200">
        <v>164763</v>
      </c>
      <c r="BA99" s="200">
        <v>164725</v>
      </c>
      <c r="BB99" s="200">
        <v>164580</v>
      </c>
      <c r="BC99" s="200">
        <v>164905</v>
      </c>
      <c r="BD99" s="200">
        <v>165649</v>
      </c>
      <c r="BE99" s="200">
        <v>166392</v>
      </c>
      <c r="BF99" s="200">
        <v>167054</v>
      </c>
      <c r="BG99" s="200">
        <v>167543</v>
      </c>
      <c r="BH99" s="200">
        <v>167978</v>
      </c>
      <c r="BI99" s="200">
        <v>168346</v>
      </c>
      <c r="BJ99" s="200">
        <v>168606</v>
      </c>
      <c r="BK99" s="200">
        <v>168678</v>
      </c>
      <c r="BL99" s="200">
        <v>168624</v>
      </c>
      <c r="BM99" s="200">
        <v>169231</v>
      </c>
      <c r="BN99" s="200">
        <v>170534</v>
      </c>
      <c r="BO99" s="200">
        <v>171774</v>
      </c>
    </row>
    <row r="100" spans="1:67" x14ac:dyDescent="0.2">
      <c r="A100" s="200" t="s">
        <v>335</v>
      </c>
      <c r="B100" s="200" t="s">
        <v>336</v>
      </c>
      <c r="C100" s="200" t="s">
        <v>168</v>
      </c>
      <c r="D100" s="200" t="s">
        <v>169</v>
      </c>
      <c r="E100" s="200">
        <v>571990</v>
      </c>
      <c r="F100" s="200">
        <v>588597</v>
      </c>
      <c r="G100" s="200">
        <v>604833</v>
      </c>
      <c r="H100" s="200">
        <v>620703</v>
      </c>
      <c r="I100" s="200">
        <v>635957</v>
      </c>
      <c r="J100" s="200">
        <v>650207</v>
      </c>
      <c r="K100" s="200">
        <v>663241</v>
      </c>
      <c r="L100" s="200">
        <v>675064</v>
      </c>
      <c r="M100" s="200">
        <v>685887</v>
      </c>
      <c r="N100" s="200">
        <v>695919</v>
      </c>
      <c r="O100" s="200">
        <v>705261</v>
      </c>
      <c r="P100" s="200">
        <v>713904</v>
      </c>
      <c r="Q100" s="200">
        <v>721994</v>
      </c>
      <c r="R100" s="200">
        <v>729865</v>
      </c>
      <c r="S100" s="200">
        <v>737701</v>
      </c>
      <c r="T100" s="200">
        <v>745590</v>
      </c>
      <c r="U100" s="200">
        <v>753553</v>
      </c>
      <c r="V100" s="200">
        <v>761378</v>
      </c>
      <c r="W100" s="200">
        <v>768609</v>
      </c>
      <c r="X100" s="200">
        <v>774482</v>
      </c>
      <c r="Y100" s="200">
        <v>778176</v>
      </c>
      <c r="Z100" s="200">
        <v>779686</v>
      </c>
      <c r="AA100" s="200">
        <v>779639</v>
      </c>
      <c r="AB100" s="200">
        <v>778372</v>
      </c>
      <c r="AC100" s="200">
        <v>776007</v>
      </c>
      <c r="AD100" s="200">
        <v>772671</v>
      </c>
      <c r="AE100" s="200">
        <v>768508</v>
      </c>
      <c r="AF100" s="200">
        <v>763706</v>
      </c>
      <c r="AG100" s="200">
        <v>758450</v>
      </c>
      <c r="AH100" s="200">
        <v>752897</v>
      </c>
      <c r="AI100" s="200">
        <v>747116</v>
      </c>
      <c r="AJ100" s="200">
        <v>744096</v>
      </c>
      <c r="AK100" s="200">
        <v>744998</v>
      </c>
      <c r="AL100" s="200">
        <v>747189</v>
      </c>
      <c r="AM100" s="200">
        <v>749546</v>
      </c>
      <c r="AN100" s="200">
        <v>751689</v>
      </c>
      <c r="AO100" s="200">
        <v>753571</v>
      </c>
      <c r="AP100" s="200">
        <v>755211</v>
      </c>
      <c r="AQ100" s="200">
        <v>756697</v>
      </c>
      <c r="AR100" s="200">
        <v>758014</v>
      </c>
      <c r="AS100" s="200">
        <v>759051</v>
      </c>
      <c r="AT100" s="200">
        <v>759809</v>
      </c>
      <c r="AU100" s="200">
        <v>760323</v>
      </c>
      <c r="AV100" s="200">
        <v>760562</v>
      </c>
      <c r="AW100" s="200">
        <v>760424</v>
      </c>
      <c r="AX100" s="200">
        <v>759709</v>
      </c>
      <c r="AY100" s="200">
        <v>758367</v>
      </c>
      <c r="AZ100" s="200">
        <v>756521</v>
      </c>
      <c r="BA100" s="200">
        <v>754150</v>
      </c>
      <c r="BB100" s="200">
        <v>751258</v>
      </c>
      <c r="BC100" s="200">
        <v>747932</v>
      </c>
      <c r="BD100" s="200">
        <v>744230</v>
      </c>
      <c r="BE100" s="200">
        <v>743966</v>
      </c>
      <c r="BF100" s="200">
        <v>747420</v>
      </c>
      <c r="BG100" s="200">
        <v>751115</v>
      </c>
      <c r="BH100" s="200">
        <v>755031</v>
      </c>
      <c r="BI100" s="200">
        <v>759087</v>
      </c>
      <c r="BJ100" s="200">
        <v>763252</v>
      </c>
      <c r="BK100" s="200">
        <v>785514</v>
      </c>
      <c r="BL100" s="200">
        <v>798753</v>
      </c>
      <c r="BM100" s="200">
        <v>797202</v>
      </c>
      <c r="BN100" s="200">
        <v>804567</v>
      </c>
      <c r="BO100" s="200">
        <v>808726</v>
      </c>
    </row>
    <row r="101" spans="1:67" x14ac:dyDescent="0.2">
      <c r="A101" s="200" t="s">
        <v>337</v>
      </c>
      <c r="B101" s="200" t="s">
        <v>338</v>
      </c>
      <c r="C101" s="200" t="s">
        <v>168</v>
      </c>
      <c r="D101" s="200" t="s">
        <v>169</v>
      </c>
      <c r="E101" s="200">
        <v>780138593</v>
      </c>
      <c r="F101" s="200">
        <v>789918790</v>
      </c>
      <c r="G101" s="200">
        <v>799922883</v>
      </c>
      <c r="H101" s="200">
        <v>809831666</v>
      </c>
      <c r="I101" s="200">
        <v>819716063</v>
      </c>
      <c r="J101" s="200">
        <v>829301955</v>
      </c>
      <c r="K101" s="200">
        <v>838420656</v>
      </c>
      <c r="L101" s="200">
        <v>847172799</v>
      </c>
      <c r="M101" s="200">
        <v>855824550</v>
      </c>
      <c r="N101" s="200">
        <v>864581951</v>
      </c>
      <c r="O101" s="200">
        <v>873281935</v>
      </c>
      <c r="P101" s="200">
        <v>883628458</v>
      </c>
      <c r="Q101" s="200">
        <v>892701235</v>
      </c>
      <c r="R101" s="200">
        <v>901467097</v>
      </c>
      <c r="S101" s="200">
        <v>910065838</v>
      </c>
      <c r="T101" s="200">
        <v>918459692</v>
      </c>
      <c r="U101" s="200">
        <v>926268687</v>
      </c>
      <c r="V101" s="200">
        <v>933977783</v>
      </c>
      <c r="W101" s="200">
        <v>941758606</v>
      </c>
      <c r="X101" s="200">
        <v>949816222</v>
      </c>
      <c r="Y101" s="200">
        <v>957608950</v>
      </c>
      <c r="Z101" s="200">
        <v>965344988</v>
      </c>
      <c r="AA101" s="200">
        <v>972633145</v>
      </c>
      <c r="AB101" s="200">
        <v>979407389</v>
      </c>
      <c r="AC101" s="200">
        <v>985784657</v>
      </c>
      <c r="AD101" s="200">
        <v>992224395</v>
      </c>
      <c r="AE101" s="200">
        <v>998874393</v>
      </c>
      <c r="AF101" s="200">
        <v>1005670379</v>
      </c>
      <c r="AG101" s="200">
        <v>1012656998</v>
      </c>
      <c r="AH101" s="200">
        <v>1020150995</v>
      </c>
      <c r="AI101" s="200">
        <v>1027500717</v>
      </c>
      <c r="AJ101" s="200">
        <v>1035875187</v>
      </c>
      <c r="AK101" s="200">
        <v>1044477102</v>
      </c>
      <c r="AL101" s="200">
        <v>1052626906</v>
      </c>
      <c r="AM101" s="200">
        <v>1060148248</v>
      </c>
      <c r="AN101" s="200">
        <v>1067301466</v>
      </c>
      <c r="AO101" s="200">
        <v>1074550287</v>
      </c>
      <c r="AP101" s="200">
        <v>1081668120</v>
      </c>
      <c r="AQ101" s="200">
        <v>1088601219</v>
      </c>
      <c r="AR101" s="200">
        <v>1095437130</v>
      </c>
      <c r="AS101" s="200">
        <v>1102139639</v>
      </c>
      <c r="AT101" s="200">
        <v>1108870086</v>
      </c>
      <c r="AU101" s="200">
        <v>1115681856</v>
      </c>
      <c r="AV101" s="200">
        <v>1122515138</v>
      </c>
      <c r="AW101" s="200">
        <v>1129571825</v>
      </c>
      <c r="AX101" s="200">
        <v>1136981371</v>
      </c>
      <c r="AY101" s="200">
        <v>1145510251</v>
      </c>
      <c r="AZ101" s="200">
        <v>1154791752</v>
      </c>
      <c r="BA101" s="200">
        <v>1164409232</v>
      </c>
      <c r="BB101" s="200">
        <v>1173066945</v>
      </c>
      <c r="BC101" s="200">
        <v>1180459116</v>
      </c>
      <c r="BD101" s="200">
        <v>1185474102</v>
      </c>
      <c r="BE101" s="200">
        <v>1192042103</v>
      </c>
      <c r="BF101" s="200">
        <v>1198818424</v>
      </c>
      <c r="BG101" s="200">
        <v>1205686277</v>
      </c>
      <c r="BH101" s="200">
        <v>1212444178</v>
      </c>
      <c r="BI101" s="200">
        <v>1219354936</v>
      </c>
      <c r="BJ101" s="200">
        <v>1225545879</v>
      </c>
      <c r="BK101" s="200">
        <v>1231512170</v>
      </c>
      <c r="BL101" s="200">
        <v>1236715327</v>
      </c>
      <c r="BM101" s="200">
        <v>1241726323</v>
      </c>
      <c r="BN101" s="200">
        <v>1241269526</v>
      </c>
      <c r="BO101" s="200">
        <v>1244899026</v>
      </c>
    </row>
    <row r="102" spans="1:67" x14ac:dyDescent="0.2">
      <c r="A102" s="200" t="s">
        <v>339</v>
      </c>
      <c r="B102" s="200" t="s">
        <v>340</v>
      </c>
      <c r="C102" s="200" t="s">
        <v>168</v>
      </c>
      <c r="D102" s="200" t="s">
        <v>169</v>
      </c>
      <c r="E102" s="200">
        <v>3114671</v>
      </c>
      <c r="F102" s="200">
        <v>3168100</v>
      </c>
      <c r="G102" s="200">
        <v>3305200</v>
      </c>
      <c r="H102" s="200">
        <v>3420900</v>
      </c>
      <c r="I102" s="200">
        <v>3504600</v>
      </c>
      <c r="J102" s="200">
        <v>3597900</v>
      </c>
      <c r="K102" s="200">
        <v>3629900</v>
      </c>
      <c r="L102" s="200">
        <v>3722800</v>
      </c>
      <c r="M102" s="200">
        <v>3802700</v>
      </c>
      <c r="N102" s="200">
        <v>3863900</v>
      </c>
      <c r="O102" s="200">
        <v>3959000</v>
      </c>
      <c r="P102" s="200">
        <v>4045300</v>
      </c>
      <c r="Q102" s="200">
        <v>4123600</v>
      </c>
      <c r="R102" s="200">
        <v>4241600</v>
      </c>
      <c r="S102" s="200">
        <v>4377800</v>
      </c>
      <c r="T102" s="200">
        <v>4461600</v>
      </c>
      <c r="U102" s="200">
        <v>4518000</v>
      </c>
      <c r="V102" s="200">
        <v>4583700</v>
      </c>
      <c r="W102" s="200">
        <v>4667500</v>
      </c>
      <c r="X102" s="200">
        <v>4929700</v>
      </c>
      <c r="Y102" s="200">
        <v>5063100</v>
      </c>
      <c r="Z102" s="200">
        <v>5183400</v>
      </c>
      <c r="AA102" s="200">
        <v>5264500</v>
      </c>
      <c r="AB102" s="200">
        <v>5345100</v>
      </c>
      <c r="AC102" s="200">
        <v>5397900</v>
      </c>
      <c r="AD102" s="200">
        <v>5456200</v>
      </c>
      <c r="AE102" s="200">
        <v>5524600</v>
      </c>
      <c r="AF102" s="200">
        <v>5580500</v>
      </c>
      <c r="AG102" s="200">
        <v>5627600</v>
      </c>
      <c r="AH102" s="200">
        <v>5686200</v>
      </c>
      <c r="AI102" s="200">
        <v>5704500</v>
      </c>
      <c r="AJ102" s="200">
        <v>5752000</v>
      </c>
      <c r="AK102" s="200">
        <v>5800500</v>
      </c>
      <c r="AL102" s="200">
        <v>5901000</v>
      </c>
      <c r="AM102" s="200">
        <v>6035400</v>
      </c>
      <c r="AN102" s="200">
        <v>6156100</v>
      </c>
      <c r="AO102" s="200">
        <v>6435500</v>
      </c>
      <c r="AP102" s="200">
        <v>6489300</v>
      </c>
      <c r="AQ102" s="200">
        <v>6543700</v>
      </c>
      <c r="AR102" s="200">
        <v>6606500</v>
      </c>
      <c r="AS102" s="200">
        <v>6665000</v>
      </c>
      <c r="AT102" s="200">
        <v>6714300</v>
      </c>
      <c r="AU102" s="200">
        <v>6744100</v>
      </c>
      <c r="AV102" s="200">
        <v>6730800</v>
      </c>
      <c r="AW102" s="200">
        <v>6783500</v>
      </c>
      <c r="AX102" s="200">
        <v>6813200</v>
      </c>
      <c r="AY102" s="200">
        <v>6857100</v>
      </c>
      <c r="AZ102" s="200">
        <v>6916300</v>
      </c>
      <c r="BA102" s="200">
        <v>6957800</v>
      </c>
      <c r="BB102" s="200">
        <v>6972800</v>
      </c>
      <c r="BC102" s="200">
        <v>7024200</v>
      </c>
      <c r="BD102" s="200">
        <v>7071600</v>
      </c>
      <c r="BE102" s="200">
        <v>7150100</v>
      </c>
      <c r="BF102" s="200">
        <v>7178900</v>
      </c>
      <c r="BG102" s="200">
        <v>7229500</v>
      </c>
      <c r="BH102" s="200">
        <v>7291300</v>
      </c>
      <c r="BI102" s="200">
        <v>7336600</v>
      </c>
      <c r="BJ102" s="200">
        <v>7393200</v>
      </c>
      <c r="BK102" s="200">
        <v>7452600</v>
      </c>
      <c r="BL102" s="200">
        <v>7507900</v>
      </c>
      <c r="BM102" s="200">
        <v>7481000</v>
      </c>
      <c r="BN102" s="200">
        <v>7413100</v>
      </c>
      <c r="BO102" s="200">
        <v>7346100</v>
      </c>
    </row>
    <row r="103" spans="1:67" x14ac:dyDescent="0.2">
      <c r="A103" s="200" t="s">
        <v>341</v>
      </c>
      <c r="B103" s="200" t="s">
        <v>342</v>
      </c>
      <c r="C103" s="200" t="s">
        <v>168</v>
      </c>
      <c r="D103" s="200" t="s">
        <v>169</v>
      </c>
      <c r="E103" s="200">
        <v>2078617</v>
      </c>
      <c r="F103" s="200">
        <v>2139928</v>
      </c>
      <c r="G103" s="200">
        <v>2202854</v>
      </c>
      <c r="H103" s="200">
        <v>2267708</v>
      </c>
      <c r="I103" s="200">
        <v>2334492</v>
      </c>
      <c r="J103" s="200">
        <v>2403465</v>
      </c>
      <c r="K103" s="200">
        <v>2474523</v>
      </c>
      <c r="L103" s="200">
        <v>2547497</v>
      </c>
      <c r="M103" s="200">
        <v>2622982</v>
      </c>
      <c r="N103" s="200">
        <v>2701381</v>
      </c>
      <c r="O103" s="200">
        <v>2782753</v>
      </c>
      <c r="P103" s="200">
        <v>2867501</v>
      </c>
      <c r="Q103" s="200">
        <v>2956021</v>
      </c>
      <c r="R103" s="200">
        <v>3046715</v>
      </c>
      <c r="S103" s="200">
        <v>3136539</v>
      </c>
      <c r="T103" s="200">
        <v>3231631</v>
      </c>
      <c r="U103" s="200">
        <v>3334814</v>
      </c>
      <c r="V103" s="200">
        <v>3441122</v>
      </c>
      <c r="W103" s="200">
        <v>3550368</v>
      </c>
      <c r="X103" s="200">
        <v>3662736</v>
      </c>
      <c r="Y103" s="200">
        <v>3777990</v>
      </c>
      <c r="Z103" s="200">
        <v>3895736</v>
      </c>
      <c r="AA103" s="200">
        <v>4015647</v>
      </c>
      <c r="AB103" s="200">
        <v>4137784</v>
      </c>
      <c r="AC103" s="200">
        <v>4261919</v>
      </c>
      <c r="AD103" s="200">
        <v>4387693</v>
      </c>
      <c r="AE103" s="200">
        <v>4515568</v>
      </c>
      <c r="AF103" s="200">
        <v>4645733</v>
      </c>
      <c r="AG103" s="200">
        <v>4778114</v>
      </c>
      <c r="AH103" s="200">
        <v>4913676</v>
      </c>
      <c r="AI103" s="200">
        <v>5053234</v>
      </c>
      <c r="AJ103" s="200">
        <v>5196887</v>
      </c>
      <c r="AK103" s="200">
        <v>5344774</v>
      </c>
      <c r="AL103" s="200">
        <v>5496841</v>
      </c>
      <c r="AM103" s="200">
        <v>5652934</v>
      </c>
      <c r="AN103" s="200">
        <v>5812832</v>
      </c>
      <c r="AO103" s="200">
        <v>5976550</v>
      </c>
      <c r="AP103" s="200">
        <v>6144112</v>
      </c>
      <c r="AQ103" s="200">
        <v>6308537</v>
      </c>
      <c r="AR103" s="200">
        <v>6477365</v>
      </c>
      <c r="AS103" s="200">
        <v>6656725</v>
      </c>
      <c r="AT103" s="200">
        <v>6837861</v>
      </c>
      <c r="AU103" s="200">
        <v>7019908</v>
      </c>
      <c r="AV103" s="200">
        <v>7201881</v>
      </c>
      <c r="AW103" s="200">
        <v>7383407</v>
      </c>
      <c r="AX103" s="200">
        <v>7564613</v>
      </c>
      <c r="AY103" s="200">
        <v>7745200</v>
      </c>
      <c r="AZ103" s="200">
        <v>7924462</v>
      </c>
      <c r="BA103" s="200">
        <v>8101777</v>
      </c>
      <c r="BB103" s="200">
        <v>8277302</v>
      </c>
      <c r="BC103" s="200">
        <v>8450933</v>
      </c>
      <c r="BD103" s="200">
        <v>8622504</v>
      </c>
      <c r="BE103" s="200">
        <v>8792367</v>
      </c>
      <c r="BF103" s="200">
        <v>8960657</v>
      </c>
      <c r="BG103" s="200">
        <v>9127846</v>
      </c>
      <c r="BH103" s="200">
        <v>9294505</v>
      </c>
      <c r="BI103" s="200">
        <v>9460798</v>
      </c>
      <c r="BJ103" s="200">
        <v>9626842</v>
      </c>
      <c r="BK103" s="200">
        <v>9792850</v>
      </c>
      <c r="BL103" s="200">
        <v>9958829</v>
      </c>
      <c r="BM103" s="200">
        <v>10121763</v>
      </c>
      <c r="BN103" s="200">
        <v>10278345</v>
      </c>
      <c r="BO103" s="200">
        <v>10432860</v>
      </c>
    </row>
    <row r="104" spans="1:67" x14ac:dyDescent="0.2">
      <c r="A104" s="200" t="s">
        <v>343</v>
      </c>
      <c r="B104" s="200" t="s">
        <v>344</v>
      </c>
      <c r="C104" s="200" t="s">
        <v>168</v>
      </c>
      <c r="D104" s="200" t="s">
        <v>169</v>
      </c>
      <c r="E104" s="200">
        <v>163453961</v>
      </c>
      <c r="F104" s="200">
        <v>167427839</v>
      </c>
      <c r="G104" s="200">
        <v>171555341</v>
      </c>
      <c r="H104" s="200">
        <v>175832578</v>
      </c>
      <c r="I104" s="200">
        <v>180294830</v>
      </c>
      <c r="J104" s="200">
        <v>184949176</v>
      </c>
      <c r="K104" s="200">
        <v>189744990</v>
      </c>
      <c r="L104" s="200">
        <v>194742549</v>
      </c>
      <c r="M104" s="200">
        <v>199980949</v>
      </c>
      <c r="N104" s="200">
        <v>205388448</v>
      </c>
      <c r="O104" s="200">
        <v>210973069</v>
      </c>
      <c r="P104" s="200">
        <v>216706865</v>
      </c>
      <c r="Q104" s="200">
        <v>222495959</v>
      </c>
      <c r="R104" s="200">
        <v>228507880</v>
      </c>
      <c r="S104" s="200">
        <v>234861273</v>
      </c>
      <c r="T104" s="200">
        <v>241415576</v>
      </c>
      <c r="U104" s="200">
        <v>248105304</v>
      </c>
      <c r="V104" s="200">
        <v>254798463</v>
      </c>
      <c r="W104" s="200">
        <v>262035002</v>
      </c>
      <c r="X104" s="200">
        <v>269571043</v>
      </c>
      <c r="Y104" s="200">
        <v>276049311</v>
      </c>
      <c r="Z104" s="200">
        <v>282020641</v>
      </c>
      <c r="AA104" s="200">
        <v>289043160</v>
      </c>
      <c r="AB104" s="200">
        <v>296920640</v>
      </c>
      <c r="AC104" s="200">
        <v>305097813</v>
      </c>
      <c r="AD104" s="200">
        <v>313452117</v>
      </c>
      <c r="AE104" s="200">
        <v>321846502</v>
      </c>
      <c r="AF104" s="200">
        <v>330566338</v>
      </c>
      <c r="AG104" s="200">
        <v>339527267</v>
      </c>
      <c r="AH104" s="200">
        <v>348860257</v>
      </c>
      <c r="AI104" s="200">
        <v>358121820</v>
      </c>
      <c r="AJ104" s="200">
        <v>367531126</v>
      </c>
      <c r="AK104" s="200">
        <v>378502714</v>
      </c>
      <c r="AL104" s="200">
        <v>390576688</v>
      </c>
      <c r="AM104" s="200">
        <v>402287229</v>
      </c>
      <c r="AN104" s="200">
        <v>413913354</v>
      </c>
      <c r="AO104" s="200">
        <v>425839678</v>
      </c>
      <c r="AP104" s="200">
        <v>437721228</v>
      </c>
      <c r="AQ104" s="200">
        <v>449883034</v>
      </c>
      <c r="AR104" s="200">
        <v>462533086</v>
      </c>
      <c r="AS104" s="200">
        <v>475127894</v>
      </c>
      <c r="AT104" s="200">
        <v>488040621</v>
      </c>
      <c r="AU104" s="200">
        <v>502494432</v>
      </c>
      <c r="AV104" s="200">
        <v>517663749</v>
      </c>
      <c r="AW104" s="200">
        <v>532571131</v>
      </c>
      <c r="AX104" s="200">
        <v>547936900</v>
      </c>
      <c r="AY104" s="200">
        <v>563930944</v>
      </c>
      <c r="AZ104" s="200">
        <v>579864063</v>
      </c>
      <c r="BA104" s="200">
        <v>596301357</v>
      </c>
      <c r="BB104" s="200">
        <v>613535903</v>
      </c>
      <c r="BC104" s="200">
        <v>630953183</v>
      </c>
      <c r="BD104" s="200">
        <v>648927117</v>
      </c>
      <c r="BE104" s="200">
        <v>667520863</v>
      </c>
      <c r="BF104" s="200">
        <v>686620331</v>
      </c>
      <c r="BG104" s="200">
        <v>706617213</v>
      </c>
      <c r="BH104" s="200">
        <v>727129254</v>
      </c>
      <c r="BI104" s="200">
        <v>748356635</v>
      </c>
      <c r="BJ104" s="200">
        <v>770390212</v>
      </c>
      <c r="BK104" s="200">
        <v>792615894</v>
      </c>
      <c r="BL104" s="200">
        <v>815100831</v>
      </c>
      <c r="BM104" s="200">
        <v>838066650</v>
      </c>
      <c r="BN104" s="200">
        <v>861156745</v>
      </c>
      <c r="BO104" s="200">
        <v>884288332</v>
      </c>
    </row>
    <row r="105" spans="1:67" x14ac:dyDescent="0.2">
      <c r="A105" s="200" t="s">
        <v>43</v>
      </c>
      <c r="B105" s="200" t="s">
        <v>345</v>
      </c>
      <c r="C105" s="200" t="s">
        <v>168</v>
      </c>
      <c r="D105" s="200" t="s">
        <v>169</v>
      </c>
      <c r="E105" s="200">
        <v>4140181</v>
      </c>
      <c r="F105" s="200">
        <v>4167292</v>
      </c>
      <c r="G105" s="200">
        <v>4196712</v>
      </c>
      <c r="H105" s="200">
        <v>4225675</v>
      </c>
      <c r="I105" s="200">
        <v>4252876</v>
      </c>
      <c r="J105" s="200">
        <v>4280923</v>
      </c>
      <c r="K105" s="200">
        <v>4310701</v>
      </c>
      <c r="L105" s="200">
        <v>4338683</v>
      </c>
      <c r="M105" s="200">
        <v>4365628</v>
      </c>
      <c r="N105" s="200">
        <v>4391490</v>
      </c>
      <c r="O105" s="200">
        <v>4412252</v>
      </c>
      <c r="P105" s="200">
        <v>4431275</v>
      </c>
      <c r="Q105" s="200">
        <v>4450564</v>
      </c>
      <c r="R105" s="200">
        <v>4470161</v>
      </c>
      <c r="S105" s="200">
        <v>4490660</v>
      </c>
      <c r="T105" s="200">
        <v>4512082</v>
      </c>
      <c r="U105" s="200">
        <v>4535934</v>
      </c>
      <c r="V105" s="200">
        <v>4559571</v>
      </c>
      <c r="W105" s="200">
        <v>4581085</v>
      </c>
      <c r="X105" s="200">
        <v>4594778</v>
      </c>
      <c r="Y105" s="200">
        <v>4599782</v>
      </c>
      <c r="Z105" s="200">
        <v>4611509</v>
      </c>
      <c r="AA105" s="200">
        <v>4634234</v>
      </c>
      <c r="AB105" s="200">
        <v>4658254</v>
      </c>
      <c r="AC105" s="200">
        <v>4680285</v>
      </c>
      <c r="AD105" s="200">
        <v>4701417</v>
      </c>
      <c r="AE105" s="200">
        <v>4721446</v>
      </c>
      <c r="AF105" s="200">
        <v>4739745</v>
      </c>
      <c r="AG105" s="200">
        <v>4755207</v>
      </c>
      <c r="AH105" s="200">
        <v>4767260</v>
      </c>
      <c r="AI105" s="200">
        <v>4777368</v>
      </c>
      <c r="AJ105" s="200">
        <v>4689022</v>
      </c>
      <c r="AK105" s="200">
        <v>4575818</v>
      </c>
      <c r="AL105" s="200">
        <v>4600463</v>
      </c>
      <c r="AM105" s="200">
        <v>4652024</v>
      </c>
      <c r="AN105" s="200">
        <v>4620030</v>
      </c>
      <c r="AO105" s="200">
        <v>4557097</v>
      </c>
      <c r="AP105" s="200">
        <v>4534920</v>
      </c>
      <c r="AQ105" s="200">
        <v>4532135</v>
      </c>
      <c r="AR105" s="200">
        <v>4512597</v>
      </c>
      <c r="AS105" s="200">
        <v>4468302</v>
      </c>
      <c r="AT105" s="200">
        <v>4299642</v>
      </c>
      <c r="AU105" s="200">
        <v>4302174</v>
      </c>
      <c r="AV105" s="200">
        <v>4303399</v>
      </c>
      <c r="AW105" s="200">
        <v>4304600</v>
      </c>
      <c r="AX105" s="200">
        <v>4310145</v>
      </c>
      <c r="AY105" s="200">
        <v>4311159</v>
      </c>
      <c r="AZ105" s="200">
        <v>4310217</v>
      </c>
      <c r="BA105" s="200">
        <v>4309705</v>
      </c>
      <c r="BB105" s="200">
        <v>4305181</v>
      </c>
      <c r="BC105" s="200">
        <v>4295427</v>
      </c>
      <c r="BD105" s="200">
        <v>4280622</v>
      </c>
      <c r="BE105" s="200">
        <v>4267558</v>
      </c>
      <c r="BF105" s="200">
        <v>4255689</v>
      </c>
      <c r="BG105" s="200">
        <v>4238389</v>
      </c>
      <c r="BH105" s="200">
        <v>4203604</v>
      </c>
      <c r="BI105" s="200">
        <v>4174349</v>
      </c>
      <c r="BJ105" s="200">
        <v>4124531</v>
      </c>
      <c r="BK105" s="200">
        <v>4087843</v>
      </c>
      <c r="BL105" s="200">
        <v>4065253</v>
      </c>
      <c r="BM105" s="200">
        <v>4047680</v>
      </c>
      <c r="BN105" s="200">
        <v>3879000</v>
      </c>
      <c r="BO105" s="200">
        <v>3854000</v>
      </c>
    </row>
    <row r="106" spans="1:67" x14ac:dyDescent="0.2">
      <c r="A106" s="200" t="s">
        <v>346</v>
      </c>
      <c r="B106" s="200" t="s">
        <v>347</v>
      </c>
      <c r="C106" s="200" t="s">
        <v>168</v>
      </c>
      <c r="D106" s="200" t="s">
        <v>169</v>
      </c>
      <c r="E106" s="200">
        <v>3901139</v>
      </c>
      <c r="F106" s="200">
        <v>3974934</v>
      </c>
      <c r="G106" s="200">
        <v>4049504</v>
      </c>
      <c r="H106" s="200">
        <v>4122260</v>
      </c>
      <c r="I106" s="200">
        <v>4196349</v>
      </c>
      <c r="J106" s="200">
        <v>4274348</v>
      </c>
      <c r="K106" s="200">
        <v>4352949</v>
      </c>
      <c r="L106" s="200">
        <v>4432716</v>
      </c>
      <c r="M106" s="200">
        <v>4514006</v>
      </c>
      <c r="N106" s="200">
        <v>4596642</v>
      </c>
      <c r="O106" s="200">
        <v>4680812</v>
      </c>
      <c r="P106" s="200">
        <v>4766423</v>
      </c>
      <c r="Q106" s="200">
        <v>4853117</v>
      </c>
      <c r="R106" s="200">
        <v>4940710</v>
      </c>
      <c r="S106" s="200">
        <v>5030652</v>
      </c>
      <c r="T106" s="200">
        <v>5124560</v>
      </c>
      <c r="U106" s="200">
        <v>5222342</v>
      </c>
      <c r="V106" s="200">
        <v>5323827</v>
      </c>
      <c r="W106" s="200">
        <v>5428667</v>
      </c>
      <c r="X106" s="200">
        <v>5536423</v>
      </c>
      <c r="Y106" s="200">
        <v>5646676</v>
      </c>
      <c r="Z106" s="200">
        <v>5760197</v>
      </c>
      <c r="AA106" s="200">
        <v>5877684</v>
      </c>
      <c r="AB106" s="200">
        <v>5997739</v>
      </c>
      <c r="AC106" s="200">
        <v>6119932</v>
      </c>
      <c r="AD106" s="200">
        <v>6245539</v>
      </c>
      <c r="AE106" s="200">
        <v>6375097</v>
      </c>
      <c r="AF106" s="200">
        <v>6508349</v>
      </c>
      <c r="AG106" s="200">
        <v>6644959</v>
      </c>
      <c r="AH106" s="200">
        <v>6784161</v>
      </c>
      <c r="AI106" s="200">
        <v>6925331</v>
      </c>
      <c r="AJ106" s="200">
        <v>7066055</v>
      </c>
      <c r="AK106" s="200">
        <v>7205780</v>
      </c>
      <c r="AL106" s="200">
        <v>7345940</v>
      </c>
      <c r="AM106" s="200">
        <v>7486091</v>
      </c>
      <c r="AN106" s="200">
        <v>7627316</v>
      </c>
      <c r="AO106" s="200">
        <v>7770593</v>
      </c>
      <c r="AP106" s="200">
        <v>7915172</v>
      </c>
      <c r="AQ106" s="200">
        <v>8060896</v>
      </c>
      <c r="AR106" s="200">
        <v>8208941</v>
      </c>
      <c r="AS106" s="200">
        <v>8360225</v>
      </c>
      <c r="AT106" s="200">
        <v>8511728</v>
      </c>
      <c r="AU106" s="200">
        <v>8661546</v>
      </c>
      <c r="AV106" s="200">
        <v>8812245</v>
      </c>
      <c r="AW106" s="200">
        <v>8961489</v>
      </c>
      <c r="AX106" s="200">
        <v>9111900</v>
      </c>
      <c r="AY106" s="200">
        <v>9266288</v>
      </c>
      <c r="AZ106" s="200">
        <v>9420826</v>
      </c>
      <c r="BA106" s="200">
        <v>9575247</v>
      </c>
      <c r="BB106" s="200">
        <v>9730638</v>
      </c>
      <c r="BC106" s="200">
        <v>9842880</v>
      </c>
      <c r="BD106" s="200">
        <v>9954312</v>
      </c>
      <c r="BE106" s="200">
        <v>10108539</v>
      </c>
      <c r="BF106" s="200">
        <v>10261206</v>
      </c>
      <c r="BG106" s="200">
        <v>10412740</v>
      </c>
      <c r="BH106" s="200">
        <v>10563757</v>
      </c>
      <c r="BI106" s="200">
        <v>10713849</v>
      </c>
      <c r="BJ106" s="200">
        <v>10863543</v>
      </c>
      <c r="BK106" s="200">
        <v>11012421</v>
      </c>
      <c r="BL106" s="200">
        <v>11160438</v>
      </c>
      <c r="BM106" s="200">
        <v>11306801</v>
      </c>
      <c r="BN106" s="200">
        <v>11447569</v>
      </c>
      <c r="BO106" s="200">
        <v>11584996</v>
      </c>
    </row>
    <row r="107" spans="1:67" x14ac:dyDescent="0.2">
      <c r="A107" s="200" t="s">
        <v>40</v>
      </c>
      <c r="B107" s="200" t="s">
        <v>348</v>
      </c>
      <c r="C107" s="200" t="s">
        <v>168</v>
      </c>
      <c r="D107" s="200" t="s">
        <v>169</v>
      </c>
      <c r="E107" s="200">
        <v>9983967</v>
      </c>
      <c r="F107" s="200">
        <v>10029321</v>
      </c>
      <c r="G107" s="200">
        <v>10061734</v>
      </c>
      <c r="H107" s="200">
        <v>10087947</v>
      </c>
      <c r="I107" s="200">
        <v>10119835</v>
      </c>
      <c r="J107" s="200">
        <v>10147935</v>
      </c>
      <c r="K107" s="200">
        <v>10178653</v>
      </c>
      <c r="L107" s="200">
        <v>10216604</v>
      </c>
      <c r="M107" s="200">
        <v>10255815</v>
      </c>
      <c r="N107" s="200">
        <v>10298723</v>
      </c>
      <c r="O107" s="200">
        <v>10337910</v>
      </c>
      <c r="P107" s="200">
        <v>10367537</v>
      </c>
      <c r="Q107" s="200">
        <v>10398489</v>
      </c>
      <c r="R107" s="200">
        <v>10432055</v>
      </c>
      <c r="S107" s="200">
        <v>10478720</v>
      </c>
      <c r="T107" s="200">
        <v>10540525</v>
      </c>
      <c r="U107" s="200">
        <v>10598677</v>
      </c>
      <c r="V107" s="200">
        <v>10648031</v>
      </c>
      <c r="W107" s="200">
        <v>10684822</v>
      </c>
      <c r="X107" s="200">
        <v>10704152</v>
      </c>
      <c r="Y107" s="200">
        <v>10711122</v>
      </c>
      <c r="Z107" s="200">
        <v>10711848</v>
      </c>
      <c r="AA107" s="200">
        <v>10705535</v>
      </c>
      <c r="AB107" s="200">
        <v>10689463</v>
      </c>
      <c r="AC107" s="200">
        <v>10668095</v>
      </c>
      <c r="AD107" s="200">
        <v>10648713</v>
      </c>
      <c r="AE107" s="200">
        <v>10630564</v>
      </c>
      <c r="AF107" s="200">
        <v>10612741</v>
      </c>
      <c r="AG107" s="200">
        <v>10596487</v>
      </c>
      <c r="AH107" s="200">
        <v>10481719</v>
      </c>
      <c r="AI107" s="200">
        <v>10373988</v>
      </c>
      <c r="AJ107" s="200">
        <v>10373400</v>
      </c>
      <c r="AK107" s="200">
        <v>10369341</v>
      </c>
      <c r="AL107" s="200">
        <v>10357523</v>
      </c>
      <c r="AM107" s="200">
        <v>10343355</v>
      </c>
      <c r="AN107" s="200">
        <v>10328965</v>
      </c>
      <c r="AO107" s="200">
        <v>10311238</v>
      </c>
      <c r="AP107" s="200">
        <v>10290486</v>
      </c>
      <c r="AQ107" s="200">
        <v>10266570</v>
      </c>
      <c r="AR107" s="200">
        <v>10237530</v>
      </c>
      <c r="AS107" s="200">
        <v>10210971</v>
      </c>
      <c r="AT107" s="200">
        <v>10187576</v>
      </c>
      <c r="AU107" s="200">
        <v>10158608</v>
      </c>
      <c r="AV107" s="200">
        <v>10129552</v>
      </c>
      <c r="AW107" s="200">
        <v>10107146</v>
      </c>
      <c r="AX107" s="200">
        <v>10087065</v>
      </c>
      <c r="AY107" s="200">
        <v>10071370</v>
      </c>
      <c r="AZ107" s="200">
        <v>10055780</v>
      </c>
      <c r="BA107" s="200">
        <v>10038188</v>
      </c>
      <c r="BB107" s="200">
        <v>10022650</v>
      </c>
      <c r="BC107" s="200">
        <v>10000023</v>
      </c>
      <c r="BD107" s="200">
        <v>9971727</v>
      </c>
      <c r="BE107" s="200">
        <v>9920362</v>
      </c>
      <c r="BF107" s="200">
        <v>9893082</v>
      </c>
      <c r="BG107" s="200">
        <v>9866468</v>
      </c>
      <c r="BH107" s="200">
        <v>9843028</v>
      </c>
      <c r="BI107" s="200">
        <v>9814023</v>
      </c>
      <c r="BJ107" s="200">
        <v>9787966</v>
      </c>
      <c r="BK107" s="200">
        <v>9775564</v>
      </c>
      <c r="BL107" s="200">
        <v>9771141</v>
      </c>
      <c r="BM107" s="200">
        <v>9750149</v>
      </c>
      <c r="BN107" s="200">
        <v>9709891</v>
      </c>
      <c r="BO107" s="200">
        <v>9683505</v>
      </c>
    </row>
    <row r="108" spans="1:67" x14ac:dyDescent="0.2">
      <c r="A108" s="200" t="s">
        <v>349</v>
      </c>
      <c r="B108" s="200" t="s">
        <v>350</v>
      </c>
      <c r="C108" s="200" t="s">
        <v>168</v>
      </c>
      <c r="D108" s="200" t="s">
        <v>169</v>
      </c>
      <c r="E108" s="200">
        <v>1904346683</v>
      </c>
      <c r="F108" s="200">
        <v>1926042536</v>
      </c>
      <c r="G108" s="200">
        <v>1960606353</v>
      </c>
      <c r="H108" s="200">
        <v>2007060959</v>
      </c>
      <c r="I108" s="200">
        <v>2053555416</v>
      </c>
      <c r="J108" s="200">
        <v>2100537138</v>
      </c>
      <c r="K108" s="200">
        <v>2150132295</v>
      </c>
      <c r="L108" s="200">
        <v>2199465757</v>
      </c>
      <c r="M108" s="200">
        <v>2250275429</v>
      </c>
      <c r="N108" s="200">
        <v>2303176093</v>
      </c>
      <c r="O108" s="200">
        <v>2357214919</v>
      </c>
      <c r="P108" s="200">
        <v>2412347838</v>
      </c>
      <c r="Q108" s="200">
        <v>2466417742</v>
      </c>
      <c r="R108" s="200">
        <v>2520234213</v>
      </c>
      <c r="S108" s="200">
        <v>2573217828</v>
      </c>
      <c r="T108" s="200">
        <v>2624579934</v>
      </c>
      <c r="U108" s="200">
        <v>2675380390</v>
      </c>
      <c r="V108" s="200">
        <v>2725378600</v>
      </c>
      <c r="W108" s="200">
        <v>2775385281</v>
      </c>
      <c r="X108" s="200">
        <v>2826107994</v>
      </c>
      <c r="Y108" s="200">
        <v>2877606021</v>
      </c>
      <c r="Z108" s="200">
        <v>2930839842</v>
      </c>
      <c r="AA108" s="200">
        <v>2986590983</v>
      </c>
      <c r="AB108" s="200">
        <v>3042642812</v>
      </c>
      <c r="AC108" s="200">
        <v>3098522669</v>
      </c>
      <c r="AD108" s="200">
        <v>3155346593</v>
      </c>
      <c r="AE108" s="200">
        <v>3214034939</v>
      </c>
      <c r="AF108" s="200">
        <v>3274474604</v>
      </c>
      <c r="AG108" s="200">
        <v>3335241965</v>
      </c>
      <c r="AH108" s="200">
        <v>3395099883</v>
      </c>
      <c r="AI108" s="200">
        <v>3454425770</v>
      </c>
      <c r="AJ108" s="200">
        <v>3512455528</v>
      </c>
      <c r="AK108" s="200">
        <v>3567767393</v>
      </c>
      <c r="AL108" s="200">
        <v>3621503071</v>
      </c>
      <c r="AM108" s="200">
        <v>3674720648</v>
      </c>
      <c r="AN108" s="200">
        <v>3727380975</v>
      </c>
      <c r="AO108" s="200">
        <v>3779600328</v>
      </c>
      <c r="AP108" s="200">
        <v>3831608284</v>
      </c>
      <c r="AQ108" s="200">
        <v>3882839036</v>
      </c>
      <c r="AR108" s="200">
        <v>3932457638</v>
      </c>
      <c r="AS108" s="200">
        <v>3980362565</v>
      </c>
      <c r="AT108" s="200">
        <v>4027427875</v>
      </c>
      <c r="AU108" s="200">
        <v>4073344085</v>
      </c>
      <c r="AV108" s="200">
        <v>4118689510</v>
      </c>
      <c r="AW108" s="200">
        <v>4164013241</v>
      </c>
      <c r="AX108" s="200">
        <v>4208938572</v>
      </c>
      <c r="AY108" s="200">
        <v>4252600296</v>
      </c>
      <c r="AZ108" s="200">
        <v>4295135714</v>
      </c>
      <c r="BA108" s="200">
        <v>4338335015</v>
      </c>
      <c r="BB108" s="200">
        <v>4382233995</v>
      </c>
      <c r="BC108" s="200">
        <v>4425837971</v>
      </c>
      <c r="BD108" s="200">
        <v>4471134545</v>
      </c>
      <c r="BE108" s="200">
        <v>4519075289</v>
      </c>
      <c r="BF108" s="200">
        <v>4568406106</v>
      </c>
      <c r="BG108" s="200">
        <v>4617515110</v>
      </c>
      <c r="BH108" s="200">
        <v>4665080901</v>
      </c>
      <c r="BI108" s="200">
        <v>4710745609</v>
      </c>
      <c r="BJ108" s="200">
        <v>4755029370</v>
      </c>
      <c r="BK108" s="200">
        <v>4795958028</v>
      </c>
      <c r="BL108" s="200">
        <v>4833831131</v>
      </c>
      <c r="BM108" s="200">
        <v>4867842440</v>
      </c>
      <c r="BN108" s="200">
        <v>4895306842</v>
      </c>
      <c r="BO108" s="200">
        <v>4914355242</v>
      </c>
    </row>
    <row r="109" spans="1:67" x14ac:dyDescent="0.2">
      <c r="A109" s="200" t="s">
        <v>351</v>
      </c>
      <c r="B109" s="200" t="s">
        <v>352</v>
      </c>
      <c r="C109" s="200" t="s">
        <v>168</v>
      </c>
      <c r="D109" s="200" t="s">
        <v>169</v>
      </c>
      <c r="E109" s="200">
        <v>2297972283</v>
      </c>
      <c r="F109" s="200">
        <v>2329503799</v>
      </c>
      <c r="G109" s="200">
        <v>2374276327</v>
      </c>
      <c r="H109" s="200">
        <v>2431314278</v>
      </c>
      <c r="I109" s="200">
        <v>2488809469</v>
      </c>
      <c r="J109" s="200">
        <v>2547220471</v>
      </c>
      <c r="K109" s="200">
        <v>2608583276</v>
      </c>
      <c r="L109" s="200">
        <v>2670092279</v>
      </c>
      <c r="M109" s="200">
        <v>2733532608</v>
      </c>
      <c r="N109" s="200">
        <v>2799372212</v>
      </c>
      <c r="O109" s="200">
        <v>2866379293</v>
      </c>
      <c r="P109" s="200">
        <v>2933804351</v>
      </c>
      <c r="Q109" s="200">
        <v>3000609403</v>
      </c>
      <c r="R109" s="200">
        <v>3068507571</v>
      </c>
      <c r="S109" s="200">
        <v>3136139717</v>
      </c>
      <c r="T109" s="200">
        <v>3202366239</v>
      </c>
      <c r="U109" s="200">
        <v>3268150880</v>
      </c>
      <c r="V109" s="200">
        <v>3333671715</v>
      </c>
      <c r="W109" s="200">
        <v>3400306889</v>
      </c>
      <c r="X109" s="200">
        <v>3468586480</v>
      </c>
      <c r="Y109" s="200">
        <v>3537803261</v>
      </c>
      <c r="Z109" s="200">
        <v>3609060683</v>
      </c>
      <c r="AA109" s="200">
        <v>3683951411</v>
      </c>
      <c r="AB109" s="200">
        <v>3759700941</v>
      </c>
      <c r="AC109" s="200">
        <v>3835415425</v>
      </c>
      <c r="AD109" s="200">
        <v>3912715182</v>
      </c>
      <c r="AE109" s="200">
        <v>3992266322</v>
      </c>
      <c r="AF109" s="200">
        <v>4073992562</v>
      </c>
      <c r="AG109" s="200">
        <v>4156275472</v>
      </c>
      <c r="AH109" s="200">
        <v>4238116885</v>
      </c>
      <c r="AI109" s="200">
        <v>4319686835</v>
      </c>
      <c r="AJ109" s="200">
        <v>4400104121</v>
      </c>
      <c r="AK109" s="200">
        <v>4478741276</v>
      </c>
      <c r="AL109" s="200">
        <v>4556953494</v>
      </c>
      <c r="AM109" s="200">
        <v>4634770438</v>
      </c>
      <c r="AN109" s="200">
        <v>4712144657</v>
      </c>
      <c r="AO109" s="200">
        <v>4789545395</v>
      </c>
      <c r="AP109" s="200">
        <v>4866752668</v>
      </c>
      <c r="AQ109" s="200">
        <v>4943424234</v>
      </c>
      <c r="AR109" s="200">
        <v>5019066614</v>
      </c>
      <c r="AS109" s="200">
        <v>5093905754</v>
      </c>
      <c r="AT109" s="200">
        <v>5168706338</v>
      </c>
      <c r="AU109" s="200">
        <v>5243283354</v>
      </c>
      <c r="AV109" s="200">
        <v>5317576423</v>
      </c>
      <c r="AW109" s="200">
        <v>5391795246</v>
      </c>
      <c r="AX109" s="200">
        <v>5465994258</v>
      </c>
      <c r="AY109" s="200">
        <v>5539726956</v>
      </c>
      <c r="AZ109" s="200">
        <v>5612900975</v>
      </c>
      <c r="BA109" s="200">
        <v>5686803916</v>
      </c>
      <c r="BB109" s="200">
        <v>5762172064</v>
      </c>
      <c r="BC109" s="200">
        <v>5838773450</v>
      </c>
      <c r="BD109" s="200">
        <v>5917666583</v>
      </c>
      <c r="BE109" s="200">
        <v>5998533722</v>
      </c>
      <c r="BF109" s="200">
        <v>6079930346</v>
      </c>
      <c r="BG109" s="200">
        <v>6161220418</v>
      </c>
      <c r="BH109" s="200">
        <v>6241658900</v>
      </c>
      <c r="BI109" s="200">
        <v>6321546801</v>
      </c>
      <c r="BJ109" s="200">
        <v>6401430493</v>
      </c>
      <c r="BK109" s="200">
        <v>6479097568</v>
      </c>
      <c r="BL109" s="200">
        <v>6554880543</v>
      </c>
      <c r="BM109" s="200">
        <v>6628068247</v>
      </c>
      <c r="BN109" s="200">
        <v>6695340280</v>
      </c>
      <c r="BO109" s="200">
        <v>6754326592</v>
      </c>
    </row>
    <row r="110" spans="1:67" x14ac:dyDescent="0.2">
      <c r="A110" s="200" t="s">
        <v>353</v>
      </c>
      <c r="B110" s="200" t="s">
        <v>354</v>
      </c>
      <c r="C110" s="200" t="s">
        <v>168</v>
      </c>
      <c r="D110" s="200" t="s">
        <v>169</v>
      </c>
      <c r="E110" s="200">
        <v>393625600</v>
      </c>
      <c r="F110" s="200">
        <v>403461263</v>
      </c>
      <c r="G110" s="200">
        <v>413669974</v>
      </c>
      <c r="H110" s="200">
        <v>424253319</v>
      </c>
      <c r="I110" s="200">
        <v>435254053</v>
      </c>
      <c r="J110" s="200">
        <v>446683333</v>
      </c>
      <c r="K110" s="200">
        <v>458450981</v>
      </c>
      <c r="L110" s="200">
        <v>470626522</v>
      </c>
      <c r="M110" s="200">
        <v>483257179</v>
      </c>
      <c r="N110" s="200">
        <v>496196119</v>
      </c>
      <c r="O110" s="200">
        <v>509164374</v>
      </c>
      <c r="P110" s="200">
        <v>521456513</v>
      </c>
      <c r="Q110" s="200">
        <v>534191661</v>
      </c>
      <c r="R110" s="200">
        <v>548273358</v>
      </c>
      <c r="S110" s="200">
        <v>562921889</v>
      </c>
      <c r="T110" s="200">
        <v>577786305</v>
      </c>
      <c r="U110" s="200">
        <v>592770490</v>
      </c>
      <c r="V110" s="200">
        <v>608293115</v>
      </c>
      <c r="W110" s="200">
        <v>624921608</v>
      </c>
      <c r="X110" s="200">
        <v>642478486</v>
      </c>
      <c r="Y110" s="200">
        <v>660197240</v>
      </c>
      <c r="Z110" s="200">
        <v>678220841</v>
      </c>
      <c r="AA110" s="200">
        <v>697360428</v>
      </c>
      <c r="AB110" s="200">
        <v>717058129</v>
      </c>
      <c r="AC110" s="200">
        <v>736892756</v>
      </c>
      <c r="AD110" s="200">
        <v>757368589</v>
      </c>
      <c r="AE110" s="200">
        <v>778231383</v>
      </c>
      <c r="AF110" s="200">
        <v>799517958</v>
      </c>
      <c r="AG110" s="200">
        <v>821033507</v>
      </c>
      <c r="AH110" s="200">
        <v>843017002</v>
      </c>
      <c r="AI110" s="200">
        <v>865261065</v>
      </c>
      <c r="AJ110" s="200">
        <v>887648593</v>
      </c>
      <c r="AK110" s="200">
        <v>910973883</v>
      </c>
      <c r="AL110" s="200">
        <v>935450423</v>
      </c>
      <c r="AM110" s="200">
        <v>960049790</v>
      </c>
      <c r="AN110" s="200">
        <v>984763682</v>
      </c>
      <c r="AO110" s="200">
        <v>1009945067</v>
      </c>
      <c r="AP110" s="200">
        <v>1035144384</v>
      </c>
      <c r="AQ110" s="200">
        <v>1060585198</v>
      </c>
      <c r="AR110" s="200">
        <v>1086608976</v>
      </c>
      <c r="AS110" s="200">
        <v>1113543189</v>
      </c>
      <c r="AT110" s="200">
        <v>1141278463</v>
      </c>
      <c r="AU110" s="200">
        <v>1169939269</v>
      </c>
      <c r="AV110" s="200">
        <v>1198886913</v>
      </c>
      <c r="AW110" s="200">
        <v>1227782005</v>
      </c>
      <c r="AX110" s="200">
        <v>1257055686</v>
      </c>
      <c r="AY110" s="200">
        <v>1287126660</v>
      </c>
      <c r="AZ110" s="200">
        <v>1317765261</v>
      </c>
      <c r="BA110" s="200">
        <v>1348468901</v>
      </c>
      <c r="BB110" s="200">
        <v>1379938069</v>
      </c>
      <c r="BC110" s="200">
        <v>1412935479</v>
      </c>
      <c r="BD110" s="200">
        <v>1446532038</v>
      </c>
      <c r="BE110" s="200">
        <v>1479458433</v>
      </c>
      <c r="BF110" s="200">
        <v>1511524240</v>
      </c>
      <c r="BG110" s="200">
        <v>1543705308</v>
      </c>
      <c r="BH110" s="200">
        <v>1576577999</v>
      </c>
      <c r="BI110" s="200">
        <v>1610801192</v>
      </c>
      <c r="BJ110" s="200">
        <v>1646401123</v>
      </c>
      <c r="BK110" s="200">
        <v>1683139540</v>
      </c>
      <c r="BL110" s="200">
        <v>1721049412</v>
      </c>
      <c r="BM110" s="200">
        <v>1760225807</v>
      </c>
      <c r="BN110" s="200">
        <v>1800033438</v>
      </c>
      <c r="BO110" s="200">
        <v>1839971350</v>
      </c>
    </row>
    <row r="111" spans="1:67" x14ac:dyDescent="0.2">
      <c r="A111" s="200" t="s">
        <v>355</v>
      </c>
      <c r="B111" s="200" t="s">
        <v>356</v>
      </c>
      <c r="C111" s="200" t="s">
        <v>168</v>
      </c>
      <c r="D111" s="200" t="s">
        <v>169</v>
      </c>
      <c r="E111" s="200">
        <v>120380760</v>
      </c>
      <c r="F111" s="200">
        <v>123340386</v>
      </c>
      <c r="G111" s="200">
        <v>126404800</v>
      </c>
      <c r="H111" s="200">
        <v>129620425</v>
      </c>
      <c r="I111" s="200">
        <v>132967846</v>
      </c>
      <c r="J111" s="200">
        <v>136452685</v>
      </c>
      <c r="K111" s="200">
        <v>140064295</v>
      </c>
      <c r="L111" s="200">
        <v>143768745</v>
      </c>
      <c r="M111" s="200">
        <v>147587480</v>
      </c>
      <c r="N111" s="200">
        <v>151541193</v>
      </c>
      <c r="O111" s="200">
        <v>155624492</v>
      </c>
      <c r="P111" s="200">
        <v>159733122</v>
      </c>
      <c r="Q111" s="200">
        <v>163971973</v>
      </c>
      <c r="R111" s="200">
        <v>168493744</v>
      </c>
      <c r="S111" s="200">
        <v>173258876</v>
      </c>
      <c r="T111" s="200">
        <v>178302609</v>
      </c>
      <c r="U111" s="200">
        <v>183596504</v>
      </c>
      <c r="V111" s="200">
        <v>189140778</v>
      </c>
      <c r="W111" s="200">
        <v>194898741</v>
      </c>
      <c r="X111" s="200">
        <v>201038256</v>
      </c>
      <c r="Y111" s="200">
        <v>208214579</v>
      </c>
      <c r="Z111" s="200">
        <v>215974148</v>
      </c>
      <c r="AA111" s="200">
        <v>223423864</v>
      </c>
      <c r="AB111" s="200">
        <v>230352378</v>
      </c>
      <c r="AC111" s="200">
        <v>237102216</v>
      </c>
      <c r="AD111" s="200">
        <v>244392341</v>
      </c>
      <c r="AE111" s="200">
        <v>252086615</v>
      </c>
      <c r="AF111" s="200">
        <v>259986149</v>
      </c>
      <c r="AG111" s="200">
        <v>268068057</v>
      </c>
      <c r="AH111" s="200">
        <v>276216577</v>
      </c>
      <c r="AI111" s="200">
        <v>284421830</v>
      </c>
      <c r="AJ111" s="200">
        <v>292714523</v>
      </c>
      <c r="AK111" s="200">
        <v>300471959</v>
      </c>
      <c r="AL111" s="200">
        <v>308233041</v>
      </c>
      <c r="AM111" s="200">
        <v>316476824</v>
      </c>
      <c r="AN111" s="200">
        <v>324995506</v>
      </c>
      <c r="AO111" s="200">
        <v>333878799</v>
      </c>
      <c r="AP111" s="200">
        <v>342814697</v>
      </c>
      <c r="AQ111" s="200">
        <v>351849692</v>
      </c>
      <c r="AR111" s="200">
        <v>361007750</v>
      </c>
      <c r="AS111" s="200">
        <v>370910722</v>
      </c>
      <c r="AT111" s="200">
        <v>381142622</v>
      </c>
      <c r="AU111" s="200">
        <v>390704440</v>
      </c>
      <c r="AV111" s="200">
        <v>399995493</v>
      </c>
      <c r="AW111" s="200">
        <v>409622323</v>
      </c>
      <c r="AX111" s="200">
        <v>419337831</v>
      </c>
      <c r="AY111" s="200">
        <v>429250772</v>
      </c>
      <c r="AZ111" s="200">
        <v>439576756</v>
      </c>
      <c r="BA111" s="200">
        <v>450269469</v>
      </c>
      <c r="BB111" s="200">
        <v>461410153</v>
      </c>
      <c r="BC111" s="200">
        <v>473204510</v>
      </c>
      <c r="BD111" s="200">
        <v>484919898</v>
      </c>
      <c r="BE111" s="200">
        <v>495868522</v>
      </c>
      <c r="BF111" s="200">
        <v>506443358</v>
      </c>
      <c r="BG111" s="200">
        <v>516900084</v>
      </c>
      <c r="BH111" s="200">
        <v>527175885</v>
      </c>
      <c r="BI111" s="200">
        <v>537358412</v>
      </c>
      <c r="BJ111" s="200">
        <v>547984961</v>
      </c>
      <c r="BK111" s="200">
        <v>559155599</v>
      </c>
      <c r="BL111" s="200">
        <v>570633332</v>
      </c>
      <c r="BM111" s="200">
        <v>582637127</v>
      </c>
      <c r="BN111" s="200">
        <v>595016031</v>
      </c>
      <c r="BO111" s="200">
        <v>607735968</v>
      </c>
    </row>
    <row r="112" spans="1:67" x14ac:dyDescent="0.2">
      <c r="A112" s="200" t="s">
        <v>357</v>
      </c>
      <c r="B112" s="200" t="s">
        <v>358</v>
      </c>
      <c r="C112" s="200" t="s">
        <v>168</v>
      </c>
      <c r="D112" s="200" t="s">
        <v>169</v>
      </c>
      <c r="E112" s="200">
        <v>88382881</v>
      </c>
      <c r="F112" s="200">
        <v>90816938</v>
      </c>
      <c r="G112" s="200">
        <v>93345489</v>
      </c>
      <c r="H112" s="200">
        <v>95962527</v>
      </c>
      <c r="I112" s="200">
        <v>98675061</v>
      </c>
      <c r="J112" s="200">
        <v>101157868</v>
      </c>
      <c r="K112" s="200">
        <v>103561105</v>
      </c>
      <c r="L112" s="200">
        <v>106260749</v>
      </c>
      <c r="M112" s="200">
        <v>109138723</v>
      </c>
      <c r="N112" s="200">
        <v>112149246</v>
      </c>
      <c r="O112" s="200">
        <v>115228394</v>
      </c>
      <c r="P112" s="200">
        <v>118347135</v>
      </c>
      <c r="Q112" s="200">
        <v>121504145</v>
      </c>
      <c r="R112" s="200">
        <v>124709058</v>
      </c>
      <c r="S112" s="200">
        <v>127945196</v>
      </c>
      <c r="T112" s="200">
        <v>131213215</v>
      </c>
      <c r="U112" s="200">
        <v>134521025</v>
      </c>
      <c r="V112" s="200">
        <v>137861540</v>
      </c>
      <c r="W112" s="200">
        <v>141250964</v>
      </c>
      <c r="X112" s="200">
        <v>144693087</v>
      </c>
      <c r="Y112" s="200">
        <v>148177096</v>
      </c>
      <c r="Z112" s="200">
        <v>151686337</v>
      </c>
      <c r="AA112" s="200">
        <v>155228658</v>
      </c>
      <c r="AB112" s="200">
        <v>158790611</v>
      </c>
      <c r="AC112" s="200">
        <v>162331962</v>
      </c>
      <c r="AD112" s="200">
        <v>165791694</v>
      </c>
      <c r="AE112" s="200">
        <v>169135273</v>
      </c>
      <c r="AF112" s="200">
        <v>172421390</v>
      </c>
      <c r="AG112" s="200">
        <v>175694647</v>
      </c>
      <c r="AH112" s="200">
        <v>178949174</v>
      </c>
      <c r="AI112" s="200">
        <v>182159874</v>
      </c>
      <c r="AJ112" s="200">
        <v>185361228</v>
      </c>
      <c r="AK112" s="200">
        <v>188558416</v>
      </c>
      <c r="AL112" s="200">
        <v>191737287</v>
      </c>
      <c r="AM112" s="200">
        <v>194928533</v>
      </c>
      <c r="AN112" s="200">
        <v>198140162</v>
      </c>
      <c r="AO112" s="200">
        <v>201373791</v>
      </c>
      <c r="AP112" s="200">
        <v>204628007</v>
      </c>
      <c r="AQ112" s="200">
        <v>207855486</v>
      </c>
      <c r="AR112" s="200">
        <v>210996910</v>
      </c>
      <c r="AS112" s="200">
        <v>214072421</v>
      </c>
      <c r="AT112" s="200">
        <v>217112437</v>
      </c>
      <c r="AU112" s="200">
        <v>220115092</v>
      </c>
      <c r="AV112" s="200">
        <v>223080121</v>
      </c>
      <c r="AW112" s="200">
        <v>225938595</v>
      </c>
      <c r="AX112" s="200">
        <v>228805144</v>
      </c>
      <c r="AY112" s="200">
        <v>231797427</v>
      </c>
      <c r="AZ112" s="200">
        <v>234858289</v>
      </c>
      <c r="BA112" s="200">
        <v>237936543</v>
      </c>
      <c r="BB112" s="200">
        <v>240981299</v>
      </c>
      <c r="BC112" s="200">
        <v>244016173</v>
      </c>
      <c r="BD112" s="200">
        <v>247099697</v>
      </c>
      <c r="BE112" s="200">
        <v>250222695</v>
      </c>
      <c r="BF112" s="200">
        <v>253275918</v>
      </c>
      <c r="BG112" s="200">
        <v>256229761</v>
      </c>
      <c r="BH112" s="200">
        <v>259091970</v>
      </c>
      <c r="BI112" s="200">
        <v>261850182</v>
      </c>
      <c r="BJ112" s="200">
        <v>264498852</v>
      </c>
      <c r="BK112" s="200">
        <v>267066843</v>
      </c>
      <c r="BL112" s="200">
        <v>269582878</v>
      </c>
      <c r="BM112" s="200">
        <v>271857970</v>
      </c>
      <c r="BN112" s="200">
        <v>273753191</v>
      </c>
      <c r="BO112" s="200">
        <v>275501339</v>
      </c>
    </row>
    <row r="113" spans="1:67" x14ac:dyDescent="0.2">
      <c r="A113" s="200" t="s">
        <v>359</v>
      </c>
      <c r="B113" s="200" t="s">
        <v>360</v>
      </c>
      <c r="C113" s="200" t="s">
        <v>168</v>
      </c>
      <c r="D113" s="200" t="s">
        <v>169</v>
      </c>
      <c r="E113" s="200">
        <v>273244840</v>
      </c>
      <c r="F113" s="200">
        <v>280120877</v>
      </c>
      <c r="G113" s="200">
        <v>287265174</v>
      </c>
      <c r="H113" s="200">
        <v>294632894</v>
      </c>
      <c r="I113" s="200">
        <v>302286207</v>
      </c>
      <c r="J113" s="200">
        <v>310230648</v>
      </c>
      <c r="K113" s="200">
        <v>318386686</v>
      </c>
      <c r="L113" s="200">
        <v>326857777</v>
      </c>
      <c r="M113" s="200">
        <v>335669699</v>
      </c>
      <c r="N113" s="200">
        <v>344654926</v>
      </c>
      <c r="O113" s="200">
        <v>353539882</v>
      </c>
      <c r="P113" s="200">
        <v>361723391</v>
      </c>
      <c r="Q113" s="200">
        <v>370219688</v>
      </c>
      <c r="R113" s="200">
        <v>379779614</v>
      </c>
      <c r="S113" s="200">
        <v>389663013</v>
      </c>
      <c r="T113" s="200">
        <v>399483696</v>
      </c>
      <c r="U113" s="200">
        <v>409173986</v>
      </c>
      <c r="V113" s="200">
        <v>419152337</v>
      </c>
      <c r="W113" s="200">
        <v>430022867</v>
      </c>
      <c r="X113" s="200">
        <v>441440230</v>
      </c>
      <c r="Y113" s="200">
        <v>451982661</v>
      </c>
      <c r="Z113" s="200">
        <v>462246693</v>
      </c>
      <c r="AA113" s="200">
        <v>473936564</v>
      </c>
      <c r="AB113" s="200">
        <v>486705751</v>
      </c>
      <c r="AC113" s="200">
        <v>499790540</v>
      </c>
      <c r="AD113" s="200">
        <v>512976248</v>
      </c>
      <c r="AE113" s="200">
        <v>526144768</v>
      </c>
      <c r="AF113" s="200">
        <v>539531809</v>
      </c>
      <c r="AG113" s="200">
        <v>552965450</v>
      </c>
      <c r="AH113" s="200">
        <v>566800425</v>
      </c>
      <c r="AI113" s="200">
        <v>580839235</v>
      </c>
      <c r="AJ113" s="200">
        <v>594934070</v>
      </c>
      <c r="AK113" s="200">
        <v>610501924</v>
      </c>
      <c r="AL113" s="200">
        <v>627217382</v>
      </c>
      <c r="AM113" s="200">
        <v>643572966</v>
      </c>
      <c r="AN113" s="200">
        <v>659768176</v>
      </c>
      <c r="AO113" s="200">
        <v>676066268</v>
      </c>
      <c r="AP113" s="200">
        <v>692329687</v>
      </c>
      <c r="AQ113" s="200">
        <v>708735506</v>
      </c>
      <c r="AR113" s="200">
        <v>725601226</v>
      </c>
      <c r="AS113" s="200">
        <v>742632467</v>
      </c>
      <c r="AT113" s="200">
        <v>760135841</v>
      </c>
      <c r="AU113" s="200">
        <v>779234829</v>
      </c>
      <c r="AV113" s="200">
        <v>798891420</v>
      </c>
      <c r="AW113" s="200">
        <v>818159682</v>
      </c>
      <c r="AX113" s="200">
        <v>837717855</v>
      </c>
      <c r="AY113" s="200">
        <v>857875888</v>
      </c>
      <c r="AZ113" s="200">
        <v>878188505</v>
      </c>
      <c r="BA113" s="200">
        <v>898199432</v>
      </c>
      <c r="BB113" s="200">
        <v>918527916</v>
      </c>
      <c r="BC113" s="200">
        <v>939730969</v>
      </c>
      <c r="BD113" s="200">
        <v>961612140</v>
      </c>
      <c r="BE113" s="200">
        <v>983589911</v>
      </c>
      <c r="BF113" s="200">
        <v>1005080882</v>
      </c>
      <c r="BG113" s="200">
        <v>1026805224</v>
      </c>
      <c r="BH113" s="200">
        <v>1049402114</v>
      </c>
      <c r="BI113" s="200">
        <v>1073442780</v>
      </c>
      <c r="BJ113" s="200">
        <v>1098416162</v>
      </c>
      <c r="BK113" s="200">
        <v>1123983941</v>
      </c>
      <c r="BL113" s="200">
        <v>1150416080</v>
      </c>
      <c r="BM113" s="200">
        <v>1177588680</v>
      </c>
      <c r="BN113" s="200">
        <v>1205017407</v>
      </c>
      <c r="BO113" s="200">
        <v>1232235382</v>
      </c>
    </row>
    <row r="114" spans="1:67" x14ac:dyDescent="0.2">
      <c r="A114" s="200" t="s">
        <v>361</v>
      </c>
      <c r="B114" s="200" t="s">
        <v>362</v>
      </c>
      <c r="C114" s="200" t="s">
        <v>168</v>
      </c>
      <c r="D114" s="200" t="s">
        <v>169</v>
      </c>
      <c r="E114" s="200">
        <v>48793</v>
      </c>
      <c r="F114" s="200">
        <v>48422</v>
      </c>
      <c r="G114" s="200">
        <v>48669</v>
      </c>
      <c r="H114" s="200">
        <v>49131</v>
      </c>
      <c r="I114" s="200">
        <v>49597</v>
      </c>
      <c r="J114" s="200">
        <v>50057</v>
      </c>
      <c r="K114" s="200">
        <v>50718</v>
      </c>
      <c r="L114" s="200">
        <v>51731</v>
      </c>
      <c r="M114" s="200">
        <v>52910</v>
      </c>
      <c r="N114" s="200">
        <v>54099</v>
      </c>
      <c r="O114" s="200">
        <v>55298</v>
      </c>
      <c r="P114" s="200">
        <v>56431</v>
      </c>
      <c r="Q114" s="200">
        <v>57419</v>
      </c>
      <c r="R114" s="200">
        <v>58325</v>
      </c>
      <c r="S114" s="200">
        <v>59179</v>
      </c>
      <c r="T114" s="200">
        <v>59949</v>
      </c>
      <c r="U114" s="200">
        <v>60701</v>
      </c>
      <c r="V114" s="200">
        <v>61506</v>
      </c>
      <c r="W114" s="200">
        <v>62333</v>
      </c>
      <c r="X114" s="200">
        <v>63172</v>
      </c>
      <c r="Y114" s="200">
        <v>64022</v>
      </c>
      <c r="Z114" s="200">
        <v>64558</v>
      </c>
      <c r="AA114" s="200">
        <v>64654</v>
      </c>
      <c r="AB114" s="200">
        <v>64598</v>
      </c>
      <c r="AC114" s="200">
        <v>64500</v>
      </c>
      <c r="AD114" s="200">
        <v>64376</v>
      </c>
      <c r="AE114" s="200">
        <v>64663</v>
      </c>
      <c r="AF114" s="200">
        <v>65554</v>
      </c>
      <c r="AG114" s="200">
        <v>66636</v>
      </c>
      <c r="AH114" s="200">
        <v>67740</v>
      </c>
      <c r="AI114" s="200">
        <v>68865</v>
      </c>
      <c r="AJ114" s="200">
        <v>69770</v>
      </c>
      <c r="AK114" s="200">
        <v>70307</v>
      </c>
      <c r="AL114" s="200">
        <v>70710</v>
      </c>
      <c r="AM114" s="200">
        <v>71094</v>
      </c>
      <c r="AN114" s="200">
        <v>71454</v>
      </c>
      <c r="AO114" s="200">
        <v>71981</v>
      </c>
      <c r="AP114" s="200">
        <v>72793</v>
      </c>
      <c r="AQ114" s="200">
        <v>73727</v>
      </c>
      <c r="AR114" s="200">
        <v>74668</v>
      </c>
      <c r="AS114" s="200">
        <v>75562</v>
      </c>
      <c r="AT114" s="200">
        <v>76398</v>
      </c>
      <c r="AU114" s="200">
        <v>77183</v>
      </c>
      <c r="AV114" s="200">
        <v>77939</v>
      </c>
      <c r="AW114" s="200">
        <v>78677</v>
      </c>
      <c r="AX114" s="200">
        <v>79415</v>
      </c>
      <c r="AY114" s="200">
        <v>80228</v>
      </c>
      <c r="AZ114" s="200">
        <v>81100</v>
      </c>
      <c r="BA114" s="200">
        <v>81997</v>
      </c>
      <c r="BB114" s="200">
        <v>82915</v>
      </c>
      <c r="BC114" s="200">
        <v>83828</v>
      </c>
      <c r="BD114" s="200">
        <v>84350</v>
      </c>
      <c r="BE114" s="200">
        <v>84338</v>
      </c>
      <c r="BF114" s="200">
        <v>84144</v>
      </c>
      <c r="BG114" s="200">
        <v>83896</v>
      </c>
      <c r="BH114" s="200">
        <v>83593</v>
      </c>
      <c r="BI114" s="200">
        <v>83450</v>
      </c>
      <c r="BJ114" s="200">
        <v>83580</v>
      </c>
      <c r="BK114" s="200">
        <v>83775</v>
      </c>
      <c r="BL114" s="200">
        <v>83933</v>
      </c>
      <c r="BM114" s="200">
        <v>84046</v>
      </c>
      <c r="BN114" s="200">
        <v>84263</v>
      </c>
      <c r="BO114" s="200">
        <v>84519</v>
      </c>
    </row>
    <row r="115" spans="1:67" x14ac:dyDescent="0.2">
      <c r="A115" s="200" t="s">
        <v>363</v>
      </c>
      <c r="B115" s="200" t="s">
        <v>364</v>
      </c>
      <c r="C115" s="200" t="s">
        <v>168</v>
      </c>
      <c r="D115" s="200" t="s">
        <v>169</v>
      </c>
      <c r="E115" s="200">
        <v>445954579</v>
      </c>
      <c r="F115" s="200">
        <v>456351876</v>
      </c>
      <c r="G115" s="200">
        <v>467024193</v>
      </c>
      <c r="H115" s="200">
        <v>477933619</v>
      </c>
      <c r="I115" s="200">
        <v>489059309</v>
      </c>
      <c r="J115" s="200">
        <v>500114346</v>
      </c>
      <c r="K115" s="200">
        <v>510992617</v>
      </c>
      <c r="L115" s="200">
        <v>521987069</v>
      </c>
      <c r="M115" s="200">
        <v>533431909</v>
      </c>
      <c r="N115" s="200">
        <v>545314670</v>
      </c>
      <c r="O115" s="200">
        <v>557501301</v>
      </c>
      <c r="P115" s="200">
        <v>569999178</v>
      </c>
      <c r="Q115" s="200">
        <v>582837973</v>
      </c>
      <c r="R115" s="200">
        <v>596107483</v>
      </c>
      <c r="S115" s="200">
        <v>609721951</v>
      </c>
      <c r="T115" s="200">
        <v>623524219</v>
      </c>
      <c r="U115" s="200">
        <v>637451448</v>
      </c>
      <c r="V115" s="200">
        <v>651685628</v>
      </c>
      <c r="W115" s="200">
        <v>666267760</v>
      </c>
      <c r="X115" s="200">
        <v>681248383</v>
      </c>
      <c r="Y115" s="200">
        <v>696828385</v>
      </c>
      <c r="Z115" s="200">
        <v>712869298</v>
      </c>
      <c r="AA115" s="200">
        <v>729169466</v>
      </c>
      <c r="AB115" s="200">
        <v>745826546</v>
      </c>
      <c r="AC115" s="200">
        <v>762895156</v>
      </c>
      <c r="AD115" s="200">
        <v>780242084</v>
      </c>
      <c r="AE115" s="200">
        <v>797878993</v>
      </c>
      <c r="AF115" s="200">
        <v>815716125</v>
      </c>
      <c r="AG115" s="200">
        <v>833729681</v>
      </c>
      <c r="AH115" s="200">
        <v>852012673</v>
      </c>
      <c r="AI115" s="200">
        <v>870452165</v>
      </c>
      <c r="AJ115" s="200">
        <v>888941756</v>
      </c>
      <c r="AK115" s="200">
        <v>907574049</v>
      </c>
      <c r="AL115" s="200">
        <v>926351297</v>
      </c>
      <c r="AM115" s="200">
        <v>945261958</v>
      </c>
      <c r="AN115" s="200">
        <v>964279129</v>
      </c>
      <c r="AO115" s="200">
        <v>983281218</v>
      </c>
      <c r="AP115" s="200">
        <v>1002335230</v>
      </c>
      <c r="AQ115" s="200">
        <v>1021434576</v>
      </c>
      <c r="AR115" s="200">
        <v>1040500054</v>
      </c>
      <c r="AS115" s="200">
        <v>1059633675</v>
      </c>
      <c r="AT115" s="200">
        <v>1078970907</v>
      </c>
      <c r="AU115" s="200">
        <v>1098313039</v>
      </c>
      <c r="AV115" s="200">
        <v>1117415123</v>
      </c>
      <c r="AW115" s="200">
        <v>1136264583</v>
      </c>
      <c r="AX115" s="200">
        <v>1154638713</v>
      </c>
      <c r="AY115" s="200">
        <v>1172373788</v>
      </c>
      <c r="AZ115" s="200">
        <v>1189691809</v>
      </c>
      <c r="BA115" s="200">
        <v>1206734806</v>
      </c>
      <c r="BB115" s="200">
        <v>1223640160</v>
      </c>
      <c r="BC115" s="200">
        <v>1240613620</v>
      </c>
      <c r="BD115" s="200">
        <v>1257621191</v>
      </c>
      <c r="BE115" s="200">
        <v>1274487215</v>
      </c>
      <c r="BF115" s="200">
        <v>1291132063</v>
      </c>
      <c r="BG115" s="200">
        <v>1307246509</v>
      </c>
      <c r="BH115" s="200">
        <v>1322866505</v>
      </c>
      <c r="BI115" s="200">
        <v>1338636340</v>
      </c>
      <c r="BJ115" s="200">
        <v>1354195680</v>
      </c>
      <c r="BK115" s="200">
        <v>1369003306</v>
      </c>
      <c r="BL115" s="200">
        <v>1383112050</v>
      </c>
      <c r="BM115" s="200">
        <v>1396387127</v>
      </c>
      <c r="BN115" s="200">
        <v>1407563842</v>
      </c>
      <c r="BO115" s="200">
        <v>1417173173</v>
      </c>
    </row>
    <row r="116" spans="1:67" x14ac:dyDescent="0.2">
      <c r="A116" s="200" t="s">
        <v>365</v>
      </c>
      <c r="B116" s="200" t="s">
        <v>366</v>
      </c>
      <c r="C116" s="200" t="s">
        <v>168</v>
      </c>
      <c r="D116" s="200" t="s">
        <v>169</v>
      </c>
    </row>
    <row r="117" spans="1:67" x14ac:dyDescent="0.2">
      <c r="A117" s="200" t="s">
        <v>26</v>
      </c>
      <c r="B117" s="200" t="s">
        <v>367</v>
      </c>
      <c r="C117" s="200" t="s">
        <v>168</v>
      </c>
      <c r="D117" s="200" t="s">
        <v>169</v>
      </c>
      <c r="E117" s="200">
        <v>2828600</v>
      </c>
      <c r="F117" s="200">
        <v>2824400</v>
      </c>
      <c r="G117" s="200">
        <v>2836050</v>
      </c>
      <c r="H117" s="200">
        <v>2852650</v>
      </c>
      <c r="I117" s="200">
        <v>2866550</v>
      </c>
      <c r="J117" s="200">
        <v>2877300</v>
      </c>
      <c r="K117" s="200">
        <v>2888800</v>
      </c>
      <c r="L117" s="200">
        <v>2902450</v>
      </c>
      <c r="M117" s="200">
        <v>2915550</v>
      </c>
      <c r="N117" s="200">
        <v>2932650</v>
      </c>
      <c r="O117" s="200">
        <v>2957250</v>
      </c>
      <c r="P117" s="200">
        <v>2992050</v>
      </c>
      <c r="Q117" s="200">
        <v>3036850</v>
      </c>
      <c r="R117" s="200">
        <v>3085950</v>
      </c>
      <c r="S117" s="200">
        <v>3137500</v>
      </c>
      <c r="T117" s="200">
        <v>3189550</v>
      </c>
      <c r="U117" s="200">
        <v>3238050</v>
      </c>
      <c r="V117" s="200">
        <v>3282200</v>
      </c>
      <c r="W117" s="200">
        <v>3329100</v>
      </c>
      <c r="X117" s="200">
        <v>3373750</v>
      </c>
      <c r="Y117" s="200">
        <v>3412800</v>
      </c>
      <c r="Z117" s="200">
        <v>3453000</v>
      </c>
      <c r="AA117" s="200">
        <v>3485800</v>
      </c>
      <c r="AB117" s="200">
        <v>3510600</v>
      </c>
      <c r="AC117" s="200">
        <v>3532423</v>
      </c>
      <c r="AD117" s="200">
        <v>3538082</v>
      </c>
      <c r="AE117" s="200">
        <v>3539690</v>
      </c>
      <c r="AF117" s="200">
        <v>3540057</v>
      </c>
      <c r="AG117" s="200">
        <v>3524949</v>
      </c>
      <c r="AH117" s="200">
        <v>3511009</v>
      </c>
      <c r="AI117" s="200">
        <v>3513974</v>
      </c>
      <c r="AJ117" s="200">
        <v>3534235</v>
      </c>
      <c r="AK117" s="200">
        <v>3558430</v>
      </c>
      <c r="AL117" s="200">
        <v>3576261</v>
      </c>
      <c r="AM117" s="200">
        <v>3590386</v>
      </c>
      <c r="AN117" s="200">
        <v>3608841</v>
      </c>
      <c r="AO117" s="200">
        <v>3637510</v>
      </c>
      <c r="AP117" s="200">
        <v>3674171</v>
      </c>
      <c r="AQ117" s="200">
        <v>3712696</v>
      </c>
      <c r="AR117" s="200">
        <v>3754786</v>
      </c>
      <c r="AS117" s="200">
        <v>3805174</v>
      </c>
      <c r="AT117" s="200">
        <v>3866243</v>
      </c>
      <c r="AU117" s="200">
        <v>3931947</v>
      </c>
      <c r="AV117" s="200">
        <v>3996521</v>
      </c>
      <c r="AW117" s="200">
        <v>4070262</v>
      </c>
      <c r="AX117" s="200">
        <v>4159914</v>
      </c>
      <c r="AY117" s="200">
        <v>4273591</v>
      </c>
      <c r="AZ117" s="200">
        <v>4398942</v>
      </c>
      <c r="BA117" s="200">
        <v>4489544</v>
      </c>
      <c r="BB117" s="200">
        <v>4535375</v>
      </c>
      <c r="BC117" s="200">
        <v>4560155</v>
      </c>
      <c r="BD117" s="200">
        <v>4580084</v>
      </c>
      <c r="BE117" s="200">
        <v>4599533</v>
      </c>
      <c r="BF117" s="200">
        <v>4623816</v>
      </c>
      <c r="BG117" s="200">
        <v>4657740</v>
      </c>
      <c r="BH117" s="200">
        <v>4701957</v>
      </c>
      <c r="BI117" s="200">
        <v>4755335</v>
      </c>
      <c r="BJ117" s="200">
        <v>4807388</v>
      </c>
      <c r="BK117" s="200">
        <v>4867316</v>
      </c>
      <c r="BL117" s="200">
        <v>4934340</v>
      </c>
      <c r="BM117" s="200">
        <v>4985382</v>
      </c>
      <c r="BN117" s="200">
        <v>5033165</v>
      </c>
      <c r="BO117" s="200">
        <v>5086988</v>
      </c>
    </row>
    <row r="118" spans="1:67" x14ac:dyDescent="0.2">
      <c r="A118" s="200" t="s">
        <v>368</v>
      </c>
      <c r="B118" s="200" t="s">
        <v>369</v>
      </c>
      <c r="C118" s="200" t="s">
        <v>168</v>
      </c>
      <c r="D118" s="200" t="s">
        <v>169</v>
      </c>
      <c r="E118" s="200">
        <v>21388806</v>
      </c>
      <c r="F118" s="200">
        <v>21983622</v>
      </c>
      <c r="G118" s="200">
        <v>22605050</v>
      </c>
      <c r="H118" s="200">
        <v>23259094</v>
      </c>
      <c r="I118" s="200">
        <v>23948624</v>
      </c>
      <c r="J118" s="200">
        <v>24667026</v>
      </c>
      <c r="K118" s="200">
        <v>25398700</v>
      </c>
      <c r="L118" s="200">
        <v>26133341</v>
      </c>
      <c r="M118" s="200">
        <v>26875302</v>
      </c>
      <c r="N118" s="200">
        <v>27643685</v>
      </c>
      <c r="O118" s="200">
        <v>28449705</v>
      </c>
      <c r="P118" s="200">
        <v>29273682</v>
      </c>
      <c r="Q118" s="200">
        <v>30111574</v>
      </c>
      <c r="R118" s="200">
        <v>30981898</v>
      </c>
      <c r="S118" s="200">
        <v>31895534</v>
      </c>
      <c r="T118" s="200">
        <v>32856976</v>
      </c>
      <c r="U118" s="200">
        <v>33841060</v>
      </c>
      <c r="V118" s="200">
        <v>34876497</v>
      </c>
      <c r="W118" s="200">
        <v>35993661</v>
      </c>
      <c r="X118" s="200">
        <v>37205013</v>
      </c>
      <c r="Y118" s="200">
        <v>38520664</v>
      </c>
      <c r="Z118" s="200">
        <v>40476251</v>
      </c>
      <c r="AA118" s="200">
        <v>42500030</v>
      </c>
      <c r="AB118" s="200">
        <v>44027986</v>
      </c>
      <c r="AC118" s="200">
        <v>45628402</v>
      </c>
      <c r="AD118" s="200">
        <v>47266160</v>
      </c>
      <c r="AE118" s="200">
        <v>48913237</v>
      </c>
      <c r="AF118" s="200">
        <v>50541490</v>
      </c>
      <c r="AG118" s="200">
        <v>52111868</v>
      </c>
      <c r="AH118" s="200">
        <v>53644736</v>
      </c>
      <c r="AI118" s="200">
        <v>55793629</v>
      </c>
      <c r="AJ118" s="200">
        <v>57990883</v>
      </c>
      <c r="AK118" s="200">
        <v>59372016</v>
      </c>
      <c r="AL118" s="200">
        <v>59755430</v>
      </c>
      <c r="AM118" s="200">
        <v>59985749</v>
      </c>
      <c r="AN118" s="200">
        <v>60794809</v>
      </c>
      <c r="AO118" s="200">
        <v>61598378</v>
      </c>
      <c r="AP118" s="200">
        <v>62480533</v>
      </c>
      <c r="AQ118" s="200">
        <v>63461421</v>
      </c>
      <c r="AR118" s="200">
        <v>64474745</v>
      </c>
      <c r="AS118" s="200">
        <v>65544383</v>
      </c>
      <c r="AT118" s="200">
        <v>66674851</v>
      </c>
      <c r="AU118" s="200">
        <v>67327117</v>
      </c>
      <c r="AV118" s="200">
        <v>67954699</v>
      </c>
      <c r="AW118" s="200">
        <v>69061674</v>
      </c>
      <c r="AX118" s="200">
        <v>70182594</v>
      </c>
      <c r="AY118" s="200">
        <v>71275760</v>
      </c>
      <c r="AZ118" s="200">
        <v>72319418</v>
      </c>
      <c r="BA118" s="200">
        <v>73318394</v>
      </c>
      <c r="BB118" s="200">
        <v>74322685</v>
      </c>
      <c r="BC118" s="200">
        <v>75373855</v>
      </c>
      <c r="BD118" s="200">
        <v>76342971</v>
      </c>
      <c r="BE118" s="200">
        <v>77324451</v>
      </c>
      <c r="BF118" s="200">
        <v>78458928</v>
      </c>
      <c r="BG118" s="200">
        <v>79961672</v>
      </c>
      <c r="BH118" s="200">
        <v>81790841</v>
      </c>
      <c r="BI118" s="200">
        <v>83306231</v>
      </c>
      <c r="BJ118" s="200">
        <v>84505076</v>
      </c>
      <c r="BK118" s="200">
        <v>85617562</v>
      </c>
      <c r="BL118" s="200">
        <v>86564202</v>
      </c>
      <c r="BM118" s="200">
        <v>87290193</v>
      </c>
      <c r="BN118" s="200">
        <v>87923432</v>
      </c>
      <c r="BO118" s="200">
        <v>88550570</v>
      </c>
    </row>
    <row r="119" spans="1:67" x14ac:dyDescent="0.2">
      <c r="A119" s="200" t="s">
        <v>370</v>
      </c>
      <c r="B119" s="200" t="s">
        <v>371</v>
      </c>
      <c r="C119" s="200" t="s">
        <v>168</v>
      </c>
      <c r="D119" s="200" t="s">
        <v>169</v>
      </c>
      <c r="E119" s="200">
        <v>7084678</v>
      </c>
      <c r="F119" s="200">
        <v>7260714</v>
      </c>
      <c r="G119" s="200">
        <v>7481832</v>
      </c>
      <c r="H119" s="200">
        <v>7735824</v>
      </c>
      <c r="I119" s="200">
        <v>7997655</v>
      </c>
      <c r="J119" s="200">
        <v>8270544</v>
      </c>
      <c r="K119" s="200">
        <v>8553883</v>
      </c>
      <c r="L119" s="200">
        <v>8848502</v>
      </c>
      <c r="M119" s="200">
        <v>9156132</v>
      </c>
      <c r="N119" s="200">
        <v>9476737</v>
      </c>
      <c r="O119" s="200">
        <v>9811347</v>
      </c>
      <c r="P119" s="200">
        <v>10154928</v>
      </c>
      <c r="Q119" s="200">
        <v>10507315</v>
      </c>
      <c r="R119" s="200">
        <v>10872139</v>
      </c>
      <c r="S119" s="200">
        <v>11243146</v>
      </c>
      <c r="T119" s="200">
        <v>11617622</v>
      </c>
      <c r="U119" s="200">
        <v>11999342</v>
      </c>
      <c r="V119" s="200">
        <v>12400190</v>
      </c>
      <c r="W119" s="200">
        <v>12819707</v>
      </c>
      <c r="X119" s="200">
        <v>13233830</v>
      </c>
      <c r="Y119" s="200">
        <v>13653369</v>
      </c>
      <c r="Z119" s="200">
        <v>14067260</v>
      </c>
      <c r="AA119" s="200">
        <v>14467682</v>
      </c>
      <c r="AB119" s="200">
        <v>14903737</v>
      </c>
      <c r="AC119" s="200">
        <v>15377032</v>
      </c>
      <c r="AD119" s="200">
        <v>15753856</v>
      </c>
      <c r="AE119" s="200">
        <v>16148221</v>
      </c>
      <c r="AF119" s="200">
        <v>16598019</v>
      </c>
      <c r="AG119" s="200">
        <v>16987346</v>
      </c>
      <c r="AH119" s="200">
        <v>17442590</v>
      </c>
      <c r="AI119" s="200">
        <v>17658381</v>
      </c>
      <c r="AJ119" s="200">
        <v>17846378</v>
      </c>
      <c r="AK119" s="200">
        <v>18385673</v>
      </c>
      <c r="AL119" s="200">
        <v>19295818</v>
      </c>
      <c r="AM119" s="200">
        <v>20248073</v>
      </c>
      <c r="AN119" s="200">
        <v>20948858</v>
      </c>
      <c r="AO119" s="200">
        <v>21639332</v>
      </c>
      <c r="AP119" s="200">
        <v>22330770</v>
      </c>
      <c r="AQ119" s="200">
        <v>23053488</v>
      </c>
      <c r="AR119" s="200">
        <v>23820734</v>
      </c>
      <c r="AS119" s="200">
        <v>24628858</v>
      </c>
      <c r="AT119" s="200">
        <v>25425663</v>
      </c>
      <c r="AU119" s="200">
        <v>26255343</v>
      </c>
      <c r="AV119" s="200">
        <v>27068823</v>
      </c>
      <c r="AW119" s="200">
        <v>27858948</v>
      </c>
      <c r="AX119" s="200">
        <v>28698684</v>
      </c>
      <c r="AY119" s="200">
        <v>28905607</v>
      </c>
      <c r="AZ119" s="200">
        <v>28660887</v>
      </c>
      <c r="BA119" s="200">
        <v>29218381</v>
      </c>
      <c r="BB119" s="200">
        <v>30289040</v>
      </c>
      <c r="BC119" s="200">
        <v>31264875</v>
      </c>
      <c r="BD119" s="200">
        <v>32378061</v>
      </c>
      <c r="BE119" s="200">
        <v>33864447</v>
      </c>
      <c r="BF119" s="200">
        <v>35481800</v>
      </c>
      <c r="BG119" s="200">
        <v>36746488</v>
      </c>
      <c r="BH119" s="200">
        <v>37757813</v>
      </c>
      <c r="BI119" s="200">
        <v>38697943</v>
      </c>
      <c r="BJ119" s="200">
        <v>39621162</v>
      </c>
      <c r="BK119" s="200">
        <v>40590700</v>
      </c>
      <c r="BL119" s="200">
        <v>41563520</v>
      </c>
      <c r="BM119" s="200">
        <v>42556984</v>
      </c>
      <c r="BN119" s="200">
        <v>43533592</v>
      </c>
      <c r="BO119" s="200">
        <v>44496122</v>
      </c>
    </row>
    <row r="120" spans="1:67" x14ac:dyDescent="0.2">
      <c r="A120" s="200" t="s">
        <v>372</v>
      </c>
      <c r="B120" s="200" t="s">
        <v>373</v>
      </c>
      <c r="C120" s="200" t="s">
        <v>168</v>
      </c>
      <c r="D120" s="200" t="s">
        <v>169</v>
      </c>
      <c r="E120" s="200">
        <v>175574</v>
      </c>
      <c r="F120" s="200">
        <v>179029</v>
      </c>
      <c r="G120" s="200">
        <v>182378</v>
      </c>
      <c r="H120" s="200">
        <v>185653</v>
      </c>
      <c r="I120" s="200">
        <v>188983</v>
      </c>
      <c r="J120" s="200">
        <v>192286</v>
      </c>
      <c r="K120" s="200">
        <v>195570</v>
      </c>
      <c r="L120" s="200">
        <v>198751</v>
      </c>
      <c r="M120" s="200">
        <v>201488</v>
      </c>
      <c r="N120" s="200">
        <v>203369</v>
      </c>
      <c r="O120" s="200">
        <v>204438</v>
      </c>
      <c r="P120" s="200">
        <v>206098</v>
      </c>
      <c r="Q120" s="200">
        <v>209137</v>
      </c>
      <c r="R120" s="200">
        <v>212317</v>
      </c>
      <c r="S120" s="200">
        <v>215209</v>
      </c>
      <c r="T120" s="200">
        <v>217979</v>
      </c>
      <c r="U120" s="200">
        <v>220154</v>
      </c>
      <c r="V120" s="200">
        <v>221799</v>
      </c>
      <c r="W120" s="200">
        <v>223537</v>
      </c>
      <c r="X120" s="200">
        <v>225735</v>
      </c>
      <c r="Y120" s="200">
        <v>228138</v>
      </c>
      <c r="Z120" s="200">
        <v>230755</v>
      </c>
      <c r="AA120" s="200">
        <v>233860</v>
      </c>
      <c r="AB120" s="200">
        <v>236977</v>
      </c>
      <c r="AC120" s="200">
        <v>239511</v>
      </c>
      <c r="AD120" s="200">
        <v>241405</v>
      </c>
      <c r="AE120" s="200">
        <v>243180</v>
      </c>
      <c r="AF120" s="200">
        <v>245859</v>
      </c>
      <c r="AG120" s="200">
        <v>249740</v>
      </c>
      <c r="AH120" s="200">
        <v>252852</v>
      </c>
      <c r="AI120" s="200">
        <v>254826</v>
      </c>
      <c r="AJ120" s="200">
        <v>257797</v>
      </c>
      <c r="AK120" s="200">
        <v>261057</v>
      </c>
      <c r="AL120" s="200">
        <v>263725</v>
      </c>
      <c r="AM120" s="200">
        <v>266021</v>
      </c>
      <c r="AN120" s="200">
        <v>267468</v>
      </c>
      <c r="AO120" s="200">
        <v>268916</v>
      </c>
      <c r="AP120" s="200">
        <v>271128</v>
      </c>
      <c r="AQ120" s="200">
        <v>274047</v>
      </c>
      <c r="AR120" s="200">
        <v>277381</v>
      </c>
      <c r="AS120" s="200">
        <v>281205</v>
      </c>
      <c r="AT120" s="200">
        <v>284968</v>
      </c>
      <c r="AU120" s="200">
        <v>287523</v>
      </c>
      <c r="AV120" s="200">
        <v>289521</v>
      </c>
      <c r="AW120" s="200">
        <v>292074</v>
      </c>
      <c r="AX120" s="200">
        <v>296734</v>
      </c>
      <c r="AY120" s="200">
        <v>303782</v>
      </c>
      <c r="AZ120" s="200">
        <v>311566</v>
      </c>
      <c r="BA120" s="200">
        <v>317414</v>
      </c>
      <c r="BB120" s="200">
        <v>318499</v>
      </c>
      <c r="BC120" s="200">
        <v>318041</v>
      </c>
      <c r="BD120" s="200">
        <v>319014</v>
      </c>
      <c r="BE120" s="200">
        <v>320716</v>
      </c>
      <c r="BF120" s="200">
        <v>323764</v>
      </c>
      <c r="BG120" s="200">
        <v>327386</v>
      </c>
      <c r="BH120" s="200">
        <v>330815</v>
      </c>
      <c r="BI120" s="200">
        <v>335439</v>
      </c>
      <c r="BJ120" s="200">
        <v>343400</v>
      </c>
      <c r="BK120" s="200">
        <v>352721</v>
      </c>
      <c r="BL120" s="200">
        <v>360563</v>
      </c>
      <c r="BM120" s="200">
        <v>366463</v>
      </c>
      <c r="BN120" s="200">
        <v>372520</v>
      </c>
      <c r="BO120" s="200">
        <v>381900</v>
      </c>
    </row>
    <row r="121" spans="1:67" x14ac:dyDescent="0.2">
      <c r="A121" s="200" t="s">
        <v>374</v>
      </c>
      <c r="B121" s="200" t="s">
        <v>375</v>
      </c>
      <c r="C121" s="200" t="s">
        <v>168</v>
      </c>
      <c r="D121" s="200" t="s">
        <v>169</v>
      </c>
      <c r="E121" s="200">
        <v>2114020</v>
      </c>
      <c r="F121" s="200">
        <v>2185000</v>
      </c>
      <c r="G121" s="200">
        <v>2293000</v>
      </c>
      <c r="H121" s="200">
        <v>2379000</v>
      </c>
      <c r="I121" s="200">
        <v>2475000</v>
      </c>
      <c r="J121" s="200">
        <v>2563000</v>
      </c>
      <c r="K121" s="200">
        <v>2629000</v>
      </c>
      <c r="L121" s="200">
        <v>2745000</v>
      </c>
      <c r="M121" s="200">
        <v>2803000</v>
      </c>
      <c r="N121" s="200">
        <v>2877000</v>
      </c>
      <c r="O121" s="200">
        <v>2974000</v>
      </c>
      <c r="P121" s="200">
        <v>3069000</v>
      </c>
      <c r="Q121" s="200">
        <v>3148000</v>
      </c>
      <c r="R121" s="200">
        <v>3278000</v>
      </c>
      <c r="S121" s="200">
        <v>3377000</v>
      </c>
      <c r="T121" s="200">
        <v>3455000</v>
      </c>
      <c r="U121" s="200">
        <v>3533000</v>
      </c>
      <c r="V121" s="200">
        <v>3613000</v>
      </c>
      <c r="W121" s="200">
        <v>3690000</v>
      </c>
      <c r="X121" s="200">
        <v>3786000</v>
      </c>
      <c r="Y121" s="200">
        <v>3878000</v>
      </c>
      <c r="Z121" s="200">
        <v>3956000</v>
      </c>
      <c r="AA121" s="200">
        <v>4031000</v>
      </c>
      <c r="AB121" s="200">
        <v>4105000</v>
      </c>
      <c r="AC121" s="200">
        <v>4159000</v>
      </c>
      <c r="AD121" s="200">
        <v>4233000</v>
      </c>
      <c r="AE121" s="200">
        <v>4299000</v>
      </c>
      <c r="AF121" s="200">
        <v>4369000</v>
      </c>
      <c r="AG121" s="200">
        <v>4442000</v>
      </c>
      <c r="AH121" s="200">
        <v>4518000</v>
      </c>
      <c r="AI121" s="200">
        <v>4660000</v>
      </c>
      <c r="AJ121" s="200">
        <v>4949000</v>
      </c>
      <c r="AK121" s="200">
        <v>5123000</v>
      </c>
      <c r="AL121" s="200">
        <v>5261000</v>
      </c>
      <c r="AM121" s="200">
        <v>5399000</v>
      </c>
      <c r="AN121" s="200">
        <v>5545000</v>
      </c>
      <c r="AO121" s="200">
        <v>5692000</v>
      </c>
      <c r="AP121" s="200">
        <v>5836000</v>
      </c>
      <c r="AQ121" s="200">
        <v>5971000</v>
      </c>
      <c r="AR121" s="200">
        <v>6125000</v>
      </c>
      <c r="AS121" s="200">
        <v>6289000</v>
      </c>
      <c r="AT121" s="200">
        <v>6439000</v>
      </c>
      <c r="AU121" s="200">
        <v>6570000</v>
      </c>
      <c r="AV121" s="200">
        <v>6689700</v>
      </c>
      <c r="AW121" s="200">
        <v>6809000</v>
      </c>
      <c r="AX121" s="200">
        <v>6930100</v>
      </c>
      <c r="AY121" s="200">
        <v>7053700</v>
      </c>
      <c r="AZ121" s="200">
        <v>7180100</v>
      </c>
      <c r="BA121" s="200">
        <v>7308800</v>
      </c>
      <c r="BB121" s="200">
        <v>7485600</v>
      </c>
      <c r="BC121" s="200">
        <v>7623600</v>
      </c>
      <c r="BD121" s="200">
        <v>7765800</v>
      </c>
      <c r="BE121" s="200">
        <v>7910500</v>
      </c>
      <c r="BF121" s="200">
        <v>8059500</v>
      </c>
      <c r="BG121" s="200">
        <v>8215700</v>
      </c>
      <c r="BH121" s="200">
        <v>8380100</v>
      </c>
      <c r="BI121" s="200">
        <v>8546000</v>
      </c>
      <c r="BJ121" s="200">
        <v>8713300</v>
      </c>
      <c r="BK121" s="200">
        <v>8882800</v>
      </c>
      <c r="BL121" s="200">
        <v>9054000</v>
      </c>
      <c r="BM121" s="200">
        <v>9215100</v>
      </c>
      <c r="BN121" s="200">
        <v>9364700</v>
      </c>
      <c r="BO121" s="200">
        <v>9550600</v>
      </c>
    </row>
    <row r="122" spans="1:67" x14ac:dyDescent="0.2">
      <c r="A122" s="200" t="s">
        <v>47</v>
      </c>
      <c r="B122" s="200" t="s">
        <v>376</v>
      </c>
      <c r="C122" s="200" t="s">
        <v>168</v>
      </c>
      <c r="D122" s="200" t="s">
        <v>169</v>
      </c>
      <c r="E122" s="200">
        <v>50199700</v>
      </c>
      <c r="F122" s="200">
        <v>50536350</v>
      </c>
      <c r="G122" s="200">
        <v>50879450</v>
      </c>
      <c r="H122" s="200">
        <v>51252000</v>
      </c>
      <c r="I122" s="200">
        <v>51675350</v>
      </c>
      <c r="J122" s="200">
        <v>52112350</v>
      </c>
      <c r="K122" s="200">
        <v>52519000</v>
      </c>
      <c r="L122" s="200">
        <v>52900500</v>
      </c>
      <c r="M122" s="200">
        <v>53235750</v>
      </c>
      <c r="N122" s="200">
        <v>53537950</v>
      </c>
      <c r="O122" s="200">
        <v>53821850</v>
      </c>
      <c r="P122" s="200">
        <v>54073490</v>
      </c>
      <c r="Q122" s="200">
        <v>54381345</v>
      </c>
      <c r="R122" s="200">
        <v>54751406</v>
      </c>
      <c r="S122" s="200">
        <v>55110868</v>
      </c>
      <c r="T122" s="200">
        <v>55441001</v>
      </c>
      <c r="U122" s="200">
        <v>55718260</v>
      </c>
      <c r="V122" s="200">
        <v>55955411</v>
      </c>
      <c r="W122" s="200">
        <v>56155143</v>
      </c>
      <c r="X122" s="200">
        <v>56317749</v>
      </c>
      <c r="Y122" s="200">
        <v>56433883</v>
      </c>
      <c r="Z122" s="200">
        <v>56501675</v>
      </c>
      <c r="AA122" s="200">
        <v>56543548</v>
      </c>
      <c r="AB122" s="200">
        <v>56564074</v>
      </c>
      <c r="AC122" s="200">
        <v>56576718</v>
      </c>
      <c r="AD122" s="200">
        <v>56593071</v>
      </c>
      <c r="AE122" s="200">
        <v>56596155</v>
      </c>
      <c r="AF122" s="200">
        <v>56601931</v>
      </c>
      <c r="AG122" s="200">
        <v>56629288</v>
      </c>
      <c r="AH122" s="200">
        <v>56671781</v>
      </c>
      <c r="AI122" s="200">
        <v>56719240</v>
      </c>
      <c r="AJ122" s="200">
        <v>56758521</v>
      </c>
      <c r="AK122" s="200">
        <v>56797087</v>
      </c>
      <c r="AL122" s="200">
        <v>56831821</v>
      </c>
      <c r="AM122" s="200">
        <v>56843400</v>
      </c>
      <c r="AN122" s="200">
        <v>56844303</v>
      </c>
      <c r="AO122" s="200">
        <v>56860281</v>
      </c>
      <c r="AP122" s="200">
        <v>56890372</v>
      </c>
      <c r="AQ122" s="200">
        <v>56906744</v>
      </c>
      <c r="AR122" s="200">
        <v>56916317</v>
      </c>
      <c r="AS122" s="200">
        <v>56942108</v>
      </c>
      <c r="AT122" s="200">
        <v>56974100</v>
      </c>
      <c r="AU122" s="200">
        <v>57059007</v>
      </c>
      <c r="AV122" s="200">
        <v>57313203</v>
      </c>
      <c r="AW122" s="200">
        <v>57685327</v>
      </c>
      <c r="AX122" s="200">
        <v>57969484</v>
      </c>
      <c r="AY122" s="200">
        <v>58143979</v>
      </c>
      <c r="AZ122" s="200">
        <v>58438310</v>
      </c>
      <c r="BA122" s="200">
        <v>58826731</v>
      </c>
      <c r="BB122" s="200">
        <v>59095365</v>
      </c>
      <c r="BC122" s="200">
        <v>59277417</v>
      </c>
      <c r="BD122" s="200">
        <v>59379449</v>
      </c>
      <c r="BE122" s="200">
        <v>59539717</v>
      </c>
      <c r="BF122" s="200">
        <v>60233948</v>
      </c>
      <c r="BG122" s="200">
        <v>60789140</v>
      </c>
      <c r="BH122" s="200">
        <v>60730582</v>
      </c>
      <c r="BI122" s="200">
        <v>60627498</v>
      </c>
      <c r="BJ122" s="200">
        <v>60536709</v>
      </c>
      <c r="BK122" s="200">
        <v>60421760</v>
      </c>
      <c r="BL122" s="200">
        <v>59729081</v>
      </c>
      <c r="BM122" s="200">
        <v>59438851</v>
      </c>
      <c r="BN122" s="200">
        <v>59109668</v>
      </c>
      <c r="BO122" s="200">
        <v>58856847</v>
      </c>
    </row>
    <row r="123" spans="1:67" x14ac:dyDescent="0.2">
      <c r="A123" s="200" t="s">
        <v>377</v>
      </c>
      <c r="B123" s="200" t="s">
        <v>378</v>
      </c>
      <c r="C123" s="200" t="s">
        <v>168</v>
      </c>
      <c r="D123" s="200" t="s">
        <v>169</v>
      </c>
      <c r="E123" s="200">
        <v>1642331</v>
      </c>
      <c r="F123" s="200">
        <v>1663754</v>
      </c>
      <c r="G123" s="200">
        <v>1683761</v>
      </c>
      <c r="H123" s="200">
        <v>1703868</v>
      </c>
      <c r="I123" s="200">
        <v>1725181</v>
      </c>
      <c r="J123" s="200">
        <v>1746977</v>
      </c>
      <c r="K123" s="200">
        <v>1768803</v>
      </c>
      <c r="L123" s="200">
        <v>1790580</v>
      </c>
      <c r="M123" s="200">
        <v>1812209</v>
      </c>
      <c r="N123" s="200">
        <v>1834615</v>
      </c>
      <c r="O123" s="200">
        <v>1859091</v>
      </c>
      <c r="P123" s="200">
        <v>1886143</v>
      </c>
      <c r="Q123" s="200">
        <v>1915299</v>
      </c>
      <c r="R123" s="200">
        <v>1945320</v>
      </c>
      <c r="S123" s="200">
        <v>1974880</v>
      </c>
      <c r="T123" s="200">
        <v>2003094</v>
      </c>
      <c r="U123" s="200">
        <v>2029486</v>
      </c>
      <c r="V123" s="200">
        <v>2054927</v>
      </c>
      <c r="W123" s="200">
        <v>2080485</v>
      </c>
      <c r="X123" s="200">
        <v>2106937</v>
      </c>
      <c r="Y123" s="200">
        <v>2135546</v>
      </c>
      <c r="Z123" s="200">
        <v>2166657</v>
      </c>
      <c r="AA123" s="200">
        <v>2199606</v>
      </c>
      <c r="AB123" s="200">
        <v>2232782</v>
      </c>
      <c r="AC123" s="200">
        <v>2264095</v>
      </c>
      <c r="AD123" s="200">
        <v>2292030</v>
      </c>
      <c r="AE123" s="200">
        <v>2315871</v>
      </c>
      <c r="AF123" s="200">
        <v>2336245</v>
      </c>
      <c r="AG123" s="200">
        <v>2354805</v>
      </c>
      <c r="AH123" s="200">
        <v>2373365</v>
      </c>
      <c r="AI123" s="200">
        <v>2392030</v>
      </c>
      <c r="AJ123" s="200">
        <v>2411867</v>
      </c>
      <c r="AK123" s="200">
        <v>2434574</v>
      </c>
      <c r="AL123" s="200">
        <v>2459062</v>
      </c>
      <c r="AM123" s="200">
        <v>2484182</v>
      </c>
      <c r="AN123" s="200">
        <v>2509372</v>
      </c>
      <c r="AO123" s="200">
        <v>2532894</v>
      </c>
      <c r="AP123" s="200">
        <v>2554954</v>
      </c>
      <c r="AQ123" s="200">
        <v>2576567</v>
      </c>
      <c r="AR123" s="200">
        <v>2596271</v>
      </c>
      <c r="AS123" s="200">
        <v>2612205</v>
      </c>
      <c r="AT123" s="200">
        <v>2625405</v>
      </c>
      <c r="AU123" s="200">
        <v>2638244</v>
      </c>
      <c r="AV123" s="200">
        <v>2651027</v>
      </c>
      <c r="AW123" s="200">
        <v>2664024</v>
      </c>
      <c r="AX123" s="200">
        <v>2676863</v>
      </c>
      <c r="AY123" s="200">
        <v>2689660</v>
      </c>
      <c r="AZ123" s="200">
        <v>2701221</v>
      </c>
      <c r="BA123" s="200">
        <v>2711373</v>
      </c>
      <c r="BB123" s="200">
        <v>2722401</v>
      </c>
      <c r="BC123" s="200">
        <v>2733896</v>
      </c>
      <c r="BD123" s="200">
        <v>2746169</v>
      </c>
      <c r="BE123" s="200">
        <v>2759817</v>
      </c>
      <c r="BF123" s="200">
        <v>2773129</v>
      </c>
      <c r="BG123" s="200">
        <v>2784543</v>
      </c>
      <c r="BH123" s="200">
        <v>2794445</v>
      </c>
      <c r="BI123" s="200">
        <v>2802695</v>
      </c>
      <c r="BJ123" s="200">
        <v>2808376</v>
      </c>
      <c r="BK123" s="200">
        <v>2811835</v>
      </c>
      <c r="BL123" s="200">
        <v>2813773</v>
      </c>
      <c r="BM123" s="200">
        <v>2820436</v>
      </c>
      <c r="BN123" s="200">
        <v>2827695</v>
      </c>
      <c r="BO123" s="200">
        <v>2827377</v>
      </c>
    </row>
    <row r="124" spans="1:67" x14ac:dyDescent="0.2">
      <c r="A124" s="200" t="s">
        <v>379</v>
      </c>
      <c r="B124" s="200" t="s">
        <v>380</v>
      </c>
      <c r="C124" s="200" t="s">
        <v>168</v>
      </c>
      <c r="D124" s="200" t="s">
        <v>169</v>
      </c>
      <c r="E124" s="200">
        <v>847936</v>
      </c>
      <c r="F124" s="200">
        <v>891848</v>
      </c>
      <c r="G124" s="200">
        <v>934615</v>
      </c>
      <c r="H124" s="200">
        <v>978607</v>
      </c>
      <c r="I124" s="200">
        <v>1029447</v>
      </c>
      <c r="J124" s="200">
        <v>1093474</v>
      </c>
      <c r="K124" s="200">
        <v>1172770</v>
      </c>
      <c r="L124" s="200">
        <v>1265680</v>
      </c>
      <c r="M124" s="200">
        <v>1366644</v>
      </c>
      <c r="N124" s="200">
        <v>1466428</v>
      </c>
      <c r="O124" s="200">
        <v>1557374</v>
      </c>
      <c r="P124" s="200">
        <v>1636320</v>
      </c>
      <c r="Q124" s="200">
        <v>1704787</v>
      </c>
      <c r="R124" s="200">
        <v>1767414</v>
      </c>
      <c r="S124" s="200">
        <v>1827584</v>
      </c>
      <c r="T124" s="200">
        <v>1886636</v>
      </c>
      <c r="U124" s="200">
        <v>1945141</v>
      </c>
      <c r="V124" s="200">
        <v>2005418</v>
      </c>
      <c r="W124" s="200">
        <v>2069104</v>
      </c>
      <c r="X124" s="200">
        <v>2138078</v>
      </c>
      <c r="Y124" s="200">
        <v>2216903</v>
      </c>
      <c r="Z124" s="200">
        <v>2306655</v>
      </c>
      <c r="AA124" s="200">
        <v>2406349</v>
      </c>
      <c r="AB124" s="200">
        <v>2514785</v>
      </c>
      <c r="AC124" s="200">
        <v>2629939</v>
      </c>
      <c r="AD124" s="200">
        <v>2751492</v>
      </c>
      <c r="AE124" s="200">
        <v>2879799</v>
      </c>
      <c r="AF124" s="200">
        <v>3014694</v>
      </c>
      <c r="AG124" s="200">
        <v>3157177</v>
      </c>
      <c r="AH124" s="200">
        <v>3310954</v>
      </c>
      <c r="AI124" s="200">
        <v>3480587</v>
      </c>
      <c r="AJ124" s="200">
        <v>3666379</v>
      </c>
      <c r="AK124" s="200">
        <v>3866887</v>
      </c>
      <c r="AL124" s="200">
        <v>4075759</v>
      </c>
      <c r="AM124" s="200">
        <v>4278166</v>
      </c>
      <c r="AN124" s="200">
        <v>4458195</v>
      </c>
      <c r="AO124" s="200">
        <v>4608676</v>
      </c>
      <c r="AP124" s="200">
        <v>4733665</v>
      </c>
      <c r="AQ124" s="200">
        <v>4844403</v>
      </c>
      <c r="AR124" s="200">
        <v>4950775</v>
      </c>
      <c r="AS124" s="200">
        <v>5056174</v>
      </c>
      <c r="AT124" s="200">
        <v>5163310</v>
      </c>
      <c r="AU124" s="200">
        <v>5275532</v>
      </c>
      <c r="AV124" s="200">
        <v>5396117</v>
      </c>
      <c r="AW124" s="200">
        <v>5532423</v>
      </c>
      <c r="AX124" s="200">
        <v>5678534</v>
      </c>
      <c r="AY124" s="200">
        <v>6075548</v>
      </c>
      <c r="AZ124" s="200">
        <v>6473457</v>
      </c>
      <c r="BA124" s="200">
        <v>6632873</v>
      </c>
      <c r="BB124" s="200">
        <v>6780493</v>
      </c>
      <c r="BC124" s="200">
        <v>6931258</v>
      </c>
      <c r="BD124" s="200">
        <v>7109980</v>
      </c>
      <c r="BE124" s="200">
        <v>7211863</v>
      </c>
      <c r="BF124" s="200">
        <v>7694814</v>
      </c>
      <c r="BG124" s="200">
        <v>8658026</v>
      </c>
      <c r="BH124" s="200">
        <v>9494246</v>
      </c>
      <c r="BI124" s="200">
        <v>9964656</v>
      </c>
      <c r="BJ124" s="200">
        <v>10215381</v>
      </c>
      <c r="BK124" s="200">
        <v>10459865</v>
      </c>
      <c r="BL124" s="200">
        <v>10698683</v>
      </c>
      <c r="BM124" s="200">
        <v>10928721</v>
      </c>
      <c r="BN124" s="200">
        <v>11148278</v>
      </c>
      <c r="BO124" s="200">
        <v>11285869</v>
      </c>
    </row>
    <row r="125" spans="1:67" x14ac:dyDescent="0.2">
      <c r="A125" s="200" t="s">
        <v>381</v>
      </c>
      <c r="B125" s="200" t="s">
        <v>382</v>
      </c>
      <c r="C125" s="200" t="s">
        <v>168</v>
      </c>
      <c r="D125" s="200" t="s">
        <v>169</v>
      </c>
      <c r="E125" s="200">
        <v>93216000</v>
      </c>
      <c r="F125" s="200">
        <v>94055000</v>
      </c>
      <c r="G125" s="200">
        <v>94933000</v>
      </c>
      <c r="H125" s="200">
        <v>95900000</v>
      </c>
      <c r="I125" s="200">
        <v>96903000</v>
      </c>
      <c r="J125" s="200">
        <v>97952000</v>
      </c>
      <c r="K125" s="200">
        <v>98851000</v>
      </c>
      <c r="L125" s="200">
        <v>99879000</v>
      </c>
      <c r="M125" s="200">
        <v>101011000</v>
      </c>
      <c r="N125" s="200">
        <v>102219000</v>
      </c>
      <c r="O125" s="200">
        <v>103403000</v>
      </c>
      <c r="P125" s="200">
        <v>105697000</v>
      </c>
      <c r="Q125" s="200">
        <v>107188000</v>
      </c>
      <c r="R125" s="200">
        <v>108707000</v>
      </c>
      <c r="S125" s="200">
        <v>110162000</v>
      </c>
      <c r="T125" s="200">
        <v>111573000</v>
      </c>
      <c r="U125" s="200">
        <v>112775000</v>
      </c>
      <c r="V125" s="200">
        <v>113872000</v>
      </c>
      <c r="W125" s="200">
        <v>114913000</v>
      </c>
      <c r="X125" s="200">
        <v>115890000</v>
      </c>
      <c r="Y125" s="200">
        <v>116807000</v>
      </c>
      <c r="Z125" s="200">
        <v>117661000</v>
      </c>
      <c r="AA125" s="200">
        <v>118480000</v>
      </c>
      <c r="AB125" s="200">
        <v>119307000</v>
      </c>
      <c r="AC125" s="200">
        <v>120083000</v>
      </c>
      <c r="AD125" s="200">
        <v>120837000</v>
      </c>
      <c r="AE125" s="200">
        <v>121482000</v>
      </c>
      <c r="AF125" s="200">
        <v>122069000</v>
      </c>
      <c r="AG125" s="200">
        <v>122578000</v>
      </c>
      <c r="AH125" s="200">
        <v>123069000</v>
      </c>
      <c r="AI125" s="200">
        <v>123478000</v>
      </c>
      <c r="AJ125" s="200">
        <v>123964000</v>
      </c>
      <c r="AK125" s="200">
        <v>124425000</v>
      </c>
      <c r="AL125" s="200">
        <v>124829000</v>
      </c>
      <c r="AM125" s="200">
        <v>125178000</v>
      </c>
      <c r="AN125" s="200">
        <v>125472000</v>
      </c>
      <c r="AO125" s="200">
        <v>125757000</v>
      </c>
      <c r="AP125" s="200">
        <v>126057000</v>
      </c>
      <c r="AQ125" s="200">
        <v>126400000</v>
      </c>
      <c r="AR125" s="200">
        <v>126631000</v>
      </c>
      <c r="AS125" s="200">
        <v>126843000</v>
      </c>
      <c r="AT125" s="200">
        <v>127149000</v>
      </c>
      <c r="AU125" s="200">
        <v>127445000</v>
      </c>
      <c r="AV125" s="200">
        <v>127718000</v>
      </c>
      <c r="AW125" s="200">
        <v>127761000</v>
      </c>
      <c r="AX125" s="200">
        <v>127773000</v>
      </c>
      <c r="AY125" s="200">
        <v>127854000</v>
      </c>
      <c r="AZ125" s="200">
        <v>128001000</v>
      </c>
      <c r="BA125" s="200">
        <v>128063000</v>
      </c>
      <c r="BB125" s="200">
        <v>128047000</v>
      </c>
      <c r="BC125" s="200">
        <v>128070000</v>
      </c>
      <c r="BD125" s="200">
        <v>127833000</v>
      </c>
      <c r="BE125" s="200">
        <v>127629000</v>
      </c>
      <c r="BF125" s="200">
        <v>127445000</v>
      </c>
      <c r="BG125" s="200">
        <v>127276000</v>
      </c>
      <c r="BH125" s="200">
        <v>127141000</v>
      </c>
      <c r="BI125" s="200">
        <v>127076000</v>
      </c>
      <c r="BJ125" s="200">
        <v>126972000</v>
      </c>
      <c r="BK125" s="200">
        <v>126811000</v>
      </c>
      <c r="BL125" s="200">
        <v>126633000</v>
      </c>
      <c r="BM125" s="200">
        <v>126261000</v>
      </c>
      <c r="BN125" s="200">
        <v>125681593</v>
      </c>
      <c r="BO125" s="200">
        <v>125124989</v>
      </c>
    </row>
    <row r="126" spans="1:67" x14ac:dyDescent="0.2">
      <c r="A126" s="200" t="s">
        <v>383</v>
      </c>
      <c r="B126" s="200" t="s">
        <v>384</v>
      </c>
      <c r="C126" s="200" t="s">
        <v>168</v>
      </c>
      <c r="D126" s="200" t="s">
        <v>169</v>
      </c>
      <c r="E126" s="200">
        <v>9319283</v>
      </c>
      <c r="F126" s="200">
        <v>9639302</v>
      </c>
      <c r="G126" s="200">
        <v>9959414</v>
      </c>
      <c r="H126" s="200">
        <v>10277790</v>
      </c>
      <c r="I126" s="200">
        <v>10590934</v>
      </c>
      <c r="J126" s="200">
        <v>10897644</v>
      </c>
      <c r="K126" s="200">
        <v>11197568</v>
      </c>
      <c r="L126" s="200">
        <v>11491228</v>
      </c>
      <c r="M126" s="200">
        <v>11777849</v>
      </c>
      <c r="N126" s="200">
        <v>12042478</v>
      </c>
      <c r="O126" s="200">
        <v>12265305</v>
      </c>
      <c r="P126" s="200">
        <v>12444338</v>
      </c>
      <c r="Q126" s="200">
        <v>12611997</v>
      </c>
      <c r="R126" s="200">
        <v>12789985</v>
      </c>
      <c r="S126" s="200">
        <v>12972497</v>
      </c>
      <c r="T126" s="200">
        <v>13158942</v>
      </c>
      <c r="U126" s="200">
        <v>13346173</v>
      </c>
      <c r="V126" s="200">
        <v>13543521</v>
      </c>
      <c r="W126" s="200">
        <v>13750291</v>
      </c>
      <c r="X126" s="200">
        <v>13957795</v>
      </c>
      <c r="Y126" s="200">
        <v>14172710</v>
      </c>
      <c r="Z126" s="200">
        <v>14397391</v>
      </c>
      <c r="AA126" s="200">
        <v>14634179</v>
      </c>
      <c r="AB126" s="200">
        <v>14885966</v>
      </c>
      <c r="AC126" s="200">
        <v>15147590</v>
      </c>
      <c r="AD126" s="200">
        <v>15413315</v>
      </c>
      <c r="AE126" s="200">
        <v>15721289</v>
      </c>
      <c r="AF126" s="200">
        <v>16072478</v>
      </c>
      <c r="AG126" s="200">
        <v>16430590</v>
      </c>
      <c r="AH126" s="200">
        <v>16249500</v>
      </c>
      <c r="AI126" s="200">
        <v>16348000</v>
      </c>
      <c r="AJ126" s="200">
        <v>16451711</v>
      </c>
      <c r="AK126" s="200">
        <v>16439095</v>
      </c>
      <c r="AL126" s="200">
        <v>16380672</v>
      </c>
      <c r="AM126" s="200">
        <v>16145766</v>
      </c>
      <c r="AN126" s="200">
        <v>15816243</v>
      </c>
      <c r="AO126" s="200">
        <v>15578227</v>
      </c>
      <c r="AP126" s="200">
        <v>15334405</v>
      </c>
      <c r="AQ126" s="200">
        <v>15071640</v>
      </c>
      <c r="AR126" s="200">
        <v>14928374</v>
      </c>
      <c r="AS126" s="200">
        <v>14883626</v>
      </c>
      <c r="AT126" s="200">
        <v>14858335</v>
      </c>
      <c r="AU126" s="200">
        <v>14858948</v>
      </c>
      <c r="AV126" s="200">
        <v>14909019</v>
      </c>
      <c r="AW126" s="200">
        <v>15012984</v>
      </c>
      <c r="AX126" s="200">
        <v>15147029</v>
      </c>
      <c r="AY126" s="200">
        <v>15308085</v>
      </c>
      <c r="AZ126" s="200">
        <v>15484192</v>
      </c>
      <c r="BA126" s="200">
        <v>15776938</v>
      </c>
      <c r="BB126" s="200">
        <v>16092822</v>
      </c>
      <c r="BC126" s="200">
        <v>16321872</v>
      </c>
      <c r="BD126" s="200">
        <v>16557202</v>
      </c>
      <c r="BE126" s="200">
        <v>16792090</v>
      </c>
      <c r="BF126" s="200">
        <v>17035551</v>
      </c>
      <c r="BG126" s="200">
        <v>17288285</v>
      </c>
      <c r="BH126" s="200">
        <v>17542806</v>
      </c>
      <c r="BI126" s="200">
        <v>17794055</v>
      </c>
      <c r="BJ126" s="200">
        <v>18037776</v>
      </c>
      <c r="BK126" s="200">
        <v>18276452</v>
      </c>
      <c r="BL126" s="200">
        <v>18513673</v>
      </c>
      <c r="BM126" s="200">
        <v>18755666</v>
      </c>
      <c r="BN126" s="200">
        <v>19000988</v>
      </c>
      <c r="BO126" s="200">
        <v>19621972</v>
      </c>
    </row>
    <row r="127" spans="1:67" x14ac:dyDescent="0.2">
      <c r="A127" s="200" t="s">
        <v>385</v>
      </c>
      <c r="B127" s="200" t="s">
        <v>386</v>
      </c>
      <c r="C127" s="200" t="s">
        <v>168</v>
      </c>
      <c r="D127" s="200" t="s">
        <v>169</v>
      </c>
      <c r="E127" s="200">
        <v>7751435</v>
      </c>
      <c r="F127" s="200">
        <v>8047470</v>
      </c>
      <c r="G127" s="200">
        <v>8363578</v>
      </c>
      <c r="H127" s="200">
        <v>8697200</v>
      </c>
      <c r="I127" s="200">
        <v>9047387</v>
      </c>
      <c r="J127" s="200">
        <v>9417207</v>
      </c>
      <c r="K127" s="200">
        <v>9802605</v>
      </c>
      <c r="L127" s="200">
        <v>10201068</v>
      </c>
      <c r="M127" s="200">
        <v>10613877</v>
      </c>
      <c r="N127" s="200">
        <v>11039551</v>
      </c>
      <c r="O127" s="200">
        <v>11473087</v>
      </c>
      <c r="P127" s="200">
        <v>11898457</v>
      </c>
      <c r="Q127" s="200">
        <v>12322903</v>
      </c>
      <c r="R127" s="200">
        <v>12760405</v>
      </c>
      <c r="S127" s="200">
        <v>13203949</v>
      </c>
      <c r="T127" s="200">
        <v>13651908</v>
      </c>
      <c r="U127" s="200">
        <v>14102268</v>
      </c>
      <c r="V127" s="200">
        <v>14577346</v>
      </c>
      <c r="W127" s="200">
        <v>15087423</v>
      </c>
      <c r="X127" s="200">
        <v>15620613</v>
      </c>
      <c r="Y127" s="200">
        <v>16187124</v>
      </c>
      <c r="Z127" s="200">
        <v>16785962</v>
      </c>
      <c r="AA127" s="200">
        <v>17411491</v>
      </c>
      <c r="AB127" s="200">
        <v>18069461</v>
      </c>
      <c r="AC127" s="200">
        <v>18753176</v>
      </c>
      <c r="AD127" s="200">
        <v>19452161</v>
      </c>
      <c r="AE127" s="200">
        <v>20160879</v>
      </c>
      <c r="AF127" s="200">
        <v>20882094</v>
      </c>
      <c r="AG127" s="200">
        <v>21626122</v>
      </c>
      <c r="AH127" s="200">
        <v>22387803</v>
      </c>
      <c r="AI127" s="200">
        <v>23162269</v>
      </c>
      <c r="AJ127" s="200">
        <v>23918235</v>
      </c>
      <c r="AK127" s="200">
        <v>24655723</v>
      </c>
      <c r="AL127" s="200">
        <v>25391830</v>
      </c>
      <c r="AM127" s="200">
        <v>26133744</v>
      </c>
      <c r="AN127" s="200">
        <v>26878347</v>
      </c>
      <c r="AO127" s="200">
        <v>27615736</v>
      </c>
      <c r="AP127" s="200">
        <v>28364264</v>
      </c>
      <c r="AQ127" s="200">
        <v>29137373</v>
      </c>
      <c r="AR127" s="200">
        <v>29965129</v>
      </c>
      <c r="AS127" s="200">
        <v>30851606</v>
      </c>
      <c r="AT127" s="200">
        <v>31800343</v>
      </c>
      <c r="AU127" s="200">
        <v>32779823</v>
      </c>
      <c r="AV127" s="200">
        <v>33767122</v>
      </c>
      <c r="AW127" s="200">
        <v>34791836</v>
      </c>
      <c r="AX127" s="200">
        <v>35843010</v>
      </c>
      <c r="AY127" s="200">
        <v>36925253</v>
      </c>
      <c r="AZ127" s="200">
        <v>38036793</v>
      </c>
      <c r="BA127" s="200">
        <v>39186895</v>
      </c>
      <c r="BB127" s="200">
        <v>40364444</v>
      </c>
      <c r="BC127" s="200">
        <v>41517895</v>
      </c>
      <c r="BD127" s="200">
        <v>42635144</v>
      </c>
      <c r="BE127" s="200">
        <v>43725806</v>
      </c>
      <c r="BF127" s="200">
        <v>44792368</v>
      </c>
      <c r="BG127" s="200">
        <v>45831863</v>
      </c>
      <c r="BH127" s="200">
        <v>46851488</v>
      </c>
      <c r="BI127" s="200">
        <v>47894670</v>
      </c>
      <c r="BJ127" s="200">
        <v>48948137</v>
      </c>
      <c r="BK127" s="200">
        <v>49953304</v>
      </c>
      <c r="BL127" s="200">
        <v>50951450</v>
      </c>
      <c r="BM127" s="200">
        <v>51985780</v>
      </c>
      <c r="BN127" s="200">
        <v>53005614</v>
      </c>
      <c r="BO127" s="200">
        <v>54027487</v>
      </c>
    </row>
    <row r="128" spans="1:67" x14ac:dyDescent="0.2">
      <c r="A128" s="200" t="s">
        <v>387</v>
      </c>
      <c r="B128" s="200" t="s">
        <v>388</v>
      </c>
      <c r="C128" s="200" t="s">
        <v>168</v>
      </c>
      <c r="D128" s="200" t="s">
        <v>169</v>
      </c>
      <c r="E128" s="200">
        <v>2172300</v>
      </c>
      <c r="F128" s="200">
        <v>2255900</v>
      </c>
      <c r="G128" s="200">
        <v>2333400</v>
      </c>
      <c r="H128" s="200">
        <v>2413700</v>
      </c>
      <c r="I128" s="200">
        <v>2495300</v>
      </c>
      <c r="J128" s="200">
        <v>2573300</v>
      </c>
      <c r="K128" s="200">
        <v>2655300</v>
      </c>
      <c r="L128" s="200">
        <v>2736500</v>
      </c>
      <c r="M128" s="200">
        <v>2818300</v>
      </c>
      <c r="N128" s="200">
        <v>2894800</v>
      </c>
      <c r="O128" s="200">
        <v>2959900</v>
      </c>
      <c r="P128" s="200">
        <v>3022300</v>
      </c>
      <c r="Q128" s="200">
        <v>3088200</v>
      </c>
      <c r="R128" s="200">
        <v>3153800</v>
      </c>
      <c r="S128" s="200">
        <v>3223900</v>
      </c>
      <c r="T128" s="200">
        <v>3292400</v>
      </c>
      <c r="U128" s="200">
        <v>3358700</v>
      </c>
      <c r="V128" s="200">
        <v>3423900</v>
      </c>
      <c r="W128" s="200">
        <v>3487100</v>
      </c>
      <c r="X128" s="200">
        <v>3552000</v>
      </c>
      <c r="Y128" s="200">
        <v>3617400</v>
      </c>
      <c r="Z128" s="200">
        <v>3685800</v>
      </c>
      <c r="AA128" s="200">
        <v>3759300</v>
      </c>
      <c r="AB128" s="200">
        <v>3838300</v>
      </c>
      <c r="AC128" s="200">
        <v>3916400</v>
      </c>
      <c r="AD128" s="200">
        <v>3990300</v>
      </c>
      <c r="AE128" s="200">
        <v>4066500</v>
      </c>
      <c r="AF128" s="200">
        <v>4144600</v>
      </c>
      <c r="AG128" s="200">
        <v>4218400</v>
      </c>
      <c r="AH128" s="200">
        <v>4307500</v>
      </c>
      <c r="AI128" s="200">
        <v>4391200</v>
      </c>
      <c r="AJ128" s="200">
        <v>4463600</v>
      </c>
      <c r="AK128" s="200">
        <v>4515400</v>
      </c>
      <c r="AL128" s="200">
        <v>4516700</v>
      </c>
      <c r="AM128" s="200">
        <v>4515100</v>
      </c>
      <c r="AN128" s="200">
        <v>4560400</v>
      </c>
      <c r="AO128" s="200">
        <v>4628400</v>
      </c>
      <c r="AP128" s="200">
        <v>4696400</v>
      </c>
      <c r="AQ128" s="200">
        <v>4769000</v>
      </c>
      <c r="AR128" s="200">
        <v>4840400</v>
      </c>
      <c r="AS128" s="200">
        <v>4898400</v>
      </c>
      <c r="AT128" s="200">
        <v>4945100</v>
      </c>
      <c r="AU128" s="200">
        <v>4990700</v>
      </c>
      <c r="AV128" s="200">
        <v>5043300</v>
      </c>
      <c r="AW128" s="200">
        <v>5104700</v>
      </c>
      <c r="AX128" s="200">
        <v>5162600</v>
      </c>
      <c r="AY128" s="200">
        <v>5218400</v>
      </c>
      <c r="AZ128" s="200">
        <v>5268400</v>
      </c>
      <c r="BA128" s="200">
        <v>5318700</v>
      </c>
      <c r="BB128" s="200">
        <v>5383300</v>
      </c>
      <c r="BC128" s="200">
        <v>5447900</v>
      </c>
      <c r="BD128" s="200">
        <v>5514600</v>
      </c>
      <c r="BE128" s="200">
        <v>5607200</v>
      </c>
      <c r="BF128" s="200">
        <v>5719600</v>
      </c>
      <c r="BG128" s="200">
        <v>5835500</v>
      </c>
      <c r="BH128" s="200">
        <v>5956900</v>
      </c>
      <c r="BI128" s="200">
        <v>6079500</v>
      </c>
      <c r="BJ128" s="200">
        <v>6198200</v>
      </c>
      <c r="BK128" s="200">
        <v>6322800</v>
      </c>
      <c r="BL128" s="200">
        <v>6456200</v>
      </c>
      <c r="BM128" s="200">
        <v>6579900</v>
      </c>
      <c r="BN128" s="200">
        <v>6691800</v>
      </c>
      <c r="BO128" s="200">
        <v>6803300</v>
      </c>
    </row>
    <row r="129" spans="1:67" x14ac:dyDescent="0.2">
      <c r="A129" s="200" t="s">
        <v>389</v>
      </c>
      <c r="B129" s="200" t="s">
        <v>390</v>
      </c>
      <c r="C129" s="200" t="s">
        <v>168</v>
      </c>
      <c r="D129" s="200" t="s">
        <v>169</v>
      </c>
      <c r="E129" s="200">
        <v>5541676</v>
      </c>
      <c r="F129" s="200">
        <v>5664654</v>
      </c>
      <c r="G129" s="200">
        <v>5788854</v>
      </c>
      <c r="H129" s="200">
        <v>5913680</v>
      </c>
      <c r="I129" s="200">
        <v>6040847</v>
      </c>
      <c r="J129" s="200">
        <v>6170727</v>
      </c>
      <c r="K129" s="200">
        <v>6299230</v>
      </c>
      <c r="L129" s="200">
        <v>6426445</v>
      </c>
      <c r="M129" s="200">
        <v>6553109</v>
      </c>
      <c r="N129" s="200">
        <v>6679708</v>
      </c>
      <c r="O129" s="200">
        <v>6708525</v>
      </c>
      <c r="P129" s="200">
        <v>6696324</v>
      </c>
      <c r="Q129" s="200">
        <v>6766289</v>
      </c>
      <c r="R129" s="200">
        <v>6852360</v>
      </c>
      <c r="S129" s="200">
        <v>6913408</v>
      </c>
      <c r="T129" s="200">
        <v>6727922</v>
      </c>
      <c r="U129" s="200">
        <v>6307122</v>
      </c>
      <c r="V129" s="200">
        <v>6040197</v>
      </c>
      <c r="W129" s="200">
        <v>5961193</v>
      </c>
      <c r="X129" s="200">
        <v>6051808</v>
      </c>
      <c r="Y129" s="200">
        <v>6198959</v>
      </c>
      <c r="Z129" s="200">
        <v>6364472</v>
      </c>
      <c r="AA129" s="200">
        <v>6619699</v>
      </c>
      <c r="AB129" s="200">
        <v>6881962</v>
      </c>
      <c r="AC129" s="200">
        <v>7133899</v>
      </c>
      <c r="AD129" s="200">
        <v>7376090</v>
      </c>
      <c r="AE129" s="200">
        <v>7661317</v>
      </c>
      <c r="AF129" s="200">
        <v>7975597</v>
      </c>
      <c r="AG129" s="200">
        <v>8269780</v>
      </c>
      <c r="AH129" s="200">
        <v>8570928</v>
      </c>
      <c r="AI129" s="200">
        <v>8910808</v>
      </c>
      <c r="AJ129" s="200">
        <v>9259362</v>
      </c>
      <c r="AK129" s="200">
        <v>9718215</v>
      </c>
      <c r="AL129" s="200">
        <v>10243550</v>
      </c>
      <c r="AM129" s="200">
        <v>10636353</v>
      </c>
      <c r="AN129" s="200">
        <v>10919528</v>
      </c>
      <c r="AO129" s="200">
        <v>11182612</v>
      </c>
      <c r="AP129" s="200">
        <v>11431569</v>
      </c>
      <c r="AQ129" s="200">
        <v>11669077</v>
      </c>
      <c r="AR129" s="200">
        <v>11899006</v>
      </c>
      <c r="AS129" s="200">
        <v>12118841</v>
      </c>
      <c r="AT129" s="200">
        <v>12338192</v>
      </c>
      <c r="AU129" s="200">
        <v>12561779</v>
      </c>
      <c r="AV129" s="200">
        <v>12787710</v>
      </c>
      <c r="AW129" s="200">
        <v>13016371</v>
      </c>
      <c r="AX129" s="200">
        <v>13246583</v>
      </c>
      <c r="AY129" s="200">
        <v>13477779</v>
      </c>
      <c r="AZ129" s="200">
        <v>13714791</v>
      </c>
      <c r="BA129" s="200">
        <v>13943888</v>
      </c>
      <c r="BB129" s="200">
        <v>14155740</v>
      </c>
      <c r="BC129" s="200">
        <v>14363532</v>
      </c>
      <c r="BD129" s="200">
        <v>14573885</v>
      </c>
      <c r="BE129" s="200">
        <v>14786640</v>
      </c>
      <c r="BF129" s="200">
        <v>14999683</v>
      </c>
      <c r="BG129" s="200">
        <v>15210817</v>
      </c>
      <c r="BH129" s="200">
        <v>15417523</v>
      </c>
      <c r="BI129" s="200">
        <v>15624584</v>
      </c>
      <c r="BJ129" s="200">
        <v>15830689</v>
      </c>
      <c r="BK129" s="200">
        <v>16025238</v>
      </c>
      <c r="BL129" s="200">
        <v>16207746</v>
      </c>
      <c r="BM129" s="200">
        <v>16396860</v>
      </c>
      <c r="BN129" s="200">
        <v>16589023</v>
      </c>
      <c r="BO129" s="200">
        <v>16767842</v>
      </c>
    </row>
    <row r="130" spans="1:67" x14ac:dyDescent="0.2">
      <c r="A130" s="200" t="s">
        <v>391</v>
      </c>
      <c r="B130" s="200" t="s">
        <v>392</v>
      </c>
      <c r="C130" s="200" t="s">
        <v>168</v>
      </c>
      <c r="D130" s="200" t="s">
        <v>169</v>
      </c>
      <c r="E130" s="200">
        <v>47093</v>
      </c>
      <c r="F130" s="200">
        <v>48275</v>
      </c>
      <c r="G130" s="200">
        <v>49508</v>
      </c>
      <c r="H130" s="200">
        <v>50780</v>
      </c>
      <c r="I130" s="200">
        <v>52092</v>
      </c>
      <c r="J130" s="200">
        <v>53444</v>
      </c>
      <c r="K130" s="200">
        <v>54428</v>
      </c>
      <c r="L130" s="200">
        <v>54990</v>
      </c>
      <c r="M130" s="200">
        <v>55511</v>
      </c>
      <c r="N130" s="200">
        <v>56324</v>
      </c>
      <c r="O130" s="200">
        <v>57437</v>
      </c>
      <c r="P130" s="200">
        <v>58535</v>
      </c>
      <c r="Q130" s="200">
        <v>59606</v>
      </c>
      <c r="R130" s="200">
        <v>60598</v>
      </c>
      <c r="S130" s="200">
        <v>60953</v>
      </c>
      <c r="T130" s="200">
        <v>60675</v>
      </c>
      <c r="U130" s="200">
        <v>60310</v>
      </c>
      <c r="V130" s="200">
        <v>59894</v>
      </c>
      <c r="W130" s="200">
        <v>59465</v>
      </c>
      <c r="X130" s="200">
        <v>59775</v>
      </c>
      <c r="Y130" s="200">
        <v>60813</v>
      </c>
      <c r="Z130" s="200">
        <v>61875</v>
      </c>
      <c r="AA130" s="200">
        <v>62977</v>
      </c>
      <c r="AB130" s="200">
        <v>64121</v>
      </c>
      <c r="AC130" s="200">
        <v>65338</v>
      </c>
      <c r="AD130" s="200">
        <v>66708</v>
      </c>
      <c r="AE130" s="200">
        <v>68266</v>
      </c>
      <c r="AF130" s="200">
        <v>69946</v>
      </c>
      <c r="AG130" s="200">
        <v>71680</v>
      </c>
      <c r="AH130" s="200">
        <v>73436</v>
      </c>
      <c r="AI130" s="200">
        <v>75124</v>
      </c>
      <c r="AJ130" s="200">
        <v>76612</v>
      </c>
      <c r="AK130" s="200">
        <v>77901</v>
      </c>
      <c r="AL130" s="200">
        <v>79093</v>
      </c>
      <c r="AM130" s="200">
        <v>80264</v>
      </c>
      <c r="AN130" s="200">
        <v>81481</v>
      </c>
      <c r="AO130" s="200">
        <v>82832</v>
      </c>
      <c r="AP130" s="200">
        <v>84308</v>
      </c>
      <c r="AQ130" s="200">
        <v>85805</v>
      </c>
      <c r="AR130" s="200">
        <v>87289</v>
      </c>
      <c r="AS130" s="200">
        <v>88826</v>
      </c>
      <c r="AT130" s="200">
        <v>90531</v>
      </c>
      <c r="AU130" s="200">
        <v>92400</v>
      </c>
      <c r="AV130" s="200">
        <v>94302</v>
      </c>
      <c r="AW130" s="200">
        <v>96224</v>
      </c>
      <c r="AX130" s="200">
        <v>98164</v>
      </c>
      <c r="AY130" s="200">
        <v>100083</v>
      </c>
      <c r="AZ130" s="200">
        <v>101998</v>
      </c>
      <c r="BA130" s="200">
        <v>103966</v>
      </c>
      <c r="BB130" s="200">
        <v>105996</v>
      </c>
      <c r="BC130" s="200">
        <v>107995</v>
      </c>
      <c r="BD130" s="200">
        <v>109871</v>
      </c>
      <c r="BE130" s="200">
        <v>111618</v>
      </c>
      <c r="BF130" s="200">
        <v>113311</v>
      </c>
      <c r="BG130" s="200">
        <v>114985</v>
      </c>
      <c r="BH130" s="200">
        <v>116707</v>
      </c>
      <c r="BI130" s="200">
        <v>118513</v>
      </c>
      <c r="BJ130" s="200">
        <v>120362</v>
      </c>
      <c r="BK130" s="200">
        <v>122261</v>
      </c>
      <c r="BL130" s="200">
        <v>124241</v>
      </c>
      <c r="BM130" s="200">
        <v>126463</v>
      </c>
      <c r="BN130" s="200">
        <v>128874</v>
      </c>
      <c r="BO130" s="200">
        <v>131232</v>
      </c>
    </row>
    <row r="131" spans="1:67" x14ac:dyDescent="0.2">
      <c r="A131" s="200" t="s">
        <v>393</v>
      </c>
      <c r="B131" s="200" t="s">
        <v>394</v>
      </c>
      <c r="C131" s="200" t="s">
        <v>168</v>
      </c>
      <c r="D131" s="200" t="s">
        <v>169</v>
      </c>
      <c r="E131" s="200">
        <v>56660</v>
      </c>
      <c r="F131" s="200">
        <v>56247</v>
      </c>
      <c r="G131" s="200">
        <v>55404</v>
      </c>
      <c r="H131" s="200">
        <v>54391</v>
      </c>
      <c r="I131" s="200">
        <v>53255</v>
      </c>
      <c r="J131" s="200">
        <v>52016</v>
      </c>
      <c r="K131" s="200">
        <v>50683</v>
      </c>
      <c r="L131" s="200">
        <v>49269</v>
      </c>
      <c r="M131" s="200">
        <v>47772</v>
      </c>
      <c r="N131" s="200">
        <v>46135</v>
      </c>
      <c r="O131" s="200">
        <v>44968</v>
      </c>
      <c r="P131" s="200">
        <v>44583</v>
      </c>
      <c r="Q131" s="200">
        <v>44416</v>
      </c>
      <c r="R131" s="200">
        <v>44242</v>
      </c>
      <c r="S131" s="200">
        <v>44056</v>
      </c>
      <c r="T131" s="200">
        <v>43888</v>
      </c>
      <c r="U131" s="200">
        <v>43740</v>
      </c>
      <c r="V131" s="200">
        <v>43603</v>
      </c>
      <c r="W131" s="200">
        <v>43465</v>
      </c>
      <c r="X131" s="200">
        <v>43278</v>
      </c>
      <c r="Y131" s="200">
        <v>43097</v>
      </c>
      <c r="Z131" s="200">
        <v>42953</v>
      </c>
      <c r="AA131" s="200">
        <v>42794</v>
      </c>
      <c r="AB131" s="200">
        <v>42600</v>
      </c>
      <c r="AC131" s="200">
        <v>42380</v>
      </c>
      <c r="AD131" s="200">
        <v>42144</v>
      </c>
      <c r="AE131" s="200">
        <v>41889</v>
      </c>
      <c r="AF131" s="200">
        <v>41617</v>
      </c>
      <c r="AG131" s="200">
        <v>41321</v>
      </c>
      <c r="AH131" s="200">
        <v>40992</v>
      </c>
      <c r="AI131" s="200">
        <v>40636</v>
      </c>
      <c r="AJ131" s="200">
        <v>40542</v>
      </c>
      <c r="AK131" s="200">
        <v>40900</v>
      </c>
      <c r="AL131" s="200">
        <v>41447</v>
      </c>
      <c r="AM131" s="200">
        <v>42001</v>
      </c>
      <c r="AN131" s="200">
        <v>42550</v>
      </c>
      <c r="AO131" s="200">
        <v>43097</v>
      </c>
      <c r="AP131" s="200">
        <v>43656</v>
      </c>
      <c r="AQ131" s="200">
        <v>44230</v>
      </c>
      <c r="AR131" s="200">
        <v>44825</v>
      </c>
      <c r="AS131" s="200">
        <v>45461</v>
      </c>
      <c r="AT131" s="200">
        <v>45986</v>
      </c>
      <c r="AU131" s="200">
        <v>46264</v>
      </c>
      <c r="AV131" s="200">
        <v>46431</v>
      </c>
      <c r="AW131" s="200">
        <v>46580</v>
      </c>
      <c r="AX131" s="200">
        <v>46725</v>
      </c>
      <c r="AY131" s="200">
        <v>46874</v>
      </c>
      <c r="AZ131" s="200">
        <v>47015</v>
      </c>
      <c r="BA131" s="200">
        <v>47156</v>
      </c>
      <c r="BB131" s="200">
        <v>47286</v>
      </c>
      <c r="BC131" s="200">
        <v>47403</v>
      </c>
      <c r="BD131" s="200">
        <v>47581</v>
      </c>
      <c r="BE131" s="200">
        <v>47727</v>
      </c>
      <c r="BF131" s="200">
        <v>47767</v>
      </c>
      <c r="BG131" s="200">
        <v>47789</v>
      </c>
      <c r="BH131" s="200">
        <v>47790</v>
      </c>
      <c r="BI131" s="200">
        <v>47788</v>
      </c>
      <c r="BJ131" s="200">
        <v>47785</v>
      </c>
      <c r="BK131" s="200">
        <v>47761</v>
      </c>
      <c r="BL131" s="200">
        <v>47712</v>
      </c>
      <c r="BM131" s="200">
        <v>47642</v>
      </c>
      <c r="BN131" s="200">
        <v>47606</v>
      </c>
      <c r="BO131" s="200">
        <v>47657</v>
      </c>
    </row>
    <row r="132" spans="1:67" x14ac:dyDescent="0.2">
      <c r="A132" s="200" t="s">
        <v>395</v>
      </c>
      <c r="B132" s="200" t="s">
        <v>396</v>
      </c>
      <c r="C132" s="200" t="s">
        <v>168</v>
      </c>
      <c r="D132" s="200" t="s">
        <v>169</v>
      </c>
      <c r="E132" s="200">
        <v>25012374</v>
      </c>
      <c r="F132" s="200">
        <v>25765673</v>
      </c>
      <c r="G132" s="200">
        <v>26513030</v>
      </c>
      <c r="H132" s="200">
        <v>27261747</v>
      </c>
      <c r="I132" s="200">
        <v>27984155</v>
      </c>
      <c r="J132" s="200">
        <v>28704674</v>
      </c>
      <c r="K132" s="200">
        <v>29435571</v>
      </c>
      <c r="L132" s="200">
        <v>30130983</v>
      </c>
      <c r="M132" s="200">
        <v>30838302</v>
      </c>
      <c r="N132" s="200">
        <v>31544266</v>
      </c>
      <c r="O132" s="200">
        <v>32240827</v>
      </c>
      <c r="P132" s="200">
        <v>32882704</v>
      </c>
      <c r="Q132" s="200">
        <v>33505406</v>
      </c>
      <c r="R132" s="200">
        <v>34103149</v>
      </c>
      <c r="S132" s="200">
        <v>34692266</v>
      </c>
      <c r="T132" s="200">
        <v>35280725</v>
      </c>
      <c r="U132" s="200">
        <v>35848523</v>
      </c>
      <c r="V132" s="200">
        <v>36411795</v>
      </c>
      <c r="W132" s="200">
        <v>36969185</v>
      </c>
      <c r="X132" s="200">
        <v>37534236</v>
      </c>
      <c r="Y132" s="200">
        <v>38123775</v>
      </c>
      <c r="Z132" s="200">
        <v>38723248</v>
      </c>
      <c r="AA132" s="200">
        <v>39326352</v>
      </c>
      <c r="AB132" s="200">
        <v>39910403</v>
      </c>
      <c r="AC132" s="200">
        <v>40405956</v>
      </c>
      <c r="AD132" s="200">
        <v>40805744</v>
      </c>
      <c r="AE132" s="200">
        <v>41213674</v>
      </c>
      <c r="AF132" s="200">
        <v>41621690</v>
      </c>
      <c r="AG132" s="200">
        <v>42031247</v>
      </c>
      <c r="AH132" s="200">
        <v>42449038</v>
      </c>
      <c r="AI132" s="200">
        <v>42869283</v>
      </c>
      <c r="AJ132" s="200">
        <v>43295704</v>
      </c>
      <c r="AK132" s="200">
        <v>43747962</v>
      </c>
      <c r="AL132" s="200">
        <v>44194628</v>
      </c>
      <c r="AM132" s="200">
        <v>44641540</v>
      </c>
      <c r="AN132" s="200">
        <v>45092991</v>
      </c>
      <c r="AO132" s="200">
        <v>45524681</v>
      </c>
      <c r="AP132" s="200">
        <v>45953580</v>
      </c>
      <c r="AQ132" s="200">
        <v>46286503</v>
      </c>
      <c r="AR132" s="200">
        <v>46616677</v>
      </c>
      <c r="AS132" s="200">
        <v>47008111</v>
      </c>
      <c r="AT132" s="200">
        <v>47370164</v>
      </c>
      <c r="AU132" s="200">
        <v>47644736</v>
      </c>
      <c r="AV132" s="200">
        <v>47892330</v>
      </c>
      <c r="AW132" s="200">
        <v>48082519</v>
      </c>
      <c r="AX132" s="200">
        <v>48184561</v>
      </c>
      <c r="AY132" s="200">
        <v>48438292</v>
      </c>
      <c r="AZ132" s="200">
        <v>48683638</v>
      </c>
      <c r="BA132" s="200">
        <v>49054708</v>
      </c>
      <c r="BB132" s="200">
        <v>49307835</v>
      </c>
      <c r="BC132" s="200">
        <v>49554112</v>
      </c>
      <c r="BD132" s="200">
        <v>49936638</v>
      </c>
      <c r="BE132" s="200">
        <v>50199853</v>
      </c>
      <c r="BF132" s="200">
        <v>50428893</v>
      </c>
      <c r="BG132" s="200">
        <v>50746659</v>
      </c>
      <c r="BH132" s="200">
        <v>51014947</v>
      </c>
      <c r="BI132" s="200">
        <v>51217803</v>
      </c>
      <c r="BJ132" s="200">
        <v>51361911</v>
      </c>
      <c r="BK132" s="200">
        <v>51585058</v>
      </c>
      <c r="BL132" s="200">
        <v>51764822</v>
      </c>
      <c r="BM132" s="200">
        <v>51836239</v>
      </c>
      <c r="BN132" s="200">
        <v>51744876</v>
      </c>
      <c r="BO132" s="200">
        <v>51628117</v>
      </c>
    </row>
    <row r="133" spans="1:67" x14ac:dyDescent="0.2">
      <c r="A133" s="200" t="s">
        <v>397</v>
      </c>
      <c r="B133" s="200" t="s">
        <v>398</v>
      </c>
      <c r="C133" s="200" t="s">
        <v>168</v>
      </c>
      <c r="D133" s="200" t="s">
        <v>169</v>
      </c>
      <c r="E133" s="200">
        <v>305415</v>
      </c>
      <c r="F133" s="200">
        <v>339697</v>
      </c>
      <c r="G133" s="200">
        <v>378190</v>
      </c>
      <c r="H133" s="200">
        <v>420494</v>
      </c>
      <c r="I133" s="200">
        <v>465748</v>
      </c>
      <c r="J133" s="200">
        <v>513840</v>
      </c>
      <c r="K133" s="200">
        <v>565463</v>
      </c>
      <c r="L133" s="200">
        <v>621242</v>
      </c>
      <c r="M133" s="200">
        <v>681117</v>
      </c>
      <c r="N133" s="200">
        <v>743044</v>
      </c>
      <c r="O133" s="200">
        <v>802786</v>
      </c>
      <c r="P133" s="200">
        <v>858734</v>
      </c>
      <c r="Q133" s="200">
        <v>913785</v>
      </c>
      <c r="R133" s="200">
        <v>970527</v>
      </c>
      <c r="S133" s="200">
        <v>1030426</v>
      </c>
      <c r="T133" s="200">
        <v>1095998</v>
      </c>
      <c r="U133" s="200">
        <v>1168791</v>
      </c>
      <c r="V133" s="200">
        <v>1247225</v>
      </c>
      <c r="W133" s="200">
        <v>1329074</v>
      </c>
      <c r="X133" s="200">
        <v>1412266</v>
      </c>
      <c r="Y133" s="200">
        <v>1493870</v>
      </c>
      <c r="Z133" s="200">
        <v>1573026</v>
      </c>
      <c r="AA133" s="200">
        <v>1652921</v>
      </c>
      <c r="AB133" s="200">
        <v>1736028</v>
      </c>
      <c r="AC133" s="200">
        <v>1813986</v>
      </c>
      <c r="AD133" s="200">
        <v>1888975</v>
      </c>
      <c r="AE133" s="200">
        <v>1968093</v>
      </c>
      <c r="AF133" s="200">
        <v>2048477</v>
      </c>
      <c r="AG133" s="200">
        <v>2129153</v>
      </c>
      <c r="AH133" s="200">
        <v>2210013</v>
      </c>
      <c r="AI133" s="200">
        <v>1674938</v>
      </c>
      <c r="AJ133" s="200">
        <v>1339500</v>
      </c>
      <c r="AK133" s="200">
        <v>1620633</v>
      </c>
      <c r="AL133" s="200">
        <v>1653645</v>
      </c>
      <c r="AM133" s="200">
        <v>1641106</v>
      </c>
      <c r="AN133" s="200">
        <v>1655222</v>
      </c>
      <c r="AO133" s="200">
        <v>1703318</v>
      </c>
      <c r="AP133" s="200">
        <v>1761468</v>
      </c>
      <c r="AQ133" s="200">
        <v>1819544</v>
      </c>
      <c r="AR133" s="200">
        <v>1877427</v>
      </c>
      <c r="AS133" s="200">
        <v>1934901</v>
      </c>
      <c r="AT133" s="200">
        <v>1991674</v>
      </c>
      <c r="AU133" s="200">
        <v>2047364</v>
      </c>
      <c r="AV133" s="200">
        <v>2101506</v>
      </c>
      <c r="AW133" s="200">
        <v>2153481</v>
      </c>
      <c r="AX133" s="200">
        <v>2235403</v>
      </c>
      <c r="AY133" s="200">
        <v>2363409</v>
      </c>
      <c r="AZ133" s="200">
        <v>2506769</v>
      </c>
      <c r="BA133" s="200">
        <v>2650930</v>
      </c>
      <c r="BB133" s="200">
        <v>2795550</v>
      </c>
      <c r="BC133" s="200">
        <v>2943356</v>
      </c>
      <c r="BD133" s="200">
        <v>3143825</v>
      </c>
      <c r="BE133" s="200">
        <v>3394663</v>
      </c>
      <c r="BF133" s="200">
        <v>3646518</v>
      </c>
      <c r="BG133" s="200">
        <v>3761584</v>
      </c>
      <c r="BH133" s="200">
        <v>3908743</v>
      </c>
      <c r="BI133" s="200">
        <v>4048085</v>
      </c>
      <c r="BJ133" s="200">
        <v>4124904</v>
      </c>
      <c r="BK133" s="200">
        <v>4317185</v>
      </c>
      <c r="BL133" s="200">
        <v>4441100</v>
      </c>
      <c r="BM133" s="200">
        <v>4360444</v>
      </c>
      <c r="BN133" s="200">
        <v>4250114</v>
      </c>
      <c r="BO133" s="200">
        <v>4268873</v>
      </c>
    </row>
    <row r="134" spans="1:67" x14ac:dyDescent="0.2">
      <c r="A134" s="200" t="s">
        <v>399</v>
      </c>
      <c r="B134" s="200" t="s">
        <v>400</v>
      </c>
      <c r="C134" s="200" t="s">
        <v>168</v>
      </c>
      <c r="D134" s="200" t="s">
        <v>169</v>
      </c>
      <c r="E134" s="200">
        <v>194711112</v>
      </c>
      <c r="F134" s="200">
        <v>200250715</v>
      </c>
      <c r="G134" s="200">
        <v>205949399</v>
      </c>
      <c r="H134" s="200">
        <v>211793513</v>
      </c>
      <c r="I134" s="200">
        <v>217767514</v>
      </c>
      <c r="J134" s="200">
        <v>223847681</v>
      </c>
      <c r="K134" s="200">
        <v>229988384</v>
      </c>
      <c r="L134" s="200">
        <v>236176636</v>
      </c>
      <c r="M134" s="200">
        <v>242412816</v>
      </c>
      <c r="N134" s="200">
        <v>248701446</v>
      </c>
      <c r="O134" s="200">
        <v>255049279</v>
      </c>
      <c r="P134" s="200">
        <v>261469430</v>
      </c>
      <c r="Q134" s="200">
        <v>267987160</v>
      </c>
      <c r="R134" s="200">
        <v>274614064</v>
      </c>
      <c r="S134" s="200">
        <v>281334755</v>
      </c>
      <c r="T134" s="200">
        <v>288125444</v>
      </c>
      <c r="U134" s="200">
        <v>294984501</v>
      </c>
      <c r="V134" s="200">
        <v>302010242</v>
      </c>
      <c r="W134" s="200">
        <v>309220692</v>
      </c>
      <c r="X134" s="200">
        <v>316512545</v>
      </c>
      <c r="Y134" s="200">
        <v>323797061</v>
      </c>
      <c r="Z134" s="200">
        <v>330950954</v>
      </c>
      <c r="AA134" s="200">
        <v>338095672</v>
      </c>
      <c r="AB134" s="200">
        <v>345367369</v>
      </c>
      <c r="AC134" s="200">
        <v>352669319</v>
      </c>
      <c r="AD134" s="200">
        <v>359944435</v>
      </c>
      <c r="AE134" s="200">
        <v>367182475</v>
      </c>
      <c r="AF134" s="200">
        <v>374403954</v>
      </c>
      <c r="AG134" s="200">
        <v>381662610</v>
      </c>
      <c r="AH134" s="200">
        <v>388933687</v>
      </c>
      <c r="AI134" s="200">
        <v>396328556</v>
      </c>
      <c r="AJ134" s="200">
        <v>403768603</v>
      </c>
      <c r="AK134" s="200">
        <v>411115420</v>
      </c>
      <c r="AL134" s="200">
        <v>418431327</v>
      </c>
      <c r="AM134" s="200">
        <v>425740147</v>
      </c>
      <c r="AN134" s="200">
        <v>433010808</v>
      </c>
      <c r="AO134" s="200">
        <v>440183193</v>
      </c>
      <c r="AP134" s="200">
        <v>447290040</v>
      </c>
      <c r="AQ134" s="200">
        <v>454334962</v>
      </c>
      <c r="AR134" s="200">
        <v>461289769</v>
      </c>
      <c r="AS134" s="200">
        <v>468125382</v>
      </c>
      <c r="AT134" s="200">
        <v>474817217</v>
      </c>
      <c r="AU134" s="200">
        <v>481353718</v>
      </c>
      <c r="AV134" s="200">
        <v>487688819</v>
      </c>
      <c r="AW134" s="200">
        <v>493917791</v>
      </c>
      <c r="AX134" s="200">
        <v>500076606</v>
      </c>
      <c r="AY134" s="200">
        <v>506094784</v>
      </c>
      <c r="AZ134" s="200">
        <v>511989821</v>
      </c>
      <c r="BA134" s="200">
        <v>517759389</v>
      </c>
      <c r="BB134" s="200">
        <v>523473668</v>
      </c>
      <c r="BC134" s="200">
        <v>528978305</v>
      </c>
      <c r="BD134" s="200">
        <v>535014773</v>
      </c>
      <c r="BE134" s="200">
        <v>541048298</v>
      </c>
      <c r="BF134" s="200">
        <v>546954103</v>
      </c>
      <c r="BG134" s="200">
        <v>552781789</v>
      </c>
      <c r="BH134" s="200">
        <v>558562792</v>
      </c>
      <c r="BI134" s="200">
        <v>564377885</v>
      </c>
      <c r="BJ134" s="200">
        <v>570381211</v>
      </c>
      <c r="BK134" s="200">
        <v>576620516</v>
      </c>
      <c r="BL134" s="200">
        <v>582701622</v>
      </c>
      <c r="BM134" s="200">
        <v>588011178</v>
      </c>
      <c r="BN134" s="200">
        <v>592503434</v>
      </c>
      <c r="BO134" s="200">
        <v>596596955</v>
      </c>
    </row>
    <row r="135" spans="1:67" x14ac:dyDescent="0.2">
      <c r="A135" s="200" t="s">
        <v>401</v>
      </c>
      <c r="B135" s="200" t="s">
        <v>402</v>
      </c>
      <c r="C135" s="200" t="s">
        <v>168</v>
      </c>
      <c r="D135" s="200" t="s">
        <v>169</v>
      </c>
      <c r="E135" s="200">
        <v>2122532</v>
      </c>
      <c r="F135" s="200">
        <v>2171141</v>
      </c>
      <c r="G135" s="200">
        <v>2221615</v>
      </c>
      <c r="H135" s="200">
        <v>2273219</v>
      </c>
      <c r="I135" s="200">
        <v>2325513</v>
      </c>
      <c r="J135" s="200">
        <v>2379456</v>
      </c>
      <c r="K135" s="200">
        <v>2434861</v>
      </c>
      <c r="L135" s="200">
        <v>2491927</v>
      </c>
      <c r="M135" s="200">
        <v>2551070</v>
      </c>
      <c r="N135" s="200">
        <v>2612111</v>
      </c>
      <c r="O135" s="200">
        <v>2675283</v>
      </c>
      <c r="P135" s="200">
        <v>2740732</v>
      </c>
      <c r="Q135" s="200">
        <v>2808290</v>
      </c>
      <c r="R135" s="200">
        <v>2877561</v>
      </c>
      <c r="S135" s="200">
        <v>2946882</v>
      </c>
      <c r="T135" s="200">
        <v>3012720</v>
      </c>
      <c r="U135" s="200">
        <v>3072017</v>
      </c>
      <c r="V135" s="200">
        <v>3125742</v>
      </c>
      <c r="W135" s="200">
        <v>3177945</v>
      </c>
      <c r="X135" s="200">
        <v>3233700</v>
      </c>
      <c r="Y135" s="200">
        <v>3297519</v>
      </c>
      <c r="Z135" s="200">
        <v>3370993</v>
      </c>
      <c r="AA135" s="200">
        <v>3453691</v>
      </c>
      <c r="AB135" s="200">
        <v>3543861</v>
      </c>
      <c r="AC135" s="200">
        <v>3639956</v>
      </c>
      <c r="AD135" s="200">
        <v>3741604</v>
      </c>
      <c r="AE135" s="200">
        <v>3848390</v>
      </c>
      <c r="AF135" s="200">
        <v>3959697</v>
      </c>
      <c r="AG135" s="200">
        <v>4074961</v>
      </c>
      <c r="AH135" s="200">
        <v>4193532</v>
      </c>
      <c r="AI135" s="200">
        <v>4314443</v>
      </c>
      <c r="AJ135" s="200">
        <v>4437225</v>
      </c>
      <c r="AK135" s="200">
        <v>4561106</v>
      </c>
      <c r="AL135" s="200">
        <v>4685296</v>
      </c>
      <c r="AM135" s="200">
        <v>4807950</v>
      </c>
      <c r="AN135" s="200">
        <v>4927432</v>
      </c>
      <c r="AO135" s="200">
        <v>5043914</v>
      </c>
      <c r="AP135" s="200">
        <v>5150538</v>
      </c>
      <c r="AQ135" s="200">
        <v>5246922</v>
      </c>
      <c r="AR135" s="200">
        <v>5340056</v>
      </c>
      <c r="AS135" s="200">
        <v>5430853</v>
      </c>
      <c r="AT135" s="200">
        <v>5519707</v>
      </c>
      <c r="AU135" s="200">
        <v>5606101</v>
      </c>
      <c r="AV135" s="200">
        <v>5689065</v>
      </c>
      <c r="AW135" s="200">
        <v>5768167</v>
      </c>
      <c r="AX135" s="200">
        <v>5852970</v>
      </c>
      <c r="AY135" s="200">
        <v>5946593</v>
      </c>
      <c r="AZ135" s="200">
        <v>6041348</v>
      </c>
      <c r="BA135" s="200">
        <v>6135861</v>
      </c>
      <c r="BB135" s="200">
        <v>6229930</v>
      </c>
      <c r="BC135" s="200">
        <v>6323418</v>
      </c>
      <c r="BD135" s="200">
        <v>6416327</v>
      </c>
      <c r="BE135" s="200">
        <v>6508803</v>
      </c>
      <c r="BF135" s="200">
        <v>6600742</v>
      </c>
      <c r="BG135" s="200">
        <v>6691454</v>
      </c>
      <c r="BH135" s="200">
        <v>6787419</v>
      </c>
      <c r="BI135" s="200">
        <v>6891363</v>
      </c>
      <c r="BJ135" s="200">
        <v>6997917</v>
      </c>
      <c r="BK135" s="200">
        <v>7105006</v>
      </c>
      <c r="BL135" s="200">
        <v>7212053</v>
      </c>
      <c r="BM135" s="200">
        <v>7319399</v>
      </c>
      <c r="BN135" s="200">
        <v>7425057</v>
      </c>
      <c r="BO135" s="200">
        <v>7529475</v>
      </c>
    </row>
    <row r="136" spans="1:67" x14ac:dyDescent="0.2">
      <c r="A136" s="200" t="s">
        <v>403</v>
      </c>
      <c r="B136" s="200" t="s">
        <v>404</v>
      </c>
      <c r="C136" s="200" t="s">
        <v>168</v>
      </c>
      <c r="D136" s="200" t="s">
        <v>169</v>
      </c>
      <c r="E136" s="200">
        <v>1798092</v>
      </c>
      <c r="F136" s="200">
        <v>1853295</v>
      </c>
      <c r="G136" s="200">
        <v>1911959</v>
      </c>
      <c r="H136" s="200">
        <v>1971511</v>
      </c>
      <c r="I136" s="200">
        <v>2030440</v>
      </c>
      <c r="J136" s="200">
        <v>2087445</v>
      </c>
      <c r="K136" s="200">
        <v>2145646</v>
      </c>
      <c r="L136" s="200">
        <v>2203202</v>
      </c>
      <c r="M136" s="200">
        <v>2262291</v>
      </c>
      <c r="N136" s="200">
        <v>2323823</v>
      </c>
      <c r="O136" s="200">
        <v>2381791</v>
      </c>
      <c r="P136" s="200">
        <v>2442137</v>
      </c>
      <c r="Q136" s="200">
        <v>2505965</v>
      </c>
      <c r="R136" s="200">
        <v>2569841</v>
      </c>
      <c r="S136" s="200">
        <v>2632880</v>
      </c>
      <c r="T136" s="200">
        <v>2691586</v>
      </c>
      <c r="U136" s="200">
        <v>3070419</v>
      </c>
      <c r="V136" s="200">
        <v>3457617</v>
      </c>
      <c r="W136" s="200">
        <v>3183405</v>
      </c>
      <c r="X136" s="200">
        <v>2902164</v>
      </c>
      <c r="Y136" s="200">
        <v>2963702</v>
      </c>
      <c r="Z136" s="200">
        <v>3027222</v>
      </c>
      <c r="AA136" s="200">
        <v>3070133</v>
      </c>
      <c r="AB136" s="200">
        <v>3106990</v>
      </c>
      <c r="AC136" s="200">
        <v>3163558</v>
      </c>
      <c r="AD136" s="200">
        <v>3226750</v>
      </c>
      <c r="AE136" s="200">
        <v>3308010</v>
      </c>
      <c r="AF136" s="200">
        <v>3390870</v>
      </c>
      <c r="AG136" s="200">
        <v>3457148</v>
      </c>
      <c r="AH136" s="200">
        <v>3525502</v>
      </c>
      <c r="AI136" s="200">
        <v>3593700</v>
      </c>
      <c r="AJ136" s="200">
        <v>3666734</v>
      </c>
      <c r="AK136" s="200">
        <v>3745407</v>
      </c>
      <c r="AL136" s="200">
        <v>3818796</v>
      </c>
      <c r="AM136" s="200">
        <v>3888144</v>
      </c>
      <c r="AN136" s="200">
        <v>3959640</v>
      </c>
      <c r="AO136" s="200">
        <v>4034243</v>
      </c>
      <c r="AP136" s="200">
        <v>4107551</v>
      </c>
      <c r="AQ136" s="200">
        <v>4178784</v>
      </c>
      <c r="AR136" s="200">
        <v>4250020</v>
      </c>
      <c r="AS136" s="200">
        <v>4320642</v>
      </c>
      <c r="AT136" s="200">
        <v>4389200</v>
      </c>
      <c r="AU136" s="200">
        <v>4446666</v>
      </c>
      <c r="AV136" s="200">
        <v>4504807</v>
      </c>
      <c r="AW136" s="200">
        <v>4574797</v>
      </c>
      <c r="AX136" s="200">
        <v>4643044</v>
      </c>
      <c r="AY136" s="200">
        <v>4719864</v>
      </c>
      <c r="AZ136" s="200">
        <v>4809608</v>
      </c>
      <c r="BA136" s="200">
        <v>4887613</v>
      </c>
      <c r="BB136" s="200">
        <v>4951135</v>
      </c>
      <c r="BC136" s="200">
        <v>4995800</v>
      </c>
      <c r="BD136" s="200">
        <v>5045056</v>
      </c>
      <c r="BE136" s="200">
        <v>5178337</v>
      </c>
      <c r="BF136" s="200">
        <v>5678851</v>
      </c>
      <c r="BG136" s="200">
        <v>6274342</v>
      </c>
      <c r="BH136" s="200">
        <v>6398940</v>
      </c>
      <c r="BI136" s="200">
        <v>6258619</v>
      </c>
      <c r="BJ136" s="200">
        <v>6109252</v>
      </c>
      <c r="BK136" s="200">
        <v>5950839</v>
      </c>
      <c r="BL136" s="200">
        <v>5781907</v>
      </c>
      <c r="BM136" s="200">
        <v>5662923</v>
      </c>
      <c r="BN136" s="200">
        <v>5592631</v>
      </c>
      <c r="BO136" s="200">
        <v>5489739</v>
      </c>
    </row>
    <row r="137" spans="1:67" x14ac:dyDescent="0.2">
      <c r="A137" s="200" t="s">
        <v>405</v>
      </c>
      <c r="B137" s="200" t="s">
        <v>406</v>
      </c>
      <c r="C137" s="200" t="s">
        <v>168</v>
      </c>
      <c r="D137" s="200" t="s">
        <v>169</v>
      </c>
      <c r="E137" s="200">
        <v>1137026</v>
      </c>
      <c r="F137" s="200">
        <v>1165005</v>
      </c>
      <c r="G137" s="200">
        <v>1194085</v>
      </c>
      <c r="H137" s="200">
        <v>1224169</v>
      </c>
      <c r="I137" s="200">
        <v>1255197</v>
      </c>
      <c r="J137" s="200">
        <v>1287315</v>
      </c>
      <c r="K137" s="200">
        <v>1320315</v>
      </c>
      <c r="L137" s="200">
        <v>1354287</v>
      </c>
      <c r="M137" s="200">
        <v>1389453</v>
      </c>
      <c r="N137" s="200">
        <v>1425879</v>
      </c>
      <c r="O137" s="200">
        <v>1463563</v>
      </c>
      <c r="P137" s="200">
        <v>1501658</v>
      </c>
      <c r="Q137" s="200">
        <v>1540995</v>
      </c>
      <c r="R137" s="200">
        <v>1582697</v>
      </c>
      <c r="S137" s="200">
        <v>1626283</v>
      </c>
      <c r="T137" s="200">
        <v>1671632</v>
      </c>
      <c r="U137" s="200">
        <v>1718482</v>
      </c>
      <c r="V137" s="200">
        <v>1768092</v>
      </c>
      <c r="W137" s="200">
        <v>1820861</v>
      </c>
      <c r="X137" s="200">
        <v>1875566</v>
      </c>
      <c r="Y137" s="200">
        <v>1932169</v>
      </c>
      <c r="Z137" s="200">
        <v>1989690</v>
      </c>
      <c r="AA137" s="200">
        <v>2047602</v>
      </c>
      <c r="AB137" s="200">
        <v>2109151</v>
      </c>
      <c r="AC137" s="200">
        <v>2174194</v>
      </c>
      <c r="AD137" s="200">
        <v>2239724</v>
      </c>
      <c r="AE137" s="200">
        <v>2305860</v>
      </c>
      <c r="AF137" s="200">
        <v>2372449</v>
      </c>
      <c r="AG137" s="200">
        <v>2439639</v>
      </c>
      <c r="AH137" s="200">
        <v>2507600</v>
      </c>
      <c r="AI137" s="200">
        <v>2209731</v>
      </c>
      <c r="AJ137" s="200">
        <v>1939236</v>
      </c>
      <c r="AK137" s="200">
        <v>2052626</v>
      </c>
      <c r="AL137" s="200">
        <v>2132771</v>
      </c>
      <c r="AM137" s="200">
        <v>2125198</v>
      </c>
      <c r="AN137" s="200">
        <v>2142422</v>
      </c>
      <c r="AO137" s="200">
        <v>2203966</v>
      </c>
      <c r="AP137" s="200">
        <v>2383300</v>
      </c>
      <c r="AQ137" s="200">
        <v>2639224</v>
      </c>
      <c r="AR137" s="200">
        <v>2789743</v>
      </c>
      <c r="AS137" s="200">
        <v>2895224</v>
      </c>
      <c r="AT137" s="200">
        <v>2981648</v>
      </c>
      <c r="AU137" s="200">
        <v>3060599</v>
      </c>
      <c r="AV137" s="200">
        <v>3085173</v>
      </c>
      <c r="AW137" s="200">
        <v>3122447</v>
      </c>
      <c r="AX137" s="200">
        <v>3266318</v>
      </c>
      <c r="AY137" s="200">
        <v>3455397</v>
      </c>
      <c r="AZ137" s="200">
        <v>3632740</v>
      </c>
      <c r="BA137" s="200">
        <v>3783887</v>
      </c>
      <c r="BB137" s="200">
        <v>3905066</v>
      </c>
      <c r="BC137" s="200">
        <v>4019956</v>
      </c>
      <c r="BD137" s="200">
        <v>4181150</v>
      </c>
      <c r="BE137" s="200">
        <v>4331740</v>
      </c>
      <c r="BF137" s="200">
        <v>4427313</v>
      </c>
      <c r="BG137" s="200">
        <v>4519398</v>
      </c>
      <c r="BH137" s="200">
        <v>4612329</v>
      </c>
      <c r="BI137" s="200">
        <v>4706097</v>
      </c>
      <c r="BJ137" s="200">
        <v>4796631</v>
      </c>
      <c r="BK137" s="200">
        <v>4889391</v>
      </c>
      <c r="BL137" s="200">
        <v>4985289</v>
      </c>
      <c r="BM137" s="200">
        <v>5087584</v>
      </c>
      <c r="BN137" s="200">
        <v>5193416</v>
      </c>
      <c r="BO137" s="200">
        <v>5302681</v>
      </c>
    </row>
    <row r="138" spans="1:67" x14ac:dyDescent="0.2">
      <c r="A138" s="200" t="s">
        <v>407</v>
      </c>
      <c r="B138" s="200" t="s">
        <v>408</v>
      </c>
      <c r="C138" s="200" t="s">
        <v>168</v>
      </c>
      <c r="D138" s="200" t="s">
        <v>169</v>
      </c>
      <c r="E138" s="200">
        <v>1426986</v>
      </c>
      <c r="F138" s="200">
        <v>1478760</v>
      </c>
      <c r="G138" s="200">
        <v>1535157</v>
      </c>
      <c r="H138" s="200">
        <v>1594758</v>
      </c>
      <c r="I138" s="200">
        <v>1652102</v>
      </c>
      <c r="J138" s="200">
        <v>1700072</v>
      </c>
      <c r="K138" s="200">
        <v>1739831</v>
      </c>
      <c r="L138" s="200">
        <v>1778578</v>
      </c>
      <c r="M138" s="200">
        <v>1819393</v>
      </c>
      <c r="N138" s="200">
        <v>1862823</v>
      </c>
      <c r="O138" s="200">
        <v>1909177</v>
      </c>
      <c r="P138" s="200">
        <v>1958320</v>
      </c>
      <c r="Q138" s="200">
        <v>2012796</v>
      </c>
      <c r="R138" s="200">
        <v>2084256</v>
      </c>
      <c r="S138" s="200">
        <v>2179446</v>
      </c>
      <c r="T138" s="200">
        <v>2291841</v>
      </c>
      <c r="U138" s="200">
        <v>2413760</v>
      </c>
      <c r="V138" s="200">
        <v>2541805</v>
      </c>
      <c r="W138" s="200">
        <v>2676117</v>
      </c>
      <c r="X138" s="200">
        <v>2816917</v>
      </c>
      <c r="Y138" s="200">
        <v>2962720</v>
      </c>
      <c r="Z138" s="200">
        <v>3112015</v>
      </c>
      <c r="AA138" s="200">
        <v>3265457</v>
      </c>
      <c r="AB138" s="200">
        <v>3423592</v>
      </c>
      <c r="AC138" s="200">
        <v>3564547</v>
      </c>
      <c r="AD138" s="200">
        <v>3684313</v>
      </c>
      <c r="AE138" s="200">
        <v>3800110</v>
      </c>
      <c r="AF138" s="200">
        <v>3911939</v>
      </c>
      <c r="AG138" s="200">
        <v>4021565</v>
      </c>
      <c r="AH138" s="200">
        <v>4130042</v>
      </c>
      <c r="AI138" s="200">
        <v>4236983</v>
      </c>
      <c r="AJ138" s="200">
        <v>4341971</v>
      </c>
      <c r="AK138" s="200">
        <v>4444820</v>
      </c>
      <c r="AL138" s="200">
        <v>4544970</v>
      </c>
      <c r="AM138" s="200">
        <v>4641296</v>
      </c>
      <c r="AN138" s="200">
        <v>4733063</v>
      </c>
      <c r="AO138" s="200">
        <v>4820066</v>
      </c>
      <c r="AP138" s="200">
        <v>4902346</v>
      </c>
      <c r="AQ138" s="200">
        <v>4980962</v>
      </c>
      <c r="AR138" s="200">
        <v>5057998</v>
      </c>
      <c r="AS138" s="200">
        <v>5154790</v>
      </c>
      <c r="AT138" s="200">
        <v>5275916</v>
      </c>
      <c r="AU138" s="200">
        <v>5405326</v>
      </c>
      <c r="AV138" s="200">
        <v>5542641</v>
      </c>
      <c r="AW138" s="200">
        <v>5687563</v>
      </c>
      <c r="AX138" s="200">
        <v>5837986</v>
      </c>
      <c r="AY138" s="200">
        <v>5973369</v>
      </c>
      <c r="AZ138" s="200">
        <v>6097177</v>
      </c>
      <c r="BA138" s="200">
        <v>6228370</v>
      </c>
      <c r="BB138" s="200">
        <v>6360191</v>
      </c>
      <c r="BC138" s="200">
        <v>6491988</v>
      </c>
      <c r="BD138" s="200">
        <v>6188132</v>
      </c>
      <c r="BE138" s="200">
        <v>5869870</v>
      </c>
      <c r="BF138" s="200">
        <v>5985221</v>
      </c>
      <c r="BG138" s="200">
        <v>6097764</v>
      </c>
      <c r="BH138" s="200">
        <v>6192235</v>
      </c>
      <c r="BI138" s="200">
        <v>6282196</v>
      </c>
      <c r="BJ138" s="200">
        <v>6378261</v>
      </c>
      <c r="BK138" s="200">
        <v>6477793</v>
      </c>
      <c r="BL138" s="200">
        <v>6569088</v>
      </c>
      <c r="BM138" s="200">
        <v>6653942</v>
      </c>
      <c r="BN138" s="200">
        <v>6735277</v>
      </c>
      <c r="BO138" s="200">
        <v>6812341</v>
      </c>
    </row>
    <row r="139" spans="1:67" x14ac:dyDescent="0.2">
      <c r="A139" s="200" t="s">
        <v>409</v>
      </c>
      <c r="B139" s="200" t="s">
        <v>410</v>
      </c>
      <c r="C139" s="200" t="s">
        <v>168</v>
      </c>
      <c r="D139" s="200" t="s">
        <v>169</v>
      </c>
      <c r="E139" s="200">
        <v>91614</v>
      </c>
      <c r="F139" s="200">
        <v>92761</v>
      </c>
      <c r="G139" s="200">
        <v>93823</v>
      </c>
      <c r="H139" s="200">
        <v>94887</v>
      </c>
      <c r="I139" s="200">
        <v>95948</v>
      </c>
      <c r="J139" s="200">
        <v>97024</v>
      </c>
      <c r="K139" s="200">
        <v>98126</v>
      </c>
      <c r="L139" s="200">
        <v>99257</v>
      </c>
      <c r="M139" s="200">
        <v>100400</v>
      </c>
      <c r="N139" s="200">
        <v>101605</v>
      </c>
      <c r="O139" s="200">
        <v>103090</v>
      </c>
      <c r="P139" s="200">
        <v>104781</v>
      </c>
      <c r="Q139" s="200">
        <v>106457</v>
      </c>
      <c r="R139" s="200">
        <v>108114</v>
      </c>
      <c r="S139" s="200">
        <v>109740</v>
      </c>
      <c r="T139" s="200">
        <v>111497</v>
      </c>
      <c r="U139" s="200">
        <v>113421</v>
      </c>
      <c r="V139" s="200">
        <v>115385</v>
      </c>
      <c r="W139" s="200">
        <v>117397</v>
      </c>
      <c r="X139" s="200">
        <v>119463</v>
      </c>
      <c r="Y139" s="200">
        <v>121633</v>
      </c>
      <c r="Z139" s="200">
        <v>123909</v>
      </c>
      <c r="AA139" s="200">
        <v>126194</v>
      </c>
      <c r="AB139" s="200">
        <v>128440</v>
      </c>
      <c r="AC139" s="200">
        <v>130625</v>
      </c>
      <c r="AD139" s="200">
        <v>132751</v>
      </c>
      <c r="AE139" s="200">
        <v>134810</v>
      </c>
      <c r="AF139" s="200">
        <v>136780</v>
      </c>
      <c r="AG139" s="200">
        <v>138660</v>
      </c>
      <c r="AH139" s="200">
        <v>140457</v>
      </c>
      <c r="AI139" s="200">
        <v>142301</v>
      </c>
      <c r="AJ139" s="200">
        <v>144268</v>
      </c>
      <c r="AK139" s="200">
        <v>146420</v>
      </c>
      <c r="AL139" s="200">
        <v>148595</v>
      </c>
      <c r="AM139" s="200">
        <v>150561</v>
      </c>
      <c r="AN139" s="200">
        <v>152348</v>
      </c>
      <c r="AO139" s="200">
        <v>153969</v>
      </c>
      <c r="AP139" s="200">
        <v>155454</v>
      </c>
      <c r="AQ139" s="200">
        <v>156855</v>
      </c>
      <c r="AR139" s="200">
        <v>158256</v>
      </c>
      <c r="AS139" s="200">
        <v>159500</v>
      </c>
      <c r="AT139" s="200">
        <v>160594</v>
      </c>
      <c r="AU139" s="200">
        <v>161799</v>
      </c>
      <c r="AV139" s="200">
        <v>163047</v>
      </c>
      <c r="AW139" s="200">
        <v>164239</v>
      </c>
      <c r="AX139" s="200">
        <v>165386</v>
      </c>
      <c r="AY139" s="200">
        <v>166470</v>
      </c>
      <c r="AZ139" s="200">
        <v>167518</v>
      </c>
      <c r="BA139" s="200">
        <v>168576</v>
      </c>
      <c r="BB139" s="200">
        <v>169688</v>
      </c>
      <c r="BC139" s="200">
        <v>170935</v>
      </c>
      <c r="BD139" s="200">
        <v>172145</v>
      </c>
      <c r="BE139" s="200">
        <v>173124</v>
      </c>
      <c r="BF139" s="200">
        <v>173978</v>
      </c>
      <c r="BG139" s="200">
        <v>174804</v>
      </c>
      <c r="BH139" s="200">
        <v>175623</v>
      </c>
      <c r="BI139" s="200">
        <v>176413</v>
      </c>
      <c r="BJ139" s="200">
        <v>177163</v>
      </c>
      <c r="BK139" s="200">
        <v>177888</v>
      </c>
      <c r="BL139" s="200">
        <v>178583</v>
      </c>
      <c r="BM139" s="200">
        <v>179237</v>
      </c>
      <c r="BN139" s="200">
        <v>179651</v>
      </c>
      <c r="BO139" s="200">
        <v>179857</v>
      </c>
    </row>
    <row r="140" spans="1:67" x14ac:dyDescent="0.2">
      <c r="A140" s="200" t="s">
        <v>411</v>
      </c>
      <c r="B140" s="200" t="s">
        <v>412</v>
      </c>
      <c r="C140" s="200" t="s">
        <v>168</v>
      </c>
      <c r="D140" s="200" t="s">
        <v>169</v>
      </c>
      <c r="E140" s="200">
        <v>219142626</v>
      </c>
      <c r="F140" s="200">
        <v>225304612</v>
      </c>
      <c r="G140" s="200">
        <v>231638540</v>
      </c>
      <c r="H140" s="200">
        <v>238127927</v>
      </c>
      <c r="I140" s="200">
        <v>244742056</v>
      </c>
      <c r="J140" s="200">
        <v>251458185</v>
      </c>
      <c r="K140" s="200">
        <v>258225265</v>
      </c>
      <c r="L140" s="200">
        <v>265030167</v>
      </c>
      <c r="M140" s="200">
        <v>271885703</v>
      </c>
      <c r="N140" s="200">
        <v>278797542</v>
      </c>
      <c r="O140" s="200">
        <v>285779012</v>
      </c>
      <c r="P140" s="200">
        <v>292852914</v>
      </c>
      <c r="Q140" s="200">
        <v>300036114</v>
      </c>
      <c r="R140" s="200">
        <v>307345195</v>
      </c>
      <c r="S140" s="200">
        <v>314759757</v>
      </c>
      <c r="T140" s="200">
        <v>322249100</v>
      </c>
      <c r="U140" s="200">
        <v>329807630</v>
      </c>
      <c r="V140" s="200">
        <v>337531513</v>
      </c>
      <c r="W140" s="200">
        <v>345450768</v>
      </c>
      <c r="X140" s="200">
        <v>353452209</v>
      </c>
      <c r="Y140" s="200">
        <v>361451180</v>
      </c>
      <c r="Z140" s="200">
        <v>369321289</v>
      </c>
      <c r="AA140" s="200">
        <v>377189872</v>
      </c>
      <c r="AB140" s="200">
        <v>385189898</v>
      </c>
      <c r="AC140" s="200">
        <v>393227113</v>
      </c>
      <c r="AD140" s="200">
        <v>401251731</v>
      </c>
      <c r="AE140" s="200">
        <v>409259052</v>
      </c>
      <c r="AF140" s="200">
        <v>417266298</v>
      </c>
      <c r="AG140" s="200">
        <v>425320442</v>
      </c>
      <c r="AH140" s="200">
        <v>433393694</v>
      </c>
      <c r="AI140" s="200">
        <v>441597528</v>
      </c>
      <c r="AJ140" s="200">
        <v>449847635</v>
      </c>
      <c r="AK140" s="200">
        <v>458008075</v>
      </c>
      <c r="AL140" s="200">
        <v>466139063</v>
      </c>
      <c r="AM140" s="200">
        <v>474258790</v>
      </c>
      <c r="AN140" s="200">
        <v>482331291</v>
      </c>
      <c r="AO140" s="200">
        <v>490304061</v>
      </c>
      <c r="AP140" s="200">
        <v>498199382</v>
      </c>
      <c r="AQ140" s="200">
        <v>506010566</v>
      </c>
      <c r="AR140" s="200">
        <v>513714410</v>
      </c>
      <c r="AS140" s="200">
        <v>521281149</v>
      </c>
      <c r="AT140" s="200">
        <v>528688278</v>
      </c>
      <c r="AU140" s="200">
        <v>535935546</v>
      </c>
      <c r="AV140" s="200">
        <v>542976557</v>
      </c>
      <c r="AW140" s="200">
        <v>549897638</v>
      </c>
      <c r="AX140" s="200">
        <v>556739532</v>
      </c>
      <c r="AY140" s="200">
        <v>563424119</v>
      </c>
      <c r="AZ140" s="200">
        <v>569972223</v>
      </c>
      <c r="BA140" s="200">
        <v>576386180</v>
      </c>
      <c r="BB140" s="200">
        <v>582738079</v>
      </c>
      <c r="BC140" s="200">
        <v>588873862</v>
      </c>
      <c r="BD140" s="200">
        <v>595510008</v>
      </c>
      <c r="BE140" s="200">
        <v>602139396</v>
      </c>
      <c r="BF140" s="200">
        <v>608642242</v>
      </c>
      <c r="BG140" s="200">
        <v>615046755</v>
      </c>
      <c r="BH140" s="200">
        <v>621390109</v>
      </c>
      <c r="BI140" s="200">
        <v>627668470</v>
      </c>
      <c r="BJ140" s="200">
        <v>633797190</v>
      </c>
      <c r="BK140" s="200">
        <v>639628226</v>
      </c>
      <c r="BL140" s="200">
        <v>645295804</v>
      </c>
      <c r="BM140" s="200">
        <v>650534986</v>
      </c>
      <c r="BN140" s="200">
        <v>654980808</v>
      </c>
      <c r="BO140" s="200">
        <v>659311105</v>
      </c>
    </row>
    <row r="141" spans="1:67" x14ac:dyDescent="0.2">
      <c r="A141" s="200" t="s">
        <v>413</v>
      </c>
      <c r="B141" s="200" t="s">
        <v>414</v>
      </c>
      <c r="C141" s="200" t="s">
        <v>168</v>
      </c>
      <c r="D141" s="200" t="s">
        <v>169</v>
      </c>
      <c r="E141" s="200">
        <v>243968890</v>
      </c>
      <c r="F141" s="200">
        <v>249896083</v>
      </c>
      <c r="G141" s="200">
        <v>256085777</v>
      </c>
      <c r="H141" s="200">
        <v>262462495</v>
      </c>
      <c r="I141" s="200">
        <v>269088057</v>
      </c>
      <c r="J141" s="200">
        <v>275967421</v>
      </c>
      <c r="K141" s="200">
        <v>283013061</v>
      </c>
      <c r="L141" s="200">
        <v>290332504</v>
      </c>
      <c r="M141" s="200">
        <v>297960759</v>
      </c>
      <c r="N141" s="200">
        <v>305753158</v>
      </c>
      <c r="O141" s="200">
        <v>313449479</v>
      </c>
      <c r="P141" s="200">
        <v>320446141</v>
      </c>
      <c r="Q141" s="200">
        <v>327754005</v>
      </c>
      <c r="R141" s="200">
        <v>336115608</v>
      </c>
      <c r="S141" s="200">
        <v>344768889</v>
      </c>
      <c r="T141" s="200">
        <v>353326456</v>
      </c>
      <c r="U141" s="200">
        <v>361742318</v>
      </c>
      <c r="V141" s="200">
        <v>370439863</v>
      </c>
      <c r="W141" s="200">
        <v>379992014</v>
      </c>
      <c r="X141" s="200">
        <v>390056928</v>
      </c>
      <c r="Y141" s="200">
        <v>399246494</v>
      </c>
      <c r="Z141" s="200">
        <v>408153304</v>
      </c>
      <c r="AA141" s="200">
        <v>418471354</v>
      </c>
      <c r="AB141" s="200">
        <v>429841083</v>
      </c>
      <c r="AC141" s="200">
        <v>441553638</v>
      </c>
      <c r="AD141" s="200">
        <v>453409898</v>
      </c>
      <c r="AE141" s="200">
        <v>465218902</v>
      </c>
      <c r="AF141" s="200">
        <v>477192955</v>
      </c>
      <c r="AG141" s="200">
        <v>489163995</v>
      </c>
      <c r="AH141" s="200">
        <v>501471577</v>
      </c>
      <c r="AI141" s="200">
        <v>513968735</v>
      </c>
      <c r="AJ141" s="200">
        <v>526535602</v>
      </c>
      <c r="AK141" s="200">
        <v>540619179</v>
      </c>
      <c r="AL141" s="200">
        <v>555923633</v>
      </c>
      <c r="AM141" s="200">
        <v>570870487</v>
      </c>
      <c r="AN141" s="200">
        <v>585613280</v>
      </c>
      <c r="AO141" s="200">
        <v>600451248</v>
      </c>
      <c r="AP141" s="200">
        <v>615302205</v>
      </c>
      <c r="AQ141" s="200">
        <v>630487968</v>
      </c>
      <c r="AR141" s="200">
        <v>646252000</v>
      </c>
      <c r="AS141" s="200">
        <v>662018171</v>
      </c>
      <c r="AT141" s="200">
        <v>678096204</v>
      </c>
      <c r="AU141" s="200">
        <v>695718323</v>
      </c>
      <c r="AV141" s="200">
        <v>713914587</v>
      </c>
      <c r="AW141" s="200">
        <v>731736892</v>
      </c>
      <c r="AX141" s="200">
        <v>749852827</v>
      </c>
      <c r="AY141" s="200">
        <v>768211301</v>
      </c>
      <c r="AZ141" s="200">
        <v>786317083</v>
      </c>
      <c r="BA141" s="200">
        <v>804637337</v>
      </c>
      <c r="BB141" s="200">
        <v>823699833</v>
      </c>
      <c r="BC141" s="200">
        <v>843512714</v>
      </c>
      <c r="BD141" s="200">
        <v>864134636</v>
      </c>
      <c r="BE141" s="200">
        <v>885375140</v>
      </c>
      <c r="BF141" s="200">
        <v>907133963</v>
      </c>
      <c r="BG141" s="200">
        <v>929398042</v>
      </c>
      <c r="BH141" s="200">
        <v>951928215</v>
      </c>
      <c r="BI141" s="200">
        <v>975265947</v>
      </c>
      <c r="BJ141" s="200">
        <v>999288864</v>
      </c>
      <c r="BK141" s="200">
        <v>1023493788</v>
      </c>
      <c r="BL141" s="200">
        <v>1048193552</v>
      </c>
      <c r="BM141" s="200">
        <v>1073743450</v>
      </c>
      <c r="BN141" s="200">
        <v>1099568566</v>
      </c>
      <c r="BO141" s="200">
        <v>1125179454</v>
      </c>
    </row>
    <row r="142" spans="1:67" x14ac:dyDescent="0.2">
      <c r="A142" s="200" t="s">
        <v>415</v>
      </c>
      <c r="B142" s="200" t="s">
        <v>416</v>
      </c>
      <c r="C142" s="200" t="s">
        <v>168</v>
      </c>
      <c r="D142" s="200" t="s">
        <v>169</v>
      </c>
      <c r="E142" s="200">
        <v>135762574</v>
      </c>
      <c r="F142" s="200">
        <v>138934269</v>
      </c>
      <c r="G142" s="200">
        <v>142232863</v>
      </c>
      <c r="H142" s="200">
        <v>145659986</v>
      </c>
      <c r="I142" s="200">
        <v>149260915</v>
      </c>
      <c r="J142" s="200">
        <v>153026043</v>
      </c>
      <c r="K142" s="200">
        <v>156903784</v>
      </c>
      <c r="L142" s="200">
        <v>160978695</v>
      </c>
      <c r="M142" s="200">
        <v>165256142</v>
      </c>
      <c r="N142" s="200">
        <v>169632655</v>
      </c>
      <c r="O142" s="200">
        <v>174131565</v>
      </c>
      <c r="P142" s="200">
        <v>178729317</v>
      </c>
      <c r="Q142" s="200">
        <v>183334870</v>
      </c>
      <c r="R142" s="200">
        <v>188076728</v>
      </c>
      <c r="S142" s="200">
        <v>193061843</v>
      </c>
      <c r="T142" s="200">
        <v>198178476</v>
      </c>
      <c r="U142" s="200">
        <v>203399737</v>
      </c>
      <c r="V142" s="200">
        <v>208592240</v>
      </c>
      <c r="W142" s="200">
        <v>214272852</v>
      </c>
      <c r="X142" s="200">
        <v>220230887</v>
      </c>
      <c r="Y142" s="200">
        <v>225097677</v>
      </c>
      <c r="Z142" s="200">
        <v>229413733</v>
      </c>
      <c r="AA142" s="200">
        <v>234808317</v>
      </c>
      <c r="AB142" s="200">
        <v>240996976</v>
      </c>
      <c r="AC142" s="200">
        <v>247448306</v>
      </c>
      <c r="AD142" s="200">
        <v>254069015</v>
      </c>
      <c r="AE142" s="200">
        <v>260658473</v>
      </c>
      <c r="AF142" s="200">
        <v>267469591</v>
      </c>
      <c r="AG142" s="200">
        <v>274348618</v>
      </c>
      <c r="AH142" s="200">
        <v>281571278</v>
      </c>
      <c r="AI142" s="200">
        <v>288759638</v>
      </c>
      <c r="AJ142" s="200">
        <v>296103521</v>
      </c>
      <c r="AK142" s="200">
        <v>304997572</v>
      </c>
      <c r="AL142" s="200">
        <v>314673487</v>
      </c>
      <c r="AM142" s="200">
        <v>323847963</v>
      </c>
      <c r="AN142" s="200">
        <v>333181004</v>
      </c>
      <c r="AO142" s="200">
        <v>343031111</v>
      </c>
      <c r="AP142" s="200">
        <v>352755561</v>
      </c>
      <c r="AQ142" s="200">
        <v>362458276</v>
      </c>
      <c r="AR142" s="200">
        <v>372579993</v>
      </c>
      <c r="AS142" s="200">
        <v>382593480</v>
      </c>
      <c r="AT142" s="200">
        <v>392924294</v>
      </c>
      <c r="AU142" s="200">
        <v>404771898</v>
      </c>
      <c r="AV142" s="200">
        <v>417212831</v>
      </c>
      <c r="AW142" s="200">
        <v>429354375</v>
      </c>
      <c r="AX142" s="200">
        <v>441886612</v>
      </c>
      <c r="AY142" s="200">
        <v>455313027</v>
      </c>
      <c r="AZ142" s="200">
        <v>469010772</v>
      </c>
      <c r="BA142" s="200">
        <v>482640782</v>
      </c>
      <c r="BB142" s="200">
        <v>496609143</v>
      </c>
      <c r="BC142" s="200">
        <v>510897321</v>
      </c>
      <c r="BD142" s="200">
        <v>525506329</v>
      </c>
      <c r="BE142" s="200">
        <v>540002626</v>
      </c>
      <c r="BF142" s="200">
        <v>553835758</v>
      </c>
      <c r="BG142" s="200">
        <v>567702296</v>
      </c>
      <c r="BH142" s="200">
        <v>582173028</v>
      </c>
      <c r="BI142" s="200">
        <v>597683499</v>
      </c>
      <c r="BJ142" s="200">
        <v>613946858</v>
      </c>
      <c r="BK142" s="200">
        <v>630865826</v>
      </c>
      <c r="BL142" s="200">
        <v>648755452</v>
      </c>
      <c r="BM142" s="200">
        <v>667053670</v>
      </c>
      <c r="BN142" s="200">
        <v>685250041</v>
      </c>
      <c r="BO142" s="200">
        <v>703727949</v>
      </c>
    </row>
    <row r="143" spans="1:67" x14ac:dyDescent="0.2">
      <c r="A143" s="200" t="s">
        <v>417</v>
      </c>
      <c r="B143" s="200" t="s">
        <v>418</v>
      </c>
      <c r="C143" s="200" t="s">
        <v>168</v>
      </c>
      <c r="D143" s="200" t="s">
        <v>169</v>
      </c>
      <c r="E143" s="200">
        <v>16472</v>
      </c>
      <c r="F143" s="200">
        <v>16834</v>
      </c>
      <c r="G143" s="200">
        <v>17221</v>
      </c>
      <c r="H143" s="200">
        <v>17625</v>
      </c>
      <c r="I143" s="200">
        <v>18058</v>
      </c>
      <c r="J143" s="200">
        <v>18500</v>
      </c>
      <c r="K143" s="200">
        <v>18957</v>
      </c>
      <c r="L143" s="200">
        <v>19467</v>
      </c>
      <c r="M143" s="200">
        <v>20011</v>
      </c>
      <c r="N143" s="200">
        <v>20558</v>
      </c>
      <c r="O143" s="200">
        <v>21089</v>
      </c>
      <c r="P143" s="200">
        <v>21517</v>
      </c>
      <c r="Q143" s="200">
        <v>21873</v>
      </c>
      <c r="R143" s="200">
        <v>22251</v>
      </c>
      <c r="S143" s="200">
        <v>22638</v>
      </c>
      <c r="T143" s="200">
        <v>23030</v>
      </c>
      <c r="U143" s="200">
        <v>23416</v>
      </c>
      <c r="V143" s="200">
        <v>23803</v>
      </c>
      <c r="W143" s="200">
        <v>24205</v>
      </c>
      <c r="X143" s="200">
        <v>24616</v>
      </c>
      <c r="Y143" s="200">
        <v>25003</v>
      </c>
      <c r="Z143" s="200">
        <v>25346</v>
      </c>
      <c r="AA143" s="200">
        <v>25689</v>
      </c>
      <c r="AB143" s="200">
        <v>26055</v>
      </c>
      <c r="AC143" s="200">
        <v>26420</v>
      </c>
      <c r="AD143" s="200">
        <v>26785</v>
      </c>
      <c r="AE143" s="200">
        <v>27159</v>
      </c>
      <c r="AF143" s="200">
        <v>27542</v>
      </c>
      <c r="AG143" s="200">
        <v>27944</v>
      </c>
      <c r="AH143" s="200">
        <v>28357</v>
      </c>
      <c r="AI143" s="200">
        <v>28765</v>
      </c>
      <c r="AJ143" s="200">
        <v>29168</v>
      </c>
      <c r="AK143" s="200">
        <v>29581</v>
      </c>
      <c r="AL143" s="200">
        <v>30012</v>
      </c>
      <c r="AM143" s="200">
        <v>30447</v>
      </c>
      <c r="AN143" s="200">
        <v>30890</v>
      </c>
      <c r="AO143" s="200">
        <v>31337</v>
      </c>
      <c r="AP143" s="200">
        <v>31770</v>
      </c>
      <c r="AQ143" s="200">
        <v>32190</v>
      </c>
      <c r="AR143" s="200">
        <v>32615</v>
      </c>
      <c r="AS143" s="200">
        <v>33026</v>
      </c>
      <c r="AT143" s="200">
        <v>33376</v>
      </c>
      <c r="AU143" s="200">
        <v>33693</v>
      </c>
      <c r="AV143" s="200">
        <v>34000</v>
      </c>
      <c r="AW143" s="200">
        <v>34300</v>
      </c>
      <c r="AX143" s="200">
        <v>34603</v>
      </c>
      <c r="AY143" s="200">
        <v>34889</v>
      </c>
      <c r="AZ143" s="200">
        <v>35150</v>
      </c>
      <c r="BA143" s="200">
        <v>35401</v>
      </c>
      <c r="BB143" s="200">
        <v>35675</v>
      </c>
      <c r="BC143" s="200">
        <v>35926</v>
      </c>
      <c r="BD143" s="200">
        <v>36189</v>
      </c>
      <c r="BE143" s="200">
        <v>36505</v>
      </c>
      <c r="BF143" s="200">
        <v>36806</v>
      </c>
      <c r="BG143" s="200">
        <v>37096</v>
      </c>
      <c r="BH143" s="200">
        <v>37355</v>
      </c>
      <c r="BI143" s="200">
        <v>37609</v>
      </c>
      <c r="BJ143" s="200">
        <v>37889</v>
      </c>
      <c r="BK143" s="200">
        <v>38181</v>
      </c>
      <c r="BL143" s="200">
        <v>38482</v>
      </c>
      <c r="BM143" s="200">
        <v>38756</v>
      </c>
      <c r="BN143" s="200">
        <v>39039</v>
      </c>
      <c r="BO143" s="200">
        <v>39327</v>
      </c>
    </row>
    <row r="144" spans="1:67" x14ac:dyDescent="0.2">
      <c r="A144" s="200" t="s">
        <v>419</v>
      </c>
      <c r="B144" s="200" t="s">
        <v>420</v>
      </c>
      <c r="C144" s="200" t="s">
        <v>168</v>
      </c>
      <c r="D144" s="200" t="s">
        <v>169</v>
      </c>
      <c r="E144" s="200">
        <v>9783871</v>
      </c>
      <c r="F144" s="200">
        <v>10022888</v>
      </c>
      <c r="G144" s="200">
        <v>10267067</v>
      </c>
      <c r="H144" s="200">
        <v>10517531</v>
      </c>
      <c r="I144" s="200">
        <v>10774086</v>
      </c>
      <c r="J144" s="200">
        <v>11035224</v>
      </c>
      <c r="K144" s="200">
        <v>11299721</v>
      </c>
      <c r="L144" s="200">
        <v>11571008</v>
      </c>
      <c r="M144" s="200">
        <v>11846815</v>
      </c>
      <c r="N144" s="200">
        <v>12119207</v>
      </c>
      <c r="O144" s="200">
        <v>12388769</v>
      </c>
      <c r="P144" s="200">
        <v>12654651</v>
      </c>
      <c r="Q144" s="200">
        <v>12914457</v>
      </c>
      <c r="R144" s="200">
        <v>13169737</v>
      </c>
      <c r="S144" s="200">
        <v>13418276</v>
      </c>
      <c r="T144" s="200">
        <v>13662873</v>
      </c>
      <c r="U144" s="200">
        <v>13910170</v>
      </c>
      <c r="V144" s="200">
        <v>14159052</v>
      </c>
      <c r="W144" s="200">
        <v>14414816</v>
      </c>
      <c r="X144" s="200">
        <v>14680387</v>
      </c>
      <c r="Y144" s="200">
        <v>14943645</v>
      </c>
      <c r="Z144" s="200">
        <v>15198918</v>
      </c>
      <c r="AA144" s="200">
        <v>15438753</v>
      </c>
      <c r="AB144" s="200">
        <v>15658442</v>
      </c>
      <c r="AC144" s="200">
        <v>15872577</v>
      </c>
      <c r="AD144" s="200">
        <v>16092338</v>
      </c>
      <c r="AE144" s="200">
        <v>16317995</v>
      </c>
      <c r="AF144" s="200">
        <v>16547139</v>
      </c>
      <c r="AG144" s="200">
        <v>16773736</v>
      </c>
      <c r="AH144" s="200">
        <v>16990575</v>
      </c>
      <c r="AI144" s="200">
        <v>17204094</v>
      </c>
      <c r="AJ144" s="200">
        <v>17416596</v>
      </c>
      <c r="AK144" s="200">
        <v>17624457</v>
      </c>
      <c r="AL144" s="200">
        <v>17825611</v>
      </c>
      <c r="AM144" s="200">
        <v>18011744</v>
      </c>
      <c r="AN144" s="200">
        <v>18177572</v>
      </c>
      <c r="AO144" s="200">
        <v>18322506</v>
      </c>
      <c r="AP144" s="200">
        <v>18449123</v>
      </c>
      <c r="AQ144" s="200">
        <v>18560798</v>
      </c>
      <c r="AR144" s="200">
        <v>18670411</v>
      </c>
      <c r="AS144" s="200">
        <v>18776371</v>
      </c>
      <c r="AT144" s="200">
        <v>18920275</v>
      </c>
      <c r="AU144" s="200">
        <v>19110707</v>
      </c>
      <c r="AV144" s="200">
        <v>19303180</v>
      </c>
      <c r="AW144" s="200">
        <v>19490431</v>
      </c>
      <c r="AX144" s="200">
        <v>19673866</v>
      </c>
      <c r="AY144" s="200">
        <v>19870706</v>
      </c>
      <c r="AZ144" s="200">
        <v>20078655</v>
      </c>
      <c r="BA144" s="200">
        <v>20285643</v>
      </c>
      <c r="BB144" s="200">
        <v>20482477</v>
      </c>
      <c r="BC144" s="200">
        <v>20668557</v>
      </c>
      <c r="BD144" s="200">
        <v>20859743</v>
      </c>
      <c r="BE144" s="200">
        <v>21017147</v>
      </c>
      <c r="BF144" s="200">
        <v>21131756</v>
      </c>
      <c r="BG144" s="200">
        <v>21239457</v>
      </c>
      <c r="BH144" s="200">
        <v>21336697</v>
      </c>
      <c r="BI144" s="200">
        <v>21425494</v>
      </c>
      <c r="BJ144" s="200">
        <v>21506813</v>
      </c>
      <c r="BK144" s="200">
        <v>21670000</v>
      </c>
      <c r="BL144" s="200">
        <v>21803000</v>
      </c>
      <c r="BM144" s="200">
        <v>21919000</v>
      </c>
      <c r="BN144" s="200">
        <v>22156000</v>
      </c>
      <c r="BO144" s="200">
        <v>22181000</v>
      </c>
    </row>
    <row r="145" spans="1:67" x14ac:dyDescent="0.2">
      <c r="A145" s="200" t="s">
        <v>421</v>
      </c>
      <c r="B145" s="200" t="s">
        <v>422</v>
      </c>
      <c r="C145" s="200" t="s">
        <v>168</v>
      </c>
      <c r="D145" s="200" t="s">
        <v>169</v>
      </c>
      <c r="E145" s="200">
        <v>905832820</v>
      </c>
      <c r="F145" s="200">
        <v>927621191</v>
      </c>
      <c r="G145" s="200">
        <v>949925376</v>
      </c>
      <c r="H145" s="200">
        <v>972872519</v>
      </c>
      <c r="I145" s="200">
        <v>996352837</v>
      </c>
      <c r="J145" s="200">
        <v>1020043942</v>
      </c>
      <c r="K145" s="200">
        <v>1043853774</v>
      </c>
      <c r="L145" s="200">
        <v>1068117815</v>
      </c>
      <c r="M145" s="200">
        <v>1093114705</v>
      </c>
      <c r="N145" s="200">
        <v>1118785775</v>
      </c>
      <c r="O145" s="200">
        <v>1144754531</v>
      </c>
      <c r="P145" s="200">
        <v>1170453002</v>
      </c>
      <c r="Q145" s="200">
        <v>1197065575</v>
      </c>
      <c r="R145" s="200">
        <v>1225343879</v>
      </c>
      <c r="S145" s="200">
        <v>1254330938</v>
      </c>
      <c r="T145" s="200">
        <v>1283952858</v>
      </c>
      <c r="U145" s="200">
        <v>1314446376</v>
      </c>
      <c r="V145" s="200">
        <v>1345917410</v>
      </c>
      <c r="W145" s="200">
        <v>1377817851</v>
      </c>
      <c r="X145" s="200">
        <v>1410875210</v>
      </c>
      <c r="Y145" s="200">
        <v>1446429615</v>
      </c>
      <c r="Z145" s="200">
        <v>1484255406</v>
      </c>
      <c r="AA145" s="200">
        <v>1522502878</v>
      </c>
      <c r="AB145" s="200">
        <v>1560582055</v>
      </c>
      <c r="AC145" s="200">
        <v>1599194345</v>
      </c>
      <c r="AD145" s="200">
        <v>1638678142</v>
      </c>
      <c r="AE145" s="200">
        <v>1678965564</v>
      </c>
      <c r="AF145" s="200">
        <v>1719627844</v>
      </c>
      <c r="AG145" s="200">
        <v>1760619584</v>
      </c>
      <c r="AH145" s="200">
        <v>1802051624</v>
      </c>
      <c r="AI145" s="200">
        <v>1844475984</v>
      </c>
      <c r="AJ145" s="200">
        <v>1887004231</v>
      </c>
      <c r="AK145" s="200">
        <v>1928297051</v>
      </c>
      <c r="AL145" s="200">
        <v>1968978416</v>
      </c>
      <c r="AM145" s="200">
        <v>2009876827</v>
      </c>
      <c r="AN145" s="200">
        <v>2051126886</v>
      </c>
      <c r="AO145" s="200">
        <v>2092206279</v>
      </c>
      <c r="AP145" s="200">
        <v>2133529481</v>
      </c>
      <c r="AQ145" s="200">
        <v>2175317595</v>
      </c>
      <c r="AR145" s="200">
        <v>2217196774</v>
      </c>
      <c r="AS145" s="200">
        <v>2259879800</v>
      </c>
      <c r="AT145" s="200">
        <v>2303146181</v>
      </c>
      <c r="AU145" s="200">
        <v>2345451008</v>
      </c>
      <c r="AV145" s="200">
        <v>2387347922</v>
      </c>
      <c r="AW145" s="200">
        <v>2429871397</v>
      </c>
      <c r="AX145" s="200">
        <v>2471959522</v>
      </c>
      <c r="AY145" s="200">
        <v>2513577643</v>
      </c>
      <c r="AZ145" s="200">
        <v>2555229019</v>
      </c>
      <c r="BA145" s="200">
        <v>2596637908</v>
      </c>
      <c r="BB145" s="200">
        <v>2638537324</v>
      </c>
      <c r="BC145" s="200">
        <v>2681991417</v>
      </c>
      <c r="BD145" s="200">
        <v>2726052485</v>
      </c>
      <c r="BE145" s="200">
        <v>2769675465</v>
      </c>
      <c r="BF145" s="200">
        <v>2813932332</v>
      </c>
      <c r="BG145" s="200">
        <v>2858673420</v>
      </c>
      <c r="BH145" s="200">
        <v>2902878488</v>
      </c>
      <c r="BI145" s="200">
        <v>2946639176</v>
      </c>
      <c r="BJ145" s="200">
        <v>2990172548</v>
      </c>
      <c r="BK145" s="200">
        <v>3033153113</v>
      </c>
      <c r="BL145" s="200">
        <v>3075311775</v>
      </c>
      <c r="BM145" s="200">
        <v>3117225754</v>
      </c>
      <c r="BN145" s="200">
        <v>3157350729</v>
      </c>
      <c r="BO145" s="200">
        <v>3190012599</v>
      </c>
    </row>
    <row r="146" spans="1:67" x14ac:dyDescent="0.2">
      <c r="A146" s="200" t="s">
        <v>423</v>
      </c>
      <c r="B146" s="200" t="s">
        <v>424</v>
      </c>
      <c r="C146" s="200" t="s">
        <v>168</v>
      </c>
      <c r="D146" s="200" t="s">
        <v>169</v>
      </c>
      <c r="E146" s="200">
        <v>2243178704</v>
      </c>
      <c r="F146" s="200">
        <v>2274049905</v>
      </c>
      <c r="G146" s="200">
        <v>2318172647</v>
      </c>
      <c r="H146" s="200">
        <v>2374537275</v>
      </c>
      <c r="I146" s="200">
        <v>2431354529</v>
      </c>
      <c r="J146" s="200">
        <v>2489218929</v>
      </c>
      <c r="K146" s="200">
        <v>2550048939</v>
      </c>
      <c r="L146" s="200">
        <v>2610858879</v>
      </c>
      <c r="M146" s="200">
        <v>2673666819</v>
      </c>
      <c r="N146" s="200">
        <v>2738979549</v>
      </c>
      <c r="O146" s="200">
        <v>2805572550</v>
      </c>
      <c r="P146" s="200">
        <v>2872595869</v>
      </c>
      <c r="Q146" s="200">
        <v>2938844718</v>
      </c>
      <c r="R146" s="200">
        <v>3006125509</v>
      </c>
      <c r="S146" s="200">
        <v>3073026310</v>
      </c>
      <c r="T146" s="200">
        <v>3138386170</v>
      </c>
      <c r="U146" s="200">
        <v>3203257143</v>
      </c>
      <c r="V146" s="200">
        <v>3267883331</v>
      </c>
      <c r="W146" s="200">
        <v>3333664297</v>
      </c>
      <c r="X146" s="200">
        <v>3401137532</v>
      </c>
      <c r="Y146" s="200">
        <v>3469528886</v>
      </c>
      <c r="Z146" s="200">
        <v>3539933936</v>
      </c>
      <c r="AA146" s="200">
        <v>3613996536</v>
      </c>
      <c r="AB146" s="200">
        <v>3688958642</v>
      </c>
      <c r="AC146" s="200">
        <v>3763902990</v>
      </c>
      <c r="AD146" s="200">
        <v>3840450224</v>
      </c>
      <c r="AE146" s="200">
        <v>3919271237</v>
      </c>
      <c r="AF146" s="200">
        <v>4000290312</v>
      </c>
      <c r="AG146" s="200">
        <v>4081930110</v>
      </c>
      <c r="AH146" s="200">
        <v>4163156247</v>
      </c>
      <c r="AI146" s="200">
        <v>4246144171</v>
      </c>
      <c r="AJ146" s="200">
        <v>4326435528</v>
      </c>
      <c r="AK146" s="200">
        <v>4404987014</v>
      </c>
      <c r="AL146" s="200">
        <v>4482824315</v>
      </c>
      <c r="AM146" s="200">
        <v>4560256953</v>
      </c>
      <c r="AN146" s="200">
        <v>4637327736</v>
      </c>
      <c r="AO146" s="200">
        <v>4714457805</v>
      </c>
      <c r="AP146" s="200">
        <v>4791350281</v>
      </c>
      <c r="AQ146" s="200">
        <v>4867621521</v>
      </c>
      <c r="AR146" s="200">
        <v>4942884760</v>
      </c>
      <c r="AS146" s="200">
        <v>5017754094</v>
      </c>
      <c r="AT146" s="200">
        <v>5092597797</v>
      </c>
      <c r="AU146" s="200">
        <v>5167128185</v>
      </c>
      <c r="AV146" s="200">
        <v>5241165329</v>
      </c>
      <c r="AW146" s="200">
        <v>5315125594</v>
      </c>
      <c r="AX146" s="200">
        <v>5389050292</v>
      </c>
      <c r="AY146" s="200">
        <v>5462498035</v>
      </c>
      <c r="AZ146" s="200">
        <v>5535561492</v>
      </c>
      <c r="BA146" s="200">
        <v>5609366954</v>
      </c>
      <c r="BB146" s="200">
        <v>5684454948</v>
      </c>
      <c r="BC146" s="200">
        <v>5760864582</v>
      </c>
      <c r="BD146" s="200">
        <v>5839424336</v>
      </c>
      <c r="BE146" s="200">
        <v>5919975340</v>
      </c>
      <c r="BF146" s="200">
        <v>6001075136</v>
      </c>
      <c r="BG146" s="200">
        <v>6082090949</v>
      </c>
      <c r="BH146" s="200">
        <v>6162303969</v>
      </c>
      <c r="BI146" s="200">
        <v>6242060481</v>
      </c>
      <c r="BJ146" s="200">
        <v>6322111391</v>
      </c>
      <c r="BK146" s="200">
        <v>6400438789</v>
      </c>
      <c r="BL146" s="200">
        <v>6476995208</v>
      </c>
      <c r="BM146" s="200">
        <v>6550746999</v>
      </c>
      <c r="BN146" s="200">
        <v>6618691904</v>
      </c>
      <c r="BO146" s="200">
        <v>6677948824</v>
      </c>
    </row>
    <row r="147" spans="1:67" x14ac:dyDescent="0.2">
      <c r="A147" s="200" t="s">
        <v>425</v>
      </c>
      <c r="B147" s="200" t="s">
        <v>426</v>
      </c>
      <c r="C147" s="200" t="s">
        <v>168</v>
      </c>
      <c r="D147" s="200" t="s">
        <v>169</v>
      </c>
      <c r="E147" s="200">
        <v>737838</v>
      </c>
      <c r="F147" s="200">
        <v>760895</v>
      </c>
      <c r="G147" s="200">
        <v>784681</v>
      </c>
      <c r="H147" s="200">
        <v>809138</v>
      </c>
      <c r="I147" s="200">
        <v>834215</v>
      </c>
      <c r="J147" s="200">
        <v>860220</v>
      </c>
      <c r="K147" s="200">
        <v>887841</v>
      </c>
      <c r="L147" s="200">
        <v>918923</v>
      </c>
      <c r="M147" s="200">
        <v>952992</v>
      </c>
      <c r="N147" s="200">
        <v>987909</v>
      </c>
      <c r="O147" s="200">
        <v>1023481</v>
      </c>
      <c r="P147" s="200">
        <v>1059879</v>
      </c>
      <c r="Q147" s="200">
        <v>1097242</v>
      </c>
      <c r="R147" s="200">
        <v>1135631</v>
      </c>
      <c r="S147" s="200">
        <v>1175369</v>
      </c>
      <c r="T147" s="200">
        <v>1216180</v>
      </c>
      <c r="U147" s="200">
        <v>1256478</v>
      </c>
      <c r="V147" s="200">
        <v>1294435</v>
      </c>
      <c r="W147" s="200">
        <v>1331213</v>
      </c>
      <c r="X147" s="200">
        <v>1368917</v>
      </c>
      <c r="Y147" s="200">
        <v>1407672</v>
      </c>
      <c r="Z147" s="200">
        <v>1447501</v>
      </c>
      <c r="AA147" s="200">
        <v>1488399</v>
      </c>
      <c r="AB147" s="200">
        <v>1530331</v>
      </c>
      <c r="AC147" s="200">
        <v>1573267</v>
      </c>
      <c r="AD147" s="200">
        <v>1616697</v>
      </c>
      <c r="AE147" s="200">
        <v>1659793</v>
      </c>
      <c r="AF147" s="200">
        <v>1698939</v>
      </c>
      <c r="AG147" s="200">
        <v>1733733</v>
      </c>
      <c r="AH147" s="200">
        <v>1767091</v>
      </c>
      <c r="AI147" s="200">
        <v>1798997</v>
      </c>
      <c r="AJ147" s="200">
        <v>1829509</v>
      </c>
      <c r="AK147" s="200">
        <v>1858507</v>
      </c>
      <c r="AL147" s="200">
        <v>1885478</v>
      </c>
      <c r="AM147" s="200">
        <v>1910642</v>
      </c>
      <c r="AN147" s="200">
        <v>1934079</v>
      </c>
      <c r="AO147" s="200">
        <v>1955098</v>
      </c>
      <c r="AP147" s="200">
        <v>1972579</v>
      </c>
      <c r="AQ147" s="200">
        <v>1985639</v>
      </c>
      <c r="AR147" s="200">
        <v>1994243</v>
      </c>
      <c r="AS147" s="200">
        <v>1998630</v>
      </c>
      <c r="AT147" s="200">
        <v>1999473</v>
      </c>
      <c r="AU147" s="200">
        <v>1997534</v>
      </c>
      <c r="AV147" s="200">
        <v>1993030</v>
      </c>
      <c r="AW147" s="200">
        <v>1985384</v>
      </c>
      <c r="AX147" s="200">
        <v>1977424</v>
      </c>
      <c r="AY147" s="200">
        <v>1976780</v>
      </c>
      <c r="AZ147" s="200">
        <v>1983465</v>
      </c>
      <c r="BA147" s="200">
        <v>1995014</v>
      </c>
      <c r="BB147" s="200">
        <v>2009169</v>
      </c>
      <c r="BC147" s="200">
        <v>2022747</v>
      </c>
      <c r="BD147" s="200">
        <v>2037677</v>
      </c>
      <c r="BE147" s="200">
        <v>2054718</v>
      </c>
      <c r="BF147" s="200">
        <v>2073939</v>
      </c>
      <c r="BG147" s="200">
        <v>2095242</v>
      </c>
      <c r="BH147" s="200">
        <v>2118521</v>
      </c>
      <c r="BI147" s="200">
        <v>2143872</v>
      </c>
      <c r="BJ147" s="200">
        <v>2170617</v>
      </c>
      <c r="BK147" s="200">
        <v>2198017</v>
      </c>
      <c r="BL147" s="200">
        <v>2225702</v>
      </c>
      <c r="BM147" s="200">
        <v>2254100</v>
      </c>
      <c r="BN147" s="200">
        <v>2281454</v>
      </c>
      <c r="BO147" s="200">
        <v>2305825</v>
      </c>
    </row>
    <row r="148" spans="1:67" x14ac:dyDescent="0.2">
      <c r="A148" s="200" t="s">
        <v>427</v>
      </c>
      <c r="B148" s="200" t="s">
        <v>428</v>
      </c>
      <c r="C148" s="200" t="s">
        <v>168</v>
      </c>
      <c r="D148" s="200" t="s">
        <v>169</v>
      </c>
      <c r="E148" s="200">
        <v>1095548725</v>
      </c>
      <c r="F148" s="200">
        <v>1097728985</v>
      </c>
      <c r="G148" s="200">
        <v>1112142897</v>
      </c>
      <c r="H148" s="200">
        <v>1137971547</v>
      </c>
      <c r="I148" s="200">
        <v>1163376707</v>
      </c>
      <c r="J148" s="200">
        <v>1189485776</v>
      </c>
      <c r="K148" s="200">
        <v>1218319662</v>
      </c>
      <c r="L148" s="200">
        <v>1246291107</v>
      </c>
      <c r="M148" s="200">
        <v>1275030950</v>
      </c>
      <c r="N148" s="200">
        <v>1305235738</v>
      </c>
      <c r="O148" s="200">
        <v>1336152939</v>
      </c>
      <c r="P148" s="200">
        <v>1367659433</v>
      </c>
      <c r="Q148" s="200">
        <v>1397522486</v>
      </c>
      <c r="R148" s="200">
        <v>1426459153</v>
      </c>
      <c r="S148" s="200">
        <v>1453964650</v>
      </c>
      <c r="T148" s="200">
        <v>1479273067</v>
      </c>
      <c r="U148" s="200">
        <v>1503509107</v>
      </c>
      <c r="V148" s="200">
        <v>1526366884</v>
      </c>
      <c r="W148" s="200">
        <v>1548637582</v>
      </c>
      <c r="X148" s="200">
        <v>1570920160</v>
      </c>
      <c r="Y148" s="200">
        <v>1593099029</v>
      </c>
      <c r="Z148" s="200">
        <v>1615957004</v>
      </c>
      <c r="AA148" s="200">
        <v>1640893480</v>
      </c>
      <c r="AB148" s="200">
        <v>1665773694</v>
      </c>
      <c r="AC148" s="200">
        <v>1689771008</v>
      </c>
      <c r="AD148" s="200">
        <v>1714481164</v>
      </c>
      <c r="AE148" s="200">
        <v>1740698024</v>
      </c>
      <c r="AF148" s="200">
        <v>1768376867</v>
      </c>
      <c r="AG148" s="200">
        <v>1796192544</v>
      </c>
      <c r="AH148" s="200">
        <v>1822788469</v>
      </c>
      <c r="AI148" s="200">
        <v>1847821462</v>
      </c>
      <c r="AJ148" s="200">
        <v>1871805819</v>
      </c>
      <c r="AK148" s="200">
        <v>1894353796</v>
      </c>
      <c r="AL148" s="200">
        <v>1915623786</v>
      </c>
      <c r="AM148" s="200">
        <v>1936398016</v>
      </c>
      <c r="AN148" s="200">
        <v>1956331335</v>
      </c>
      <c r="AO148" s="200">
        <v>1975855844</v>
      </c>
      <c r="AP148" s="200">
        <v>1995080443</v>
      </c>
      <c r="AQ148" s="200">
        <v>2013531302</v>
      </c>
      <c r="AR148" s="200">
        <v>2030612791</v>
      </c>
      <c r="AS148" s="200">
        <v>2046026051</v>
      </c>
      <c r="AT148" s="200">
        <v>2060709239</v>
      </c>
      <c r="AU148" s="200">
        <v>2074581734</v>
      </c>
      <c r="AV148" s="200">
        <v>2088091467</v>
      </c>
      <c r="AW148" s="200">
        <v>2101411095</v>
      </c>
      <c r="AX148" s="200">
        <v>2114895075</v>
      </c>
      <c r="AY148" s="200">
        <v>2128519993</v>
      </c>
      <c r="AZ148" s="200">
        <v>2142132712</v>
      </c>
      <c r="BA148" s="200">
        <v>2156046215</v>
      </c>
      <c r="BB148" s="200">
        <v>2169857353</v>
      </c>
      <c r="BC148" s="200">
        <v>2182768187</v>
      </c>
      <c r="BD148" s="200">
        <v>2196512073</v>
      </c>
      <c r="BE148" s="200">
        <v>2212381413</v>
      </c>
      <c r="BF148" s="200">
        <v>2228485037</v>
      </c>
      <c r="BG148" s="200">
        <v>2244043359</v>
      </c>
      <c r="BH148" s="200">
        <v>2258406242</v>
      </c>
      <c r="BI148" s="200">
        <v>2272340223</v>
      </c>
      <c r="BJ148" s="200">
        <v>2286627723</v>
      </c>
      <c r="BK148" s="200">
        <v>2298987594</v>
      </c>
      <c r="BL148" s="200">
        <v>2309491804</v>
      </c>
      <c r="BM148" s="200">
        <v>2317278934</v>
      </c>
      <c r="BN148" s="200">
        <v>2321865172</v>
      </c>
      <c r="BO148" s="200">
        <v>2325466354</v>
      </c>
    </row>
    <row r="149" spans="1:67" x14ac:dyDescent="0.2">
      <c r="A149" s="200" t="s">
        <v>32</v>
      </c>
      <c r="B149" s="200" t="s">
        <v>429</v>
      </c>
      <c r="C149" s="200" t="s">
        <v>168</v>
      </c>
      <c r="D149" s="200" t="s">
        <v>169</v>
      </c>
      <c r="E149" s="200">
        <v>2778550</v>
      </c>
      <c r="F149" s="200">
        <v>2823550</v>
      </c>
      <c r="G149" s="200">
        <v>2863350</v>
      </c>
      <c r="H149" s="200">
        <v>2898950</v>
      </c>
      <c r="I149" s="200">
        <v>2935200</v>
      </c>
      <c r="J149" s="200">
        <v>2971450</v>
      </c>
      <c r="K149" s="200">
        <v>3008050</v>
      </c>
      <c r="L149" s="200">
        <v>3044400</v>
      </c>
      <c r="M149" s="200">
        <v>3078850</v>
      </c>
      <c r="N149" s="200">
        <v>3107321</v>
      </c>
      <c r="O149" s="200">
        <v>3139689</v>
      </c>
      <c r="P149" s="200">
        <v>3179041</v>
      </c>
      <c r="Q149" s="200">
        <v>3213622</v>
      </c>
      <c r="R149" s="200">
        <v>3244438</v>
      </c>
      <c r="S149" s="200">
        <v>3273894</v>
      </c>
      <c r="T149" s="200">
        <v>3301652</v>
      </c>
      <c r="U149" s="200">
        <v>3328664</v>
      </c>
      <c r="V149" s="200">
        <v>3355036</v>
      </c>
      <c r="W149" s="200">
        <v>3379514</v>
      </c>
      <c r="X149" s="200">
        <v>3397842</v>
      </c>
      <c r="Y149" s="200">
        <v>3413202</v>
      </c>
      <c r="Z149" s="200">
        <v>3432947</v>
      </c>
      <c r="AA149" s="200">
        <v>3457179</v>
      </c>
      <c r="AB149" s="200">
        <v>3485192</v>
      </c>
      <c r="AC149" s="200">
        <v>3514205</v>
      </c>
      <c r="AD149" s="200">
        <v>3544543</v>
      </c>
      <c r="AE149" s="200">
        <v>3578914</v>
      </c>
      <c r="AF149" s="200">
        <v>3616367</v>
      </c>
      <c r="AG149" s="200">
        <v>3655049</v>
      </c>
      <c r="AH149" s="200">
        <v>3684255</v>
      </c>
      <c r="AI149" s="200">
        <v>3697838</v>
      </c>
      <c r="AJ149" s="200">
        <v>3704134</v>
      </c>
      <c r="AK149" s="200">
        <v>3700114</v>
      </c>
      <c r="AL149" s="200">
        <v>3682613</v>
      </c>
      <c r="AM149" s="200">
        <v>3657144</v>
      </c>
      <c r="AN149" s="200">
        <v>3629102</v>
      </c>
      <c r="AO149" s="200">
        <v>3601613</v>
      </c>
      <c r="AP149" s="200">
        <v>3575137</v>
      </c>
      <c r="AQ149" s="200">
        <v>3549331</v>
      </c>
      <c r="AR149" s="200">
        <v>3524238</v>
      </c>
      <c r="AS149" s="200">
        <v>3499536</v>
      </c>
      <c r="AT149" s="200">
        <v>3470818</v>
      </c>
      <c r="AU149" s="200">
        <v>3443067</v>
      </c>
      <c r="AV149" s="200">
        <v>3415213</v>
      </c>
      <c r="AW149" s="200">
        <v>3377075</v>
      </c>
      <c r="AX149" s="200">
        <v>3322528</v>
      </c>
      <c r="AY149" s="200">
        <v>3269909</v>
      </c>
      <c r="AZ149" s="200">
        <v>3231294</v>
      </c>
      <c r="BA149" s="200">
        <v>3198231</v>
      </c>
      <c r="BB149" s="200">
        <v>3162916</v>
      </c>
      <c r="BC149" s="200">
        <v>3097282</v>
      </c>
      <c r="BD149" s="200">
        <v>3028115</v>
      </c>
      <c r="BE149" s="200">
        <v>2987773</v>
      </c>
      <c r="BF149" s="200">
        <v>2957689</v>
      </c>
      <c r="BG149" s="200">
        <v>2932367</v>
      </c>
      <c r="BH149" s="200">
        <v>2904910</v>
      </c>
      <c r="BI149" s="200">
        <v>2868231</v>
      </c>
      <c r="BJ149" s="200">
        <v>2828403</v>
      </c>
      <c r="BK149" s="200">
        <v>2801543</v>
      </c>
      <c r="BL149" s="200">
        <v>2794137</v>
      </c>
      <c r="BM149" s="200">
        <v>2794885</v>
      </c>
      <c r="BN149" s="200">
        <v>2800839</v>
      </c>
      <c r="BO149" s="200">
        <v>2833000</v>
      </c>
    </row>
    <row r="150" spans="1:67" x14ac:dyDescent="0.2">
      <c r="A150" s="200" t="s">
        <v>21</v>
      </c>
      <c r="B150" s="200" t="s">
        <v>430</v>
      </c>
      <c r="C150" s="200" t="s">
        <v>168</v>
      </c>
      <c r="D150" s="200" t="s">
        <v>169</v>
      </c>
      <c r="E150" s="200">
        <v>313970</v>
      </c>
      <c r="F150" s="200">
        <v>316845</v>
      </c>
      <c r="G150" s="200">
        <v>320750</v>
      </c>
      <c r="H150" s="200">
        <v>324100</v>
      </c>
      <c r="I150" s="200">
        <v>327750</v>
      </c>
      <c r="J150" s="200">
        <v>331500</v>
      </c>
      <c r="K150" s="200">
        <v>333895</v>
      </c>
      <c r="L150" s="200">
        <v>334995</v>
      </c>
      <c r="M150" s="200">
        <v>335850</v>
      </c>
      <c r="N150" s="200">
        <v>337500</v>
      </c>
      <c r="O150" s="200">
        <v>339171</v>
      </c>
      <c r="P150" s="200">
        <v>342421</v>
      </c>
      <c r="Q150" s="200">
        <v>346600</v>
      </c>
      <c r="R150" s="200">
        <v>350450</v>
      </c>
      <c r="S150" s="200">
        <v>355050</v>
      </c>
      <c r="T150" s="200">
        <v>358950</v>
      </c>
      <c r="U150" s="200">
        <v>360731</v>
      </c>
      <c r="V150" s="200">
        <v>361358</v>
      </c>
      <c r="W150" s="200">
        <v>362007</v>
      </c>
      <c r="X150" s="200">
        <v>362856</v>
      </c>
      <c r="Y150" s="200">
        <v>364150</v>
      </c>
      <c r="Z150" s="200">
        <v>365225</v>
      </c>
      <c r="AA150" s="200">
        <v>365525</v>
      </c>
      <c r="AB150" s="200">
        <v>365622</v>
      </c>
      <c r="AC150" s="200">
        <v>365998</v>
      </c>
      <c r="AD150" s="200">
        <v>366706</v>
      </c>
      <c r="AE150" s="200">
        <v>368355</v>
      </c>
      <c r="AF150" s="200">
        <v>370750</v>
      </c>
      <c r="AG150" s="200">
        <v>373450</v>
      </c>
      <c r="AH150" s="200">
        <v>377100</v>
      </c>
      <c r="AI150" s="200">
        <v>381850</v>
      </c>
      <c r="AJ150" s="200">
        <v>387000</v>
      </c>
      <c r="AK150" s="200">
        <v>392175</v>
      </c>
      <c r="AL150" s="200">
        <v>397475</v>
      </c>
      <c r="AM150" s="200">
        <v>402925</v>
      </c>
      <c r="AN150" s="200">
        <v>408625</v>
      </c>
      <c r="AO150" s="200">
        <v>414225</v>
      </c>
      <c r="AP150" s="200">
        <v>419450</v>
      </c>
      <c r="AQ150" s="200">
        <v>424700</v>
      </c>
      <c r="AR150" s="200">
        <v>430475</v>
      </c>
      <c r="AS150" s="200">
        <v>436300</v>
      </c>
      <c r="AT150" s="200">
        <v>441525</v>
      </c>
      <c r="AU150" s="200">
        <v>446175</v>
      </c>
      <c r="AV150" s="200">
        <v>451630</v>
      </c>
      <c r="AW150" s="200">
        <v>458095</v>
      </c>
      <c r="AX150" s="200">
        <v>465158</v>
      </c>
      <c r="AY150" s="200">
        <v>472637</v>
      </c>
      <c r="AZ150" s="200">
        <v>479993</v>
      </c>
      <c r="BA150" s="200">
        <v>488650</v>
      </c>
      <c r="BB150" s="200">
        <v>497783</v>
      </c>
      <c r="BC150" s="200">
        <v>506953</v>
      </c>
      <c r="BD150" s="200">
        <v>518347</v>
      </c>
      <c r="BE150" s="200">
        <v>530946</v>
      </c>
      <c r="BF150" s="200">
        <v>543360</v>
      </c>
      <c r="BG150" s="200">
        <v>556319</v>
      </c>
      <c r="BH150" s="200">
        <v>569604</v>
      </c>
      <c r="BI150" s="200">
        <v>582014</v>
      </c>
      <c r="BJ150" s="200">
        <v>596336</v>
      </c>
      <c r="BK150" s="200">
        <v>607950</v>
      </c>
      <c r="BL150" s="200">
        <v>620001</v>
      </c>
      <c r="BM150" s="200">
        <v>630419</v>
      </c>
      <c r="BN150" s="200">
        <v>640064</v>
      </c>
      <c r="BO150" s="200">
        <v>650774</v>
      </c>
    </row>
    <row r="151" spans="1:67" x14ac:dyDescent="0.2">
      <c r="A151" s="200" t="s">
        <v>28</v>
      </c>
      <c r="B151" s="200" t="s">
        <v>431</v>
      </c>
      <c r="C151" s="200" t="s">
        <v>168</v>
      </c>
      <c r="D151" s="200" t="s">
        <v>169</v>
      </c>
      <c r="E151" s="200">
        <v>2120979</v>
      </c>
      <c r="F151" s="200">
        <v>2152681</v>
      </c>
      <c r="G151" s="200">
        <v>2181586</v>
      </c>
      <c r="H151" s="200">
        <v>2210919</v>
      </c>
      <c r="I151" s="200">
        <v>2240623</v>
      </c>
      <c r="J151" s="200">
        <v>2265919</v>
      </c>
      <c r="K151" s="200">
        <v>2283217</v>
      </c>
      <c r="L151" s="200">
        <v>2301220</v>
      </c>
      <c r="M151" s="200">
        <v>2323619</v>
      </c>
      <c r="N151" s="200">
        <v>2343173</v>
      </c>
      <c r="O151" s="200">
        <v>2359164</v>
      </c>
      <c r="P151" s="200">
        <v>2376389</v>
      </c>
      <c r="Q151" s="200">
        <v>2395674</v>
      </c>
      <c r="R151" s="200">
        <v>2415819</v>
      </c>
      <c r="S151" s="200">
        <v>2437186</v>
      </c>
      <c r="T151" s="200">
        <v>2456130</v>
      </c>
      <c r="U151" s="200">
        <v>2470989</v>
      </c>
      <c r="V151" s="200">
        <v>2485073</v>
      </c>
      <c r="W151" s="200">
        <v>2497921</v>
      </c>
      <c r="X151" s="200">
        <v>2505953</v>
      </c>
      <c r="Y151" s="200">
        <v>2511701</v>
      </c>
      <c r="Z151" s="200">
        <v>2519421</v>
      </c>
      <c r="AA151" s="200">
        <v>2531080</v>
      </c>
      <c r="AB151" s="200">
        <v>2546011</v>
      </c>
      <c r="AC151" s="200">
        <v>2562047</v>
      </c>
      <c r="AD151" s="200">
        <v>2578873</v>
      </c>
      <c r="AE151" s="200">
        <v>2599892</v>
      </c>
      <c r="AF151" s="200">
        <v>2626583</v>
      </c>
      <c r="AG151" s="200">
        <v>2653434</v>
      </c>
      <c r="AH151" s="200">
        <v>2666955</v>
      </c>
      <c r="AI151" s="200">
        <v>2663151</v>
      </c>
      <c r="AJ151" s="200">
        <v>2650581</v>
      </c>
      <c r="AK151" s="200">
        <v>2614338</v>
      </c>
      <c r="AL151" s="200">
        <v>2563290</v>
      </c>
      <c r="AM151" s="200">
        <v>2520742</v>
      </c>
      <c r="AN151" s="200">
        <v>2485056</v>
      </c>
      <c r="AO151" s="200">
        <v>2457222</v>
      </c>
      <c r="AP151" s="200">
        <v>2432851</v>
      </c>
      <c r="AQ151" s="200">
        <v>2410019</v>
      </c>
      <c r="AR151" s="200">
        <v>2390482</v>
      </c>
      <c r="AS151" s="200">
        <v>2367550</v>
      </c>
      <c r="AT151" s="200">
        <v>2337170</v>
      </c>
      <c r="AU151" s="200">
        <v>2310173</v>
      </c>
      <c r="AV151" s="200">
        <v>2287955</v>
      </c>
      <c r="AW151" s="200">
        <v>2263122</v>
      </c>
      <c r="AX151" s="200">
        <v>2238799</v>
      </c>
      <c r="AY151" s="200">
        <v>2218357</v>
      </c>
      <c r="AZ151" s="200">
        <v>2200325</v>
      </c>
      <c r="BA151" s="200">
        <v>2177322</v>
      </c>
      <c r="BB151" s="200">
        <v>2141669</v>
      </c>
      <c r="BC151" s="200">
        <v>2097555</v>
      </c>
      <c r="BD151" s="200">
        <v>2059709</v>
      </c>
      <c r="BE151" s="200">
        <v>2034319</v>
      </c>
      <c r="BF151" s="200">
        <v>2012647</v>
      </c>
      <c r="BG151" s="200">
        <v>1993782</v>
      </c>
      <c r="BH151" s="200">
        <v>1977527</v>
      </c>
      <c r="BI151" s="200">
        <v>1959537</v>
      </c>
      <c r="BJ151" s="200">
        <v>1942248</v>
      </c>
      <c r="BK151" s="200">
        <v>1927174</v>
      </c>
      <c r="BL151" s="200">
        <v>1913822</v>
      </c>
      <c r="BM151" s="200">
        <v>1900449</v>
      </c>
      <c r="BN151" s="200">
        <v>1884490</v>
      </c>
      <c r="BO151" s="200">
        <v>1883379</v>
      </c>
    </row>
    <row r="152" spans="1:67" x14ac:dyDescent="0.2">
      <c r="A152" s="200" t="s">
        <v>432</v>
      </c>
      <c r="B152" s="200" t="s">
        <v>433</v>
      </c>
      <c r="C152" s="200" t="s">
        <v>168</v>
      </c>
      <c r="D152" s="200" t="s">
        <v>169</v>
      </c>
      <c r="E152" s="200">
        <v>177014</v>
      </c>
      <c r="F152" s="200">
        <v>178672</v>
      </c>
      <c r="G152" s="200">
        <v>186039</v>
      </c>
      <c r="H152" s="200">
        <v>193618</v>
      </c>
      <c r="I152" s="200">
        <v>201380</v>
      </c>
      <c r="J152" s="200">
        <v>209278</v>
      </c>
      <c r="K152" s="200">
        <v>217232</v>
      </c>
      <c r="L152" s="200">
        <v>225151</v>
      </c>
      <c r="M152" s="200">
        <v>232929</v>
      </c>
      <c r="N152" s="200">
        <v>240416</v>
      </c>
      <c r="O152" s="200">
        <v>247284</v>
      </c>
      <c r="P152" s="200">
        <v>249832</v>
      </c>
      <c r="Q152" s="200">
        <v>248669</v>
      </c>
      <c r="R152" s="200">
        <v>247838</v>
      </c>
      <c r="S152" s="200">
        <v>247280</v>
      </c>
      <c r="T152" s="200">
        <v>246919</v>
      </c>
      <c r="U152" s="200">
        <v>246661</v>
      </c>
      <c r="V152" s="200">
        <v>246405</v>
      </c>
      <c r="W152" s="200">
        <v>246048</v>
      </c>
      <c r="X152" s="200">
        <v>245605</v>
      </c>
      <c r="Y152" s="200">
        <v>245332</v>
      </c>
      <c r="Z152" s="200">
        <v>248695</v>
      </c>
      <c r="AA152" s="200">
        <v>256692</v>
      </c>
      <c r="AB152" s="200">
        <v>266253</v>
      </c>
      <c r="AC152" s="200">
        <v>276591</v>
      </c>
      <c r="AD152" s="200">
        <v>287700</v>
      </c>
      <c r="AE152" s="200">
        <v>299491</v>
      </c>
      <c r="AF152" s="200">
        <v>311808</v>
      </c>
      <c r="AG152" s="200">
        <v>324478</v>
      </c>
      <c r="AH152" s="200">
        <v>337336</v>
      </c>
      <c r="AI152" s="200">
        <v>350227</v>
      </c>
      <c r="AJ152" s="200">
        <v>362390</v>
      </c>
      <c r="AK152" s="200">
        <v>372370</v>
      </c>
      <c r="AL152" s="200">
        <v>380712</v>
      </c>
      <c r="AM152" s="200">
        <v>388779</v>
      </c>
      <c r="AN152" s="200">
        <v>396641</v>
      </c>
      <c r="AO152" s="200">
        <v>404297</v>
      </c>
      <c r="AP152" s="200">
        <v>411700</v>
      </c>
      <c r="AQ152" s="200">
        <v>418776</v>
      </c>
      <c r="AR152" s="200">
        <v>425518</v>
      </c>
      <c r="AS152" s="200">
        <v>431896</v>
      </c>
      <c r="AT152" s="200">
        <v>439122</v>
      </c>
      <c r="AU152" s="200">
        <v>449665</v>
      </c>
      <c r="AV152" s="200">
        <v>462533</v>
      </c>
      <c r="AW152" s="200">
        <v>475529</v>
      </c>
      <c r="AX152" s="200">
        <v>488619</v>
      </c>
      <c r="AY152" s="200">
        <v>501863</v>
      </c>
      <c r="AZ152" s="200">
        <v>515330</v>
      </c>
      <c r="BA152" s="200">
        <v>529038</v>
      </c>
      <c r="BB152" s="200">
        <v>543021</v>
      </c>
      <c r="BC152" s="200">
        <v>557297</v>
      </c>
      <c r="BD152" s="200">
        <v>571003</v>
      </c>
      <c r="BE152" s="200">
        <v>582766</v>
      </c>
      <c r="BF152" s="200">
        <v>593374</v>
      </c>
      <c r="BG152" s="200">
        <v>604167</v>
      </c>
      <c r="BH152" s="200">
        <v>615239</v>
      </c>
      <c r="BI152" s="200">
        <v>626688</v>
      </c>
      <c r="BJ152" s="200">
        <v>638609</v>
      </c>
      <c r="BK152" s="200">
        <v>650991</v>
      </c>
      <c r="BL152" s="200">
        <v>663653</v>
      </c>
      <c r="BM152" s="200">
        <v>676283</v>
      </c>
      <c r="BN152" s="200">
        <v>686607</v>
      </c>
      <c r="BO152" s="200">
        <v>695168</v>
      </c>
    </row>
    <row r="153" spans="1:67" x14ac:dyDescent="0.2">
      <c r="A153" s="200" t="s">
        <v>434</v>
      </c>
      <c r="B153" s="200" t="s">
        <v>435</v>
      </c>
      <c r="C153" s="200" t="s">
        <v>168</v>
      </c>
      <c r="D153" s="200" t="s">
        <v>169</v>
      </c>
      <c r="E153" s="200">
        <v>4135</v>
      </c>
      <c r="F153" s="200">
        <v>4258</v>
      </c>
      <c r="G153" s="200">
        <v>4388</v>
      </c>
      <c r="H153" s="200">
        <v>4524</v>
      </c>
      <c r="I153" s="200">
        <v>4666</v>
      </c>
      <c r="J153" s="200">
        <v>4832</v>
      </c>
      <c r="K153" s="200">
        <v>5044</v>
      </c>
      <c r="L153" s="200">
        <v>5294</v>
      </c>
      <c r="M153" s="200">
        <v>5497</v>
      </c>
      <c r="N153" s="200">
        <v>5646</v>
      </c>
      <c r="O153" s="200">
        <v>5802</v>
      </c>
      <c r="P153" s="200">
        <v>5957</v>
      </c>
      <c r="Q153" s="200">
        <v>6114</v>
      </c>
      <c r="R153" s="200">
        <v>6278</v>
      </c>
      <c r="S153" s="200">
        <v>6447</v>
      </c>
      <c r="T153" s="200">
        <v>6656</v>
      </c>
      <c r="U153" s="200">
        <v>6896</v>
      </c>
      <c r="V153" s="200">
        <v>7131</v>
      </c>
      <c r="W153" s="200">
        <v>7357</v>
      </c>
      <c r="X153" s="200">
        <v>7572</v>
      </c>
      <c r="Y153" s="200">
        <v>7776</v>
      </c>
      <c r="Z153" s="200">
        <v>7963</v>
      </c>
      <c r="AA153" s="200">
        <v>8957</v>
      </c>
      <c r="AB153" s="200">
        <v>10992</v>
      </c>
      <c r="AC153" s="200">
        <v>13299</v>
      </c>
      <c r="AD153" s="200">
        <v>15714</v>
      </c>
      <c r="AE153" s="200">
        <v>18234</v>
      </c>
      <c r="AF153" s="200">
        <v>20853</v>
      </c>
      <c r="AG153" s="200">
        <v>23552</v>
      </c>
      <c r="AH153" s="200">
        <v>26303</v>
      </c>
      <c r="AI153" s="200">
        <v>28127</v>
      </c>
      <c r="AJ153" s="200">
        <v>28736</v>
      </c>
      <c r="AK153" s="200">
        <v>29035</v>
      </c>
      <c r="AL153" s="200">
        <v>29247</v>
      </c>
      <c r="AM153" s="200">
        <v>29380</v>
      </c>
      <c r="AN153" s="200">
        <v>29435</v>
      </c>
      <c r="AO153" s="200">
        <v>29407</v>
      </c>
      <c r="AP153" s="200">
        <v>29299</v>
      </c>
      <c r="AQ153" s="200">
        <v>29102</v>
      </c>
      <c r="AR153" s="200">
        <v>29099</v>
      </c>
      <c r="AS153" s="200">
        <v>29610</v>
      </c>
      <c r="AT153" s="200">
        <v>30387</v>
      </c>
      <c r="AU153" s="200">
        <v>31160</v>
      </c>
      <c r="AV153" s="200">
        <v>31929</v>
      </c>
      <c r="AW153" s="200">
        <v>32697</v>
      </c>
      <c r="AX153" s="200">
        <v>33452</v>
      </c>
      <c r="AY153" s="200">
        <v>34183</v>
      </c>
      <c r="AZ153" s="200">
        <v>34887</v>
      </c>
      <c r="BA153" s="200">
        <v>35541</v>
      </c>
      <c r="BB153" s="200">
        <v>36132</v>
      </c>
      <c r="BC153" s="200">
        <v>36458</v>
      </c>
      <c r="BD153" s="200">
        <v>36350</v>
      </c>
      <c r="BE153" s="200">
        <v>36026</v>
      </c>
      <c r="BF153" s="200">
        <v>35639</v>
      </c>
      <c r="BG153" s="200">
        <v>35261</v>
      </c>
      <c r="BH153" s="200">
        <v>35020</v>
      </c>
      <c r="BI153" s="200">
        <v>34811</v>
      </c>
      <c r="BJ153" s="200">
        <v>34496</v>
      </c>
      <c r="BK153" s="200">
        <v>33852</v>
      </c>
      <c r="BL153" s="200">
        <v>33121</v>
      </c>
      <c r="BM153" s="200">
        <v>32553</v>
      </c>
      <c r="BN153" s="200">
        <v>31948</v>
      </c>
      <c r="BO153" s="200">
        <v>31791</v>
      </c>
    </row>
    <row r="154" spans="1:67" x14ac:dyDescent="0.2">
      <c r="A154" s="200" t="s">
        <v>436</v>
      </c>
      <c r="B154" s="200" t="s">
        <v>437</v>
      </c>
      <c r="C154" s="200" t="s">
        <v>168</v>
      </c>
      <c r="D154" s="200" t="s">
        <v>169</v>
      </c>
      <c r="E154" s="200">
        <v>11769774</v>
      </c>
      <c r="F154" s="200">
        <v>12081713</v>
      </c>
      <c r="G154" s="200">
        <v>12404757</v>
      </c>
      <c r="H154" s="200">
        <v>12726686</v>
      </c>
      <c r="I154" s="200">
        <v>13044254</v>
      </c>
      <c r="J154" s="200">
        <v>13381880</v>
      </c>
      <c r="K154" s="200">
        <v>13738502</v>
      </c>
      <c r="L154" s="200">
        <v>14109755</v>
      </c>
      <c r="M154" s="200">
        <v>14490077</v>
      </c>
      <c r="N154" s="200">
        <v>14876982</v>
      </c>
      <c r="O154" s="200">
        <v>15274351</v>
      </c>
      <c r="P154" s="200">
        <v>15677300</v>
      </c>
      <c r="Q154" s="200">
        <v>16081438</v>
      </c>
      <c r="R154" s="200">
        <v>16489452</v>
      </c>
      <c r="S154" s="200">
        <v>16902383</v>
      </c>
      <c r="T154" s="200">
        <v>17325325</v>
      </c>
      <c r="U154" s="200">
        <v>17756516</v>
      </c>
      <c r="V154" s="200">
        <v>18206472</v>
      </c>
      <c r="W154" s="200">
        <v>18679859</v>
      </c>
      <c r="X154" s="200">
        <v>19167661</v>
      </c>
      <c r="Y154" s="200">
        <v>19678444</v>
      </c>
      <c r="Z154" s="200">
        <v>20208260</v>
      </c>
      <c r="AA154" s="200">
        <v>20746765</v>
      </c>
      <c r="AB154" s="200">
        <v>21287381</v>
      </c>
      <c r="AC154" s="200">
        <v>21817271</v>
      </c>
      <c r="AD154" s="200">
        <v>22335077</v>
      </c>
      <c r="AE154" s="200">
        <v>22824446</v>
      </c>
      <c r="AF154" s="200">
        <v>23279935</v>
      </c>
      <c r="AG154" s="200">
        <v>23720590</v>
      </c>
      <c r="AH154" s="200">
        <v>24148104</v>
      </c>
      <c r="AI154" s="200">
        <v>24570814</v>
      </c>
      <c r="AJ154" s="200">
        <v>24988083</v>
      </c>
      <c r="AK154" s="200">
        <v>25400676</v>
      </c>
      <c r="AL154" s="200">
        <v>25806777</v>
      </c>
      <c r="AM154" s="200">
        <v>26201551</v>
      </c>
      <c r="AN154" s="200">
        <v>26599048</v>
      </c>
      <c r="AO154" s="200">
        <v>26999093</v>
      </c>
      <c r="AP154" s="200">
        <v>27397118</v>
      </c>
      <c r="AQ154" s="200">
        <v>27791825</v>
      </c>
      <c r="AR154" s="200">
        <v>28176997</v>
      </c>
      <c r="AS154" s="200">
        <v>28554415</v>
      </c>
      <c r="AT154" s="200">
        <v>28930097</v>
      </c>
      <c r="AU154" s="200">
        <v>29301817</v>
      </c>
      <c r="AV154" s="200">
        <v>29661270</v>
      </c>
      <c r="AW154" s="200">
        <v>30033125</v>
      </c>
      <c r="AX154" s="200">
        <v>30431902</v>
      </c>
      <c r="AY154" s="200">
        <v>30833022</v>
      </c>
      <c r="AZ154" s="200">
        <v>31232633</v>
      </c>
      <c r="BA154" s="200">
        <v>31634992</v>
      </c>
      <c r="BB154" s="200">
        <v>32042877</v>
      </c>
      <c r="BC154" s="200">
        <v>32464865</v>
      </c>
      <c r="BD154" s="200">
        <v>32903699</v>
      </c>
      <c r="BE154" s="200">
        <v>33352169</v>
      </c>
      <c r="BF154" s="200">
        <v>33803527</v>
      </c>
      <c r="BG154" s="200">
        <v>34248603</v>
      </c>
      <c r="BH154" s="200">
        <v>34680458</v>
      </c>
      <c r="BI154" s="200">
        <v>35107264</v>
      </c>
      <c r="BJ154" s="200">
        <v>35528115</v>
      </c>
      <c r="BK154" s="200">
        <v>35927511</v>
      </c>
      <c r="BL154" s="200">
        <v>36304408</v>
      </c>
      <c r="BM154" s="200">
        <v>36688772</v>
      </c>
      <c r="BN154" s="200">
        <v>37076584</v>
      </c>
      <c r="BO154" s="200">
        <v>37457971</v>
      </c>
    </row>
    <row r="155" spans="1:67" x14ac:dyDescent="0.2">
      <c r="A155" s="200" t="s">
        <v>438</v>
      </c>
      <c r="B155" s="200" t="s">
        <v>439</v>
      </c>
      <c r="C155" s="200" t="s">
        <v>168</v>
      </c>
      <c r="D155" s="200" t="s">
        <v>169</v>
      </c>
      <c r="E155" s="200">
        <v>21797</v>
      </c>
      <c r="F155" s="200">
        <v>21907</v>
      </c>
      <c r="G155" s="200">
        <v>22106</v>
      </c>
      <c r="H155" s="200">
        <v>22442</v>
      </c>
      <c r="I155" s="200">
        <v>22766</v>
      </c>
      <c r="J155" s="200">
        <v>23022</v>
      </c>
      <c r="K155" s="200">
        <v>23198</v>
      </c>
      <c r="L155" s="200">
        <v>23281</v>
      </c>
      <c r="M155" s="200">
        <v>23481</v>
      </c>
      <c r="N155" s="200">
        <v>23875</v>
      </c>
      <c r="O155" s="200">
        <v>24270</v>
      </c>
      <c r="P155" s="200">
        <v>24610</v>
      </c>
      <c r="Q155" s="200">
        <v>24889</v>
      </c>
      <c r="R155" s="200">
        <v>25102</v>
      </c>
      <c r="S155" s="200">
        <v>25262</v>
      </c>
      <c r="T155" s="200">
        <v>25524</v>
      </c>
      <c r="U155" s="200">
        <v>25898</v>
      </c>
      <c r="V155" s="200">
        <v>26242</v>
      </c>
      <c r="W155" s="200">
        <v>26553</v>
      </c>
      <c r="X155" s="200">
        <v>26834</v>
      </c>
      <c r="Y155" s="200">
        <v>27076</v>
      </c>
      <c r="Z155" s="200">
        <v>27284</v>
      </c>
      <c r="AA155" s="200">
        <v>27573</v>
      </c>
      <c r="AB155" s="200">
        <v>27985</v>
      </c>
      <c r="AC155" s="200">
        <v>28407</v>
      </c>
      <c r="AD155" s="200">
        <v>28807</v>
      </c>
      <c r="AE155" s="200">
        <v>29171</v>
      </c>
      <c r="AF155" s="200">
        <v>29500</v>
      </c>
      <c r="AG155" s="200">
        <v>29802</v>
      </c>
      <c r="AH155" s="200">
        <v>30078</v>
      </c>
      <c r="AI155" s="200">
        <v>30329</v>
      </c>
      <c r="AJ155" s="200">
        <v>30564</v>
      </c>
      <c r="AK155" s="200">
        <v>30794</v>
      </c>
      <c r="AL155" s="200">
        <v>31024</v>
      </c>
      <c r="AM155" s="200">
        <v>31253</v>
      </c>
      <c r="AN155" s="200">
        <v>31482</v>
      </c>
      <c r="AO155" s="200">
        <v>31719</v>
      </c>
      <c r="AP155" s="200">
        <v>31968</v>
      </c>
      <c r="AQ155" s="200">
        <v>32209</v>
      </c>
      <c r="AR155" s="200">
        <v>32394</v>
      </c>
      <c r="AS155" s="200">
        <v>32465</v>
      </c>
      <c r="AT155" s="200">
        <v>32444</v>
      </c>
      <c r="AU155" s="200">
        <v>32386</v>
      </c>
      <c r="AV155" s="200">
        <v>32316</v>
      </c>
      <c r="AW155" s="200">
        <v>32236</v>
      </c>
      <c r="AX155" s="200">
        <v>32141</v>
      </c>
      <c r="AY155" s="200">
        <v>32011</v>
      </c>
      <c r="AZ155" s="200">
        <v>31823</v>
      </c>
      <c r="BA155" s="200">
        <v>31862</v>
      </c>
      <c r="BB155" s="200">
        <v>32401</v>
      </c>
      <c r="BC155" s="200">
        <v>33178</v>
      </c>
      <c r="BD155" s="200">
        <v>33945</v>
      </c>
      <c r="BE155" s="200">
        <v>34700</v>
      </c>
      <c r="BF155" s="200">
        <v>35425</v>
      </c>
      <c r="BG155" s="200">
        <v>36110</v>
      </c>
      <c r="BH155" s="200">
        <v>36760</v>
      </c>
      <c r="BI155" s="200">
        <v>37071</v>
      </c>
      <c r="BJ155" s="200">
        <v>37044</v>
      </c>
      <c r="BK155" s="200">
        <v>37029</v>
      </c>
      <c r="BL155" s="200">
        <v>37034</v>
      </c>
      <c r="BM155" s="200">
        <v>36922</v>
      </c>
      <c r="BN155" s="200">
        <v>36686</v>
      </c>
      <c r="BO155" s="200">
        <v>36469</v>
      </c>
    </row>
    <row r="156" spans="1:67" x14ac:dyDescent="0.2">
      <c r="A156" s="200" t="s">
        <v>440</v>
      </c>
      <c r="B156" s="200" t="s">
        <v>441</v>
      </c>
      <c r="C156" s="200" t="s">
        <v>168</v>
      </c>
      <c r="D156" s="200" t="s">
        <v>169</v>
      </c>
      <c r="E156" s="200">
        <v>2074015</v>
      </c>
      <c r="F156" s="200">
        <v>2127854</v>
      </c>
      <c r="G156" s="200">
        <v>2177676</v>
      </c>
      <c r="H156" s="200">
        <v>2222675</v>
      </c>
      <c r="I156" s="200">
        <v>2264461</v>
      </c>
      <c r="J156" s="200">
        <v>2301425</v>
      </c>
      <c r="K156" s="200">
        <v>2336782</v>
      </c>
      <c r="L156" s="200">
        <v>2369729</v>
      </c>
      <c r="M156" s="200">
        <v>2400264</v>
      </c>
      <c r="N156" s="200">
        <v>2429193</v>
      </c>
      <c r="O156" s="200">
        <v>2456514</v>
      </c>
      <c r="P156" s="200">
        <v>2483032</v>
      </c>
      <c r="Q156" s="200">
        <v>2509550</v>
      </c>
      <c r="R156" s="200">
        <v>2536068</v>
      </c>
      <c r="S156" s="200">
        <v>2563389</v>
      </c>
      <c r="T156" s="200">
        <v>2590711</v>
      </c>
      <c r="U156" s="200">
        <v>2618032</v>
      </c>
      <c r="V156" s="200">
        <v>2643746</v>
      </c>
      <c r="W156" s="200">
        <v>2668657</v>
      </c>
      <c r="X156" s="200">
        <v>2692764</v>
      </c>
      <c r="Y156" s="200">
        <v>2716068</v>
      </c>
      <c r="Z156" s="200">
        <v>2740175</v>
      </c>
      <c r="AA156" s="200">
        <v>2765889</v>
      </c>
      <c r="AB156" s="200">
        <v>2792407</v>
      </c>
      <c r="AC156" s="200">
        <v>2819728</v>
      </c>
      <c r="AD156" s="200">
        <v>2847050</v>
      </c>
      <c r="AE156" s="200">
        <v>2875175</v>
      </c>
      <c r="AF156" s="200">
        <v>2904907</v>
      </c>
      <c r="AG156" s="200">
        <v>2931424</v>
      </c>
      <c r="AH156" s="200">
        <v>2952317</v>
      </c>
      <c r="AI156" s="200">
        <v>2965978</v>
      </c>
      <c r="AJ156" s="200">
        <v>2973210</v>
      </c>
      <c r="AK156" s="200">
        <v>2975621</v>
      </c>
      <c r="AL156" s="200">
        <v>2974817</v>
      </c>
      <c r="AM156" s="200">
        <v>2967585</v>
      </c>
      <c r="AN156" s="200">
        <v>2953200</v>
      </c>
      <c r="AO156" s="200">
        <v>2947293</v>
      </c>
      <c r="AP156" s="200">
        <v>2936413</v>
      </c>
      <c r="AQ156" s="200">
        <v>2935227</v>
      </c>
      <c r="AR156" s="200">
        <v>2930622</v>
      </c>
      <c r="AS156" s="200">
        <v>2924668</v>
      </c>
      <c r="AT156" s="200">
        <v>2918135</v>
      </c>
      <c r="AU156" s="200">
        <v>2911385</v>
      </c>
      <c r="AV156" s="200">
        <v>2903198</v>
      </c>
      <c r="AW156" s="200">
        <v>2896023</v>
      </c>
      <c r="AX156" s="200">
        <v>2888985</v>
      </c>
      <c r="AY156" s="200">
        <v>2880967</v>
      </c>
      <c r="AZ156" s="200">
        <v>2874299</v>
      </c>
      <c r="BA156" s="200">
        <v>2868833</v>
      </c>
      <c r="BB156" s="200">
        <v>2865213</v>
      </c>
      <c r="BC156" s="200">
        <v>2862354</v>
      </c>
      <c r="BD156" s="200">
        <v>2860699</v>
      </c>
      <c r="BE156" s="200">
        <v>2860324</v>
      </c>
      <c r="BF156" s="200">
        <v>2859558</v>
      </c>
      <c r="BG156" s="200">
        <v>2857815</v>
      </c>
      <c r="BH156" s="200">
        <v>2835978</v>
      </c>
      <c r="BI156" s="200">
        <v>2803186</v>
      </c>
      <c r="BJ156" s="200">
        <v>2755189</v>
      </c>
      <c r="BK156" s="200">
        <v>2707203</v>
      </c>
      <c r="BL156" s="200">
        <v>2664224</v>
      </c>
      <c r="BM156" s="200">
        <v>2635130</v>
      </c>
      <c r="BN156" s="200">
        <v>2615199</v>
      </c>
      <c r="BO156" s="200">
        <v>2592477</v>
      </c>
    </row>
    <row r="157" spans="1:67" x14ac:dyDescent="0.2">
      <c r="A157" s="200" t="s">
        <v>442</v>
      </c>
      <c r="B157" s="200" t="s">
        <v>443</v>
      </c>
      <c r="C157" s="200" t="s">
        <v>168</v>
      </c>
      <c r="D157" s="200" t="s">
        <v>169</v>
      </c>
      <c r="E157" s="200">
        <v>5073342</v>
      </c>
      <c r="F157" s="200">
        <v>5206239</v>
      </c>
      <c r="G157" s="200">
        <v>5343117</v>
      </c>
      <c r="H157" s="200">
        <v>5484252</v>
      </c>
      <c r="I157" s="200">
        <v>5630024</v>
      </c>
      <c r="J157" s="200">
        <v>5780453</v>
      </c>
      <c r="K157" s="200">
        <v>5936461</v>
      </c>
      <c r="L157" s="200">
        <v>6099529</v>
      </c>
      <c r="M157" s="200">
        <v>6270528</v>
      </c>
      <c r="N157" s="200">
        <v>6450324</v>
      </c>
      <c r="O157" s="200">
        <v>6639751</v>
      </c>
      <c r="P157" s="200">
        <v>6840457</v>
      </c>
      <c r="Q157" s="200">
        <v>7051090</v>
      </c>
      <c r="R157" s="200">
        <v>7268560</v>
      </c>
      <c r="S157" s="200">
        <v>7491935</v>
      </c>
      <c r="T157" s="200">
        <v>7720859</v>
      </c>
      <c r="U157" s="200">
        <v>7955197</v>
      </c>
      <c r="V157" s="200">
        <v>8195142</v>
      </c>
      <c r="W157" s="200">
        <v>8440919</v>
      </c>
      <c r="X157" s="200">
        <v>8692289</v>
      </c>
      <c r="Y157" s="200">
        <v>8948162</v>
      </c>
      <c r="Z157" s="200">
        <v>9207310</v>
      </c>
      <c r="AA157" s="200">
        <v>9470990</v>
      </c>
      <c r="AB157" s="200">
        <v>9740088</v>
      </c>
      <c r="AC157" s="200">
        <v>10015017</v>
      </c>
      <c r="AD157" s="200">
        <v>10297746</v>
      </c>
      <c r="AE157" s="200">
        <v>10588428</v>
      </c>
      <c r="AF157" s="200">
        <v>10890514</v>
      </c>
      <c r="AG157" s="200">
        <v>11206789</v>
      </c>
      <c r="AH157" s="200">
        <v>11536734</v>
      </c>
      <c r="AI157" s="200">
        <v>11882762</v>
      </c>
      <c r="AJ157" s="200">
        <v>12245260</v>
      </c>
      <c r="AK157" s="200">
        <v>12623342</v>
      </c>
      <c r="AL157" s="200">
        <v>13020100</v>
      </c>
      <c r="AM157" s="200">
        <v>13436121</v>
      </c>
      <c r="AN157" s="200">
        <v>13869138</v>
      </c>
      <c r="AO157" s="200">
        <v>14317454</v>
      </c>
      <c r="AP157" s="200">
        <v>14778903</v>
      </c>
      <c r="AQ157" s="200">
        <v>15250934</v>
      </c>
      <c r="AR157" s="200">
        <v>15730885</v>
      </c>
      <c r="AS157" s="200">
        <v>16216431</v>
      </c>
      <c r="AT157" s="200">
        <v>16709665</v>
      </c>
      <c r="AU157" s="200">
        <v>17211934</v>
      </c>
      <c r="AV157" s="200">
        <v>17724310</v>
      </c>
      <c r="AW157" s="200">
        <v>18250774</v>
      </c>
      <c r="AX157" s="200">
        <v>18792171</v>
      </c>
      <c r="AY157" s="200">
        <v>19350299</v>
      </c>
      <c r="AZ157" s="200">
        <v>19924958</v>
      </c>
      <c r="BA157" s="200">
        <v>20513599</v>
      </c>
      <c r="BB157" s="200">
        <v>21117092</v>
      </c>
      <c r="BC157" s="200">
        <v>21731053</v>
      </c>
      <c r="BD157" s="200">
        <v>22348158</v>
      </c>
      <c r="BE157" s="200">
        <v>22966240</v>
      </c>
      <c r="BF157" s="200">
        <v>23588073</v>
      </c>
      <c r="BG157" s="200">
        <v>24215976</v>
      </c>
      <c r="BH157" s="200">
        <v>24850912</v>
      </c>
      <c r="BI157" s="200">
        <v>25501941</v>
      </c>
      <c r="BJ157" s="200">
        <v>26169542</v>
      </c>
      <c r="BK157" s="200">
        <v>26846541</v>
      </c>
      <c r="BL157" s="200">
        <v>27533134</v>
      </c>
      <c r="BM157" s="200">
        <v>28225177</v>
      </c>
      <c r="BN157" s="200">
        <v>28915653</v>
      </c>
      <c r="BO157" s="200">
        <v>29611714</v>
      </c>
    </row>
    <row r="158" spans="1:67" x14ac:dyDescent="0.2">
      <c r="A158" s="200" t="s">
        <v>444</v>
      </c>
      <c r="B158" s="200" t="s">
        <v>445</v>
      </c>
      <c r="C158" s="200" t="s">
        <v>168</v>
      </c>
      <c r="D158" s="200" t="s">
        <v>169</v>
      </c>
      <c r="E158" s="200">
        <v>91650</v>
      </c>
      <c r="F158" s="200">
        <v>93952</v>
      </c>
      <c r="G158" s="200">
        <v>96332</v>
      </c>
      <c r="H158" s="200">
        <v>98775</v>
      </c>
      <c r="I158" s="200">
        <v>101241</v>
      </c>
      <c r="J158" s="200">
        <v>104566</v>
      </c>
      <c r="K158" s="200">
        <v>108713</v>
      </c>
      <c r="L158" s="200">
        <v>112547</v>
      </c>
      <c r="M158" s="200">
        <v>116049</v>
      </c>
      <c r="N158" s="200">
        <v>119569</v>
      </c>
      <c r="O158" s="200">
        <v>123243</v>
      </c>
      <c r="P158" s="200">
        <v>127066</v>
      </c>
      <c r="Q158" s="200">
        <v>130990</v>
      </c>
      <c r="R158" s="200">
        <v>134940</v>
      </c>
      <c r="S158" s="200">
        <v>138944</v>
      </c>
      <c r="T158" s="200">
        <v>143126</v>
      </c>
      <c r="U158" s="200">
        <v>147468</v>
      </c>
      <c r="V158" s="200">
        <v>151792</v>
      </c>
      <c r="W158" s="200">
        <v>156025</v>
      </c>
      <c r="X158" s="200">
        <v>160326</v>
      </c>
      <c r="Y158" s="200">
        <v>164887</v>
      </c>
      <c r="Z158" s="200">
        <v>169663</v>
      </c>
      <c r="AA158" s="200">
        <v>174523</v>
      </c>
      <c r="AB158" s="200">
        <v>179339</v>
      </c>
      <c r="AC158" s="200">
        <v>184388</v>
      </c>
      <c r="AD158" s="200">
        <v>190383</v>
      </c>
      <c r="AE158" s="200">
        <v>197225</v>
      </c>
      <c r="AF158" s="200">
        <v>204256</v>
      </c>
      <c r="AG158" s="200">
        <v>211160</v>
      </c>
      <c r="AH158" s="200">
        <v>217937</v>
      </c>
      <c r="AI158" s="200">
        <v>224957</v>
      </c>
      <c r="AJ158" s="200">
        <v>232150</v>
      </c>
      <c r="AK158" s="200">
        <v>239136</v>
      </c>
      <c r="AL158" s="200">
        <v>245845</v>
      </c>
      <c r="AM158" s="200">
        <v>252201</v>
      </c>
      <c r="AN158" s="200">
        <v>258208</v>
      </c>
      <c r="AO158" s="200">
        <v>263841</v>
      </c>
      <c r="AP158" s="200">
        <v>269040</v>
      </c>
      <c r="AQ158" s="200">
        <v>273796</v>
      </c>
      <c r="AR158" s="200">
        <v>278111</v>
      </c>
      <c r="AS158" s="200">
        <v>282507</v>
      </c>
      <c r="AT158" s="200">
        <v>287324</v>
      </c>
      <c r="AU158" s="200">
        <v>292284</v>
      </c>
      <c r="AV158" s="200">
        <v>297226</v>
      </c>
      <c r="AW158" s="200">
        <v>302135</v>
      </c>
      <c r="AX158" s="200">
        <v>307018</v>
      </c>
      <c r="AY158" s="200">
        <v>314401</v>
      </c>
      <c r="AZ158" s="200">
        <v>325126</v>
      </c>
      <c r="BA158" s="200">
        <v>336883</v>
      </c>
      <c r="BB158" s="200">
        <v>349037</v>
      </c>
      <c r="BC158" s="200">
        <v>361575</v>
      </c>
      <c r="BD158" s="200">
        <v>374440</v>
      </c>
      <c r="BE158" s="200">
        <v>387539</v>
      </c>
      <c r="BF158" s="200">
        <v>400728</v>
      </c>
      <c r="BG158" s="200">
        <v>416738</v>
      </c>
      <c r="BH158" s="200">
        <v>435582</v>
      </c>
      <c r="BI158" s="200">
        <v>454252</v>
      </c>
      <c r="BJ158" s="200">
        <v>472442</v>
      </c>
      <c r="BK158" s="200">
        <v>489758</v>
      </c>
      <c r="BL158" s="200">
        <v>504508</v>
      </c>
      <c r="BM158" s="200">
        <v>514438</v>
      </c>
      <c r="BN158" s="200">
        <v>521457</v>
      </c>
      <c r="BO158" s="200">
        <v>523787</v>
      </c>
    </row>
    <row r="159" spans="1:67" x14ac:dyDescent="0.2">
      <c r="A159" s="200" t="s">
        <v>446</v>
      </c>
      <c r="B159" s="200" t="s">
        <v>447</v>
      </c>
      <c r="C159" s="200" t="s">
        <v>168</v>
      </c>
      <c r="D159" s="200" t="s">
        <v>169</v>
      </c>
      <c r="E159" s="200">
        <v>104958259</v>
      </c>
      <c r="F159" s="200">
        <v>107670788</v>
      </c>
      <c r="G159" s="200">
        <v>110538003</v>
      </c>
      <c r="H159" s="200">
        <v>113518054</v>
      </c>
      <c r="I159" s="200">
        <v>116624655</v>
      </c>
      <c r="J159" s="200">
        <v>119831991</v>
      </c>
      <c r="K159" s="200">
        <v>123155200</v>
      </c>
      <c r="L159" s="200">
        <v>126678043</v>
      </c>
      <c r="M159" s="200">
        <v>130258116</v>
      </c>
      <c r="N159" s="200">
        <v>133970600</v>
      </c>
      <c r="O159" s="200">
        <v>137811201</v>
      </c>
      <c r="P159" s="200">
        <v>141732410</v>
      </c>
      <c r="Q159" s="200">
        <v>145744541</v>
      </c>
      <c r="R159" s="200">
        <v>149964066</v>
      </c>
      <c r="S159" s="200">
        <v>154334030</v>
      </c>
      <c r="T159" s="200">
        <v>159064212</v>
      </c>
      <c r="U159" s="200">
        <v>164465177</v>
      </c>
      <c r="V159" s="200">
        <v>169960807</v>
      </c>
      <c r="W159" s="200">
        <v>174922290</v>
      </c>
      <c r="X159" s="200">
        <v>180155296</v>
      </c>
      <c r="Y159" s="200">
        <v>186021685</v>
      </c>
      <c r="Z159" s="200">
        <v>192641039</v>
      </c>
      <c r="AA159" s="200">
        <v>199419033</v>
      </c>
      <c r="AB159" s="200">
        <v>205927091</v>
      </c>
      <c r="AC159" s="200">
        <v>212683895</v>
      </c>
      <c r="AD159" s="200">
        <v>219522781</v>
      </c>
      <c r="AE159" s="200">
        <v>226490767</v>
      </c>
      <c r="AF159" s="200">
        <v>233512587</v>
      </c>
      <c r="AG159" s="200">
        <v>240428079</v>
      </c>
      <c r="AH159" s="200">
        <v>247406122</v>
      </c>
      <c r="AI159" s="200">
        <v>256203998</v>
      </c>
      <c r="AJ159" s="200">
        <v>263445808</v>
      </c>
      <c r="AK159" s="200">
        <v>270652251</v>
      </c>
      <c r="AL159" s="200">
        <v>276897626</v>
      </c>
      <c r="AM159" s="200">
        <v>282903612</v>
      </c>
      <c r="AN159" s="200">
        <v>289154944</v>
      </c>
      <c r="AO159" s="200">
        <v>295366235</v>
      </c>
      <c r="AP159" s="200">
        <v>301680248</v>
      </c>
      <c r="AQ159" s="200">
        <v>308041622</v>
      </c>
      <c r="AR159" s="200">
        <v>314472124</v>
      </c>
      <c r="AS159" s="200">
        <v>321037453</v>
      </c>
      <c r="AT159" s="200">
        <v>327691655</v>
      </c>
      <c r="AU159" s="200">
        <v>333949565</v>
      </c>
      <c r="AV159" s="200">
        <v>340215354</v>
      </c>
      <c r="AW159" s="200">
        <v>347044925</v>
      </c>
      <c r="AX159" s="200">
        <v>354462370</v>
      </c>
      <c r="AY159" s="200">
        <v>362633997</v>
      </c>
      <c r="AZ159" s="200">
        <v>371324802</v>
      </c>
      <c r="BA159" s="200">
        <v>380294099</v>
      </c>
      <c r="BB159" s="200">
        <v>389332369</v>
      </c>
      <c r="BC159" s="200">
        <v>397997557</v>
      </c>
      <c r="BD159" s="200">
        <v>406045323</v>
      </c>
      <c r="BE159" s="200">
        <v>414117603</v>
      </c>
      <c r="BF159" s="200">
        <v>422790409</v>
      </c>
      <c r="BG159" s="200">
        <v>431664579</v>
      </c>
      <c r="BH159" s="200">
        <v>440506473</v>
      </c>
      <c r="BI159" s="200">
        <v>448917409</v>
      </c>
      <c r="BJ159" s="200">
        <v>456885486</v>
      </c>
      <c r="BK159" s="200">
        <v>465073490</v>
      </c>
      <c r="BL159" s="200">
        <v>473201775</v>
      </c>
      <c r="BM159" s="200">
        <v>479966649</v>
      </c>
      <c r="BN159" s="200">
        <v>486168063</v>
      </c>
      <c r="BO159" s="200">
        <v>493264873</v>
      </c>
    </row>
    <row r="160" spans="1:67" x14ac:dyDescent="0.2">
      <c r="A160" s="200" t="s">
        <v>448</v>
      </c>
      <c r="B160" s="200" t="s">
        <v>449</v>
      </c>
      <c r="C160" s="200" t="s">
        <v>168</v>
      </c>
      <c r="D160" s="200" t="s">
        <v>169</v>
      </c>
      <c r="E160" s="200">
        <v>36268055</v>
      </c>
      <c r="F160" s="200">
        <v>37439317</v>
      </c>
      <c r="G160" s="200">
        <v>38683283</v>
      </c>
      <c r="H160" s="200">
        <v>39982118</v>
      </c>
      <c r="I160" s="200">
        <v>41333878</v>
      </c>
      <c r="J160" s="200">
        <v>42737991</v>
      </c>
      <c r="K160" s="200">
        <v>44180437</v>
      </c>
      <c r="L160" s="200">
        <v>45656963</v>
      </c>
      <c r="M160" s="200">
        <v>47170337</v>
      </c>
      <c r="N160" s="200">
        <v>48714394</v>
      </c>
      <c r="O160" s="200">
        <v>50289306</v>
      </c>
      <c r="P160" s="200">
        <v>51897675</v>
      </c>
      <c r="Q160" s="200">
        <v>53543436</v>
      </c>
      <c r="R160" s="200">
        <v>55228203</v>
      </c>
      <c r="S160" s="200">
        <v>56945880</v>
      </c>
      <c r="T160" s="200">
        <v>58691882</v>
      </c>
      <c r="U160" s="200">
        <v>60452543</v>
      </c>
      <c r="V160" s="200">
        <v>62262505</v>
      </c>
      <c r="W160" s="200">
        <v>64123997</v>
      </c>
      <c r="X160" s="200">
        <v>65972912</v>
      </c>
      <c r="Y160" s="200">
        <v>67705186</v>
      </c>
      <c r="Z160" s="200">
        <v>69233769</v>
      </c>
      <c r="AA160" s="200">
        <v>70656783</v>
      </c>
      <c r="AB160" s="200">
        <v>72080310</v>
      </c>
      <c r="AC160" s="200">
        <v>73489654</v>
      </c>
      <c r="AD160" s="200">
        <v>74872006</v>
      </c>
      <c r="AE160" s="200">
        <v>76224365</v>
      </c>
      <c r="AF160" s="200">
        <v>77553504</v>
      </c>
      <c r="AG160" s="200">
        <v>78892015</v>
      </c>
      <c r="AH160" s="200">
        <v>80233749</v>
      </c>
      <c r="AI160" s="200">
        <v>81720428</v>
      </c>
      <c r="AJ160" s="200">
        <v>83351595</v>
      </c>
      <c r="AK160" s="200">
        <v>84993164</v>
      </c>
      <c r="AL160" s="200">
        <v>86648447</v>
      </c>
      <c r="AM160" s="200">
        <v>88314424</v>
      </c>
      <c r="AN160" s="200">
        <v>89969572</v>
      </c>
      <c r="AO160" s="200">
        <v>91586555</v>
      </c>
      <c r="AP160" s="200">
        <v>93183094</v>
      </c>
      <c r="AQ160" s="200">
        <v>94767284</v>
      </c>
      <c r="AR160" s="200">
        <v>96334810</v>
      </c>
      <c r="AS160" s="200">
        <v>97873442</v>
      </c>
      <c r="AT160" s="200">
        <v>99394288</v>
      </c>
      <c r="AU160" s="200">
        <v>100917081</v>
      </c>
      <c r="AV160" s="200">
        <v>102429341</v>
      </c>
      <c r="AW160" s="200">
        <v>103945813</v>
      </c>
      <c r="AX160" s="200">
        <v>105442402</v>
      </c>
      <c r="AY160" s="200">
        <v>106886790</v>
      </c>
      <c r="AZ160" s="200">
        <v>108302973</v>
      </c>
      <c r="BA160" s="200">
        <v>109684489</v>
      </c>
      <c r="BB160" s="200">
        <v>111049428</v>
      </c>
      <c r="BC160" s="200">
        <v>112532401</v>
      </c>
      <c r="BD160" s="200">
        <v>114150481</v>
      </c>
      <c r="BE160" s="200">
        <v>115755909</v>
      </c>
      <c r="BF160" s="200">
        <v>117290686</v>
      </c>
      <c r="BG160" s="200">
        <v>118755887</v>
      </c>
      <c r="BH160" s="200">
        <v>120149897</v>
      </c>
      <c r="BI160" s="200">
        <v>121519221</v>
      </c>
      <c r="BJ160" s="200">
        <v>122839258</v>
      </c>
      <c r="BK160" s="200">
        <v>124013861</v>
      </c>
      <c r="BL160" s="200">
        <v>125085311</v>
      </c>
      <c r="BM160" s="200">
        <v>125998302</v>
      </c>
      <c r="BN160" s="200">
        <v>126705138</v>
      </c>
      <c r="BO160" s="200">
        <v>127504125</v>
      </c>
    </row>
    <row r="161" spans="1:67" x14ac:dyDescent="0.2">
      <c r="A161" s="200" t="s">
        <v>450</v>
      </c>
      <c r="B161" s="200" t="s">
        <v>451</v>
      </c>
      <c r="C161" s="200" t="s">
        <v>168</v>
      </c>
      <c r="D161" s="200" t="s">
        <v>169</v>
      </c>
      <c r="E161" s="200">
        <v>15374</v>
      </c>
      <c r="F161" s="200">
        <v>15867</v>
      </c>
      <c r="G161" s="200">
        <v>16387</v>
      </c>
      <c r="H161" s="200">
        <v>16947</v>
      </c>
      <c r="I161" s="200">
        <v>17537</v>
      </c>
      <c r="J161" s="200">
        <v>18154</v>
      </c>
      <c r="K161" s="200">
        <v>18794</v>
      </c>
      <c r="L161" s="200">
        <v>19665</v>
      </c>
      <c r="M161" s="200">
        <v>21001</v>
      </c>
      <c r="N161" s="200">
        <v>22623</v>
      </c>
      <c r="O161" s="200">
        <v>23969</v>
      </c>
      <c r="P161" s="200">
        <v>24680</v>
      </c>
      <c r="Q161" s="200">
        <v>25084</v>
      </c>
      <c r="R161" s="200">
        <v>25522</v>
      </c>
      <c r="S161" s="200">
        <v>26174</v>
      </c>
      <c r="T161" s="200">
        <v>27047</v>
      </c>
      <c r="U161" s="200">
        <v>27964</v>
      </c>
      <c r="V161" s="200">
        <v>28912</v>
      </c>
      <c r="W161" s="200">
        <v>29892</v>
      </c>
      <c r="X161" s="200">
        <v>30902</v>
      </c>
      <c r="Y161" s="200">
        <v>31988</v>
      </c>
      <c r="Z161" s="200">
        <v>33219</v>
      </c>
      <c r="AA161" s="200">
        <v>34569</v>
      </c>
      <c r="AB161" s="200">
        <v>35975</v>
      </c>
      <c r="AC161" s="200">
        <v>37437</v>
      </c>
      <c r="AD161" s="200">
        <v>38962</v>
      </c>
      <c r="AE161" s="200">
        <v>40527</v>
      </c>
      <c r="AF161" s="200">
        <v>42122</v>
      </c>
      <c r="AG161" s="200">
        <v>43687</v>
      </c>
      <c r="AH161" s="200">
        <v>44988</v>
      </c>
      <c r="AI161" s="200">
        <v>46047</v>
      </c>
      <c r="AJ161" s="200">
        <v>47053</v>
      </c>
      <c r="AK161" s="200">
        <v>48015</v>
      </c>
      <c r="AL161" s="200">
        <v>48944</v>
      </c>
      <c r="AM161" s="200">
        <v>49840</v>
      </c>
      <c r="AN161" s="200">
        <v>50702</v>
      </c>
      <c r="AO161" s="200">
        <v>51538</v>
      </c>
      <c r="AP161" s="200">
        <v>52358</v>
      </c>
      <c r="AQ161" s="200">
        <v>53164</v>
      </c>
      <c r="AR161" s="200">
        <v>53834</v>
      </c>
      <c r="AS161" s="200">
        <v>54224</v>
      </c>
      <c r="AT161" s="200">
        <v>54413</v>
      </c>
      <c r="AU161" s="200">
        <v>54496</v>
      </c>
      <c r="AV161" s="200">
        <v>54493</v>
      </c>
      <c r="AW161" s="200">
        <v>54435</v>
      </c>
      <c r="AX161" s="200">
        <v>54337</v>
      </c>
      <c r="AY161" s="200">
        <v>54208</v>
      </c>
      <c r="AZ161" s="200">
        <v>54038</v>
      </c>
      <c r="BA161" s="200">
        <v>53816</v>
      </c>
      <c r="BB161" s="200">
        <v>53593</v>
      </c>
      <c r="BC161" s="200">
        <v>53416</v>
      </c>
      <c r="BD161" s="200">
        <v>52971</v>
      </c>
      <c r="BE161" s="200">
        <v>52203</v>
      </c>
      <c r="BF161" s="200">
        <v>51352</v>
      </c>
      <c r="BG161" s="200">
        <v>50419</v>
      </c>
      <c r="BH161" s="200">
        <v>49410</v>
      </c>
      <c r="BI161" s="200">
        <v>48329</v>
      </c>
      <c r="BJ161" s="200">
        <v>47187</v>
      </c>
      <c r="BK161" s="200">
        <v>45989</v>
      </c>
      <c r="BL161" s="200">
        <v>44728</v>
      </c>
      <c r="BM161" s="200">
        <v>43413</v>
      </c>
      <c r="BN161" s="200">
        <v>42050</v>
      </c>
      <c r="BO161" s="200">
        <v>41569</v>
      </c>
    </row>
    <row r="162" spans="1:67" x14ac:dyDescent="0.2">
      <c r="A162" s="200" t="s">
        <v>452</v>
      </c>
      <c r="B162" s="200" t="s">
        <v>453</v>
      </c>
      <c r="C162" s="200" t="s">
        <v>168</v>
      </c>
      <c r="D162" s="200" t="s">
        <v>169</v>
      </c>
      <c r="E162" s="200">
        <v>2107416130</v>
      </c>
      <c r="F162" s="200">
        <v>2135115636</v>
      </c>
      <c r="G162" s="200">
        <v>2175939784</v>
      </c>
      <c r="H162" s="200">
        <v>2228877289</v>
      </c>
      <c r="I162" s="200">
        <v>2282093614</v>
      </c>
      <c r="J162" s="200">
        <v>2336192886</v>
      </c>
      <c r="K162" s="200">
        <v>2393145155</v>
      </c>
      <c r="L162" s="200">
        <v>2449880184</v>
      </c>
      <c r="M162" s="200">
        <v>2508410677</v>
      </c>
      <c r="N162" s="200">
        <v>2569346894</v>
      </c>
      <c r="O162" s="200">
        <v>2631440985</v>
      </c>
      <c r="P162" s="200">
        <v>2693866552</v>
      </c>
      <c r="Q162" s="200">
        <v>2755509848</v>
      </c>
      <c r="R162" s="200">
        <v>2818048781</v>
      </c>
      <c r="S162" s="200">
        <v>2879964467</v>
      </c>
      <c r="T162" s="200">
        <v>2940207694</v>
      </c>
      <c r="U162" s="200">
        <v>2999857406</v>
      </c>
      <c r="V162" s="200">
        <v>3059291091</v>
      </c>
      <c r="W162" s="200">
        <v>3119391445</v>
      </c>
      <c r="X162" s="200">
        <v>3180906645</v>
      </c>
      <c r="Y162" s="200">
        <v>3244431209</v>
      </c>
      <c r="Z162" s="200">
        <v>3310520203</v>
      </c>
      <c r="AA162" s="200">
        <v>3379188219</v>
      </c>
      <c r="AB162" s="200">
        <v>3447961666</v>
      </c>
      <c r="AC162" s="200">
        <v>3516454684</v>
      </c>
      <c r="AD162" s="200">
        <v>3586381209</v>
      </c>
      <c r="AE162" s="200">
        <v>3658612764</v>
      </c>
      <c r="AF162" s="200">
        <v>3732820721</v>
      </c>
      <c r="AG162" s="200">
        <v>3807581492</v>
      </c>
      <c r="AH162" s="200">
        <v>3881584969</v>
      </c>
      <c r="AI162" s="200">
        <v>3957384533</v>
      </c>
      <c r="AJ162" s="200">
        <v>4030332007</v>
      </c>
      <c r="AK162" s="200">
        <v>4099989442</v>
      </c>
      <c r="AL162" s="200">
        <v>4168150828</v>
      </c>
      <c r="AM162" s="200">
        <v>4236408990</v>
      </c>
      <c r="AN162" s="200">
        <v>4304146732</v>
      </c>
      <c r="AO162" s="200">
        <v>4371426694</v>
      </c>
      <c r="AP162" s="200">
        <v>4438594720</v>
      </c>
      <c r="AQ162" s="200">
        <v>4505163245</v>
      </c>
      <c r="AR162" s="200">
        <v>4570304767</v>
      </c>
      <c r="AS162" s="200">
        <v>4635160614</v>
      </c>
      <c r="AT162" s="200">
        <v>4699673503</v>
      </c>
      <c r="AU162" s="200">
        <v>4762356287</v>
      </c>
      <c r="AV162" s="200">
        <v>4823952498</v>
      </c>
      <c r="AW162" s="200">
        <v>4885771219</v>
      </c>
      <c r="AX162" s="200">
        <v>4947163680</v>
      </c>
      <c r="AY162" s="200">
        <v>5007185008</v>
      </c>
      <c r="AZ162" s="200">
        <v>5066550720</v>
      </c>
      <c r="BA162" s="200">
        <v>5126726172</v>
      </c>
      <c r="BB162" s="200">
        <v>5187845805</v>
      </c>
      <c r="BC162" s="200">
        <v>5249967261</v>
      </c>
      <c r="BD162" s="200">
        <v>5313918007</v>
      </c>
      <c r="BE162" s="200">
        <v>5379972714</v>
      </c>
      <c r="BF162" s="200">
        <v>5447239378</v>
      </c>
      <c r="BG162" s="200">
        <v>5514388653</v>
      </c>
      <c r="BH162" s="200">
        <v>5580130941</v>
      </c>
      <c r="BI162" s="200">
        <v>5644376982</v>
      </c>
      <c r="BJ162" s="200">
        <v>5708164533</v>
      </c>
      <c r="BK162" s="200">
        <v>5769572963</v>
      </c>
      <c r="BL162" s="200">
        <v>5828239756</v>
      </c>
      <c r="BM162" s="200">
        <v>5883693329</v>
      </c>
      <c r="BN162" s="200">
        <v>5933441863</v>
      </c>
      <c r="BO162" s="200">
        <v>5974220875</v>
      </c>
    </row>
    <row r="163" spans="1:67" x14ac:dyDescent="0.2">
      <c r="A163" s="200" t="s">
        <v>667</v>
      </c>
      <c r="B163" s="200" t="s">
        <v>454</v>
      </c>
      <c r="C163" s="200" t="s">
        <v>168</v>
      </c>
      <c r="D163" s="200" t="s">
        <v>169</v>
      </c>
      <c r="E163" s="200">
        <v>1462368</v>
      </c>
      <c r="F163" s="200">
        <v>1481112</v>
      </c>
      <c r="G163" s="200">
        <v>1497338</v>
      </c>
      <c r="H163" s="200">
        <v>1511854</v>
      </c>
      <c r="I163" s="200">
        <v>1529507</v>
      </c>
      <c r="J163" s="200">
        <v>1547982</v>
      </c>
      <c r="K163" s="200">
        <v>1567707</v>
      </c>
      <c r="L163" s="200">
        <v>1588649</v>
      </c>
      <c r="M163" s="200">
        <v>1610537</v>
      </c>
      <c r="N163" s="200">
        <v>1633502</v>
      </c>
      <c r="O163" s="200">
        <v>1656783</v>
      </c>
      <c r="P163" s="200">
        <v>1679012</v>
      </c>
      <c r="Q163" s="200">
        <v>1701498</v>
      </c>
      <c r="R163" s="200">
        <v>1725228</v>
      </c>
      <c r="S163" s="200">
        <v>1749329</v>
      </c>
      <c r="T163" s="200">
        <v>1774013</v>
      </c>
      <c r="U163" s="200">
        <v>1799332</v>
      </c>
      <c r="V163" s="200">
        <v>1825299</v>
      </c>
      <c r="W163" s="200">
        <v>1851978</v>
      </c>
      <c r="X163" s="200">
        <v>1879354</v>
      </c>
      <c r="Y163" s="200">
        <v>1907023</v>
      </c>
      <c r="Z163" s="200">
        <v>1935200</v>
      </c>
      <c r="AA163" s="200">
        <v>1958275</v>
      </c>
      <c r="AB163" s="200">
        <v>1974441</v>
      </c>
      <c r="AC163" s="200">
        <v>1988682</v>
      </c>
      <c r="AD163" s="200">
        <v>2001504</v>
      </c>
      <c r="AE163" s="200">
        <v>2012926</v>
      </c>
      <c r="AF163" s="200">
        <v>2023097</v>
      </c>
      <c r="AG163" s="200">
        <v>2031932</v>
      </c>
      <c r="AH163" s="200">
        <v>2039426</v>
      </c>
      <c r="AI163" s="200">
        <v>2044174</v>
      </c>
      <c r="AJ163" s="200">
        <v>2036686</v>
      </c>
      <c r="AK163" s="200">
        <v>2018023</v>
      </c>
      <c r="AL163" s="200">
        <v>1996893</v>
      </c>
      <c r="AM163" s="200">
        <v>1982458</v>
      </c>
      <c r="AN163" s="200">
        <v>1983964</v>
      </c>
      <c r="AO163" s="200">
        <v>1994226</v>
      </c>
      <c r="AP163" s="200">
        <v>1996869</v>
      </c>
      <c r="AQ163" s="200">
        <v>2007523</v>
      </c>
      <c r="AR163" s="200">
        <v>2017142</v>
      </c>
      <c r="AS163" s="200">
        <v>2026350</v>
      </c>
      <c r="AT163" s="200">
        <v>2034882</v>
      </c>
      <c r="AU163" s="200">
        <v>2020157</v>
      </c>
      <c r="AV163" s="200">
        <v>2026773</v>
      </c>
      <c r="AW163" s="200">
        <v>2032544</v>
      </c>
      <c r="AX163" s="200">
        <v>2036855</v>
      </c>
      <c r="AY163" s="200">
        <v>2040228</v>
      </c>
      <c r="AZ163" s="200">
        <v>2043559</v>
      </c>
      <c r="BA163" s="200">
        <v>2046898</v>
      </c>
      <c r="BB163" s="200">
        <v>2050671</v>
      </c>
      <c r="BC163" s="200">
        <v>2055004</v>
      </c>
      <c r="BD163" s="200">
        <v>2058539</v>
      </c>
      <c r="BE163" s="200">
        <v>2061044</v>
      </c>
      <c r="BF163" s="200">
        <v>2064032</v>
      </c>
      <c r="BG163" s="200">
        <v>2067471</v>
      </c>
      <c r="BH163" s="200">
        <v>2070226</v>
      </c>
      <c r="BI163" s="200">
        <v>2072490</v>
      </c>
      <c r="BJ163" s="200">
        <v>2074502</v>
      </c>
      <c r="BK163" s="200">
        <v>2076217</v>
      </c>
      <c r="BL163" s="200">
        <v>2076694</v>
      </c>
      <c r="BM163" s="200">
        <v>2072531</v>
      </c>
      <c r="BN163" s="200">
        <v>2065092</v>
      </c>
      <c r="BO163" s="200">
        <v>2057679</v>
      </c>
    </row>
    <row r="164" spans="1:67" x14ac:dyDescent="0.2">
      <c r="A164" s="200" t="s">
        <v>455</v>
      </c>
      <c r="B164" s="200" t="s">
        <v>456</v>
      </c>
      <c r="C164" s="200" t="s">
        <v>168</v>
      </c>
      <c r="D164" s="200" t="s">
        <v>169</v>
      </c>
      <c r="E164" s="200">
        <v>5346792</v>
      </c>
      <c r="F164" s="200">
        <v>5420247</v>
      </c>
      <c r="G164" s="200">
        <v>5494845</v>
      </c>
      <c r="H164" s="200">
        <v>5570462</v>
      </c>
      <c r="I164" s="200">
        <v>5647380</v>
      </c>
      <c r="J164" s="200">
        <v>5726382</v>
      </c>
      <c r="K164" s="200">
        <v>5806572</v>
      </c>
      <c r="L164" s="200">
        <v>5888497</v>
      </c>
      <c r="M164" s="200">
        <v>5973762</v>
      </c>
      <c r="N164" s="200">
        <v>6061764</v>
      </c>
      <c r="O164" s="200">
        <v>6153587</v>
      </c>
      <c r="P164" s="200">
        <v>6247878</v>
      </c>
      <c r="Q164" s="200">
        <v>6347158</v>
      </c>
      <c r="R164" s="200">
        <v>6455257</v>
      </c>
      <c r="S164" s="200">
        <v>6569273</v>
      </c>
      <c r="T164" s="200">
        <v>6687293</v>
      </c>
      <c r="U164" s="200">
        <v>6807648</v>
      </c>
      <c r="V164" s="200">
        <v>6935336</v>
      </c>
      <c r="W164" s="200">
        <v>7072938</v>
      </c>
      <c r="X164" s="200">
        <v>7218079</v>
      </c>
      <c r="Y164" s="200">
        <v>7372581</v>
      </c>
      <c r="Z164" s="200">
        <v>7532864</v>
      </c>
      <c r="AA164" s="200">
        <v>7696349</v>
      </c>
      <c r="AB164" s="200">
        <v>7863944</v>
      </c>
      <c r="AC164" s="200">
        <v>8030099</v>
      </c>
      <c r="AD164" s="200">
        <v>8187651</v>
      </c>
      <c r="AE164" s="200">
        <v>8334588</v>
      </c>
      <c r="AF164" s="200">
        <v>8474329</v>
      </c>
      <c r="AG164" s="200">
        <v>8617474</v>
      </c>
      <c r="AH164" s="200">
        <v>8774122</v>
      </c>
      <c r="AI164" s="200">
        <v>8945026</v>
      </c>
      <c r="AJ164" s="200">
        <v>9123969</v>
      </c>
      <c r="AK164" s="200">
        <v>9310572</v>
      </c>
      <c r="AL164" s="200">
        <v>9506510</v>
      </c>
      <c r="AM164" s="200">
        <v>9711797</v>
      </c>
      <c r="AN164" s="200">
        <v>9921094</v>
      </c>
      <c r="AO164" s="200">
        <v>10131906</v>
      </c>
      <c r="AP164" s="200">
        <v>10359301</v>
      </c>
      <c r="AQ164" s="200">
        <v>10620475</v>
      </c>
      <c r="AR164" s="200">
        <v>10916993</v>
      </c>
      <c r="AS164" s="200">
        <v>11239101</v>
      </c>
      <c r="AT164" s="200">
        <v>11583824</v>
      </c>
      <c r="AU164" s="200">
        <v>11952660</v>
      </c>
      <c r="AV164" s="200">
        <v>12342165</v>
      </c>
      <c r="AW164" s="200">
        <v>12751995</v>
      </c>
      <c r="AX164" s="200">
        <v>13180551</v>
      </c>
      <c r="AY164" s="200">
        <v>13623541</v>
      </c>
      <c r="AZ164" s="200">
        <v>14080912</v>
      </c>
      <c r="BA164" s="200">
        <v>14551117</v>
      </c>
      <c r="BB164" s="200">
        <v>15032635</v>
      </c>
      <c r="BC164" s="200">
        <v>15529181</v>
      </c>
      <c r="BD164" s="200">
        <v>16039734</v>
      </c>
      <c r="BE164" s="200">
        <v>16514687</v>
      </c>
      <c r="BF164" s="200">
        <v>17004033</v>
      </c>
      <c r="BG164" s="200">
        <v>17551814</v>
      </c>
      <c r="BH164" s="200">
        <v>18112907</v>
      </c>
      <c r="BI164" s="200">
        <v>18700106</v>
      </c>
      <c r="BJ164" s="200">
        <v>19311355</v>
      </c>
      <c r="BK164" s="200">
        <v>19934298</v>
      </c>
      <c r="BL164" s="200">
        <v>20567424</v>
      </c>
      <c r="BM164" s="200">
        <v>21224040</v>
      </c>
      <c r="BN164" s="200">
        <v>21904983</v>
      </c>
      <c r="BO164" s="200">
        <v>22593590</v>
      </c>
    </row>
    <row r="165" spans="1:67" x14ac:dyDescent="0.2">
      <c r="A165" s="200" t="s">
        <v>36</v>
      </c>
      <c r="B165" s="200" t="s">
        <v>457</v>
      </c>
      <c r="C165" s="200" t="s">
        <v>168</v>
      </c>
      <c r="D165" s="200" t="s">
        <v>169</v>
      </c>
      <c r="E165" s="200">
        <v>326550</v>
      </c>
      <c r="F165" s="200">
        <v>325250</v>
      </c>
      <c r="G165" s="200">
        <v>323900</v>
      </c>
      <c r="H165" s="200">
        <v>322550</v>
      </c>
      <c r="I165" s="200">
        <v>321250</v>
      </c>
      <c r="J165" s="200">
        <v>318800</v>
      </c>
      <c r="K165" s="200">
        <v>315200</v>
      </c>
      <c r="L165" s="200">
        <v>311550</v>
      </c>
      <c r="M165" s="200">
        <v>307900</v>
      </c>
      <c r="N165" s="200">
        <v>304300</v>
      </c>
      <c r="O165" s="200">
        <v>302650</v>
      </c>
      <c r="P165" s="200">
        <v>302700</v>
      </c>
      <c r="Q165" s="200">
        <v>302450</v>
      </c>
      <c r="R165" s="200">
        <v>302200</v>
      </c>
      <c r="S165" s="200">
        <v>301996</v>
      </c>
      <c r="T165" s="200">
        <v>304222</v>
      </c>
      <c r="U165" s="200">
        <v>305774</v>
      </c>
      <c r="V165" s="200">
        <v>306970</v>
      </c>
      <c r="W165" s="200">
        <v>310182</v>
      </c>
      <c r="X165" s="200">
        <v>313342</v>
      </c>
      <c r="Y165" s="200">
        <v>316645</v>
      </c>
      <c r="Z165" s="200">
        <v>318982</v>
      </c>
      <c r="AA165" s="200">
        <v>325898</v>
      </c>
      <c r="AB165" s="200">
        <v>330524</v>
      </c>
      <c r="AC165" s="200">
        <v>330593</v>
      </c>
      <c r="AD165" s="200">
        <v>336452</v>
      </c>
      <c r="AE165" s="200">
        <v>342121</v>
      </c>
      <c r="AF165" s="200">
        <v>344485</v>
      </c>
      <c r="AG165" s="200">
        <v>347325</v>
      </c>
      <c r="AH165" s="200">
        <v>350722</v>
      </c>
      <c r="AI165" s="200">
        <v>354170</v>
      </c>
      <c r="AJ165" s="200">
        <v>363845</v>
      </c>
      <c r="AK165" s="200">
        <v>367618</v>
      </c>
      <c r="AL165" s="200">
        <v>371308</v>
      </c>
      <c r="AM165" s="200">
        <v>374797</v>
      </c>
      <c r="AN165" s="200">
        <v>377419</v>
      </c>
      <c r="AO165" s="200">
        <v>379905</v>
      </c>
      <c r="AP165" s="200">
        <v>382791</v>
      </c>
      <c r="AQ165" s="200">
        <v>385287</v>
      </c>
      <c r="AR165" s="200">
        <v>387578</v>
      </c>
      <c r="AS165" s="200">
        <v>390087</v>
      </c>
      <c r="AT165" s="200">
        <v>393028</v>
      </c>
      <c r="AU165" s="200">
        <v>395969</v>
      </c>
      <c r="AV165" s="200">
        <v>398582</v>
      </c>
      <c r="AW165" s="200">
        <v>401268</v>
      </c>
      <c r="AX165" s="200">
        <v>403834</v>
      </c>
      <c r="AY165" s="200">
        <v>405308</v>
      </c>
      <c r="AZ165" s="200">
        <v>406724</v>
      </c>
      <c r="BA165" s="200">
        <v>409379</v>
      </c>
      <c r="BB165" s="200">
        <v>412477</v>
      </c>
      <c r="BC165" s="200">
        <v>414508</v>
      </c>
      <c r="BD165" s="200">
        <v>416268</v>
      </c>
      <c r="BE165" s="200">
        <v>420028</v>
      </c>
      <c r="BF165" s="200">
        <v>425967</v>
      </c>
      <c r="BG165" s="200">
        <v>434558</v>
      </c>
      <c r="BH165" s="200">
        <v>445053</v>
      </c>
      <c r="BI165" s="200">
        <v>455356</v>
      </c>
      <c r="BJ165" s="200">
        <v>467999</v>
      </c>
      <c r="BK165" s="200">
        <v>484630</v>
      </c>
      <c r="BL165" s="200">
        <v>504062</v>
      </c>
      <c r="BM165" s="200">
        <v>515332</v>
      </c>
      <c r="BN165" s="200">
        <v>518536</v>
      </c>
      <c r="BO165" s="200">
        <v>523417</v>
      </c>
    </row>
    <row r="166" spans="1:67" x14ac:dyDescent="0.2">
      <c r="A166" s="200" t="s">
        <v>458</v>
      </c>
      <c r="B166" s="200" t="s">
        <v>459</v>
      </c>
      <c r="C166" s="200" t="s">
        <v>168</v>
      </c>
      <c r="D166" s="200" t="s">
        <v>169</v>
      </c>
      <c r="E166" s="200">
        <v>21720697</v>
      </c>
      <c r="F166" s="200">
        <v>22203109</v>
      </c>
      <c r="G166" s="200">
        <v>22699703</v>
      </c>
      <c r="H166" s="200">
        <v>23210687</v>
      </c>
      <c r="I166" s="200">
        <v>23737818</v>
      </c>
      <c r="J166" s="200">
        <v>24286878</v>
      </c>
      <c r="K166" s="200">
        <v>24854704</v>
      </c>
      <c r="L166" s="200">
        <v>25440029</v>
      </c>
      <c r="M166" s="200">
        <v>26044111</v>
      </c>
      <c r="N166" s="200">
        <v>26659479</v>
      </c>
      <c r="O166" s="200">
        <v>27284112</v>
      </c>
      <c r="P166" s="200">
        <v>27914953</v>
      </c>
      <c r="Q166" s="200">
        <v>28551949</v>
      </c>
      <c r="R166" s="200">
        <v>29165356</v>
      </c>
      <c r="S166" s="200">
        <v>29751936</v>
      </c>
      <c r="T166" s="200">
        <v>30344276</v>
      </c>
      <c r="U166" s="200">
        <v>30941375</v>
      </c>
      <c r="V166" s="200">
        <v>31554598</v>
      </c>
      <c r="W166" s="200">
        <v>32185601</v>
      </c>
      <c r="X166" s="200">
        <v>32821779</v>
      </c>
      <c r="Y166" s="200">
        <v>33465781</v>
      </c>
      <c r="Z166" s="200">
        <v>34110098</v>
      </c>
      <c r="AA166" s="200">
        <v>34742586</v>
      </c>
      <c r="AB166" s="200">
        <v>35424262</v>
      </c>
      <c r="AC166" s="200">
        <v>36159838</v>
      </c>
      <c r="AD166" s="200">
        <v>36881020</v>
      </c>
      <c r="AE166" s="200">
        <v>37572340</v>
      </c>
      <c r="AF166" s="200">
        <v>38233171</v>
      </c>
      <c r="AG166" s="200">
        <v>38868270</v>
      </c>
      <c r="AH166" s="200">
        <v>39489419</v>
      </c>
      <c r="AI166" s="200">
        <v>40099553</v>
      </c>
      <c r="AJ166" s="200">
        <v>40680533</v>
      </c>
      <c r="AK166" s="200">
        <v>41237813</v>
      </c>
      <c r="AL166" s="200">
        <v>41788302</v>
      </c>
      <c r="AM166" s="200">
        <v>42337109</v>
      </c>
      <c r="AN166" s="200">
        <v>42880186</v>
      </c>
      <c r="AO166" s="200">
        <v>43423369</v>
      </c>
      <c r="AP166" s="200">
        <v>43972046</v>
      </c>
      <c r="AQ166" s="200">
        <v>44516185</v>
      </c>
      <c r="AR166" s="200">
        <v>45041636</v>
      </c>
      <c r="AS166" s="200">
        <v>45538332</v>
      </c>
      <c r="AT166" s="200">
        <v>46014826</v>
      </c>
      <c r="AU166" s="200">
        <v>46480230</v>
      </c>
      <c r="AV166" s="200">
        <v>46924293</v>
      </c>
      <c r="AW166" s="200">
        <v>47338446</v>
      </c>
      <c r="AX166" s="200">
        <v>47724471</v>
      </c>
      <c r="AY166" s="200">
        <v>48088274</v>
      </c>
      <c r="AZ166" s="200">
        <v>48445647</v>
      </c>
      <c r="BA166" s="200">
        <v>48729486</v>
      </c>
      <c r="BB166" s="200">
        <v>49015836</v>
      </c>
      <c r="BC166" s="200">
        <v>49390988</v>
      </c>
      <c r="BD166" s="200">
        <v>49794522</v>
      </c>
      <c r="BE166" s="200">
        <v>50218185</v>
      </c>
      <c r="BF166" s="200">
        <v>50648334</v>
      </c>
      <c r="BG166" s="200">
        <v>51072436</v>
      </c>
      <c r="BH166" s="200">
        <v>51483949</v>
      </c>
      <c r="BI166" s="200">
        <v>51892349</v>
      </c>
      <c r="BJ166" s="200">
        <v>52288341</v>
      </c>
      <c r="BK166" s="200">
        <v>52666014</v>
      </c>
      <c r="BL166" s="200">
        <v>53040212</v>
      </c>
      <c r="BM166" s="200">
        <v>53423198</v>
      </c>
      <c r="BN166" s="200">
        <v>53798084</v>
      </c>
      <c r="BO166" s="200">
        <v>54179306</v>
      </c>
    </row>
    <row r="167" spans="1:67" x14ac:dyDescent="0.2">
      <c r="A167" s="200" t="s">
        <v>460</v>
      </c>
      <c r="B167" s="200" t="s">
        <v>461</v>
      </c>
      <c r="C167" s="200" t="s">
        <v>168</v>
      </c>
      <c r="D167" s="200" t="s">
        <v>169</v>
      </c>
      <c r="E167" s="200">
        <v>97179656</v>
      </c>
      <c r="F167" s="200">
        <v>99620285</v>
      </c>
      <c r="G167" s="200">
        <v>102159899</v>
      </c>
      <c r="H167" s="200">
        <v>104817905</v>
      </c>
      <c r="I167" s="200">
        <v>107577280</v>
      </c>
      <c r="J167" s="200">
        <v>110431969</v>
      </c>
      <c r="K167" s="200">
        <v>113410132</v>
      </c>
      <c r="L167" s="200">
        <v>116518346</v>
      </c>
      <c r="M167" s="200">
        <v>119706733</v>
      </c>
      <c r="N167" s="200">
        <v>122973346</v>
      </c>
      <c r="O167" s="200">
        <v>126316235</v>
      </c>
      <c r="P167" s="200">
        <v>129707914</v>
      </c>
      <c r="Q167" s="200">
        <v>133164152</v>
      </c>
      <c r="R167" s="200">
        <v>136734072</v>
      </c>
      <c r="S167" s="200">
        <v>140444545</v>
      </c>
      <c r="T167" s="200">
        <v>144500701</v>
      </c>
      <c r="U167" s="200">
        <v>149188764</v>
      </c>
      <c r="V167" s="200">
        <v>153922894</v>
      </c>
      <c r="W167" s="200">
        <v>158089953</v>
      </c>
      <c r="X167" s="200">
        <v>162482818</v>
      </c>
      <c r="Y167" s="200">
        <v>167489905</v>
      </c>
      <c r="Z167" s="200">
        <v>173266699</v>
      </c>
      <c r="AA167" s="200">
        <v>179198278</v>
      </c>
      <c r="AB167" s="200">
        <v>184832095</v>
      </c>
      <c r="AC167" s="200">
        <v>190720860</v>
      </c>
      <c r="AD167" s="200">
        <v>196641041</v>
      </c>
      <c r="AE167" s="200">
        <v>202653537</v>
      </c>
      <c r="AF167" s="200">
        <v>208687611</v>
      </c>
      <c r="AG167" s="200">
        <v>214593293</v>
      </c>
      <c r="AH167" s="200">
        <v>220541237</v>
      </c>
      <c r="AI167" s="200">
        <v>228846359</v>
      </c>
      <c r="AJ167" s="200">
        <v>235243716</v>
      </c>
      <c r="AK167" s="200">
        <v>241132429</v>
      </c>
      <c r="AL167" s="200">
        <v>246410264</v>
      </c>
      <c r="AM167" s="200">
        <v>251564545</v>
      </c>
      <c r="AN167" s="200">
        <v>256953719</v>
      </c>
      <c r="AO167" s="200">
        <v>262236018</v>
      </c>
      <c r="AP167" s="200">
        <v>267566671</v>
      </c>
      <c r="AQ167" s="200">
        <v>272938873</v>
      </c>
      <c r="AR167" s="200">
        <v>278356861</v>
      </c>
      <c r="AS167" s="200">
        <v>283899110</v>
      </c>
      <c r="AT167" s="200">
        <v>289544085</v>
      </c>
      <c r="AU167" s="200">
        <v>294813993</v>
      </c>
      <c r="AV167" s="200">
        <v>300102895</v>
      </c>
      <c r="AW167" s="200">
        <v>305945780</v>
      </c>
      <c r="AX167" s="200">
        <v>311948573</v>
      </c>
      <c r="AY167" s="200">
        <v>317983066</v>
      </c>
      <c r="AZ167" s="200">
        <v>324080392</v>
      </c>
      <c r="BA167" s="200">
        <v>330293304</v>
      </c>
      <c r="BB167" s="200">
        <v>336675037</v>
      </c>
      <c r="BC167" s="200">
        <v>343313330</v>
      </c>
      <c r="BD167" s="200">
        <v>349770162</v>
      </c>
      <c r="BE167" s="200">
        <v>356239722</v>
      </c>
      <c r="BF167" s="200">
        <v>363310225</v>
      </c>
      <c r="BG167" s="200">
        <v>370756356</v>
      </c>
      <c r="BH167" s="200">
        <v>378137339</v>
      </c>
      <c r="BI167" s="200">
        <v>385054538</v>
      </c>
      <c r="BJ167" s="200">
        <v>391607422</v>
      </c>
      <c r="BK167" s="200">
        <v>398375344</v>
      </c>
      <c r="BL167" s="200">
        <v>405259403</v>
      </c>
      <c r="BM167" s="200">
        <v>411810124</v>
      </c>
      <c r="BN167" s="200">
        <v>418047201</v>
      </c>
      <c r="BO167" s="200">
        <v>424328381</v>
      </c>
    </row>
    <row r="168" spans="1:67" x14ac:dyDescent="0.2">
      <c r="A168" s="200" t="s">
        <v>462</v>
      </c>
      <c r="B168" s="200" t="s">
        <v>463</v>
      </c>
      <c r="C168" s="200" t="s">
        <v>168</v>
      </c>
      <c r="D168" s="200" t="s">
        <v>169</v>
      </c>
      <c r="E168" s="200">
        <v>480579</v>
      </c>
      <c r="F168" s="200">
        <v>491140</v>
      </c>
      <c r="G168" s="200">
        <v>502558</v>
      </c>
      <c r="H168" s="200">
        <v>513409</v>
      </c>
      <c r="I168" s="200">
        <v>521753</v>
      </c>
      <c r="J168" s="200">
        <v>526327</v>
      </c>
      <c r="K168" s="200">
        <v>526419</v>
      </c>
      <c r="L168" s="200">
        <v>522796</v>
      </c>
      <c r="M168" s="200">
        <v>517481</v>
      </c>
      <c r="N168" s="200">
        <v>513340</v>
      </c>
      <c r="O168" s="200">
        <v>512407</v>
      </c>
      <c r="P168" s="200">
        <v>515449</v>
      </c>
      <c r="Q168" s="200">
        <v>521785</v>
      </c>
      <c r="R168" s="200">
        <v>530220</v>
      </c>
      <c r="S168" s="200">
        <v>538902</v>
      </c>
      <c r="T168" s="200">
        <v>546487</v>
      </c>
      <c r="U168" s="200">
        <v>552562</v>
      </c>
      <c r="V168" s="200">
        <v>557576</v>
      </c>
      <c r="W168" s="200">
        <v>562065</v>
      </c>
      <c r="X168" s="200">
        <v>566888</v>
      </c>
      <c r="Y168" s="200">
        <v>572608</v>
      </c>
      <c r="Z168" s="200">
        <v>579445</v>
      </c>
      <c r="AA168" s="200">
        <v>587001</v>
      </c>
      <c r="AB168" s="200">
        <v>594506</v>
      </c>
      <c r="AC168" s="200">
        <v>600884</v>
      </c>
      <c r="AD168" s="200">
        <v>605398</v>
      </c>
      <c r="AE168" s="200">
        <v>607711</v>
      </c>
      <c r="AF168" s="200">
        <v>608144</v>
      </c>
      <c r="AG168" s="200">
        <v>607413</v>
      </c>
      <c r="AH168" s="200">
        <v>606571</v>
      </c>
      <c r="AI168" s="200">
        <v>606372</v>
      </c>
      <c r="AJ168" s="200">
        <v>607105</v>
      </c>
      <c r="AK168" s="200">
        <v>608516</v>
      </c>
      <c r="AL168" s="200">
        <v>610170</v>
      </c>
      <c r="AM168" s="200">
        <v>611389</v>
      </c>
      <c r="AN168" s="200">
        <v>611712</v>
      </c>
      <c r="AO168" s="200">
        <v>611003</v>
      </c>
      <c r="AP168" s="200">
        <v>609520</v>
      </c>
      <c r="AQ168" s="200">
        <v>607662</v>
      </c>
      <c r="AR168" s="200">
        <v>606001</v>
      </c>
      <c r="AS168" s="200">
        <v>604950</v>
      </c>
      <c r="AT168" s="200">
        <v>607389</v>
      </c>
      <c r="AU168" s="200">
        <v>609828</v>
      </c>
      <c r="AV168" s="200">
        <v>612267</v>
      </c>
      <c r="AW168" s="200">
        <v>613353</v>
      </c>
      <c r="AX168" s="200">
        <v>614261</v>
      </c>
      <c r="AY168" s="200">
        <v>615025</v>
      </c>
      <c r="AZ168" s="200">
        <v>615875</v>
      </c>
      <c r="BA168" s="200">
        <v>616969</v>
      </c>
      <c r="BB168" s="200">
        <v>618294</v>
      </c>
      <c r="BC168" s="200">
        <v>619428</v>
      </c>
      <c r="BD168" s="200">
        <v>620079</v>
      </c>
      <c r="BE168" s="200">
        <v>620601</v>
      </c>
      <c r="BF168" s="200">
        <v>621207</v>
      </c>
      <c r="BG168" s="200">
        <v>621810</v>
      </c>
      <c r="BH168" s="200">
        <v>622159</v>
      </c>
      <c r="BI168" s="200">
        <v>622303</v>
      </c>
      <c r="BJ168" s="200">
        <v>622373</v>
      </c>
      <c r="BK168" s="200">
        <v>622227</v>
      </c>
      <c r="BL168" s="200">
        <v>622028</v>
      </c>
      <c r="BM168" s="200">
        <v>621306</v>
      </c>
      <c r="BN168" s="200">
        <v>619211</v>
      </c>
      <c r="BO168" s="200">
        <v>616159</v>
      </c>
    </row>
    <row r="169" spans="1:67" x14ac:dyDescent="0.2">
      <c r="A169" s="200" t="s">
        <v>464</v>
      </c>
      <c r="B169" s="200" t="s">
        <v>465</v>
      </c>
      <c r="C169" s="200" t="s">
        <v>168</v>
      </c>
      <c r="D169" s="200" t="s">
        <v>169</v>
      </c>
      <c r="E169" s="200">
        <v>977903</v>
      </c>
      <c r="F169" s="200">
        <v>1011502</v>
      </c>
      <c r="G169" s="200">
        <v>1045315</v>
      </c>
      <c r="H169" s="200">
        <v>1075888</v>
      </c>
      <c r="I169" s="200">
        <v>1104017</v>
      </c>
      <c r="J169" s="200">
        <v>1134072</v>
      </c>
      <c r="K169" s="200">
        <v>1165746</v>
      </c>
      <c r="L169" s="200">
        <v>1198197</v>
      </c>
      <c r="M169" s="200">
        <v>1230406</v>
      </c>
      <c r="N169" s="200">
        <v>1261887</v>
      </c>
      <c r="O169" s="200">
        <v>1293880</v>
      </c>
      <c r="P169" s="200">
        <v>1327781</v>
      </c>
      <c r="Q169" s="200">
        <v>1363835</v>
      </c>
      <c r="R169" s="200">
        <v>1402309</v>
      </c>
      <c r="S169" s="200">
        <v>1443130</v>
      </c>
      <c r="T169" s="200">
        <v>1485691</v>
      </c>
      <c r="U169" s="200">
        <v>1529084</v>
      </c>
      <c r="V169" s="200">
        <v>1572516</v>
      </c>
      <c r="W169" s="200">
        <v>1615868</v>
      </c>
      <c r="X169" s="200">
        <v>1657448</v>
      </c>
      <c r="Y169" s="200">
        <v>1697780</v>
      </c>
      <c r="Z169" s="200">
        <v>1739221</v>
      </c>
      <c r="AA169" s="200">
        <v>1781797</v>
      </c>
      <c r="AB169" s="200">
        <v>1825773</v>
      </c>
      <c r="AC169" s="200">
        <v>1871652</v>
      </c>
      <c r="AD169" s="200">
        <v>1919744</v>
      </c>
      <c r="AE169" s="200">
        <v>1969912</v>
      </c>
      <c r="AF169" s="200">
        <v>2021502</v>
      </c>
      <c r="AG169" s="200">
        <v>2073771</v>
      </c>
      <c r="AH169" s="200">
        <v>2120825</v>
      </c>
      <c r="AI169" s="200">
        <v>2161433</v>
      </c>
      <c r="AJ169" s="200">
        <v>2200077</v>
      </c>
      <c r="AK169" s="200">
        <v>2236494</v>
      </c>
      <c r="AL169" s="200">
        <v>2270311</v>
      </c>
      <c r="AM169" s="200">
        <v>2301510</v>
      </c>
      <c r="AN169" s="200">
        <v>2330334</v>
      </c>
      <c r="AO169" s="200">
        <v>2357033</v>
      </c>
      <c r="AP169" s="200">
        <v>2381771</v>
      </c>
      <c r="AQ169" s="200">
        <v>2405148</v>
      </c>
      <c r="AR169" s="200">
        <v>2428488</v>
      </c>
      <c r="AS169" s="200">
        <v>2450979</v>
      </c>
      <c r="AT169" s="200">
        <v>2472601</v>
      </c>
      <c r="AU169" s="200">
        <v>2494617</v>
      </c>
      <c r="AV169" s="200">
        <v>2516454</v>
      </c>
      <c r="AW169" s="200">
        <v>2537949</v>
      </c>
      <c r="AX169" s="200">
        <v>2559255</v>
      </c>
      <c r="AY169" s="200">
        <v>2581242</v>
      </c>
      <c r="AZ169" s="200">
        <v>2605643</v>
      </c>
      <c r="BA169" s="200">
        <v>2633887</v>
      </c>
      <c r="BB169" s="200">
        <v>2666713</v>
      </c>
      <c r="BC169" s="200">
        <v>2702520</v>
      </c>
      <c r="BD169" s="200">
        <v>2743938</v>
      </c>
      <c r="BE169" s="200">
        <v>2792349</v>
      </c>
      <c r="BF169" s="200">
        <v>2845153</v>
      </c>
      <c r="BG169" s="200">
        <v>2902823</v>
      </c>
      <c r="BH169" s="200">
        <v>2964749</v>
      </c>
      <c r="BI169" s="200">
        <v>3029555</v>
      </c>
      <c r="BJ169" s="200">
        <v>3096030</v>
      </c>
      <c r="BK169" s="200">
        <v>3163991</v>
      </c>
      <c r="BL169" s="200">
        <v>3232430</v>
      </c>
      <c r="BM169" s="200">
        <v>3294335</v>
      </c>
      <c r="BN169" s="200">
        <v>3347782</v>
      </c>
      <c r="BO169" s="200">
        <v>3398366</v>
      </c>
    </row>
    <row r="170" spans="1:67" x14ac:dyDescent="0.2">
      <c r="A170" s="200" t="s">
        <v>466</v>
      </c>
      <c r="B170" s="200" t="s">
        <v>467</v>
      </c>
      <c r="C170" s="200" t="s">
        <v>168</v>
      </c>
      <c r="D170" s="200" t="s">
        <v>169</v>
      </c>
      <c r="E170" s="200">
        <v>8702</v>
      </c>
      <c r="F170" s="200">
        <v>8965</v>
      </c>
      <c r="G170" s="200">
        <v>9252</v>
      </c>
      <c r="H170" s="200">
        <v>9561</v>
      </c>
      <c r="I170" s="200">
        <v>9890</v>
      </c>
      <c r="J170" s="200">
        <v>10229</v>
      </c>
      <c r="K170" s="200">
        <v>10577</v>
      </c>
      <c r="L170" s="200">
        <v>10720</v>
      </c>
      <c r="M170" s="200">
        <v>10440</v>
      </c>
      <c r="N170" s="200">
        <v>9952</v>
      </c>
      <c r="O170" s="200">
        <v>10143</v>
      </c>
      <c r="P170" s="200">
        <v>11279</v>
      </c>
      <c r="Q170" s="200">
        <v>12730</v>
      </c>
      <c r="R170" s="200">
        <v>14094</v>
      </c>
      <c r="S170" s="200">
        <v>14905</v>
      </c>
      <c r="T170" s="200">
        <v>15269</v>
      </c>
      <c r="U170" s="200">
        <v>15595</v>
      </c>
      <c r="V170" s="200">
        <v>15901</v>
      </c>
      <c r="W170" s="200">
        <v>16194</v>
      </c>
      <c r="X170" s="200">
        <v>16494</v>
      </c>
      <c r="Y170" s="200">
        <v>17613</v>
      </c>
      <c r="Z170" s="200">
        <v>19902</v>
      </c>
      <c r="AA170" s="200">
        <v>22647</v>
      </c>
      <c r="AB170" s="200">
        <v>25594</v>
      </c>
      <c r="AC170" s="200">
        <v>28735</v>
      </c>
      <c r="AD170" s="200">
        <v>32041</v>
      </c>
      <c r="AE170" s="200">
        <v>35459</v>
      </c>
      <c r="AF170" s="200">
        <v>38923</v>
      </c>
      <c r="AG170" s="200">
        <v>42381</v>
      </c>
      <c r="AH170" s="200">
        <v>45859</v>
      </c>
      <c r="AI170" s="200">
        <v>48002</v>
      </c>
      <c r="AJ170" s="200">
        <v>48302</v>
      </c>
      <c r="AK170" s="200">
        <v>48128</v>
      </c>
      <c r="AL170" s="200">
        <v>47948</v>
      </c>
      <c r="AM170" s="200">
        <v>47780</v>
      </c>
      <c r="AN170" s="200">
        <v>48717</v>
      </c>
      <c r="AO170" s="200">
        <v>53367</v>
      </c>
      <c r="AP170" s="200">
        <v>60817</v>
      </c>
      <c r="AQ170" s="200">
        <v>68501</v>
      </c>
      <c r="AR170" s="200">
        <v>76237</v>
      </c>
      <c r="AS170" s="200">
        <v>80338</v>
      </c>
      <c r="AT170" s="200">
        <v>79479</v>
      </c>
      <c r="AU170" s="200">
        <v>77162</v>
      </c>
      <c r="AV170" s="200">
        <v>74623</v>
      </c>
      <c r="AW170" s="200">
        <v>71898</v>
      </c>
      <c r="AX170" s="200">
        <v>69025</v>
      </c>
      <c r="AY170" s="200">
        <v>66060</v>
      </c>
      <c r="AZ170" s="200">
        <v>63050</v>
      </c>
      <c r="BA170" s="200">
        <v>60032</v>
      </c>
      <c r="BB170" s="200">
        <v>57056</v>
      </c>
      <c r="BC170" s="200">
        <v>54087</v>
      </c>
      <c r="BD170" s="200">
        <v>52520</v>
      </c>
      <c r="BE170" s="200">
        <v>52359</v>
      </c>
      <c r="BF170" s="200">
        <v>52141</v>
      </c>
      <c r="BG170" s="200">
        <v>51856</v>
      </c>
      <c r="BH170" s="200">
        <v>51514</v>
      </c>
      <c r="BI170" s="200">
        <v>51133</v>
      </c>
      <c r="BJ170" s="200">
        <v>50729</v>
      </c>
      <c r="BK170" s="200">
        <v>50304</v>
      </c>
      <c r="BL170" s="200">
        <v>49858</v>
      </c>
      <c r="BM170" s="200">
        <v>49587</v>
      </c>
      <c r="BN170" s="200">
        <v>49481</v>
      </c>
      <c r="BO170" s="200">
        <v>49551</v>
      </c>
    </row>
    <row r="171" spans="1:67" x14ac:dyDescent="0.2">
      <c r="A171" s="200" t="s">
        <v>468</v>
      </c>
      <c r="B171" s="200" t="s">
        <v>469</v>
      </c>
      <c r="C171" s="200" t="s">
        <v>168</v>
      </c>
      <c r="D171" s="200" t="s">
        <v>169</v>
      </c>
      <c r="E171" s="200">
        <v>6788375</v>
      </c>
      <c r="F171" s="200">
        <v>6917521</v>
      </c>
      <c r="G171" s="200">
        <v>7060376</v>
      </c>
      <c r="H171" s="200">
        <v>7209807</v>
      </c>
      <c r="I171" s="200">
        <v>7363639</v>
      </c>
      <c r="J171" s="200">
        <v>7524154</v>
      </c>
      <c r="K171" s="200">
        <v>7689643</v>
      </c>
      <c r="L171" s="200">
        <v>7859471</v>
      </c>
      <c r="M171" s="200">
        <v>8035529</v>
      </c>
      <c r="N171" s="200">
        <v>8217930</v>
      </c>
      <c r="O171" s="200">
        <v>8411676</v>
      </c>
      <c r="P171" s="200">
        <v>8622890</v>
      </c>
      <c r="Q171" s="200">
        <v>8860585</v>
      </c>
      <c r="R171" s="200">
        <v>9123668</v>
      </c>
      <c r="S171" s="200">
        <v>9404221</v>
      </c>
      <c r="T171" s="200">
        <v>9703732</v>
      </c>
      <c r="U171" s="200">
        <v>10019210</v>
      </c>
      <c r="V171" s="200">
        <v>10363575</v>
      </c>
      <c r="W171" s="200">
        <v>10741128</v>
      </c>
      <c r="X171" s="200">
        <v>11127844</v>
      </c>
      <c r="Y171" s="200">
        <v>11413587</v>
      </c>
      <c r="Z171" s="200">
        <v>11640015</v>
      </c>
      <c r="AA171" s="200">
        <v>11901827</v>
      </c>
      <c r="AB171" s="200">
        <v>12163328</v>
      </c>
      <c r="AC171" s="200">
        <v>12426223</v>
      </c>
      <c r="AD171" s="200">
        <v>12680065</v>
      </c>
      <c r="AE171" s="200">
        <v>12909797</v>
      </c>
      <c r="AF171" s="200">
        <v>12964793</v>
      </c>
      <c r="AG171" s="200">
        <v>12956772</v>
      </c>
      <c r="AH171" s="200">
        <v>13087604</v>
      </c>
      <c r="AI171" s="200">
        <v>13303459</v>
      </c>
      <c r="AJ171" s="200">
        <v>13561175</v>
      </c>
      <c r="AK171" s="200">
        <v>13816881</v>
      </c>
      <c r="AL171" s="200">
        <v>14206254</v>
      </c>
      <c r="AM171" s="200">
        <v>14912873</v>
      </c>
      <c r="AN171" s="200">
        <v>15594830</v>
      </c>
      <c r="AO171" s="200">
        <v>16079553</v>
      </c>
      <c r="AP171" s="200">
        <v>16521724</v>
      </c>
      <c r="AQ171" s="200">
        <v>16923195</v>
      </c>
      <c r="AR171" s="200">
        <v>17337893</v>
      </c>
      <c r="AS171" s="200">
        <v>17768505</v>
      </c>
      <c r="AT171" s="200">
        <v>18220716</v>
      </c>
      <c r="AU171" s="200">
        <v>18694946</v>
      </c>
      <c r="AV171" s="200">
        <v>19186754</v>
      </c>
      <c r="AW171" s="200">
        <v>19694411</v>
      </c>
      <c r="AX171" s="200">
        <v>20211114</v>
      </c>
      <c r="AY171" s="200">
        <v>20735982</v>
      </c>
      <c r="AZ171" s="200">
        <v>21280513</v>
      </c>
      <c r="BA171" s="200">
        <v>21845571</v>
      </c>
      <c r="BB171" s="200">
        <v>22436660</v>
      </c>
      <c r="BC171" s="200">
        <v>23073723</v>
      </c>
      <c r="BD171" s="200">
        <v>23760421</v>
      </c>
      <c r="BE171" s="200">
        <v>24487611</v>
      </c>
      <c r="BF171" s="200">
        <v>25251731</v>
      </c>
      <c r="BG171" s="200">
        <v>26038704</v>
      </c>
      <c r="BH171" s="200">
        <v>26843246</v>
      </c>
      <c r="BI171" s="200">
        <v>27696493</v>
      </c>
      <c r="BJ171" s="200">
        <v>28569441</v>
      </c>
      <c r="BK171" s="200">
        <v>29423878</v>
      </c>
      <c r="BL171" s="200">
        <v>30285595</v>
      </c>
      <c r="BM171" s="200">
        <v>31178239</v>
      </c>
      <c r="BN171" s="200">
        <v>32077072</v>
      </c>
      <c r="BO171" s="200">
        <v>32969518</v>
      </c>
    </row>
    <row r="172" spans="1:67" x14ac:dyDescent="0.2">
      <c r="A172" s="200" t="s">
        <v>470</v>
      </c>
      <c r="B172" s="200" t="s">
        <v>471</v>
      </c>
      <c r="C172" s="200" t="s">
        <v>168</v>
      </c>
      <c r="D172" s="200" t="s">
        <v>169</v>
      </c>
      <c r="E172" s="200">
        <v>838478</v>
      </c>
      <c r="F172" s="200">
        <v>861663</v>
      </c>
      <c r="G172" s="200">
        <v>885938</v>
      </c>
      <c r="H172" s="200">
        <v>911290</v>
      </c>
      <c r="I172" s="200">
        <v>937830</v>
      </c>
      <c r="J172" s="200">
        <v>965621</v>
      </c>
      <c r="K172" s="200">
        <v>994697</v>
      </c>
      <c r="L172" s="200">
        <v>1024992</v>
      </c>
      <c r="M172" s="200">
        <v>1056393</v>
      </c>
      <c r="N172" s="200">
        <v>1088832</v>
      </c>
      <c r="O172" s="200">
        <v>1122198</v>
      </c>
      <c r="P172" s="200">
        <v>1156361</v>
      </c>
      <c r="Q172" s="200">
        <v>1191376</v>
      </c>
      <c r="R172" s="200">
        <v>1227358</v>
      </c>
      <c r="S172" s="200">
        <v>1264352</v>
      </c>
      <c r="T172" s="200">
        <v>1302436</v>
      </c>
      <c r="U172" s="200">
        <v>1341604</v>
      </c>
      <c r="V172" s="200">
        <v>1381329</v>
      </c>
      <c r="W172" s="200">
        <v>1421786</v>
      </c>
      <c r="X172" s="200">
        <v>1463514</v>
      </c>
      <c r="Y172" s="200">
        <v>1506694</v>
      </c>
      <c r="Z172" s="200">
        <v>1551687</v>
      </c>
      <c r="AA172" s="200">
        <v>1598332</v>
      </c>
      <c r="AB172" s="200">
        <v>1646343</v>
      </c>
      <c r="AC172" s="200">
        <v>1695675</v>
      </c>
      <c r="AD172" s="200">
        <v>1746265</v>
      </c>
      <c r="AE172" s="200">
        <v>1798009</v>
      </c>
      <c r="AF172" s="200">
        <v>1851092</v>
      </c>
      <c r="AG172" s="200">
        <v>1905847</v>
      </c>
      <c r="AH172" s="200">
        <v>1955040</v>
      </c>
      <c r="AI172" s="200">
        <v>2006027</v>
      </c>
      <c r="AJ172" s="200">
        <v>2066302</v>
      </c>
      <c r="AK172" s="200">
        <v>2147527</v>
      </c>
      <c r="AL172" s="200">
        <v>2237064</v>
      </c>
      <c r="AM172" s="200">
        <v>2315191</v>
      </c>
      <c r="AN172" s="200">
        <v>2380341</v>
      </c>
      <c r="AO172" s="200">
        <v>2428816</v>
      </c>
      <c r="AP172" s="200">
        <v>2484278</v>
      </c>
      <c r="AQ172" s="200">
        <v>2550501</v>
      </c>
      <c r="AR172" s="200">
        <v>2620611</v>
      </c>
      <c r="AS172" s="200">
        <v>2695003</v>
      </c>
      <c r="AT172" s="200">
        <v>2761823</v>
      </c>
      <c r="AU172" s="200">
        <v>2821703</v>
      </c>
      <c r="AV172" s="200">
        <v>2883326</v>
      </c>
      <c r="AW172" s="200">
        <v>2946575</v>
      </c>
      <c r="AX172" s="200">
        <v>3012360</v>
      </c>
      <c r="AY172" s="200">
        <v>3081229</v>
      </c>
      <c r="AZ172" s="200">
        <v>3153508</v>
      </c>
      <c r="BA172" s="200">
        <v>3233336</v>
      </c>
      <c r="BB172" s="200">
        <v>3322616</v>
      </c>
      <c r="BC172" s="200">
        <v>3419461</v>
      </c>
      <c r="BD172" s="200">
        <v>3524249</v>
      </c>
      <c r="BE172" s="200">
        <v>3636113</v>
      </c>
      <c r="BF172" s="200">
        <v>3742959</v>
      </c>
      <c r="BG172" s="200">
        <v>3843174</v>
      </c>
      <c r="BH172" s="200">
        <v>3946220</v>
      </c>
      <c r="BI172" s="200">
        <v>4051890</v>
      </c>
      <c r="BJ172" s="200">
        <v>4160015</v>
      </c>
      <c r="BK172" s="200">
        <v>4270712</v>
      </c>
      <c r="BL172" s="200">
        <v>4383849</v>
      </c>
      <c r="BM172" s="200">
        <v>4498604</v>
      </c>
      <c r="BN172" s="200">
        <v>4614974</v>
      </c>
      <c r="BO172" s="200">
        <v>4736139</v>
      </c>
    </row>
    <row r="173" spans="1:67" x14ac:dyDescent="0.2">
      <c r="A173" s="200" t="s">
        <v>472</v>
      </c>
      <c r="B173" s="200" t="s">
        <v>473</v>
      </c>
      <c r="C173" s="200" t="s">
        <v>168</v>
      </c>
      <c r="D173" s="200" t="s">
        <v>169</v>
      </c>
      <c r="E173" s="200">
        <v>676683</v>
      </c>
      <c r="F173" s="200">
        <v>680757</v>
      </c>
      <c r="G173" s="200">
        <v>700349</v>
      </c>
      <c r="H173" s="200">
        <v>718861</v>
      </c>
      <c r="I173" s="200">
        <v>736381</v>
      </c>
      <c r="J173" s="200">
        <v>753000</v>
      </c>
      <c r="K173" s="200">
        <v>768813</v>
      </c>
      <c r="L173" s="200">
        <v>783917</v>
      </c>
      <c r="M173" s="200">
        <v>798413</v>
      </c>
      <c r="N173" s="200">
        <v>812405</v>
      </c>
      <c r="O173" s="200">
        <v>826000</v>
      </c>
      <c r="P173" s="200">
        <v>839230</v>
      </c>
      <c r="Q173" s="200">
        <v>852053</v>
      </c>
      <c r="R173" s="200">
        <v>864819</v>
      </c>
      <c r="S173" s="200">
        <v>878042</v>
      </c>
      <c r="T173" s="200">
        <v>892000</v>
      </c>
      <c r="U173" s="200">
        <v>906507</v>
      </c>
      <c r="V173" s="200">
        <v>921379</v>
      </c>
      <c r="W173" s="200">
        <v>933499</v>
      </c>
      <c r="X173" s="200">
        <v>949888</v>
      </c>
      <c r="Y173" s="200">
        <v>966039</v>
      </c>
      <c r="Z173" s="200">
        <v>980462</v>
      </c>
      <c r="AA173" s="200">
        <v>992521</v>
      </c>
      <c r="AB173" s="200">
        <v>1001691</v>
      </c>
      <c r="AC173" s="200">
        <v>1012221</v>
      </c>
      <c r="AD173" s="200">
        <v>1020528</v>
      </c>
      <c r="AE173" s="200">
        <v>1028360</v>
      </c>
      <c r="AF173" s="200">
        <v>1036082</v>
      </c>
      <c r="AG173" s="200">
        <v>1043239</v>
      </c>
      <c r="AH173" s="200">
        <v>1051260</v>
      </c>
      <c r="AI173" s="200">
        <v>1058775</v>
      </c>
      <c r="AJ173" s="200">
        <v>1070266</v>
      </c>
      <c r="AK173" s="200">
        <v>1084441</v>
      </c>
      <c r="AL173" s="200">
        <v>1097374</v>
      </c>
      <c r="AM173" s="200">
        <v>1112846</v>
      </c>
      <c r="AN173" s="200">
        <v>1122457</v>
      </c>
      <c r="AO173" s="200">
        <v>1133996</v>
      </c>
      <c r="AP173" s="200">
        <v>1148284</v>
      </c>
      <c r="AQ173" s="200">
        <v>1160421</v>
      </c>
      <c r="AR173" s="200">
        <v>1175267</v>
      </c>
      <c r="AS173" s="200">
        <v>1186873</v>
      </c>
      <c r="AT173" s="200">
        <v>1196287</v>
      </c>
      <c r="AU173" s="200">
        <v>1204621</v>
      </c>
      <c r="AV173" s="200">
        <v>1213370</v>
      </c>
      <c r="AW173" s="200">
        <v>1221003</v>
      </c>
      <c r="AX173" s="200">
        <v>1228254</v>
      </c>
      <c r="AY173" s="200">
        <v>1233996</v>
      </c>
      <c r="AZ173" s="200">
        <v>1239630</v>
      </c>
      <c r="BA173" s="200">
        <v>1244121</v>
      </c>
      <c r="BB173" s="200">
        <v>1247429</v>
      </c>
      <c r="BC173" s="200">
        <v>1250400</v>
      </c>
      <c r="BD173" s="200">
        <v>1252404</v>
      </c>
      <c r="BE173" s="200">
        <v>1255882</v>
      </c>
      <c r="BF173" s="200">
        <v>1258927</v>
      </c>
      <c r="BG173" s="200">
        <v>1261208</v>
      </c>
      <c r="BH173" s="200">
        <v>1262879</v>
      </c>
      <c r="BI173" s="200">
        <v>1263747</v>
      </c>
      <c r="BJ173" s="200">
        <v>1264887</v>
      </c>
      <c r="BK173" s="200">
        <v>1265577</v>
      </c>
      <c r="BL173" s="200">
        <v>1265985</v>
      </c>
      <c r="BM173" s="200">
        <v>1266014</v>
      </c>
      <c r="BN173" s="200">
        <v>1266334</v>
      </c>
      <c r="BO173" s="200">
        <v>1262523</v>
      </c>
    </row>
    <row r="174" spans="1:67" x14ac:dyDescent="0.2">
      <c r="A174" s="200" t="s">
        <v>474</v>
      </c>
      <c r="B174" s="200" t="s">
        <v>475</v>
      </c>
      <c r="C174" s="200" t="s">
        <v>168</v>
      </c>
      <c r="D174" s="200" t="s">
        <v>169</v>
      </c>
      <c r="E174" s="200">
        <v>3621081</v>
      </c>
      <c r="F174" s="200">
        <v>3708193</v>
      </c>
      <c r="G174" s="200">
        <v>3799155</v>
      </c>
      <c r="H174" s="200">
        <v>3893628</v>
      </c>
      <c r="I174" s="200">
        <v>3990361</v>
      </c>
      <c r="J174" s="200">
        <v>4089097</v>
      </c>
      <c r="K174" s="200">
        <v>4190764</v>
      </c>
      <c r="L174" s="200">
        <v>4295762</v>
      </c>
      <c r="M174" s="200">
        <v>4403430</v>
      </c>
      <c r="N174" s="200">
        <v>4512861</v>
      </c>
      <c r="O174" s="200">
        <v>4625141</v>
      </c>
      <c r="P174" s="200">
        <v>4742480</v>
      </c>
      <c r="Q174" s="200">
        <v>4865978</v>
      </c>
      <c r="R174" s="200">
        <v>4996239</v>
      </c>
      <c r="S174" s="200">
        <v>5134199</v>
      </c>
      <c r="T174" s="200">
        <v>5280965</v>
      </c>
      <c r="U174" s="200">
        <v>5438226</v>
      </c>
      <c r="V174" s="200">
        <v>5611712</v>
      </c>
      <c r="W174" s="200">
        <v>5808810</v>
      </c>
      <c r="X174" s="200">
        <v>6029140</v>
      </c>
      <c r="Y174" s="200">
        <v>6267369</v>
      </c>
      <c r="Z174" s="200">
        <v>6519891</v>
      </c>
      <c r="AA174" s="200">
        <v>6784347</v>
      </c>
      <c r="AB174" s="200">
        <v>7058317</v>
      </c>
      <c r="AC174" s="200">
        <v>7339002</v>
      </c>
      <c r="AD174" s="200">
        <v>7625078</v>
      </c>
      <c r="AE174" s="200">
        <v>7909819</v>
      </c>
      <c r="AF174" s="200">
        <v>8295993</v>
      </c>
      <c r="AG174" s="200">
        <v>8754781</v>
      </c>
      <c r="AH174" s="200">
        <v>9174895</v>
      </c>
      <c r="AI174" s="200">
        <v>9539665</v>
      </c>
      <c r="AJ174" s="200">
        <v>9831584</v>
      </c>
      <c r="AK174" s="200">
        <v>10115420</v>
      </c>
      <c r="AL174" s="200">
        <v>10257233</v>
      </c>
      <c r="AM174" s="200">
        <v>10131799</v>
      </c>
      <c r="AN174" s="200">
        <v>10112816</v>
      </c>
      <c r="AO174" s="200">
        <v>10310528</v>
      </c>
      <c r="AP174" s="200">
        <v>10512678</v>
      </c>
      <c r="AQ174" s="200">
        <v>10732456</v>
      </c>
      <c r="AR174" s="200">
        <v>10973956</v>
      </c>
      <c r="AS174" s="200">
        <v>11229387</v>
      </c>
      <c r="AT174" s="200">
        <v>11498818</v>
      </c>
      <c r="AU174" s="200">
        <v>11784498</v>
      </c>
      <c r="AV174" s="200">
        <v>12087965</v>
      </c>
      <c r="AW174" s="200">
        <v>12411342</v>
      </c>
      <c r="AX174" s="200">
        <v>12755648</v>
      </c>
      <c r="AY174" s="200">
        <v>13118307</v>
      </c>
      <c r="AZ174" s="200">
        <v>13495463</v>
      </c>
      <c r="BA174" s="200">
        <v>13889423</v>
      </c>
      <c r="BB174" s="200">
        <v>14298932</v>
      </c>
      <c r="BC174" s="200">
        <v>14718422</v>
      </c>
      <c r="BD174" s="200">
        <v>15146094</v>
      </c>
      <c r="BE174" s="200">
        <v>15581251</v>
      </c>
      <c r="BF174" s="200">
        <v>16024775</v>
      </c>
      <c r="BG174" s="200">
        <v>16477966</v>
      </c>
      <c r="BH174" s="200">
        <v>16938942</v>
      </c>
      <c r="BI174" s="200">
        <v>17405624</v>
      </c>
      <c r="BJ174" s="200">
        <v>17881167</v>
      </c>
      <c r="BK174" s="200">
        <v>18367883</v>
      </c>
      <c r="BL174" s="200">
        <v>18867337</v>
      </c>
      <c r="BM174" s="200">
        <v>19377061</v>
      </c>
      <c r="BN174" s="200">
        <v>19889742</v>
      </c>
      <c r="BO174" s="200">
        <v>20405317</v>
      </c>
    </row>
    <row r="175" spans="1:67" x14ac:dyDescent="0.2">
      <c r="A175" s="200" t="s">
        <v>476</v>
      </c>
      <c r="B175" s="200" t="s">
        <v>477</v>
      </c>
      <c r="C175" s="200" t="s">
        <v>168</v>
      </c>
      <c r="D175" s="200" t="s">
        <v>169</v>
      </c>
      <c r="E175" s="200">
        <v>7833782</v>
      </c>
      <c r="F175" s="200">
        <v>8074805</v>
      </c>
      <c r="G175" s="200">
        <v>8324218</v>
      </c>
      <c r="H175" s="200">
        <v>8579350</v>
      </c>
      <c r="I175" s="200">
        <v>8835925</v>
      </c>
      <c r="J175" s="200">
        <v>9091016</v>
      </c>
      <c r="K175" s="200">
        <v>9340240</v>
      </c>
      <c r="L175" s="200">
        <v>9582086</v>
      </c>
      <c r="M175" s="200">
        <v>9821308</v>
      </c>
      <c r="N175" s="200">
        <v>10061684</v>
      </c>
      <c r="O175" s="200">
        <v>10306508</v>
      </c>
      <c r="P175" s="200">
        <v>10552557</v>
      </c>
      <c r="Q175" s="200">
        <v>10801619</v>
      </c>
      <c r="R175" s="200">
        <v>11062664</v>
      </c>
      <c r="S175" s="200">
        <v>11335187</v>
      </c>
      <c r="T175" s="200">
        <v>11617947</v>
      </c>
      <c r="U175" s="200">
        <v>11910081</v>
      </c>
      <c r="V175" s="200">
        <v>12218924</v>
      </c>
      <c r="W175" s="200">
        <v>12543892</v>
      </c>
      <c r="X175" s="200">
        <v>12875011</v>
      </c>
      <c r="Y175" s="200">
        <v>13215707</v>
      </c>
      <c r="Z175" s="200">
        <v>13564594</v>
      </c>
      <c r="AA175" s="200">
        <v>13921029</v>
      </c>
      <c r="AB175" s="200">
        <v>14292862</v>
      </c>
      <c r="AC175" s="200">
        <v>14686454</v>
      </c>
      <c r="AD175" s="200">
        <v>15108135</v>
      </c>
      <c r="AE175" s="200">
        <v>15558740</v>
      </c>
      <c r="AF175" s="200">
        <v>16033103</v>
      </c>
      <c r="AG175" s="200">
        <v>16524616</v>
      </c>
      <c r="AH175" s="200">
        <v>17020143</v>
      </c>
      <c r="AI175" s="200">
        <v>17517054</v>
      </c>
      <c r="AJ175" s="200">
        <v>18017464</v>
      </c>
      <c r="AK175" s="200">
        <v>18526708</v>
      </c>
      <c r="AL175" s="200">
        <v>19050077</v>
      </c>
      <c r="AM175" s="200">
        <v>19588703</v>
      </c>
      <c r="AN175" s="200">
        <v>20136888</v>
      </c>
      <c r="AO175" s="200">
        <v>20689051</v>
      </c>
      <c r="AP175" s="200">
        <v>21249178</v>
      </c>
      <c r="AQ175" s="200">
        <v>21810542</v>
      </c>
      <c r="AR175" s="200">
        <v>22368655</v>
      </c>
      <c r="AS175" s="200">
        <v>22945150</v>
      </c>
      <c r="AT175" s="200">
        <v>23542517</v>
      </c>
      <c r="AU175" s="200">
        <v>24142445</v>
      </c>
      <c r="AV175" s="200">
        <v>24739411</v>
      </c>
      <c r="AW175" s="200">
        <v>25333247</v>
      </c>
      <c r="AX175" s="200">
        <v>25923536</v>
      </c>
      <c r="AY175" s="200">
        <v>26509413</v>
      </c>
      <c r="AZ175" s="200">
        <v>27092604</v>
      </c>
      <c r="BA175" s="200">
        <v>27664296</v>
      </c>
      <c r="BB175" s="200">
        <v>28217204</v>
      </c>
      <c r="BC175" s="200">
        <v>28717731</v>
      </c>
      <c r="BD175" s="200">
        <v>29184133</v>
      </c>
      <c r="BE175" s="200">
        <v>29660212</v>
      </c>
      <c r="BF175" s="200">
        <v>30134807</v>
      </c>
      <c r="BG175" s="200">
        <v>30606459</v>
      </c>
      <c r="BH175" s="200">
        <v>31068833</v>
      </c>
      <c r="BI175" s="200">
        <v>31526418</v>
      </c>
      <c r="BJ175" s="200">
        <v>31975806</v>
      </c>
      <c r="BK175" s="200">
        <v>32399271</v>
      </c>
      <c r="BL175" s="200">
        <v>32804020</v>
      </c>
      <c r="BM175" s="200">
        <v>33199993</v>
      </c>
      <c r="BN175" s="200">
        <v>33573874</v>
      </c>
      <c r="BO175" s="200">
        <v>33938221</v>
      </c>
    </row>
    <row r="176" spans="1:67" x14ac:dyDescent="0.2">
      <c r="A176" s="200" t="s">
        <v>478</v>
      </c>
      <c r="B176" s="200" t="s">
        <v>479</v>
      </c>
      <c r="C176" s="200" t="s">
        <v>168</v>
      </c>
      <c r="D176" s="200" t="s">
        <v>169</v>
      </c>
      <c r="E176" s="200">
        <v>198624756</v>
      </c>
      <c r="F176" s="200">
        <v>202007500</v>
      </c>
      <c r="G176" s="200">
        <v>205198600</v>
      </c>
      <c r="H176" s="200">
        <v>208253700</v>
      </c>
      <c r="I176" s="200">
        <v>211262900</v>
      </c>
      <c r="J176" s="200">
        <v>214031100</v>
      </c>
      <c r="K176" s="200">
        <v>216659000</v>
      </c>
      <c r="L176" s="200">
        <v>219176000</v>
      </c>
      <c r="M176" s="200">
        <v>221503000</v>
      </c>
      <c r="N176" s="200">
        <v>223759000</v>
      </c>
      <c r="O176" s="200">
        <v>226431000</v>
      </c>
      <c r="P176" s="200">
        <v>229677632</v>
      </c>
      <c r="Q176" s="200">
        <v>232168663</v>
      </c>
      <c r="R176" s="200">
        <v>234454577</v>
      </c>
      <c r="S176" s="200">
        <v>236715369</v>
      </c>
      <c r="T176" s="200">
        <v>239169275</v>
      </c>
      <c r="U176" s="200">
        <v>241538008</v>
      </c>
      <c r="V176" s="200">
        <v>244018243</v>
      </c>
      <c r="W176" s="200">
        <v>246601803</v>
      </c>
      <c r="X176" s="200">
        <v>249310344</v>
      </c>
      <c r="Y176" s="200">
        <v>251795337</v>
      </c>
      <c r="Z176" s="200">
        <v>254340965</v>
      </c>
      <c r="AA176" s="200">
        <v>256836391</v>
      </c>
      <c r="AB176" s="200">
        <v>259214381</v>
      </c>
      <c r="AC176" s="200">
        <v>261488476</v>
      </c>
      <c r="AD176" s="200">
        <v>263823014</v>
      </c>
      <c r="AE176" s="200">
        <v>266290660</v>
      </c>
      <c r="AF176" s="200">
        <v>268793450</v>
      </c>
      <c r="AG176" s="200">
        <v>271349094</v>
      </c>
      <c r="AH176" s="200">
        <v>274154622</v>
      </c>
      <c r="AI176" s="200">
        <v>277373464</v>
      </c>
      <c r="AJ176" s="200">
        <v>281077441</v>
      </c>
      <c r="AK176" s="200">
        <v>284943859</v>
      </c>
      <c r="AL176" s="200">
        <v>288662674</v>
      </c>
      <c r="AM176" s="200">
        <v>292185983</v>
      </c>
      <c r="AN176" s="200">
        <v>295640057</v>
      </c>
      <c r="AO176" s="200">
        <v>299064347</v>
      </c>
      <c r="AP176" s="200">
        <v>302623445</v>
      </c>
      <c r="AQ176" s="200">
        <v>306070116</v>
      </c>
      <c r="AR176" s="200">
        <v>309502571</v>
      </c>
      <c r="AS176" s="200">
        <v>312909974</v>
      </c>
      <c r="AT176" s="200">
        <v>316052361</v>
      </c>
      <c r="AU176" s="200">
        <v>319048184</v>
      </c>
      <c r="AV176" s="200">
        <v>321815286</v>
      </c>
      <c r="AW176" s="200">
        <v>324809693</v>
      </c>
      <c r="AX176" s="200">
        <v>327824506</v>
      </c>
      <c r="AY176" s="200">
        <v>331015609</v>
      </c>
      <c r="AZ176" s="200">
        <v>334185120</v>
      </c>
      <c r="BA176" s="200">
        <v>337406357</v>
      </c>
      <c r="BB176" s="200">
        <v>340466060</v>
      </c>
      <c r="BC176" s="200">
        <v>343397156</v>
      </c>
      <c r="BD176" s="200">
        <v>345987373</v>
      </c>
      <c r="BE176" s="200">
        <v>348656682</v>
      </c>
      <c r="BF176" s="200">
        <v>351207902</v>
      </c>
      <c r="BG176" s="200">
        <v>353888902</v>
      </c>
      <c r="BH176" s="200">
        <v>356507139</v>
      </c>
      <c r="BI176" s="200">
        <v>359245796</v>
      </c>
      <c r="BJ176" s="200">
        <v>361731237</v>
      </c>
      <c r="BK176" s="200">
        <v>363967201</v>
      </c>
      <c r="BL176" s="200">
        <v>365995094</v>
      </c>
      <c r="BM176" s="200">
        <v>369582571</v>
      </c>
      <c r="BN176" s="200">
        <v>370321816</v>
      </c>
      <c r="BO176" s="200">
        <v>372280991</v>
      </c>
    </row>
    <row r="177" spans="1:67" x14ac:dyDescent="0.2">
      <c r="A177" s="200" t="s">
        <v>480</v>
      </c>
      <c r="B177" s="200" t="s">
        <v>481</v>
      </c>
      <c r="C177" s="200" t="s">
        <v>168</v>
      </c>
      <c r="D177" s="200" t="s">
        <v>169</v>
      </c>
      <c r="E177" s="200">
        <v>590181</v>
      </c>
      <c r="F177" s="200">
        <v>601424</v>
      </c>
      <c r="G177" s="200">
        <v>613808</v>
      </c>
      <c r="H177" s="200">
        <v>627358</v>
      </c>
      <c r="I177" s="200">
        <v>642054</v>
      </c>
      <c r="J177" s="200">
        <v>657887</v>
      </c>
      <c r="K177" s="200">
        <v>674818</v>
      </c>
      <c r="L177" s="200">
        <v>693063</v>
      </c>
      <c r="M177" s="200">
        <v>712427</v>
      </c>
      <c r="N177" s="200">
        <v>732881</v>
      </c>
      <c r="O177" s="200">
        <v>754467</v>
      </c>
      <c r="P177" s="200">
        <v>776995</v>
      </c>
      <c r="Q177" s="200">
        <v>800610</v>
      </c>
      <c r="R177" s="200">
        <v>824918</v>
      </c>
      <c r="S177" s="200">
        <v>850091</v>
      </c>
      <c r="T177" s="200">
        <v>876572</v>
      </c>
      <c r="U177" s="200">
        <v>901840</v>
      </c>
      <c r="V177" s="200">
        <v>926109</v>
      </c>
      <c r="W177" s="200">
        <v>942023</v>
      </c>
      <c r="X177" s="200">
        <v>957334</v>
      </c>
      <c r="Y177" s="200">
        <v>975994</v>
      </c>
      <c r="Z177" s="200">
        <v>987394</v>
      </c>
      <c r="AA177" s="200">
        <v>1005520</v>
      </c>
      <c r="AB177" s="200">
        <v>1033085</v>
      </c>
      <c r="AC177" s="200">
        <v>1061995</v>
      </c>
      <c r="AD177" s="200">
        <v>1093311</v>
      </c>
      <c r="AE177" s="200">
        <v>1127989</v>
      </c>
      <c r="AF177" s="200">
        <v>1165430</v>
      </c>
      <c r="AG177" s="200">
        <v>1207949</v>
      </c>
      <c r="AH177" s="200">
        <v>1288070</v>
      </c>
      <c r="AI177" s="200">
        <v>1369011</v>
      </c>
      <c r="AJ177" s="200">
        <v>1415617</v>
      </c>
      <c r="AK177" s="200">
        <v>1461687</v>
      </c>
      <c r="AL177" s="200">
        <v>1509834</v>
      </c>
      <c r="AM177" s="200">
        <v>1558449</v>
      </c>
      <c r="AN177" s="200">
        <v>1605370</v>
      </c>
      <c r="AO177" s="200">
        <v>1650066</v>
      </c>
      <c r="AP177" s="200">
        <v>1693242</v>
      </c>
      <c r="AQ177" s="200">
        <v>1735953</v>
      </c>
      <c r="AR177" s="200">
        <v>1778277</v>
      </c>
      <c r="AS177" s="200">
        <v>1819141</v>
      </c>
      <c r="AT177" s="200">
        <v>1856402</v>
      </c>
      <c r="AU177" s="200">
        <v>1888525</v>
      </c>
      <c r="AV177" s="200">
        <v>1915425</v>
      </c>
      <c r="AW177" s="200">
        <v>1939406</v>
      </c>
      <c r="AX177" s="200">
        <v>1962865</v>
      </c>
      <c r="AY177" s="200">
        <v>1986558</v>
      </c>
      <c r="AZ177" s="200">
        <v>2011492</v>
      </c>
      <c r="BA177" s="200">
        <v>2038552</v>
      </c>
      <c r="BB177" s="200">
        <v>2067919</v>
      </c>
      <c r="BC177" s="200">
        <v>2099271</v>
      </c>
      <c r="BD177" s="200">
        <v>2132340</v>
      </c>
      <c r="BE177" s="200">
        <v>2167470</v>
      </c>
      <c r="BF177" s="200">
        <v>2204510</v>
      </c>
      <c r="BG177" s="200">
        <v>2243001</v>
      </c>
      <c r="BH177" s="200">
        <v>2282704</v>
      </c>
      <c r="BI177" s="200">
        <v>2323352</v>
      </c>
      <c r="BJ177" s="200">
        <v>2364534</v>
      </c>
      <c r="BK177" s="200">
        <v>2405680</v>
      </c>
      <c r="BL177" s="200">
        <v>2446644</v>
      </c>
      <c r="BM177" s="200">
        <v>2489098</v>
      </c>
      <c r="BN177" s="200">
        <v>2530151</v>
      </c>
      <c r="BO177" s="200">
        <v>2567012</v>
      </c>
    </row>
    <row r="178" spans="1:67" x14ac:dyDescent="0.2">
      <c r="A178" s="200" t="s">
        <v>482</v>
      </c>
      <c r="B178" s="200" t="s">
        <v>483</v>
      </c>
      <c r="C178" s="200" t="s">
        <v>168</v>
      </c>
      <c r="D178" s="200" t="s">
        <v>169</v>
      </c>
      <c r="E178" s="200">
        <v>79000</v>
      </c>
      <c r="F178" s="200">
        <v>81200</v>
      </c>
      <c r="G178" s="200">
        <v>83400</v>
      </c>
      <c r="H178" s="200">
        <v>85700</v>
      </c>
      <c r="I178" s="200">
        <v>88100</v>
      </c>
      <c r="J178" s="200">
        <v>90500</v>
      </c>
      <c r="K178" s="200">
        <v>93500</v>
      </c>
      <c r="L178" s="200">
        <v>96500</v>
      </c>
      <c r="M178" s="200">
        <v>99500</v>
      </c>
      <c r="N178" s="200">
        <v>104000</v>
      </c>
      <c r="O178" s="200">
        <v>112000</v>
      </c>
      <c r="P178" s="200">
        <v>120000</v>
      </c>
      <c r="Q178" s="200">
        <v>125500</v>
      </c>
      <c r="R178" s="200">
        <v>128500</v>
      </c>
      <c r="S178" s="200">
        <v>131000</v>
      </c>
      <c r="T178" s="200">
        <v>132500</v>
      </c>
      <c r="U178" s="200">
        <v>134000</v>
      </c>
      <c r="V178" s="200">
        <v>136000</v>
      </c>
      <c r="W178" s="200">
        <v>137500</v>
      </c>
      <c r="X178" s="200">
        <v>138500</v>
      </c>
      <c r="Y178" s="200">
        <v>140050</v>
      </c>
      <c r="Z178" s="200">
        <v>142650</v>
      </c>
      <c r="AA178" s="200">
        <v>145700</v>
      </c>
      <c r="AB178" s="200">
        <v>148700</v>
      </c>
      <c r="AC178" s="200">
        <v>151650</v>
      </c>
      <c r="AD178" s="200">
        <v>154450</v>
      </c>
      <c r="AE178" s="200">
        <v>157350</v>
      </c>
      <c r="AF178" s="200">
        <v>160500</v>
      </c>
      <c r="AG178" s="200">
        <v>163650</v>
      </c>
      <c r="AH178" s="200">
        <v>166898</v>
      </c>
      <c r="AI178" s="200">
        <v>170899</v>
      </c>
      <c r="AJ178" s="200">
        <v>175362</v>
      </c>
      <c r="AK178" s="200">
        <v>179799</v>
      </c>
      <c r="AL178" s="200">
        <v>184496</v>
      </c>
      <c r="AM178" s="200">
        <v>189482</v>
      </c>
      <c r="AN178" s="200">
        <v>193816</v>
      </c>
      <c r="AO178" s="200">
        <v>197564</v>
      </c>
      <c r="AP178" s="200">
        <v>201418</v>
      </c>
      <c r="AQ178" s="200">
        <v>205279</v>
      </c>
      <c r="AR178" s="200">
        <v>209214</v>
      </c>
      <c r="AS178" s="200">
        <v>213230</v>
      </c>
      <c r="AT178" s="200">
        <v>217324</v>
      </c>
      <c r="AU178" s="200">
        <v>221490</v>
      </c>
      <c r="AV178" s="200">
        <v>225296</v>
      </c>
      <c r="AW178" s="200">
        <v>228750</v>
      </c>
      <c r="AX178" s="200">
        <v>232250</v>
      </c>
      <c r="AY178" s="200">
        <v>235750</v>
      </c>
      <c r="AZ178" s="200">
        <v>239250</v>
      </c>
      <c r="BA178" s="200">
        <v>242750</v>
      </c>
      <c r="BB178" s="200">
        <v>245950</v>
      </c>
      <c r="BC178" s="200">
        <v>249750</v>
      </c>
      <c r="BD178" s="200">
        <v>254350</v>
      </c>
      <c r="BE178" s="200">
        <v>259000</v>
      </c>
      <c r="BF178" s="200">
        <v>263650</v>
      </c>
      <c r="BG178" s="200">
        <v>268050</v>
      </c>
      <c r="BH178" s="200">
        <v>269460</v>
      </c>
      <c r="BI178" s="200">
        <v>270220</v>
      </c>
      <c r="BJ178" s="200">
        <v>270810</v>
      </c>
      <c r="BK178" s="200">
        <v>271170</v>
      </c>
      <c r="BL178" s="200">
        <v>271240</v>
      </c>
      <c r="BM178" s="200">
        <v>272460</v>
      </c>
      <c r="BN178" s="200">
        <v>274660</v>
      </c>
      <c r="BO178" s="200">
        <v>276780</v>
      </c>
    </row>
    <row r="179" spans="1:67" x14ac:dyDescent="0.2">
      <c r="A179" s="200" t="s">
        <v>484</v>
      </c>
      <c r="B179" s="200" t="s">
        <v>485</v>
      </c>
      <c r="C179" s="200" t="s">
        <v>168</v>
      </c>
      <c r="D179" s="200" t="s">
        <v>169</v>
      </c>
      <c r="E179" s="200">
        <v>3497431</v>
      </c>
      <c r="F179" s="200">
        <v>3602530</v>
      </c>
      <c r="G179" s="200">
        <v>3711068</v>
      </c>
      <c r="H179" s="200">
        <v>3822697</v>
      </c>
      <c r="I179" s="200">
        <v>3937008</v>
      </c>
      <c r="J179" s="200">
        <v>4053524</v>
      </c>
      <c r="K179" s="200">
        <v>4172501</v>
      </c>
      <c r="L179" s="200">
        <v>4294283</v>
      </c>
      <c r="M179" s="200">
        <v>4417954</v>
      </c>
      <c r="N179" s="200">
        <v>4542993</v>
      </c>
      <c r="O179" s="200">
        <v>4669708</v>
      </c>
      <c r="P179" s="200">
        <v>4797068</v>
      </c>
      <c r="Q179" s="200">
        <v>4926318</v>
      </c>
      <c r="R179" s="200">
        <v>5059382</v>
      </c>
      <c r="S179" s="200">
        <v>5196579</v>
      </c>
      <c r="T179" s="200">
        <v>5339497</v>
      </c>
      <c r="U179" s="200">
        <v>5488658</v>
      </c>
      <c r="V179" s="200">
        <v>5644703</v>
      </c>
      <c r="W179" s="200">
        <v>5810351</v>
      </c>
      <c r="X179" s="200">
        <v>5987151</v>
      </c>
      <c r="Y179" s="200">
        <v>6173177</v>
      </c>
      <c r="Z179" s="200">
        <v>6366262</v>
      </c>
      <c r="AA179" s="200">
        <v>6564445</v>
      </c>
      <c r="AB179" s="200">
        <v>6766606</v>
      </c>
      <c r="AC179" s="200">
        <v>6973849</v>
      </c>
      <c r="AD179" s="200">
        <v>7187618</v>
      </c>
      <c r="AE179" s="200">
        <v>7408364</v>
      </c>
      <c r="AF179" s="200">
        <v>7636591</v>
      </c>
      <c r="AG179" s="200">
        <v>7872252</v>
      </c>
      <c r="AH179" s="200">
        <v>8116075</v>
      </c>
      <c r="AI179" s="200">
        <v>8370648</v>
      </c>
      <c r="AJ179" s="200">
        <v>8634640</v>
      </c>
      <c r="AK179" s="200">
        <v>8907644</v>
      </c>
      <c r="AL179" s="200">
        <v>9193078</v>
      </c>
      <c r="AM179" s="200">
        <v>9493324</v>
      </c>
      <c r="AN179" s="200">
        <v>9813918</v>
      </c>
      <c r="AO179" s="200">
        <v>10149937</v>
      </c>
      <c r="AP179" s="200">
        <v>10494201</v>
      </c>
      <c r="AQ179" s="200">
        <v>10854920</v>
      </c>
      <c r="AR179" s="200">
        <v>11231469</v>
      </c>
      <c r="AS179" s="200">
        <v>11622665</v>
      </c>
      <c r="AT179" s="200">
        <v>12031430</v>
      </c>
      <c r="AU179" s="200">
        <v>12456517</v>
      </c>
      <c r="AV179" s="200">
        <v>12900790</v>
      </c>
      <c r="AW179" s="200">
        <v>13366885</v>
      </c>
      <c r="AX179" s="200">
        <v>13855221</v>
      </c>
      <c r="AY179" s="200">
        <v>14365168</v>
      </c>
      <c r="AZ179" s="200">
        <v>14897873</v>
      </c>
      <c r="BA179" s="200">
        <v>15455175</v>
      </c>
      <c r="BB179" s="200">
        <v>16037915</v>
      </c>
      <c r="BC179" s="200">
        <v>16647543</v>
      </c>
      <c r="BD179" s="200">
        <v>17283112</v>
      </c>
      <c r="BE179" s="200">
        <v>17954407</v>
      </c>
      <c r="BF179" s="200">
        <v>18653199</v>
      </c>
      <c r="BG179" s="200">
        <v>19372014</v>
      </c>
      <c r="BH179" s="200">
        <v>20128124</v>
      </c>
      <c r="BI179" s="200">
        <v>20921743</v>
      </c>
      <c r="BJ179" s="200">
        <v>21737922</v>
      </c>
      <c r="BK179" s="200">
        <v>22577058</v>
      </c>
      <c r="BL179" s="200">
        <v>23443393</v>
      </c>
      <c r="BM179" s="200">
        <v>24333639</v>
      </c>
      <c r="BN179" s="200">
        <v>25252722</v>
      </c>
      <c r="BO179" s="200">
        <v>26207977</v>
      </c>
    </row>
    <row r="180" spans="1:67" x14ac:dyDescent="0.2">
      <c r="A180" s="200" t="s">
        <v>486</v>
      </c>
      <c r="B180" s="200" t="s">
        <v>487</v>
      </c>
      <c r="C180" s="200" t="s">
        <v>168</v>
      </c>
      <c r="D180" s="200" t="s">
        <v>169</v>
      </c>
      <c r="E180" s="200">
        <v>44928342</v>
      </c>
      <c r="F180" s="200">
        <v>45855507</v>
      </c>
      <c r="G180" s="200">
        <v>46821845</v>
      </c>
      <c r="H180" s="200">
        <v>47822569</v>
      </c>
      <c r="I180" s="200">
        <v>48856332</v>
      </c>
      <c r="J180" s="200">
        <v>49925799</v>
      </c>
      <c r="K180" s="200">
        <v>51020296</v>
      </c>
      <c r="L180" s="200">
        <v>52106681</v>
      </c>
      <c r="M180" s="200">
        <v>53210119</v>
      </c>
      <c r="N180" s="200">
        <v>54360750</v>
      </c>
      <c r="O180" s="200">
        <v>55569264</v>
      </c>
      <c r="P180" s="200">
        <v>56837614</v>
      </c>
      <c r="Q180" s="200">
        <v>58173834</v>
      </c>
      <c r="R180" s="200">
        <v>59605446</v>
      </c>
      <c r="S180" s="200">
        <v>61157931</v>
      </c>
      <c r="T180" s="200">
        <v>62851312</v>
      </c>
      <c r="U180" s="200">
        <v>64658315</v>
      </c>
      <c r="V180" s="200">
        <v>66589655</v>
      </c>
      <c r="W180" s="200">
        <v>68633344</v>
      </c>
      <c r="X180" s="200">
        <v>70750307</v>
      </c>
      <c r="Y180" s="200">
        <v>72951439</v>
      </c>
      <c r="Z180" s="200">
        <v>75175387</v>
      </c>
      <c r="AA180" s="200">
        <v>77388067</v>
      </c>
      <c r="AB180" s="200">
        <v>79351586</v>
      </c>
      <c r="AC180" s="200">
        <v>81337553</v>
      </c>
      <c r="AD180" s="200">
        <v>83585251</v>
      </c>
      <c r="AE180" s="200">
        <v>85804185</v>
      </c>
      <c r="AF180" s="200">
        <v>88044187</v>
      </c>
      <c r="AG180" s="200">
        <v>90351467</v>
      </c>
      <c r="AH180" s="200">
        <v>92744064</v>
      </c>
      <c r="AI180" s="200">
        <v>95214257</v>
      </c>
      <c r="AJ180" s="200">
        <v>97685360</v>
      </c>
      <c r="AK180" s="200">
        <v>100182045</v>
      </c>
      <c r="AL180" s="200">
        <v>102775465</v>
      </c>
      <c r="AM180" s="200">
        <v>105456121</v>
      </c>
      <c r="AN180" s="200">
        <v>108187610</v>
      </c>
      <c r="AO180" s="200">
        <v>110956183</v>
      </c>
      <c r="AP180" s="200">
        <v>113791181</v>
      </c>
      <c r="AQ180" s="200">
        <v>116690527</v>
      </c>
      <c r="AR180" s="200">
        <v>119695565</v>
      </c>
      <c r="AS180" s="200">
        <v>122851984</v>
      </c>
      <c r="AT180" s="200">
        <v>126152678</v>
      </c>
      <c r="AU180" s="200">
        <v>129583026</v>
      </c>
      <c r="AV180" s="200">
        <v>133119801</v>
      </c>
      <c r="AW180" s="200">
        <v>136756848</v>
      </c>
      <c r="AX180" s="200">
        <v>140490722</v>
      </c>
      <c r="AY180" s="200">
        <v>144329764</v>
      </c>
      <c r="AZ180" s="200">
        <v>148294028</v>
      </c>
      <c r="BA180" s="200">
        <v>152382506</v>
      </c>
      <c r="BB180" s="200">
        <v>156595758</v>
      </c>
      <c r="BC180" s="200">
        <v>160952853</v>
      </c>
      <c r="BD180" s="200">
        <v>165463745</v>
      </c>
      <c r="BE180" s="200">
        <v>170075932</v>
      </c>
      <c r="BF180" s="200">
        <v>174726123</v>
      </c>
      <c r="BG180" s="200">
        <v>179379016</v>
      </c>
      <c r="BH180" s="200">
        <v>183995785</v>
      </c>
      <c r="BI180" s="200">
        <v>188666931</v>
      </c>
      <c r="BJ180" s="200">
        <v>193495907</v>
      </c>
      <c r="BK180" s="200">
        <v>198387623</v>
      </c>
      <c r="BL180" s="200">
        <v>203304492</v>
      </c>
      <c r="BM180" s="200">
        <v>208327405</v>
      </c>
      <c r="BN180" s="200">
        <v>213401323</v>
      </c>
      <c r="BO180" s="200">
        <v>218541212</v>
      </c>
    </row>
    <row r="181" spans="1:67" x14ac:dyDescent="0.2">
      <c r="A181" s="200" t="s">
        <v>488</v>
      </c>
      <c r="B181" s="200" t="s">
        <v>489</v>
      </c>
      <c r="C181" s="200" t="s">
        <v>168</v>
      </c>
      <c r="D181" s="200" t="s">
        <v>169</v>
      </c>
      <c r="E181" s="200">
        <v>1789684</v>
      </c>
      <c r="F181" s="200">
        <v>1844630</v>
      </c>
      <c r="G181" s="200">
        <v>1901451</v>
      </c>
      <c r="H181" s="200">
        <v>1960155</v>
      </c>
      <c r="I181" s="200">
        <v>2020941</v>
      </c>
      <c r="J181" s="200">
        <v>2084097</v>
      </c>
      <c r="K181" s="200">
        <v>2150003</v>
      </c>
      <c r="L181" s="200">
        <v>2219001</v>
      </c>
      <c r="M181" s="200">
        <v>2291300</v>
      </c>
      <c r="N181" s="200">
        <v>2366635</v>
      </c>
      <c r="O181" s="200">
        <v>2444767</v>
      </c>
      <c r="P181" s="200">
        <v>2525481</v>
      </c>
      <c r="Q181" s="200">
        <v>2603182</v>
      </c>
      <c r="R181" s="200">
        <v>2682747</v>
      </c>
      <c r="S181" s="200">
        <v>2769211</v>
      </c>
      <c r="T181" s="200">
        <v>2857461</v>
      </c>
      <c r="U181" s="200">
        <v>2947454</v>
      </c>
      <c r="V181" s="200">
        <v>3038680</v>
      </c>
      <c r="W181" s="200">
        <v>3128544</v>
      </c>
      <c r="X181" s="200">
        <v>3214311</v>
      </c>
      <c r="Y181" s="200">
        <v>3303309</v>
      </c>
      <c r="Z181" s="200">
        <v>3397659</v>
      </c>
      <c r="AA181" s="200">
        <v>3491906</v>
      </c>
      <c r="AB181" s="200">
        <v>3584610</v>
      </c>
      <c r="AC181" s="200">
        <v>3674501</v>
      </c>
      <c r="AD181" s="200">
        <v>3763034</v>
      </c>
      <c r="AE181" s="200">
        <v>3852017</v>
      </c>
      <c r="AF181" s="200">
        <v>3941463</v>
      </c>
      <c r="AG181" s="200">
        <v>4033291</v>
      </c>
      <c r="AH181" s="200">
        <v>4129447</v>
      </c>
      <c r="AI181" s="200">
        <v>4227820</v>
      </c>
      <c r="AJ181" s="200">
        <v>4327289</v>
      </c>
      <c r="AK181" s="200">
        <v>4427172</v>
      </c>
      <c r="AL181" s="200">
        <v>4526689</v>
      </c>
      <c r="AM181" s="200">
        <v>4625260</v>
      </c>
      <c r="AN181" s="200">
        <v>4721929</v>
      </c>
      <c r="AO181" s="200">
        <v>4812391</v>
      </c>
      <c r="AP181" s="200">
        <v>4895962</v>
      </c>
      <c r="AQ181" s="200">
        <v>4974552</v>
      </c>
      <c r="AR181" s="200">
        <v>5049878</v>
      </c>
      <c r="AS181" s="200">
        <v>5123222</v>
      </c>
      <c r="AT181" s="200">
        <v>5192764</v>
      </c>
      <c r="AU181" s="200">
        <v>5259006</v>
      </c>
      <c r="AV181" s="200">
        <v>5323062</v>
      </c>
      <c r="AW181" s="200">
        <v>5386223</v>
      </c>
      <c r="AX181" s="200">
        <v>5454678</v>
      </c>
      <c r="AY181" s="200">
        <v>5529811</v>
      </c>
      <c r="AZ181" s="200">
        <v>5607453</v>
      </c>
      <c r="BA181" s="200">
        <v>5687744</v>
      </c>
      <c r="BB181" s="200">
        <v>5770639</v>
      </c>
      <c r="BC181" s="200">
        <v>5855734</v>
      </c>
      <c r="BD181" s="200">
        <v>5942553</v>
      </c>
      <c r="BE181" s="200">
        <v>6030607</v>
      </c>
      <c r="BF181" s="200">
        <v>6119379</v>
      </c>
      <c r="BG181" s="200">
        <v>6208676</v>
      </c>
      <c r="BH181" s="200">
        <v>6298598</v>
      </c>
      <c r="BI181" s="200">
        <v>6389235</v>
      </c>
      <c r="BJ181" s="200">
        <v>6480532</v>
      </c>
      <c r="BK181" s="200">
        <v>6572233</v>
      </c>
      <c r="BL181" s="200">
        <v>6663924</v>
      </c>
      <c r="BM181" s="200">
        <v>6755895</v>
      </c>
      <c r="BN181" s="200">
        <v>6850540</v>
      </c>
      <c r="BO181" s="200">
        <v>6948392</v>
      </c>
    </row>
    <row r="182" spans="1:67" x14ac:dyDescent="0.2">
      <c r="A182" s="200" t="s">
        <v>44</v>
      </c>
      <c r="B182" s="200" t="s">
        <v>490</v>
      </c>
      <c r="C182" s="200" t="s">
        <v>168</v>
      </c>
      <c r="D182" s="200" t="s">
        <v>169</v>
      </c>
      <c r="E182" s="200">
        <v>11486631</v>
      </c>
      <c r="F182" s="200">
        <v>11638712</v>
      </c>
      <c r="G182" s="200">
        <v>11805689</v>
      </c>
      <c r="H182" s="200">
        <v>11965966</v>
      </c>
      <c r="I182" s="200">
        <v>12127120</v>
      </c>
      <c r="J182" s="200">
        <v>12294732</v>
      </c>
      <c r="K182" s="200">
        <v>12456251</v>
      </c>
      <c r="L182" s="200">
        <v>12598201</v>
      </c>
      <c r="M182" s="200">
        <v>12729721</v>
      </c>
      <c r="N182" s="200">
        <v>12877984</v>
      </c>
      <c r="O182" s="200">
        <v>13038526</v>
      </c>
      <c r="P182" s="200">
        <v>13194497</v>
      </c>
      <c r="Q182" s="200">
        <v>13328593</v>
      </c>
      <c r="R182" s="200">
        <v>13439322</v>
      </c>
      <c r="S182" s="200">
        <v>13545056</v>
      </c>
      <c r="T182" s="200">
        <v>13666335</v>
      </c>
      <c r="U182" s="200">
        <v>13774037</v>
      </c>
      <c r="V182" s="200">
        <v>13856185</v>
      </c>
      <c r="W182" s="200">
        <v>13941700</v>
      </c>
      <c r="X182" s="200">
        <v>14038270</v>
      </c>
      <c r="Y182" s="200">
        <v>14149800</v>
      </c>
      <c r="Z182" s="200">
        <v>14247208</v>
      </c>
      <c r="AA182" s="200">
        <v>14312690</v>
      </c>
      <c r="AB182" s="200">
        <v>14367070</v>
      </c>
      <c r="AC182" s="200">
        <v>14424211</v>
      </c>
      <c r="AD182" s="200">
        <v>14491632</v>
      </c>
      <c r="AE182" s="200">
        <v>14572278</v>
      </c>
      <c r="AF182" s="200">
        <v>14665037</v>
      </c>
      <c r="AG182" s="200">
        <v>14760094</v>
      </c>
      <c r="AH182" s="200">
        <v>14848907</v>
      </c>
      <c r="AI182" s="200">
        <v>14951510</v>
      </c>
      <c r="AJ182" s="200">
        <v>15069798</v>
      </c>
      <c r="AK182" s="200">
        <v>15184166</v>
      </c>
      <c r="AL182" s="200">
        <v>15290368</v>
      </c>
      <c r="AM182" s="200">
        <v>15382838</v>
      </c>
      <c r="AN182" s="200">
        <v>15459006</v>
      </c>
      <c r="AO182" s="200">
        <v>15530498</v>
      </c>
      <c r="AP182" s="200">
        <v>15610650</v>
      </c>
      <c r="AQ182" s="200">
        <v>15707209</v>
      </c>
      <c r="AR182" s="200">
        <v>15812088</v>
      </c>
      <c r="AS182" s="200">
        <v>15925513</v>
      </c>
      <c r="AT182" s="200">
        <v>16046180</v>
      </c>
      <c r="AU182" s="200">
        <v>16148929</v>
      </c>
      <c r="AV182" s="200">
        <v>16225302</v>
      </c>
      <c r="AW182" s="200">
        <v>16281779</v>
      </c>
      <c r="AX182" s="200">
        <v>16319868</v>
      </c>
      <c r="AY182" s="200">
        <v>16346101</v>
      </c>
      <c r="AZ182" s="200">
        <v>16381696</v>
      </c>
      <c r="BA182" s="200">
        <v>16445593</v>
      </c>
      <c r="BB182" s="200">
        <v>16530388</v>
      </c>
      <c r="BC182" s="200">
        <v>16615394</v>
      </c>
      <c r="BD182" s="200">
        <v>16693074</v>
      </c>
      <c r="BE182" s="200">
        <v>16754962</v>
      </c>
      <c r="BF182" s="200">
        <v>16804432</v>
      </c>
      <c r="BG182" s="200">
        <v>16865008</v>
      </c>
      <c r="BH182" s="200">
        <v>16939923</v>
      </c>
      <c r="BI182" s="200">
        <v>17030314</v>
      </c>
      <c r="BJ182" s="200">
        <v>17131296</v>
      </c>
      <c r="BK182" s="200">
        <v>17231624</v>
      </c>
      <c r="BL182" s="200">
        <v>17344874</v>
      </c>
      <c r="BM182" s="200">
        <v>17441500</v>
      </c>
      <c r="BN182" s="200">
        <v>17533044</v>
      </c>
      <c r="BO182" s="200">
        <v>17703090</v>
      </c>
    </row>
    <row r="183" spans="1:67" x14ac:dyDescent="0.2">
      <c r="A183" s="200" t="s">
        <v>18</v>
      </c>
      <c r="B183" s="200" t="s">
        <v>491</v>
      </c>
      <c r="C183" s="200" t="s">
        <v>168</v>
      </c>
      <c r="D183" s="200" t="s">
        <v>169</v>
      </c>
      <c r="E183" s="200">
        <v>3581239</v>
      </c>
      <c r="F183" s="200">
        <v>3609800</v>
      </c>
      <c r="G183" s="200">
        <v>3638918</v>
      </c>
      <c r="H183" s="200">
        <v>3666537</v>
      </c>
      <c r="I183" s="200">
        <v>3694339</v>
      </c>
      <c r="J183" s="200">
        <v>3723168</v>
      </c>
      <c r="K183" s="200">
        <v>3753012</v>
      </c>
      <c r="L183" s="200">
        <v>3784539</v>
      </c>
      <c r="M183" s="200">
        <v>3816486</v>
      </c>
      <c r="N183" s="200">
        <v>3847707</v>
      </c>
      <c r="O183" s="200">
        <v>3875763</v>
      </c>
      <c r="P183" s="200">
        <v>3903039</v>
      </c>
      <c r="Q183" s="200">
        <v>3933004</v>
      </c>
      <c r="R183" s="200">
        <v>3960612</v>
      </c>
      <c r="S183" s="200">
        <v>3985258</v>
      </c>
      <c r="T183" s="200">
        <v>4007313</v>
      </c>
      <c r="U183" s="200">
        <v>4026152</v>
      </c>
      <c r="V183" s="200">
        <v>4043205</v>
      </c>
      <c r="W183" s="200">
        <v>4058671</v>
      </c>
      <c r="X183" s="200">
        <v>4072517</v>
      </c>
      <c r="Y183" s="200">
        <v>4085620</v>
      </c>
      <c r="Z183" s="200">
        <v>4099702</v>
      </c>
      <c r="AA183" s="200">
        <v>4114787</v>
      </c>
      <c r="AB183" s="200">
        <v>4128432</v>
      </c>
      <c r="AC183" s="200">
        <v>4140099</v>
      </c>
      <c r="AD183" s="200">
        <v>4152516</v>
      </c>
      <c r="AE183" s="200">
        <v>4167354</v>
      </c>
      <c r="AF183" s="200">
        <v>4186905</v>
      </c>
      <c r="AG183" s="200">
        <v>4209488</v>
      </c>
      <c r="AH183" s="200">
        <v>4226901</v>
      </c>
      <c r="AI183" s="200">
        <v>4241473</v>
      </c>
      <c r="AJ183" s="200">
        <v>4261732</v>
      </c>
      <c r="AK183" s="200">
        <v>4286401</v>
      </c>
      <c r="AL183" s="200">
        <v>4311991</v>
      </c>
      <c r="AM183" s="200">
        <v>4336613</v>
      </c>
      <c r="AN183" s="200">
        <v>4359184</v>
      </c>
      <c r="AO183" s="200">
        <v>4381336</v>
      </c>
      <c r="AP183" s="200">
        <v>4405157</v>
      </c>
      <c r="AQ183" s="200">
        <v>4431464</v>
      </c>
      <c r="AR183" s="200">
        <v>4461913</v>
      </c>
      <c r="AS183" s="200">
        <v>4490967</v>
      </c>
      <c r="AT183" s="200">
        <v>4513751</v>
      </c>
      <c r="AU183" s="200">
        <v>4538159</v>
      </c>
      <c r="AV183" s="200">
        <v>4564855</v>
      </c>
      <c r="AW183" s="200">
        <v>4591910</v>
      </c>
      <c r="AX183" s="200">
        <v>4623291</v>
      </c>
      <c r="AY183" s="200">
        <v>4660677</v>
      </c>
      <c r="AZ183" s="200">
        <v>4709153</v>
      </c>
      <c r="BA183" s="200">
        <v>4768212</v>
      </c>
      <c r="BB183" s="200">
        <v>4828726</v>
      </c>
      <c r="BC183" s="200">
        <v>4889252</v>
      </c>
      <c r="BD183" s="200">
        <v>4953088</v>
      </c>
      <c r="BE183" s="200">
        <v>5018573</v>
      </c>
      <c r="BF183" s="200">
        <v>5079623</v>
      </c>
      <c r="BG183" s="200">
        <v>5137232</v>
      </c>
      <c r="BH183" s="200">
        <v>5188607</v>
      </c>
      <c r="BI183" s="200">
        <v>5234519</v>
      </c>
      <c r="BJ183" s="200">
        <v>5276968</v>
      </c>
      <c r="BK183" s="200">
        <v>5311916</v>
      </c>
      <c r="BL183" s="200">
        <v>5347896</v>
      </c>
      <c r="BM183" s="200">
        <v>5379475</v>
      </c>
      <c r="BN183" s="200">
        <v>5408320</v>
      </c>
      <c r="BO183" s="200">
        <v>5457127</v>
      </c>
    </row>
    <row r="184" spans="1:67" x14ac:dyDescent="0.2">
      <c r="A184" s="200" t="s">
        <v>492</v>
      </c>
      <c r="B184" s="200" t="s">
        <v>493</v>
      </c>
      <c r="C184" s="200" t="s">
        <v>168</v>
      </c>
      <c r="D184" s="200" t="s">
        <v>169</v>
      </c>
      <c r="E184" s="200">
        <v>10167941</v>
      </c>
      <c r="F184" s="200">
        <v>10365144</v>
      </c>
      <c r="G184" s="200">
        <v>10570716</v>
      </c>
      <c r="H184" s="200">
        <v>10782717</v>
      </c>
      <c r="I184" s="200">
        <v>11002819</v>
      </c>
      <c r="J184" s="200">
        <v>11232951</v>
      </c>
      <c r="K184" s="200">
        <v>11470199</v>
      </c>
      <c r="L184" s="200">
        <v>11715579</v>
      </c>
      <c r="M184" s="200">
        <v>11970411</v>
      </c>
      <c r="N184" s="200">
        <v>12231874</v>
      </c>
      <c r="O184" s="200">
        <v>12501285</v>
      </c>
      <c r="P184" s="200">
        <v>12774870</v>
      </c>
      <c r="Q184" s="200">
        <v>13052220</v>
      </c>
      <c r="R184" s="200">
        <v>13335963</v>
      </c>
      <c r="S184" s="200">
        <v>13626301</v>
      </c>
      <c r="T184" s="200">
        <v>13925541</v>
      </c>
      <c r="U184" s="200">
        <v>14230738</v>
      </c>
      <c r="V184" s="200">
        <v>14550430</v>
      </c>
      <c r="W184" s="200">
        <v>14888770</v>
      </c>
      <c r="X184" s="200">
        <v>15238564</v>
      </c>
      <c r="Y184" s="200">
        <v>15600442</v>
      </c>
      <c r="Z184" s="200">
        <v>15969792</v>
      </c>
      <c r="AA184" s="200">
        <v>16347124</v>
      </c>
      <c r="AB184" s="200">
        <v>16740664</v>
      </c>
      <c r="AC184" s="200">
        <v>17141610</v>
      </c>
      <c r="AD184" s="200">
        <v>17540571</v>
      </c>
      <c r="AE184" s="200">
        <v>17936926</v>
      </c>
      <c r="AF184" s="200">
        <v>18326204</v>
      </c>
      <c r="AG184" s="200">
        <v>18720745</v>
      </c>
      <c r="AH184" s="200">
        <v>19145077</v>
      </c>
      <c r="AI184" s="200">
        <v>19616530</v>
      </c>
      <c r="AJ184" s="200">
        <v>20130779</v>
      </c>
      <c r="AK184" s="200">
        <v>20702133</v>
      </c>
      <c r="AL184" s="200">
        <v>21267359</v>
      </c>
      <c r="AM184" s="200">
        <v>21794751</v>
      </c>
      <c r="AN184" s="200">
        <v>22305571</v>
      </c>
      <c r="AO184" s="200">
        <v>22783969</v>
      </c>
      <c r="AP184" s="200">
        <v>23249417</v>
      </c>
      <c r="AQ184" s="200">
        <v>23703328</v>
      </c>
      <c r="AR184" s="200">
        <v>24143157</v>
      </c>
      <c r="AS184" s="200">
        <v>24559500</v>
      </c>
      <c r="AT184" s="200">
        <v>24956071</v>
      </c>
      <c r="AU184" s="200">
        <v>25332178</v>
      </c>
      <c r="AV184" s="200">
        <v>25682908</v>
      </c>
      <c r="AW184" s="200">
        <v>26003965</v>
      </c>
      <c r="AX184" s="200">
        <v>26285110</v>
      </c>
      <c r="AY184" s="200">
        <v>26518971</v>
      </c>
      <c r="AZ184" s="200">
        <v>26713655</v>
      </c>
      <c r="BA184" s="200">
        <v>26881544</v>
      </c>
      <c r="BB184" s="200">
        <v>27026941</v>
      </c>
      <c r="BC184" s="200">
        <v>27161567</v>
      </c>
      <c r="BD184" s="200">
        <v>27266399</v>
      </c>
      <c r="BE184" s="200">
        <v>27330694</v>
      </c>
      <c r="BF184" s="200">
        <v>27381555</v>
      </c>
      <c r="BG184" s="200">
        <v>27462106</v>
      </c>
      <c r="BH184" s="200">
        <v>27610325</v>
      </c>
      <c r="BI184" s="200">
        <v>27861186</v>
      </c>
      <c r="BJ184" s="200">
        <v>28183426</v>
      </c>
      <c r="BK184" s="200">
        <v>28506712</v>
      </c>
      <c r="BL184" s="200">
        <v>28832496</v>
      </c>
      <c r="BM184" s="200">
        <v>29348627</v>
      </c>
      <c r="BN184" s="200">
        <v>30034989</v>
      </c>
      <c r="BO184" s="200">
        <v>30547580</v>
      </c>
    </row>
    <row r="185" spans="1:67" x14ac:dyDescent="0.2">
      <c r="A185" s="200" t="s">
        <v>494</v>
      </c>
      <c r="B185" s="200" t="s">
        <v>495</v>
      </c>
      <c r="C185" s="200" t="s">
        <v>168</v>
      </c>
      <c r="D185" s="200" t="s">
        <v>169</v>
      </c>
      <c r="E185" s="200">
        <v>4582</v>
      </c>
      <c r="F185" s="200">
        <v>4753</v>
      </c>
      <c r="G185" s="200">
        <v>4950</v>
      </c>
      <c r="H185" s="200">
        <v>5198</v>
      </c>
      <c r="I185" s="200">
        <v>5484</v>
      </c>
      <c r="J185" s="200">
        <v>5804</v>
      </c>
      <c r="K185" s="200">
        <v>6021</v>
      </c>
      <c r="L185" s="200">
        <v>6114</v>
      </c>
      <c r="M185" s="200">
        <v>6288</v>
      </c>
      <c r="N185" s="200">
        <v>6508</v>
      </c>
      <c r="O185" s="200">
        <v>6663</v>
      </c>
      <c r="P185" s="200">
        <v>6778</v>
      </c>
      <c r="Q185" s="200">
        <v>6883</v>
      </c>
      <c r="R185" s="200">
        <v>6990</v>
      </c>
      <c r="S185" s="200">
        <v>7096</v>
      </c>
      <c r="T185" s="200">
        <v>7199</v>
      </c>
      <c r="U185" s="200">
        <v>7306</v>
      </c>
      <c r="V185" s="200">
        <v>7441</v>
      </c>
      <c r="W185" s="200">
        <v>7541</v>
      </c>
      <c r="X185" s="200">
        <v>7586</v>
      </c>
      <c r="Y185" s="200">
        <v>7635</v>
      </c>
      <c r="Z185" s="200">
        <v>7691</v>
      </c>
      <c r="AA185" s="200">
        <v>7672</v>
      </c>
      <c r="AB185" s="200">
        <v>7832</v>
      </c>
      <c r="AC185" s="200">
        <v>8125</v>
      </c>
      <c r="AD185" s="200">
        <v>8313</v>
      </c>
      <c r="AE185" s="200">
        <v>8527</v>
      </c>
      <c r="AF185" s="200">
        <v>8759</v>
      </c>
      <c r="AG185" s="200">
        <v>9022</v>
      </c>
      <c r="AH185" s="200">
        <v>9306</v>
      </c>
      <c r="AI185" s="200">
        <v>9598</v>
      </c>
      <c r="AJ185" s="200">
        <v>9902</v>
      </c>
      <c r="AK185" s="200">
        <v>10129</v>
      </c>
      <c r="AL185" s="200">
        <v>10226</v>
      </c>
      <c r="AM185" s="200">
        <v>10274</v>
      </c>
      <c r="AN185" s="200">
        <v>10316</v>
      </c>
      <c r="AO185" s="200">
        <v>10345</v>
      </c>
      <c r="AP185" s="200">
        <v>10363</v>
      </c>
      <c r="AQ185" s="200">
        <v>10377</v>
      </c>
      <c r="AR185" s="200">
        <v>10383</v>
      </c>
      <c r="AS185" s="200">
        <v>10377</v>
      </c>
      <c r="AT185" s="200">
        <v>10363</v>
      </c>
      <c r="AU185" s="200">
        <v>10351</v>
      </c>
      <c r="AV185" s="200">
        <v>10344</v>
      </c>
      <c r="AW185" s="200">
        <v>10335</v>
      </c>
      <c r="AX185" s="200">
        <v>10318</v>
      </c>
      <c r="AY185" s="200">
        <v>10294</v>
      </c>
      <c r="AZ185" s="200">
        <v>10267</v>
      </c>
      <c r="BA185" s="200">
        <v>10243</v>
      </c>
      <c r="BB185" s="200">
        <v>10233</v>
      </c>
      <c r="BC185" s="200">
        <v>10241</v>
      </c>
      <c r="BD185" s="200">
        <v>10283</v>
      </c>
      <c r="BE185" s="200">
        <v>10444</v>
      </c>
      <c r="BF185" s="200">
        <v>10694</v>
      </c>
      <c r="BG185" s="200">
        <v>10940</v>
      </c>
      <c r="BH185" s="200">
        <v>11185</v>
      </c>
      <c r="BI185" s="200">
        <v>11437</v>
      </c>
      <c r="BJ185" s="200">
        <v>11682</v>
      </c>
      <c r="BK185" s="200">
        <v>11924</v>
      </c>
      <c r="BL185" s="200">
        <v>12132</v>
      </c>
      <c r="BM185" s="200">
        <v>12315</v>
      </c>
      <c r="BN185" s="200">
        <v>12511</v>
      </c>
      <c r="BO185" s="200">
        <v>12668</v>
      </c>
    </row>
    <row r="186" spans="1:67" x14ac:dyDescent="0.2">
      <c r="A186" s="200" t="s">
        <v>496</v>
      </c>
      <c r="B186" s="200" t="s">
        <v>497</v>
      </c>
      <c r="C186" s="200" t="s">
        <v>168</v>
      </c>
      <c r="D186" s="200" t="s">
        <v>169</v>
      </c>
      <c r="E186" s="200">
        <v>2371800</v>
      </c>
      <c r="F186" s="200">
        <v>2419700</v>
      </c>
      <c r="G186" s="200">
        <v>2482000</v>
      </c>
      <c r="H186" s="200">
        <v>2531800</v>
      </c>
      <c r="I186" s="200">
        <v>2585400</v>
      </c>
      <c r="J186" s="200">
        <v>2628400</v>
      </c>
      <c r="K186" s="200">
        <v>2675900</v>
      </c>
      <c r="L186" s="200">
        <v>2724100</v>
      </c>
      <c r="M186" s="200">
        <v>2748100</v>
      </c>
      <c r="N186" s="200">
        <v>2772800</v>
      </c>
      <c r="O186" s="200">
        <v>2810700</v>
      </c>
      <c r="P186" s="200">
        <v>2853000</v>
      </c>
      <c r="Q186" s="200">
        <v>2903900</v>
      </c>
      <c r="R186" s="200">
        <v>2961300</v>
      </c>
      <c r="S186" s="200">
        <v>3023700</v>
      </c>
      <c r="T186" s="200">
        <v>3083100</v>
      </c>
      <c r="U186" s="200">
        <v>3110500</v>
      </c>
      <c r="V186" s="200">
        <v>3120200</v>
      </c>
      <c r="W186" s="200">
        <v>3121200</v>
      </c>
      <c r="X186" s="200">
        <v>3109000</v>
      </c>
      <c r="Y186" s="200">
        <v>3112900</v>
      </c>
      <c r="Z186" s="200">
        <v>3124900</v>
      </c>
      <c r="AA186" s="200">
        <v>3156100</v>
      </c>
      <c r="AB186" s="200">
        <v>3199300</v>
      </c>
      <c r="AC186" s="200">
        <v>3227100</v>
      </c>
      <c r="AD186" s="200">
        <v>3247100</v>
      </c>
      <c r="AE186" s="200">
        <v>3246300</v>
      </c>
      <c r="AF186" s="200">
        <v>3274400</v>
      </c>
      <c r="AG186" s="200">
        <v>3283400</v>
      </c>
      <c r="AH186" s="200">
        <v>3299200</v>
      </c>
      <c r="AI186" s="200">
        <v>3329800</v>
      </c>
      <c r="AJ186" s="200">
        <v>3495100</v>
      </c>
      <c r="AK186" s="200">
        <v>3531700</v>
      </c>
      <c r="AL186" s="200">
        <v>3572200</v>
      </c>
      <c r="AM186" s="200">
        <v>3620000</v>
      </c>
      <c r="AN186" s="200">
        <v>3673400</v>
      </c>
      <c r="AO186" s="200">
        <v>3732000</v>
      </c>
      <c r="AP186" s="200">
        <v>3781300</v>
      </c>
      <c r="AQ186" s="200">
        <v>3815000</v>
      </c>
      <c r="AR186" s="200">
        <v>3835100</v>
      </c>
      <c r="AS186" s="200">
        <v>3857700</v>
      </c>
      <c r="AT186" s="200">
        <v>3880500</v>
      </c>
      <c r="AU186" s="200">
        <v>3948500</v>
      </c>
      <c r="AV186" s="200">
        <v>4027200</v>
      </c>
      <c r="AW186" s="200">
        <v>4087500</v>
      </c>
      <c r="AX186" s="200">
        <v>4133900</v>
      </c>
      <c r="AY186" s="200">
        <v>4184600</v>
      </c>
      <c r="AZ186" s="200">
        <v>4223800</v>
      </c>
      <c r="BA186" s="200">
        <v>4259800</v>
      </c>
      <c r="BB186" s="200">
        <v>4302600</v>
      </c>
      <c r="BC186" s="200">
        <v>4350700</v>
      </c>
      <c r="BD186" s="200">
        <v>4384000</v>
      </c>
      <c r="BE186" s="200">
        <v>4408100</v>
      </c>
      <c r="BF186" s="200">
        <v>4442100</v>
      </c>
      <c r="BG186" s="200">
        <v>4516500</v>
      </c>
      <c r="BH186" s="200">
        <v>4609400</v>
      </c>
      <c r="BI186" s="200">
        <v>4714100</v>
      </c>
      <c r="BJ186" s="200">
        <v>4813600</v>
      </c>
      <c r="BK186" s="200">
        <v>4900600</v>
      </c>
      <c r="BL186" s="200">
        <v>4979200</v>
      </c>
      <c r="BM186" s="200">
        <v>5090200</v>
      </c>
      <c r="BN186" s="200">
        <v>5111400</v>
      </c>
      <c r="BO186" s="200">
        <v>5124100</v>
      </c>
    </row>
    <row r="187" spans="1:67" x14ac:dyDescent="0.2">
      <c r="A187" s="200" t="s">
        <v>498</v>
      </c>
      <c r="B187" s="200" t="s">
        <v>499</v>
      </c>
      <c r="C187" s="200" t="s">
        <v>168</v>
      </c>
      <c r="D187" s="200" t="s">
        <v>169</v>
      </c>
      <c r="E187" s="200">
        <v>807630906</v>
      </c>
      <c r="F187" s="200">
        <v>818832113</v>
      </c>
      <c r="G187" s="200">
        <v>830289099</v>
      </c>
      <c r="H187" s="200">
        <v>841722274</v>
      </c>
      <c r="I187" s="200">
        <v>853200694</v>
      </c>
      <c r="J187" s="200">
        <v>864404090</v>
      </c>
      <c r="K187" s="200">
        <v>875187633</v>
      </c>
      <c r="L187" s="200">
        <v>885770688</v>
      </c>
      <c r="M187" s="200">
        <v>896137038</v>
      </c>
      <c r="N187" s="200">
        <v>906483797</v>
      </c>
      <c r="O187" s="200">
        <v>916668377</v>
      </c>
      <c r="P187" s="200">
        <v>928686457</v>
      </c>
      <c r="Q187" s="200">
        <v>939481333</v>
      </c>
      <c r="R187" s="200">
        <v>949978422</v>
      </c>
      <c r="S187" s="200">
        <v>960279174</v>
      </c>
      <c r="T187" s="200">
        <v>970331948</v>
      </c>
      <c r="U187" s="200">
        <v>979795121</v>
      </c>
      <c r="V187" s="200">
        <v>989288517</v>
      </c>
      <c r="W187" s="200">
        <v>998939909</v>
      </c>
      <c r="X187" s="200">
        <v>1008706437</v>
      </c>
      <c r="Y187" s="200">
        <v>1018252563</v>
      </c>
      <c r="Z187" s="200">
        <v>1027442087</v>
      </c>
      <c r="AA187" s="200">
        <v>1036208122</v>
      </c>
      <c r="AB187" s="200">
        <v>1044699000</v>
      </c>
      <c r="AC187" s="200">
        <v>1052818983</v>
      </c>
      <c r="AD187" s="200">
        <v>1060967506</v>
      </c>
      <c r="AE187" s="200">
        <v>1069253878</v>
      </c>
      <c r="AF187" s="200">
        <v>1077596775</v>
      </c>
      <c r="AG187" s="200">
        <v>1086103456</v>
      </c>
      <c r="AH187" s="200">
        <v>1095110298</v>
      </c>
      <c r="AI187" s="200">
        <v>1104791543</v>
      </c>
      <c r="AJ187" s="200">
        <v>1115756696</v>
      </c>
      <c r="AK187" s="200">
        <v>1126417384</v>
      </c>
      <c r="AL187" s="200">
        <v>1136605361</v>
      </c>
      <c r="AM187" s="200">
        <v>1146214585</v>
      </c>
      <c r="AN187" s="200">
        <v>1155551702</v>
      </c>
      <c r="AO187" s="200">
        <v>1164716390</v>
      </c>
      <c r="AP187" s="200">
        <v>1173865390</v>
      </c>
      <c r="AQ187" s="200">
        <v>1182690089</v>
      </c>
      <c r="AR187" s="200">
        <v>1191524686</v>
      </c>
      <c r="AS187" s="200">
        <v>1200179492</v>
      </c>
      <c r="AT187" s="200">
        <v>1209244377</v>
      </c>
      <c r="AU187" s="200">
        <v>1218395986</v>
      </c>
      <c r="AV187" s="200">
        <v>1227425785</v>
      </c>
      <c r="AW187" s="200">
        <v>1236496893</v>
      </c>
      <c r="AX187" s="200">
        <v>1245447053</v>
      </c>
      <c r="AY187" s="200">
        <v>1254649810</v>
      </c>
      <c r="AZ187" s="200">
        <v>1264209610</v>
      </c>
      <c r="BA187" s="200">
        <v>1273851101</v>
      </c>
      <c r="BB187" s="200">
        <v>1282681964</v>
      </c>
      <c r="BC187" s="200">
        <v>1291001492</v>
      </c>
      <c r="BD187" s="200">
        <v>1297544164</v>
      </c>
      <c r="BE187" s="200">
        <v>1305615104</v>
      </c>
      <c r="BF187" s="200">
        <v>1314072465</v>
      </c>
      <c r="BG187" s="200">
        <v>1323005691</v>
      </c>
      <c r="BH187" s="200">
        <v>1331743060</v>
      </c>
      <c r="BI187" s="200">
        <v>1340532342</v>
      </c>
      <c r="BJ187" s="200">
        <v>1348646085</v>
      </c>
      <c r="BK187" s="200">
        <v>1356241793</v>
      </c>
      <c r="BL187" s="200">
        <v>1362922537</v>
      </c>
      <c r="BM187" s="200">
        <v>1370222158</v>
      </c>
      <c r="BN187" s="200">
        <v>1372543943</v>
      </c>
      <c r="BO187" s="200">
        <v>1377613713</v>
      </c>
    </row>
    <row r="188" spans="1:67" x14ac:dyDescent="0.2">
      <c r="A188" s="200" t="s">
        <v>500</v>
      </c>
      <c r="B188" s="200" t="s">
        <v>501</v>
      </c>
      <c r="C188" s="200" t="s">
        <v>168</v>
      </c>
      <c r="D188" s="200" t="s">
        <v>169</v>
      </c>
      <c r="E188" s="200">
        <v>536553</v>
      </c>
      <c r="F188" s="200">
        <v>546443</v>
      </c>
      <c r="G188" s="200">
        <v>557139</v>
      </c>
      <c r="H188" s="200">
        <v>568603</v>
      </c>
      <c r="I188" s="200">
        <v>580824</v>
      </c>
      <c r="J188" s="200">
        <v>593808</v>
      </c>
      <c r="K188" s="200">
        <v>607538</v>
      </c>
      <c r="L188" s="200">
        <v>622042</v>
      </c>
      <c r="M188" s="200">
        <v>637379</v>
      </c>
      <c r="N188" s="200">
        <v>653593</v>
      </c>
      <c r="O188" s="200">
        <v>670693</v>
      </c>
      <c r="P188" s="200">
        <v>688803</v>
      </c>
      <c r="Q188" s="200">
        <v>708045</v>
      </c>
      <c r="R188" s="200">
        <v>728597</v>
      </c>
      <c r="S188" s="200">
        <v>754676</v>
      </c>
      <c r="T188" s="200">
        <v>787194</v>
      </c>
      <c r="U188" s="200">
        <v>824081</v>
      </c>
      <c r="V188" s="200">
        <v>866124</v>
      </c>
      <c r="W188" s="200">
        <v>912750</v>
      </c>
      <c r="X188" s="200">
        <v>963351</v>
      </c>
      <c r="Y188" s="200">
        <v>1017462</v>
      </c>
      <c r="Z188" s="200">
        <v>1075624</v>
      </c>
      <c r="AA188" s="200">
        <v>1138301</v>
      </c>
      <c r="AB188" s="200">
        <v>1204626</v>
      </c>
      <c r="AC188" s="200">
        <v>1273306</v>
      </c>
      <c r="AD188" s="200">
        <v>1353289</v>
      </c>
      <c r="AE188" s="200">
        <v>1443446</v>
      </c>
      <c r="AF188" s="200">
        <v>1533351</v>
      </c>
      <c r="AG188" s="200">
        <v>1623433</v>
      </c>
      <c r="AH188" s="200">
        <v>1713838</v>
      </c>
      <c r="AI188" s="200">
        <v>1804524</v>
      </c>
      <c r="AJ188" s="200">
        <v>1895187</v>
      </c>
      <c r="AK188" s="200">
        <v>1985227</v>
      </c>
      <c r="AL188" s="200">
        <v>2071868</v>
      </c>
      <c r="AM188" s="200">
        <v>2133675</v>
      </c>
      <c r="AN188" s="200">
        <v>2172672</v>
      </c>
      <c r="AO188" s="200">
        <v>2209958</v>
      </c>
      <c r="AP188" s="200">
        <v>2245588</v>
      </c>
      <c r="AQ188" s="200">
        <v>2279727</v>
      </c>
      <c r="AR188" s="200">
        <v>2312600</v>
      </c>
      <c r="AS188" s="200">
        <v>2344253</v>
      </c>
      <c r="AT188" s="200">
        <v>2374653</v>
      </c>
      <c r="AU188" s="200">
        <v>2403659</v>
      </c>
      <c r="AV188" s="200">
        <v>2431600</v>
      </c>
      <c r="AW188" s="200">
        <v>2468855</v>
      </c>
      <c r="AX188" s="200">
        <v>2515192</v>
      </c>
      <c r="AY188" s="200">
        <v>2560649</v>
      </c>
      <c r="AZ188" s="200">
        <v>2605700</v>
      </c>
      <c r="BA188" s="200">
        <v>2651028</v>
      </c>
      <c r="BB188" s="200">
        <v>2697537</v>
      </c>
      <c r="BC188" s="200">
        <v>2881914</v>
      </c>
      <c r="BD188" s="200">
        <v>3206870</v>
      </c>
      <c r="BE188" s="200">
        <v>3535579</v>
      </c>
      <c r="BF188" s="200">
        <v>3816680</v>
      </c>
      <c r="BG188" s="200">
        <v>4009267</v>
      </c>
      <c r="BH188" s="200">
        <v>4191776</v>
      </c>
      <c r="BI188" s="200">
        <v>4398070</v>
      </c>
      <c r="BJ188" s="200">
        <v>4541854</v>
      </c>
      <c r="BK188" s="200">
        <v>4601157</v>
      </c>
      <c r="BL188" s="200">
        <v>4602768</v>
      </c>
      <c r="BM188" s="200">
        <v>4543399</v>
      </c>
      <c r="BN188" s="200">
        <v>4520471</v>
      </c>
      <c r="BO188" s="200">
        <v>4576298</v>
      </c>
    </row>
    <row r="189" spans="1:67" x14ac:dyDescent="0.2">
      <c r="A189" s="200" t="s">
        <v>502</v>
      </c>
      <c r="B189" s="200" t="s">
        <v>503</v>
      </c>
      <c r="C189" s="200" t="s">
        <v>168</v>
      </c>
      <c r="D189" s="200" t="s">
        <v>169</v>
      </c>
      <c r="E189" s="200">
        <v>9080716</v>
      </c>
      <c r="F189" s="200">
        <v>9244843</v>
      </c>
      <c r="G189" s="200">
        <v>9436172</v>
      </c>
      <c r="H189" s="200">
        <v>9631390</v>
      </c>
      <c r="I189" s="200">
        <v>9819458</v>
      </c>
      <c r="J189" s="200">
        <v>9995778</v>
      </c>
      <c r="K189" s="200">
        <v>10170872</v>
      </c>
      <c r="L189" s="200">
        <v>10357064</v>
      </c>
      <c r="M189" s="200">
        <v>10557555</v>
      </c>
      <c r="N189" s="200">
        <v>10758492</v>
      </c>
      <c r="O189" s="200">
        <v>10967380</v>
      </c>
      <c r="P189" s="200">
        <v>11192773</v>
      </c>
      <c r="Q189" s="200">
        <v>11434859</v>
      </c>
      <c r="R189" s="200">
        <v>11695530</v>
      </c>
      <c r="S189" s="200">
        <v>11973174</v>
      </c>
      <c r="T189" s="200">
        <v>12277843</v>
      </c>
      <c r="U189" s="200">
        <v>12602416</v>
      </c>
      <c r="V189" s="200">
        <v>12942771</v>
      </c>
      <c r="W189" s="200">
        <v>13283747</v>
      </c>
      <c r="X189" s="200">
        <v>13615223</v>
      </c>
      <c r="Y189" s="200">
        <v>13944253</v>
      </c>
      <c r="Z189" s="200">
        <v>14271696</v>
      </c>
      <c r="AA189" s="200">
        <v>14609237</v>
      </c>
      <c r="AB189" s="200">
        <v>14959682</v>
      </c>
      <c r="AC189" s="200">
        <v>15318328</v>
      </c>
      <c r="AD189" s="200">
        <v>15695954</v>
      </c>
      <c r="AE189" s="200">
        <v>16087519</v>
      </c>
      <c r="AF189" s="200">
        <v>16485453</v>
      </c>
      <c r="AG189" s="200">
        <v>16892944</v>
      </c>
      <c r="AH189" s="200">
        <v>17344012</v>
      </c>
      <c r="AI189" s="200">
        <v>17806417</v>
      </c>
      <c r="AJ189" s="200">
        <v>18240116</v>
      </c>
      <c r="AK189" s="200">
        <v>18570361</v>
      </c>
      <c r="AL189" s="200">
        <v>18881697</v>
      </c>
      <c r="AM189" s="200">
        <v>19221949</v>
      </c>
      <c r="AN189" s="200">
        <v>19547007</v>
      </c>
      <c r="AO189" s="200">
        <v>19901069</v>
      </c>
      <c r="AP189" s="200">
        <v>20269198</v>
      </c>
      <c r="AQ189" s="200">
        <v>20646215</v>
      </c>
      <c r="AR189" s="200">
        <v>21041578</v>
      </c>
      <c r="AS189" s="200">
        <v>21437978</v>
      </c>
      <c r="AT189" s="200">
        <v>21823886</v>
      </c>
      <c r="AU189" s="200">
        <v>22208079</v>
      </c>
      <c r="AV189" s="200">
        <v>22590088</v>
      </c>
      <c r="AW189" s="200">
        <v>22986615</v>
      </c>
      <c r="AX189" s="200">
        <v>23450481</v>
      </c>
      <c r="AY189" s="200">
        <v>24035320</v>
      </c>
      <c r="AZ189" s="200">
        <v>24697686</v>
      </c>
      <c r="BA189" s="200">
        <v>25375277</v>
      </c>
      <c r="BB189" s="200">
        <v>26013714</v>
      </c>
      <c r="BC189" s="200">
        <v>26565994</v>
      </c>
      <c r="BD189" s="200">
        <v>27072916</v>
      </c>
      <c r="BE189" s="200">
        <v>27617274</v>
      </c>
      <c r="BF189" s="200">
        <v>28225790</v>
      </c>
      <c r="BG189" s="200">
        <v>28907552</v>
      </c>
      <c r="BH189" s="200">
        <v>29621042</v>
      </c>
      <c r="BI189" s="200">
        <v>30309997</v>
      </c>
      <c r="BJ189" s="200">
        <v>30940313</v>
      </c>
      <c r="BK189" s="200">
        <v>31494491</v>
      </c>
      <c r="BL189" s="200">
        <v>32005477</v>
      </c>
      <c r="BM189" s="200">
        <v>32381464</v>
      </c>
      <c r="BN189" s="200">
        <v>32708277</v>
      </c>
      <c r="BO189" s="200">
        <v>33136283</v>
      </c>
    </row>
    <row r="190" spans="1:67" x14ac:dyDescent="0.2">
      <c r="A190" s="200" t="s">
        <v>504</v>
      </c>
      <c r="B190" s="200" t="s">
        <v>505</v>
      </c>
      <c r="C190" s="200" t="s">
        <v>168</v>
      </c>
      <c r="D190" s="200" t="s">
        <v>169</v>
      </c>
      <c r="E190" s="200">
        <v>45954226</v>
      </c>
      <c r="F190" s="200">
        <v>47060915</v>
      </c>
      <c r="G190" s="200">
        <v>48161841</v>
      </c>
      <c r="H190" s="200">
        <v>49325050</v>
      </c>
      <c r="I190" s="200">
        <v>50552592</v>
      </c>
      <c r="J190" s="200">
        <v>51841626</v>
      </c>
      <c r="K190" s="200">
        <v>53199414</v>
      </c>
      <c r="L190" s="200">
        <v>54629793</v>
      </c>
      <c r="M190" s="200">
        <v>56124743</v>
      </c>
      <c r="N190" s="200">
        <v>57676805</v>
      </c>
      <c r="O190" s="200">
        <v>59290872</v>
      </c>
      <c r="P190" s="200">
        <v>60878781</v>
      </c>
      <c r="Q190" s="200">
        <v>62509565</v>
      </c>
      <c r="R190" s="200">
        <v>64285624</v>
      </c>
      <c r="S190" s="200">
        <v>66149169</v>
      </c>
      <c r="T190" s="200">
        <v>68126999</v>
      </c>
      <c r="U190" s="200">
        <v>70230923</v>
      </c>
      <c r="V190" s="200">
        <v>72451105</v>
      </c>
      <c r="W190" s="200">
        <v>74789330</v>
      </c>
      <c r="X190" s="200">
        <v>77407341</v>
      </c>
      <c r="Y190" s="200">
        <v>80624057</v>
      </c>
      <c r="Z190" s="200">
        <v>84270202</v>
      </c>
      <c r="AA190" s="200">
        <v>87828198</v>
      </c>
      <c r="AB190" s="200">
        <v>91080372</v>
      </c>
      <c r="AC190" s="200">
        <v>94003867</v>
      </c>
      <c r="AD190" s="200">
        <v>97121552</v>
      </c>
      <c r="AE190" s="200">
        <v>100618523</v>
      </c>
      <c r="AF190" s="200">
        <v>104251093</v>
      </c>
      <c r="AG190" s="200">
        <v>107967838</v>
      </c>
      <c r="AH190" s="200">
        <v>111670386</v>
      </c>
      <c r="AI190" s="200">
        <v>115414069</v>
      </c>
      <c r="AJ190" s="200">
        <v>119203569</v>
      </c>
      <c r="AK190" s="200">
        <v>122375179</v>
      </c>
      <c r="AL190" s="200">
        <v>125546615</v>
      </c>
      <c r="AM190" s="200">
        <v>129245139</v>
      </c>
      <c r="AN190" s="200">
        <v>133117476</v>
      </c>
      <c r="AO190" s="200">
        <v>137234810</v>
      </c>
      <c r="AP190" s="200">
        <v>141330267</v>
      </c>
      <c r="AQ190" s="200">
        <v>145476106</v>
      </c>
      <c r="AR190" s="200">
        <v>149694462</v>
      </c>
      <c r="AS190" s="200">
        <v>154369924</v>
      </c>
      <c r="AT190" s="200">
        <v>159217727</v>
      </c>
      <c r="AU190" s="200">
        <v>163262807</v>
      </c>
      <c r="AV190" s="200">
        <v>166876680</v>
      </c>
      <c r="AW190" s="200">
        <v>170648620</v>
      </c>
      <c r="AX190" s="200">
        <v>174372098</v>
      </c>
      <c r="AY190" s="200">
        <v>178069984</v>
      </c>
      <c r="AZ190" s="200">
        <v>181924521</v>
      </c>
      <c r="BA190" s="200">
        <v>185931955</v>
      </c>
      <c r="BB190" s="200">
        <v>190123222</v>
      </c>
      <c r="BC190" s="200">
        <v>194454498</v>
      </c>
      <c r="BD190" s="200">
        <v>198602738</v>
      </c>
      <c r="BE190" s="200">
        <v>202205861</v>
      </c>
      <c r="BF190" s="200">
        <v>205337562</v>
      </c>
      <c r="BG190" s="200">
        <v>208251628</v>
      </c>
      <c r="BH190" s="200">
        <v>210969298</v>
      </c>
      <c r="BI190" s="200">
        <v>213524840</v>
      </c>
      <c r="BJ190" s="200">
        <v>216379655</v>
      </c>
      <c r="BK190" s="200">
        <v>219731479</v>
      </c>
      <c r="BL190" s="200">
        <v>223293280</v>
      </c>
      <c r="BM190" s="200">
        <v>227196741</v>
      </c>
      <c r="BN190" s="200">
        <v>231402117</v>
      </c>
      <c r="BO190" s="200">
        <v>235824862</v>
      </c>
    </row>
    <row r="191" spans="1:67" x14ac:dyDescent="0.2">
      <c r="A191" s="200" t="s">
        <v>506</v>
      </c>
      <c r="B191" s="200" t="s">
        <v>507</v>
      </c>
      <c r="C191" s="200" t="s">
        <v>168</v>
      </c>
      <c r="D191" s="200" t="s">
        <v>169</v>
      </c>
      <c r="E191" s="200">
        <v>1126989</v>
      </c>
      <c r="F191" s="200">
        <v>1160832</v>
      </c>
      <c r="G191" s="200">
        <v>1196289</v>
      </c>
      <c r="H191" s="200">
        <v>1233267</v>
      </c>
      <c r="I191" s="200">
        <v>1271461</v>
      </c>
      <c r="J191" s="200">
        <v>1310556</v>
      </c>
      <c r="K191" s="200">
        <v>1350462</v>
      </c>
      <c r="L191" s="200">
        <v>1391072</v>
      </c>
      <c r="M191" s="200">
        <v>1432255</v>
      </c>
      <c r="N191" s="200">
        <v>1473965</v>
      </c>
      <c r="O191" s="200">
        <v>1516188</v>
      </c>
      <c r="P191" s="200">
        <v>1559072</v>
      </c>
      <c r="Q191" s="200">
        <v>1602646</v>
      </c>
      <c r="R191" s="200">
        <v>1646580</v>
      </c>
      <c r="S191" s="200">
        <v>1690676</v>
      </c>
      <c r="T191" s="200">
        <v>1734876</v>
      </c>
      <c r="U191" s="200">
        <v>1779037</v>
      </c>
      <c r="V191" s="200">
        <v>1823146</v>
      </c>
      <c r="W191" s="200">
        <v>1867313</v>
      </c>
      <c r="X191" s="200">
        <v>1911814</v>
      </c>
      <c r="Y191" s="200">
        <v>1956987</v>
      </c>
      <c r="Z191" s="200">
        <v>2003092</v>
      </c>
      <c r="AA191" s="200">
        <v>2050247</v>
      </c>
      <c r="AB191" s="200">
        <v>2098499</v>
      </c>
      <c r="AC191" s="200">
        <v>2147577</v>
      </c>
      <c r="AD191" s="200">
        <v>2197065</v>
      </c>
      <c r="AE191" s="200">
        <v>2246960</v>
      </c>
      <c r="AF191" s="200">
        <v>2297231</v>
      </c>
      <c r="AG191" s="200">
        <v>2347821</v>
      </c>
      <c r="AH191" s="200">
        <v>2398535</v>
      </c>
      <c r="AI191" s="200">
        <v>2449968</v>
      </c>
      <c r="AJ191" s="200">
        <v>2502044</v>
      </c>
      <c r="AK191" s="200">
        <v>2554382</v>
      </c>
      <c r="AL191" s="200">
        <v>2607499</v>
      </c>
      <c r="AM191" s="200">
        <v>2661385</v>
      </c>
      <c r="AN191" s="200">
        <v>2716067</v>
      </c>
      <c r="AO191" s="200">
        <v>2771606</v>
      </c>
      <c r="AP191" s="200">
        <v>2827992</v>
      </c>
      <c r="AQ191" s="200">
        <v>2885177</v>
      </c>
      <c r="AR191" s="200">
        <v>2943120</v>
      </c>
      <c r="AS191" s="200">
        <v>3001731</v>
      </c>
      <c r="AT191" s="200">
        <v>3061024</v>
      </c>
      <c r="AU191" s="200">
        <v>3120990</v>
      </c>
      <c r="AV191" s="200">
        <v>3181608</v>
      </c>
      <c r="AW191" s="200">
        <v>3243311</v>
      </c>
      <c r="AX191" s="200">
        <v>3305868</v>
      </c>
      <c r="AY191" s="200">
        <v>3368573</v>
      </c>
      <c r="AZ191" s="200">
        <v>3431614</v>
      </c>
      <c r="BA191" s="200">
        <v>3495276</v>
      </c>
      <c r="BB191" s="200">
        <v>3559343</v>
      </c>
      <c r="BC191" s="200">
        <v>3623617</v>
      </c>
      <c r="BD191" s="200">
        <v>3688674</v>
      </c>
      <c r="BE191" s="200">
        <v>3754862</v>
      </c>
      <c r="BF191" s="200">
        <v>3821556</v>
      </c>
      <c r="BG191" s="200">
        <v>3888793</v>
      </c>
      <c r="BH191" s="200">
        <v>3957099</v>
      </c>
      <c r="BI191" s="200">
        <v>4026336</v>
      </c>
      <c r="BJ191" s="200">
        <v>4096063</v>
      </c>
      <c r="BK191" s="200">
        <v>4165255</v>
      </c>
      <c r="BL191" s="200">
        <v>4232532</v>
      </c>
      <c r="BM191" s="200">
        <v>4294396</v>
      </c>
      <c r="BN191" s="200">
        <v>4351267</v>
      </c>
      <c r="BO191" s="200">
        <v>4408581</v>
      </c>
    </row>
    <row r="192" spans="1:67" x14ac:dyDescent="0.2">
      <c r="A192" s="200" t="s">
        <v>508</v>
      </c>
      <c r="B192" s="200" t="s">
        <v>509</v>
      </c>
      <c r="C192" s="200" t="s">
        <v>168</v>
      </c>
      <c r="D192" s="200" t="s">
        <v>169</v>
      </c>
      <c r="E192" s="200">
        <v>10172207</v>
      </c>
      <c r="F192" s="200">
        <v>10478096</v>
      </c>
      <c r="G192" s="200">
        <v>10792094</v>
      </c>
      <c r="H192" s="200">
        <v>11112665</v>
      </c>
      <c r="I192" s="200">
        <v>11442301</v>
      </c>
      <c r="J192" s="200">
        <v>11781581</v>
      </c>
      <c r="K192" s="200">
        <v>12127990</v>
      </c>
      <c r="L192" s="200">
        <v>12481626</v>
      </c>
      <c r="M192" s="200">
        <v>12843249</v>
      </c>
      <c r="N192" s="200">
        <v>13213739</v>
      </c>
      <c r="O192" s="200">
        <v>13562371</v>
      </c>
      <c r="P192" s="200">
        <v>13911968</v>
      </c>
      <c r="Q192" s="200">
        <v>14292437</v>
      </c>
      <c r="R192" s="200">
        <v>14674785</v>
      </c>
      <c r="S192" s="200">
        <v>15057175</v>
      </c>
      <c r="T192" s="200">
        <v>15441497</v>
      </c>
      <c r="U192" s="200">
        <v>15826813</v>
      </c>
      <c r="V192" s="200">
        <v>16224613</v>
      </c>
      <c r="W192" s="200">
        <v>16638480</v>
      </c>
      <c r="X192" s="200">
        <v>17059185</v>
      </c>
      <c r="Y192" s="200">
        <v>17492406</v>
      </c>
      <c r="Z192" s="200">
        <v>17932344</v>
      </c>
      <c r="AA192" s="200">
        <v>18374372</v>
      </c>
      <c r="AB192" s="200">
        <v>18826906</v>
      </c>
      <c r="AC192" s="200">
        <v>19285646</v>
      </c>
      <c r="AD192" s="200">
        <v>19746610</v>
      </c>
      <c r="AE192" s="200">
        <v>20208437</v>
      </c>
      <c r="AF192" s="200">
        <v>20671360</v>
      </c>
      <c r="AG192" s="200">
        <v>21143799</v>
      </c>
      <c r="AH192" s="200">
        <v>21624311</v>
      </c>
      <c r="AI192" s="200">
        <v>22109099</v>
      </c>
      <c r="AJ192" s="200">
        <v>22583006</v>
      </c>
      <c r="AK192" s="200">
        <v>23047248</v>
      </c>
      <c r="AL192" s="200">
        <v>23513882</v>
      </c>
      <c r="AM192" s="200">
        <v>23983258</v>
      </c>
      <c r="AN192" s="200">
        <v>24449055</v>
      </c>
      <c r="AO192" s="200">
        <v>24907304</v>
      </c>
      <c r="AP192" s="200">
        <v>25365386</v>
      </c>
      <c r="AQ192" s="200">
        <v>25818226</v>
      </c>
      <c r="AR192" s="200">
        <v>26252239</v>
      </c>
      <c r="AS192" s="200">
        <v>26654439</v>
      </c>
      <c r="AT192" s="200">
        <v>27014909</v>
      </c>
      <c r="AU192" s="200">
        <v>27334503</v>
      </c>
      <c r="AV192" s="200">
        <v>27623341</v>
      </c>
      <c r="AW192" s="200">
        <v>27893911</v>
      </c>
      <c r="AX192" s="200">
        <v>28147267</v>
      </c>
      <c r="AY192" s="200">
        <v>28381078</v>
      </c>
      <c r="AZ192" s="200">
        <v>28600387</v>
      </c>
      <c r="BA192" s="200">
        <v>28806185</v>
      </c>
      <c r="BB192" s="200">
        <v>29009326</v>
      </c>
      <c r="BC192" s="200">
        <v>29229572</v>
      </c>
      <c r="BD192" s="200">
        <v>29477721</v>
      </c>
      <c r="BE192" s="200">
        <v>29749589</v>
      </c>
      <c r="BF192" s="200">
        <v>30038809</v>
      </c>
      <c r="BG192" s="200">
        <v>30353951</v>
      </c>
      <c r="BH192" s="200">
        <v>30711863</v>
      </c>
      <c r="BI192" s="200">
        <v>31132779</v>
      </c>
      <c r="BJ192" s="200">
        <v>31605486</v>
      </c>
      <c r="BK192" s="200">
        <v>32203944</v>
      </c>
      <c r="BL192" s="200">
        <v>32824861</v>
      </c>
      <c r="BM192" s="200">
        <v>33304756</v>
      </c>
      <c r="BN192" s="200">
        <v>33715471</v>
      </c>
      <c r="BO192" s="200">
        <v>34049588</v>
      </c>
    </row>
    <row r="193" spans="1:67" x14ac:dyDescent="0.2">
      <c r="A193" s="200" t="s">
        <v>510</v>
      </c>
      <c r="B193" s="200" t="s">
        <v>511</v>
      </c>
      <c r="C193" s="200" t="s">
        <v>168</v>
      </c>
      <c r="D193" s="200" t="s">
        <v>169</v>
      </c>
      <c r="E193" s="200">
        <v>28486871</v>
      </c>
      <c r="F193" s="200">
        <v>29342411</v>
      </c>
      <c r="G193" s="200">
        <v>30185979</v>
      </c>
      <c r="H193" s="200">
        <v>31043711</v>
      </c>
      <c r="I193" s="200">
        <v>31916622</v>
      </c>
      <c r="J193" s="200">
        <v>32805538</v>
      </c>
      <c r="K193" s="200">
        <v>33704749</v>
      </c>
      <c r="L193" s="200">
        <v>34616857</v>
      </c>
      <c r="M193" s="200">
        <v>35544973</v>
      </c>
      <c r="N193" s="200">
        <v>36477170</v>
      </c>
      <c r="O193" s="200">
        <v>37435586</v>
      </c>
      <c r="P193" s="200">
        <v>38421746</v>
      </c>
      <c r="Q193" s="200">
        <v>39412479</v>
      </c>
      <c r="R193" s="200">
        <v>40406234</v>
      </c>
      <c r="S193" s="200">
        <v>41388324</v>
      </c>
      <c r="T193" s="200">
        <v>42394433</v>
      </c>
      <c r="U193" s="200">
        <v>43474370</v>
      </c>
      <c r="V193" s="200">
        <v>44646518</v>
      </c>
      <c r="W193" s="200">
        <v>45890739</v>
      </c>
      <c r="X193" s="200">
        <v>47154232</v>
      </c>
      <c r="Y193" s="200">
        <v>48419546</v>
      </c>
      <c r="Z193" s="200">
        <v>49679330</v>
      </c>
      <c r="AA193" s="200">
        <v>50938522</v>
      </c>
      <c r="AB193" s="200">
        <v>52219685</v>
      </c>
      <c r="AC193" s="200">
        <v>53514959</v>
      </c>
      <c r="AD193" s="200">
        <v>54812660</v>
      </c>
      <c r="AE193" s="200">
        <v>56109838</v>
      </c>
      <c r="AF193" s="200">
        <v>57415175</v>
      </c>
      <c r="AG193" s="200">
        <v>58755923</v>
      </c>
      <c r="AH193" s="200">
        <v>60127343</v>
      </c>
      <c r="AI193" s="200">
        <v>61558898</v>
      </c>
      <c r="AJ193" s="200">
        <v>63039751</v>
      </c>
      <c r="AK193" s="200">
        <v>64543525</v>
      </c>
      <c r="AL193" s="200">
        <v>66083321</v>
      </c>
      <c r="AM193" s="200">
        <v>67650283</v>
      </c>
      <c r="AN193" s="200">
        <v>69250468</v>
      </c>
      <c r="AO193" s="200">
        <v>70944969</v>
      </c>
      <c r="AP193" s="200">
        <v>72718837</v>
      </c>
      <c r="AQ193" s="200">
        <v>74491918</v>
      </c>
      <c r="AR193" s="200">
        <v>76249064</v>
      </c>
      <c r="AS193" s="200">
        <v>77958223</v>
      </c>
      <c r="AT193" s="200">
        <v>79626086</v>
      </c>
      <c r="AU193" s="200">
        <v>81285572</v>
      </c>
      <c r="AV193" s="200">
        <v>82942837</v>
      </c>
      <c r="AW193" s="200">
        <v>84607501</v>
      </c>
      <c r="AX193" s="200">
        <v>86261250</v>
      </c>
      <c r="AY193" s="200">
        <v>87901835</v>
      </c>
      <c r="AZ193" s="200">
        <v>89561377</v>
      </c>
      <c r="BA193" s="200">
        <v>91252326</v>
      </c>
      <c r="BB193" s="200">
        <v>92946951</v>
      </c>
      <c r="BC193" s="200">
        <v>94636700</v>
      </c>
      <c r="BD193" s="200">
        <v>96337913</v>
      </c>
      <c r="BE193" s="200">
        <v>98032317</v>
      </c>
      <c r="BF193" s="200">
        <v>99700107</v>
      </c>
      <c r="BG193" s="200">
        <v>101325201</v>
      </c>
      <c r="BH193" s="200">
        <v>103031365</v>
      </c>
      <c r="BI193" s="200">
        <v>104875266</v>
      </c>
      <c r="BJ193" s="200">
        <v>106738501</v>
      </c>
      <c r="BK193" s="200">
        <v>108568836</v>
      </c>
      <c r="BL193" s="200">
        <v>110380804</v>
      </c>
      <c r="BM193" s="200">
        <v>112190977</v>
      </c>
      <c r="BN193" s="200">
        <v>113880328</v>
      </c>
      <c r="BO193" s="200">
        <v>115559009</v>
      </c>
    </row>
    <row r="194" spans="1:67" x14ac:dyDescent="0.2">
      <c r="A194" s="200" t="s">
        <v>512</v>
      </c>
      <c r="B194" s="200" t="s">
        <v>513</v>
      </c>
      <c r="C194" s="200" t="s">
        <v>168</v>
      </c>
      <c r="D194" s="200" t="s">
        <v>169</v>
      </c>
      <c r="E194" s="200">
        <v>9446</v>
      </c>
      <c r="F194" s="200">
        <v>9639</v>
      </c>
      <c r="G194" s="200">
        <v>9851</v>
      </c>
      <c r="H194" s="200">
        <v>10076</v>
      </c>
      <c r="I194" s="200">
        <v>10318</v>
      </c>
      <c r="J194" s="200">
        <v>10563</v>
      </c>
      <c r="K194" s="200">
        <v>10813</v>
      </c>
      <c r="L194" s="200">
        <v>10992</v>
      </c>
      <c r="M194" s="200">
        <v>11079</v>
      </c>
      <c r="N194" s="200">
        <v>11159</v>
      </c>
      <c r="O194" s="200">
        <v>11366</v>
      </c>
      <c r="P194" s="200">
        <v>11740</v>
      </c>
      <c r="Q194" s="200">
        <v>12172</v>
      </c>
      <c r="R194" s="200">
        <v>12541</v>
      </c>
      <c r="S194" s="200">
        <v>12662</v>
      </c>
      <c r="T194" s="200">
        <v>12607</v>
      </c>
      <c r="U194" s="200">
        <v>12539</v>
      </c>
      <c r="V194" s="200">
        <v>12463</v>
      </c>
      <c r="W194" s="200">
        <v>12387</v>
      </c>
      <c r="X194" s="200">
        <v>12300</v>
      </c>
      <c r="Y194" s="200">
        <v>12252</v>
      </c>
      <c r="Z194" s="200">
        <v>12386</v>
      </c>
      <c r="AA194" s="200">
        <v>12666</v>
      </c>
      <c r="AB194" s="200">
        <v>12973</v>
      </c>
      <c r="AC194" s="200">
        <v>13299</v>
      </c>
      <c r="AD194" s="200">
        <v>13644</v>
      </c>
      <c r="AE194" s="200">
        <v>13985</v>
      </c>
      <c r="AF194" s="200">
        <v>14309</v>
      </c>
      <c r="AG194" s="200">
        <v>14632</v>
      </c>
      <c r="AH194" s="200">
        <v>14957</v>
      </c>
      <c r="AI194" s="200">
        <v>15293</v>
      </c>
      <c r="AJ194" s="200">
        <v>15640</v>
      </c>
      <c r="AK194" s="200">
        <v>16004</v>
      </c>
      <c r="AL194" s="200">
        <v>16380</v>
      </c>
      <c r="AM194" s="200">
        <v>16770</v>
      </c>
      <c r="AN194" s="200">
        <v>17209</v>
      </c>
      <c r="AO194" s="200">
        <v>17732</v>
      </c>
      <c r="AP194" s="200">
        <v>18297</v>
      </c>
      <c r="AQ194" s="200">
        <v>18852</v>
      </c>
      <c r="AR194" s="200">
        <v>19380</v>
      </c>
      <c r="AS194" s="200">
        <v>19726</v>
      </c>
      <c r="AT194" s="200">
        <v>19828</v>
      </c>
      <c r="AU194" s="200">
        <v>19851</v>
      </c>
      <c r="AV194" s="200">
        <v>19880</v>
      </c>
      <c r="AW194" s="200">
        <v>19907</v>
      </c>
      <c r="AX194" s="200">
        <v>19831</v>
      </c>
      <c r="AY194" s="200">
        <v>19619</v>
      </c>
      <c r="AZ194" s="200">
        <v>19366</v>
      </c>
      <c r="BA194" s="200">
        <v>19102</v>
      </c>
      <c r="BB194" s="200">
        <v>18826</v>
      </c>
      <c r="BC194" s="200">
        <v>18540</v>
      </c>
      <c r="BD194" s="200">
        <v>18240</v>
      </c>
      <c r="BE194" s="200">
        <v>17946</v>
      </c>
      <c r="BF194" s="200">
        <v>17805</v>
      </c>
      <c r="BG194" s="200">
        <v>17796</v>
      </c>
      <c r="BH194" s="200">
        <v>17794</v>
      </c>
      <c r="BI194" s="200">
        <v>17816</v>
      </c>
      <c r="BJ194" s="200">
        <v>17837</v>
      </c>
      <c r="BK194" s="200">
        <v>17864</v>
      </c>
      <c r="BL194" s="200">
        <v>17916</v>
      </c>
      <c r="BM194" s="200">
        <v>17972</v>
      </c>
      <c r="BN194" s="200">
        <v>18024</v>
      </c>
      <c r="BO194" s="200">
        <v>18055</v>
      </c>
    </row>
    <row r="195" spans="1:67" x14ac:dyDescent="0.2">
      <c r="A195" s="200" t="s">
        <v>514</v>
      </c>
      <c r="B195" s="200" t="s">
        <v>515</v>
      </c>
      <c r="C195" s="200" t="s">
        <v>168</v>
      </c>
      <c r="D195" s="200" t="s">
        <v>169</v>
      </c>
      <c r="E195" s="200">
        <v>1985666</v>
      </c>
      <c r="F195" s="200">
        <v>2035672</v>
      </c>
      <c r="G195" s="200">
        <v>2082562</v>
      </c>
      <c r="H195" s="200">
        <v>2129222</v>
      </c>
      <c r="I195" s="200">
        <v>2175409</v>
      </c>
      <c r="J195" s="200">
        <v>2222178</v>
      </c>
      <c r="K195" s="200">
        <v>2271490</v>
      </c>
      <c r="L195" s="200">
        <v>2322647</v>
      </c>
      <c r="M195" s="200">
        <v>2375356</v>
      </c>
      <c r="N195" s="200">
        <v>2430922</v>
      </c>
      <c r="O195" s="200">
        <v>2489059</v>
      </c>
      <c r="P195" s="200">
        <v>2549315</v>
      </c>
      <c r="Q195" s="200">
        <v>2610700</v>
      </c>
      <c r="R195" s="200">
        <v>2672144</v>
      </c>
      <c r="S195" s="200">
        <v>2733313</v>
      </c>
      <c r="T195" s="200">
        <v>2794462</v>
      </c>
      <c r="U195" s="200">
        <v>2855837</v>
      </c>
      <c r="V195" s="200">
        <v>2917572</v>
      </c>
      <c r="W195" s="200">
        <v>2979606</v>
      </c>
      <c r="X195" s="200">
        <v>3041902</v>
      </c>
      <c r="Y195" s="200">
        <v>3104788</v>
      </c>
      <c r="Z195" s="200">
        <v>3169073</v>
      </c>
      <c r="AA195" s="200">
        <v>3235264</v>
      </c>
      <c r="AB195" s="200">
        <v>3303677</v>
      </c>
      <c r="AC195" s="200">
        <v>3374465</v>
      </c>
      <c r="AD195" s="200">
        <v>3447579</v>
      </c>
      <c r="AE195" s="200">
        <v>3522916</v>
      </c>
      <c r="AF195" s="200">
        <v>3600343</v>
      </c>
      <c r="AG195" s="200">
        <v>3679651</v>
      </c>
      <c r="AH195" s="200">
        <v>3764112</v>
      </c>
      <c r="AI195" s="200">
        <v>3864972</v>
      </c>
      <c r="AJ195" s="200">
        <v>3990995</v>
      </c>
      <c r="AK195" s="200">
        <v>4136644</v>
      </c>
      <c r="AL195" s="200">
        <v>4291588</v>
      </c>
      <c r="AM195" s="200">
        <v>4451694</v>
      </c>
      <c r="AN195" s="200">
        <v>4616439</v>
      </c>
      <c r="AO195" s="200">
        <v>4785895</v>
      </c>
      <c r="AP195" s="200">
        <v>4960439</v>
      </c>
      <c r="AQ195" s="200">
        <v>5138829</v>
      </c>
      <c r="AR195" s="200">
        <v>5321388</v>
      </c>
      <c r="AS195" s="200">
        <v>5508297</v>
      </c>
      <c r="AT195" s="200">
        <v>5698489</v>
      </c>
      <c r="AU195" s="200">
        <v>5892596</v>
      </c>
      <c r="AV195" s="200">
        <v>6090980</v>
      </c>
      <c r="AW195" s="200">
        <v>6293166</v>
      </c>
      <c r="AX195" s="200">
        <v>6498818</v>
      </c>
      <c r="AY195" s="200">
        <v>6708217</v>
      </c>
      <c r="AZ195" s="200">
        <v>6921066</v>
      </c>
      <c r="BA195" s="200">
        <v>7137988</v>
      </c>
      <c r="BB195" s="200">
        <v>7358890</v>
      </c>
      <c r="BC195" s="200">
        <v>7583269</v>
      </c>
      <c r="BD195" s="200">
        <v>7806637</v>
      </c>
      <c r="BE195" s="200">
        <v>8026545</v>
      </c>
      <c r="BF195" s="200">
        <v>8245627</v>
      </c>
      <c r="BG195" s="200">
        <v>8464153</v>
      </c>
      <c r="BH195" s="200">
        <v>8682174</v>
      </c>
      <c r="BI195" s="200">
        <v>8899169</v>
      </c>
      <c r="BJ195" s="200">
        <v>9114796</v>
      </c>
      <c r="BK195" s="200">
        <v>9329227</v>
      </c>
      <c r="BL195" s="200">
        <v>9542486</v>
      </c>
      <c r="BM195" s="200">
        <v>9749640</v>
      </c>
      <c r="BN195" s="200">
        <v>9949437</v>
      </c>
      <c r="BO195" s="200">
        <v>10142619</v>
      </c>
    </row>
    <row r="196" spans="1:67" x14ac:dyDescent="0.2">
      <c r="A196" s="200" t="s">
        <v>30</v>
      </c>
      <c r="B196" s="200" t="s">
        <v>516</v>
      </c>
      <c r="C196" s="200" t="s">
        <v>168</v>
      </c>
      <c r="D196" s="200" t="s">
        <v>169</v>
      </c>
      <c r="E196" s="200">
        <v>29637450</v>
      </c>
      <c r="F196" s="200">
        <v>29964000</v>
      </c>
      <c r="G196" s="200">
        <v>30308500</v>
      </c>
      <c r="H196" s="200">
        <v>30712000</v>
      </c>
      <c r="I196" s="200">
        <v>31139450</v>
      </c>
      <c r="J196" s="200">
        <v>31444950</v>
      </c>
      <c r="K196" s="200">
        <v>31681000</v>
      </c>
      <c r="L196" s="200">
        <v>31987155</v>
      </c>
      <c r="M196" s="200">
        <v>32294655</v>
      </c>
      <c r="N196" s="200">
        <v>32548300</v>
      </c>
      <c r="O196" s="200">
        <v>32664300</v>
      </c>
      <c r="P196" s="200">
        <v>32783500</v>
      </c>
      <c r="Q196" s="200">
        <v>33055650</v>
      </c>
      <c r="R196" s="200">
        <v>33357200</v>
      </c>
      <c r="S196" s="200">
        <v>33678899</v>
      </c>
      <c r="T196" s="200">
        <v>34015199</v>
      </c>
      <c r="U196" s="200">
        <v>34356300</v>
      </c>
      <c r="V196" s="200">
        <v>34689050</v>
      </c>
      <c r="W196" s="200">
        <v>34965600</v>
      </c>
      <c r="X196" s="200">
        <v>35247217</v>
      </c>
      <c r="Y196" s="200">
        <v>35574150</v>
      </c>
      <c r="Z196" s="200">
        <v>35898587</v>
      </c>
      <c r="AA196" s="200">
        <v>36230481</v>
      </c>
      <c r="AB196" s="200">
        <v>36571808</v>
      </c>
      <c r="AC196" s="200">
        <v>36904134</v>
      </c>
      <c r="AD196" s="200">
        <v>37201885</v>
      </c>
      <c r="AE196" s="200">
        <v>37456119</v>
      </c>
      <c r="AF196" s="200">
        <v>37668045</v>
      </c>
      <c r="AG196" s="200">
        <v>37824487</v>
      </c>
      <c r="AH196" s="200">
        <v>37961529</v>
      </c>
      <c r="AI196" s="200">
        <v>38110782</v>
      </c>
      <c r="AJ196" s="200">
        <v>38246193</v>
      </c>
      <c r="AK196" s="200">
        <v>38363667</v>
      </c>
      <c r="AL196" s="200">
        <v>38461408</v>
      </c>
      <c r="AM196" s="200">
        <v>38542652</v>
      </c>
      <c r="AN196" s="200">
        <v>38594998</v>
      </c>
      <c r="AO196" s="200">
        <v>38624370</v>
      </c>
      <c r="AP196" s="200">
        <v>38649660</v>
      </c>
      <c r="AQ196" s="200">
        <v>38663481</v>
      </c>
      <c r="AR196" s="200">
        <v>38660271</v>
      </c>
      <c r="AS196" s="200">
        <v>38258629</v>
      </c>
      <c r="AT196" s="200">
        <v>38248076</v>
      </c>
      <c r="AU196" s="200">
        <v>38230364</v>
      </c>
      <c r="AV196" s="200">
        <v>38204570</v>
      </c>
      <c r="AW196" s="200">
        <v>38182222</v>
      </c>
      <c r="AX196" s="200">
        <v>38165445</v>
      </c>
      <c r="AY196" s="200">
        <v>38141267</v>
      </c>
      <c r="AZ196" s="200">
        <v>38120560</v>
      </c>
      <c r="BA196" s="200">
        <v>38125759</v>
      </c>
      <c r="BB196" s="200">
        <v>38151603</v>
      </c>
      <c r="BC196" s="200">
        <v>38042794</v>
      </c>
      <c r="BD196" s="200">
        <v>38063255</v>
      </c>
      <c r="BE196" s="200">
        <v>38063164</v>
      </c>
      <c r="BF196" s="200">
        <v>38040196</v>
      </c>
      <c r="BG196" s="200">
        <v>38011735</v>
      </c>
      <c r="BH196" s="200">
        <v>37986412</v>
      </c>
      <c r="BI196" s="200">
        <v>37970087</v>
      </c>
      <c r="BJ196" s="200">
        <v>37974826</v>
      </c>
      <c r="BK196" s="200">
        <v>37974750</v>
      </c>
      <c r="BL196" s="200">
        <v>37965475</v>
      </c>
      <c r="BM196" s="200">
        <v>37899070</v>
      </c>
      <c r="BN196" s="200">
        <v>37747124</v>
      </c>
      <c r="BO196" s="200">
        <v>37561599</v>
      </c>
    </row>
    <row r="197" spans="1:67" x14ac:dyDescent="0.2">
      <c r="A197" s="200" t="s">
        <v>517</v>
      </c>
      <c r="B197" s="200" t="s">
        <v>518</v>
      </c>
      <c r="C197" s="200" t="s">
        <v>168</v>
      </c>
      <c r="D197" s="200" t="s">
        <v>169</v>
      </c>
      <c r="E197" s="200">
        <v>188484894</v>
      </c>
      <c r="F197" s="200">
        <v>192890980</v>
      </c>
      <c r="G197" s="200">
        <v>197549304</v>
      </c>
      <c r="H197" s="200">
        <v>202413011</v>
      </c>
      <c r="I197" s="200">
        <v>207480357</v>
      </c>
      <c r="J197" s="200">
        <v>212742196</v>
      </c>
      <c r="K197" s="200">
        <v>218153165</v>
      </c>
      <c r="L197" s="200">
        <v>223721654</v>
      </c>
      <c r="M197" s="200">
        <v>229504001</v>
      </c>
      <c r="N197" s="200">
        <v>235497996</v>
      </c>
      <c r="O197" s="200">
        <v>241726476</v>
      </c>
      <c r="P197" s="200">
        <v>248182949</v>
      </c>
      <c r="Q197" s="200">
        <v>254807021</v>
      </c>
      <c r="R197" s="200">
        <v>261772896</v>
      </c>
      <c r="S197" s="200">
        <v>269215218</v>
      </c>
      <c r="T197" s="200">
        <v>277019356</v>
      </c>
      <c r="U197" s="200">
        <v>285016249</v>
      </c>
      <c r="V197" s="200">
        <v>293346289</v>
      </c>
      <c r="W197" s="200">
        <v>302442287</v>
      </c>
      <c r="X197" s="200">
        <v>311978056</v>
      </c>
      <c r="Y197" s="200">
        <v>320890339</v>
      </c>
      <c r="Z197" s="200">
        <v>328651565</v>
      </c>
      <c r="AA197" s="200">
        <v>336918508</v>
      </c>
      <c r="AB197" s="200">
        <v>346223339</v>
      </c>
      <c r="AC197" s="200">
        <v>356024795</v>
      </c>
      <c r="AD197" s="200">
        <v>366116135</v>
      </c>
      <c r="AE197" s="200">
        <v>376136620</v>
      </c>
      <c r="AF197" s="200">
        <v>386270164</v>
      </c>
      <c r="AG197" s="200">
        <v>396251031</v>
      </c>
      <c r="AH197" s="200">
        <v>406731853</v>
      </c>
      <c r="AI197" s="200">
        <v>417144782</v>
      </c>
      <c r="AJ197" s="200">
        <v>427363888</v>
      </c>
      <c r="AK197" s="200">
        <v>439447569</v>
      </c>
      <c r="AL197" s="200">
        <v>453282283</v>
      </c>
      <c r="AM197" s="200">
        <v>468345219</v>
      </c>
      <c r="AN197" s="200">
        <v>483031809</v>
      </c>
      <c r="AO197" s="200">
        <v>495937962</v>
      </c>
      <c r="AP197" s="200">
        <v>508962926</v>
      </c>
      <c r="AQ197" s="200">
        <v>523022619</v>
      </c>
      <c r="AR197" s="200">
        <v>537918075</v>
      </c>
      <c r="AS197" s="200">
        <v>553089230</v>
      </c>
      <c r="AT197" s="200">
        <v>568734640</v>
      </c>
      <c r="AU197" s="200">
        <v>586023563</v>
      </c>
      <c r="AV197" s="200">
        <v>604077372</v>
      </c>
      <c r="AW197" s="200">
        <v>621974508</v>
      </c>
      <c r="AX197" s="200">
        <v>640493810</v>
      </c>
      <c r="AY197" s="200">
        <v>659115651</v>
      </c>
      <c r="AZ197" s="200">
        <v>677333522</v>
      </c>
      <c r="BA197" s="200">
        <v>697003893</v>
      </c>
      <c r="BB197" s="200">
        <v>718121906</v>
      </c>
      <c r="BC197" s="200">
        <v>739525992</v>
      </c>
      <c r="BD197" s="200">
        <v>761717101</v>
      </c>
      <c r="BE197" s="200">
        <v>784822780</v>
      </c>
      <c r="BF197" s="200">
        <v>808542070</v>
      </c>
      <c r="BG197" s="200">
        <v>832469778</v>
      </c>
      <c r="BH197" s="200">
        <v>856420253</v>
      </c>
      <c r="BI197" s="200">
        <v>880891473</v>
      </c>
      <c r="BJ197" s="200">
        <v>905987912</v>
      </c>
      <c r="BK197" s="200">
        <v>931467165</v>
      </c>
      <c r="BL197" s="200">
        <v>957503246</v>
      </c>
      <c r="BM197" s="200">
        <v>984213438</v>
      </c>
      <c r="BN197" s="200">
        <v>1011043183</v>
      </c>
      <c r="BO197" s="200">
        <v>1038012552</v>
      </c>
    </row>
    <row r="198" spans="1:67" x14ac:dyDescent="0.2">
      <c r="A198" s="200" t="s">
        <v>519</v>
      </c>
      <c r="B198" s="200" t="s">
        <v>520</v>
      </c>
      <c r="C198" s="200" t="s">
        <v>168</v>
      </c>
      <c r="D198" s="200" t="s">
        <v>169</v>
      </c>
      <c r="E198" s="200">
        <v>2358000</v>
      </c>
      <c r="F198" s="200">
        <v>2399722</v>
      </c>
      <c r="G198" s="200">
        <v>2450322</v>
      </c>
      <c r="H198" s="200">
        <v>2504530</v>
      </c>
      <c r="I198" s="200">
        <v>2554066</v>
      </c>
      <c r="J198" s="200">
        <v>2594000</v>
      </c>
      <c r="K198" s="200">
        <v>2624995</v>
      </c>
      <c r="L198" s="200">
        <v>2645674</v>
      </c>
      <c r="M198" s="200">
        <v>2662064</v>
      </c>
      <c r="N198" s="200">
        <v>2684150</v>
      </c>
      <c r="O198" s="200">
        <v>2718000</v>
      </c>
      <c r="P198" s="200">
        <v>2762190</v>
      </c>
      <c r="Q198" s="200">
        <v>2817256</v>
      </c>
      <c r="R198" s="200">
        <v>2878786</v>
      </c>
      <c r="S198" s="200">
        <v>2939299</v>
      </c>
      <c r="T198" s="200">
        <v>2994000</v>
      </c>
      <c r="U198" s="200">
        <v>3043854</v>
      </c>
      <c r="V198" s="200">
        <v>3088690</v>
      </c>
      <c r="W198" s="200">
        <v>3129421</v>
      </c>
      <c r="X198" s="200">
        <v>3168088</v>
      </c>
      <c r="Y198" s="200">
        <v>3206000</v>
      </c>
      <c r="Z198" s="200">
        <v>3242552</v>
      </c>
      <c r="AA198" s="200">
        <v>3277453</v>
      </c>
      <c r="AB198" s="200">
        <v>3311138</v>
      </c>
      <c r="AC198" s="200">
        <v>3344190</v>
      </c>
      <c r="AD198" s="200">
        <v>3377000</v>
      </c>
      <c r="AE198" s="200">
        <v>3409554</v>
      </c>
      <c r="AF198" s="200">
        <v>3441850</v>
      </c>
      <c r="AG198" s="200">
        <v>3473898</v>
      </c>
      <c r="AH198" s="200">
        <v>3505650</v>
      </c>
      <c r="AI198" s="200">
        <v>3537000</v>
      </c>
      <c r="AJ198" s="200">
        <v>3562110</v>
      </c>
      <c r="AK198" s="200">
        <v>3585176</v>
      </c>
      <c r="AL198" s="200">
        <v>3615497</v>
      </c>
      <c r="AM198" s="200">
        <v>3649237</v>
      </c>
      <c r="AN198" s="200">
        <v>3683103</v>
      </c>
      <c r="AO198" s="200">
        <v>3724655</v>
      </c>
      <c r="AP198" s="200">
        <v>3759430</v>
      </c>
      <c r="AQ198" s="200">
        <v>3781101</v>
      </c>
      <c r="AR198" s="200">
        <v>3800081</v>
      </c>
      <c r="AS198" s="200">
        <v>3810605</v>
      </c>
      <c r="AT198" s="200">
        <v>3818774</v>
      </c>
      <c r="AU198" s="200">
        <v>3823701</v>
      </c>
      <c r="AV198" s="200">
        <v>3826095</v>
      </c>
      <c r="AW198" s="200">
        <v>3826878</v>
      </c>
      <c r="AX198" s="200">
        <v>3821362</v>
      </c>
      <c r="AY198" s="200">
        <v>3805214</v>
      </c>
      <c r="AZ198" s="200">
        <v>3782995</v>
      </c>
      <c r="BA198" s="200">
        <v>3760866</v>
      </c>
      <c r="BB198" s="200">
        <v>3740410</v>
      </c>
      <c r="BC198" s="200">
        <v>3721525</v>
      </c>
      <c r="BD198" s="200">
        <v>3678732</v>
      </c>
      <c r="BE198" s="200">
        <v>3634488</v>
      </c>
      <c r="BF198" s="200">
        <v>3593077</v>
      </c>
      <c r="BG198" s="200">
        <v>3534874</v>
      </c>
      <c r="BH198" s="200">
        <v>3473232</v>
      </c>
      <c r="BI198" s="200">
        <v>3406672</v>
      </c>
      <c r="BJ198" s="200">
        <v>3325286</v>
      </c>
      <c r="BK198" s="200">
        <v>3193354</v>
      </c>
      <c r="BL198" s="200">
        <v>3193694</v>
      </c>
      <c r="BM198" s="200">
        <v>3281557</v>
      </c>
      <c r="BN198" s="200">
        <v>3262693</v>
      </c>
      <c r="BO198" s="200">
        <v>3221789</v>
      </c>
    </row>
    <row r="199" spans="1:67" x14ac:dyDescent="0.2">
      <c r="A199" s="200" t="s">
        <v>732</v>
      </c>
      <c r="B199" s="200" t="s">
        <v>521</v>
      </c>
      <c r="C199" s="200" t="s">
        <v>168</v>
      </c>
      <c r="D199" s="200" t="s">
        <v>169</v>
      </c>
      <c r="E199" s="200">
        <v>11655666</v>
      </c>
      <c r="F199" s="200">
        <v>11916515</v>
      </c>
      <c r="G199" s="200">
        <v>12180505</v>
      </c>
      <c r="H199" s="200">
        <v>12475236</v>
      </c>
      <c r="I199" s="200">
        <v>12787523</v>
      </c>
      <c r="J199" s="200">
        <v>13105946</v>
      </c>
      <c r="K199" s="200">
        <v>13444048</v>
      </c>
      <c r="L199" s="200">
        <v>13821409</v>
      </c>
      <c r="M199" s="200">
        <v>14216305</v>
      </c>
      <c r="N199" s="200">
        <v>14605481</v>
      </c>
      <c r="O199" s="200">
        <v>14996879</v>
      </c>
      <c r="P199" s="200">
        <v>15381626</v>
      </c>
      <c r="Q199" s="200">
        <v>15768363</v>
      </c>
      <c r="R199" s="200">
        <v>16128122</v>
      </c>
      <c r="S199" s="200">
        <v>16437002</v>
      </c>
      <c r="T199" s="200">
        <v>16723252</v>
      </c>
      <c r="U199" s="200">
        <v>16987170</v>
      </c>
      <c r="V199" s="200">
        <v>17231389</v>
      </c>
      <c r="W199" s="200">
        <v>17472094</v>
      </c>
      <c r="X199" s="200">
        <v>17719172</v>
      </c>
      <c r="Y199" s="200">
        <v>17973650</v>
      </c>
      <c r="Z199" s="200">
        <v>18235202</v>
      </c>
      <c r="AA199" s="200">
        <v>18502087</v>
      </c>
      <c r="AB199" s="200">
        <v>18771363</v>
      </c>
      <c r="AC199" s="200">
        <v>19045154</v>
      </c>
      <c r="AD199" s="200">
        <v>19325487</v>
      </c>
      <c r="AE199" s="200">
        <v>19613038</v>
      </c>
      <c r="AF199" s="200">
        <v>19903893</v>
      </c>
      <c r="AG199" s="200">
        <v>20197464</v>
      </c>
      <c r="AH199" s="200">
        <v>20494965</v>
      </c>
      <c r="AI199" s="200">
        <v>20799523</v>
      </c>
      <c r="AJ199" s="200">
        <v>21115534</v>
      </c>
      <c r="AK199" s="200">
        <v>21439991</v>
      </c>
      <c r="AL199" s="200">
        <v>21773017</v>
      </c>
      <c r="AM199" s="200">
        <v>22105225</v>
      </c>
      <c r="AN199" s="200">
        <v>22385536</v>
      </c>
      <c r="AO199" s="200">
        <v>22614347</v>
      </c>
      <c r="AP199" s="200">
        <v>22827373</v>
      </c>
      <c r="AQ199" s="200">
        <v>23023636</v>
      </c>
      <c r="AR199" s="200">
        <v>23204498</v>
      </c>
      <c r="AS199" s="200">
        <v>23367059</v>
      </c>
      <c r="AT199" s="200">
        <v>23512522</v>
      </c>
      <c r="AU199" s="200">
        <v>23638411</v>
      </c>
      <c r="AV199" s="200">
        <v>23781707</v>
      </c>
      <c r="AW199" s="200">
        <v>23948930</v>
      </c>
      <c r="AX199" s="200">
        <v>24100982</v>
      </c>
      <c r="AY199" s="200">
        <v>24235761</v>
      </c>
      <c r="AZ199" s="200">
        <v>24356506</v>
      </c>
      <c r="BA199" s="200">
        <v>24469047</v>
      </c>
      <c r="BB199" s="200">
        <v>24581509</v>
      </c>
      <c r="BC199" s="200">
        <v>24686435</v>
      </c>
      <c r="BD199" s="200">
        <v>24783789</v>
      </c>
      <c r="BE199" s="200">
        <v>24887770</v>
      </c>
      <c r="BF199" s="200">
        <v>25001819</v>
      </c>
      <c r="BG199" s="200">
        <v>25126131</v>
      </c>
      <c r="BH199" s="200">
        <v>25258015</v>
      </c>
      <c r="BI199" s="200">
        <v>25389611</v>
      </c>
      <c r="BJ199" s="200">
        <v>25516321</v>
      </c>
      <c r="BK199" s="200">
        <v>25638149</v>
      </c>
      <c r="BL199" s="200">
        <v>25755441</v>
      </c>
      <c r="BM199" s="200">
        <v>25867467</v>
      </c>
      <c r="BN199" s="200">
        <v>25971909</v>
      </c>
      <c r="BO199" s="200">
        <v>26069416</v>
      </c>
    </row>
    <row r="200" spans="1:67" x14ac:dyDescent="0.2">
      <c r="A200" s="200" t="s">
        <v>35</v>
      </c>
      <c r="B200" s="200" t="s">
        <v>522</v>
      </c>
      <c r="C200" s="200" t="s">
        <v>168</v>
      </c>
      <c r="D200" s="200" t="s">
        <v>169</v>
      </c>
      <c r="E200" s="200">
        <v>8857716</v>
      </c>
      <c r="F200" s="200">
        <v>8929316</v>
      </c>
      <c r="G200" s="200">
        <v>8993985</v>
      </c>
      <c r="H200" s="200">
        <v>9030355</v>
      </c>
      <c r="I200" s="200">
        <v>9035365</v>
      </c>
      <c r="J200" s="200">
        <v>8998595</v>
      </c>
      <c r="K200" s="200">
        <v>8930990</v>
      </c>
      <c r="L200" s="200">
        <v>8874520</v>
      </c>
      <c r="M200" s="200">
        <v>8836650</v>
      </c>
      <c r="N200" s="200">
        <v>8757705</v>
      </c>
      <c r="O200" s="200">
        <v>8680431</v>
      </c>
      <c r="P200" s="200">
        <v>8643756</v>
      </c>
      <c r="Q200" s="200">
        <v>8630430</v>
      </c>
      <c r="R200" s="200">
        <v>8633100</v>
      </c>
      <c r="S200" s="200">
        <v>8754365</v>
      </c>
      <c r="T200" s="200">
        <v>9093470</v>
      </c>
      <c r="U200" s="200">
        <v>9355810</v>
      </c>
      <c r="V200" s="200">
        <v>9455675</v>
      </c>
      <c r="W200" s="200">
        <v>9558250</v>
      </c>
      <c r="X200" s="200">
        <v>9661265</v>
      </c>
      <c r="Y200" s="200">
        <v>9766312</v>
      </c>
      <c r="Z200" s="200">
        <v>9851362</v>
      </c>
      <c r="AA200" s="200">
        <v>9911771</v>
      </c>
      <c r="AB200" s="200">
        <v>9957865</v>
      </c>
      <c r="AC200" s="200">
        <v>9996232</v>
      </c>
      <c r="AD200" s="200">
        <v>10023613</v>
      </c>
      <c r="AE200" s="200">
        <v>10032734</v>
      </c>
      <c r="AF200" s="200">
        <v>10030031</v>
      </c>
      <c r="AG200" s="200">
        <v>10019610</v>
      </c>
      <c r="AH200" s="200">
        <v>10005000</v>
      </c>
      <c r="AI200" s="200">
        <v>9983218</v>
      </c>
      <c r="AJ200" s="200">
        <v>9960235</v>
      </c>
      <c r="AK200" s="200">
        <v>9952494</v>
      </c>
      <c r="AL200" s="200">
        <v>9964675</v>
      </c>
      <c r="AM200" s="200">
        <v>9991525</v>
      </c>
      <c r="AN200" s="200">
        <v>10026176</v>
      </c>
      <c r="AO200" s="200">
        <v>10063945</v>
      </c>
      <c r="AP200" s="200">
        <v>10108977</v>
      </c>
      <c r="AQ200" s="200">
        <v>10160196</v>
      </c>
      <c r="AR200" s="200">
        <v>10217828</v>
      </c>
      <c r="AS200" s="200">
        <v>10289898</v>
      </c>
      <c r="AT200" s="200">
        <v>10362722</v>
      </c>
      <c r="AU200" s="200">
        <v>10419631</v>
      </c>
      <c r="AV200" s="200">
        <v>10458821</v>
      </c>
      <c r="AW200" s="200">
        <v>10483861</v>
      </c>
      <c r="AX200" s="200">
        <v>10503330</v>
      </c>
      <c r="AY200" s="200">
        <v>10522288</v>
      </c>
      <c r="AZ200" s="200">
        <v>10542964</v>
      </c>
      <c r="BA200" s="200">
        <v>10558177</v>
      </c>
      <c r="BB200" s="200">
        <v>10568247</v>
      </c>
      <c r="BC200" s="200">
        <v>10573100</v>
      </c>
      <c r="BD200" s="200">
        <v>10557560</v>
      </c>
      <c r="BE200" s="200">
        <v>10514844</v>
      </c>
      <c r="BF200" s="200">
        <v>10457295</v>
      </c>
      <c r="BG200" s="200">
        <v>10401062</v>
      </c>
      <c r="BH200" s="200">
        <v>10358076</v>
      </c>
      <c r="BI200" s="200">
        <v>10325452</v>
      </c>
      <c r="BJ200" s="200">
        <v>10300300</v>
      </c>
      <c r="BK200" s="200">
        <v>10283822</v>
      </c>
      <c r="BL200" s="200">
        <v>10286263</v>
      </c>
      <c r="BM200" s="200">
        <v>10297081</v>
      </c>
      <c r="BN200" s="200">
        <v>10325147</v>
      </c>
      <c r="BO200" s="200">
        <v>10379007</v>
      </c>
    </row>
    <row r="201" spans="1:67" x14ac:dyDescent="0.2">
      <c r="A201" s="200" t="s">
        <v>523</v>
      </c>
      <c r="B201" s="200" t="s">
        <v>524</v>
      </c>
      <c r="C201" s="200" t="s">
        <v>168</v>
      </c>
      <c r="D201" s="200" t="s">
        <v>169</v>
      </c>
      <c r="E201" s="200">
        <v>1894829</v>
      </c>
      <c r="F201" s="200">
        <v>1941208</v>
      </c>
      <c r="G201" s="200">
        <v>1989376</v>
      </c>
      <c r="H201" s="200">
        <v>2039390</v>
      </c>
      <c r="I201" s="200">
        <v>2090840</v>
      </c>
      <c r="J201" s="200">
        <v>2143153</v>
      </c>
      <c r="K201" s="200">
        <v>2195955</v>
      </c>
      <c r="L201" s="200">
        <v>2248882</v>
      </c>
      <c r="M201" s="200">
        <v>2301887</v>
      </c>
      <c r="N201" s="200">
        <v>2355122</v>
      </c>
      <c r="O201" s="200">
        <v>2408787</v>
      </c>
      <c r="P201" s="200">
        <v>2463777</v>
      </c>
      <c r="Q201" s="200">
        <v>2521508</v>
      </c>
      <c r="R201" s="200">
        <v>2583160</v>
      </c>
      <c r="S201" s="200">
        <v>2648082</v>
      </c>
      <c r="T201" s="200">
        <v>2714664</v>
      </c>
      <c r="U201" s="200">
        <v>2782624</v>
      </c>
      <c r="V201" s="200">
        <v>2852430</v>
      </c>
      <c r="W201" s="200">
        <v>2924370</v>
      </c>
      <c r="X201" s="200">
        <v>2999415</v>
      </c>
      <c r="Y201" s="200">
        <v>3078912</v>
      </c>
      <c r="Z201" s="200">
        <v>3163299</v>
      </c>
      <c r="AA201" s="200">
        <v>3251678</v>
      </c>
      <c r="AB201" s="200">
        <v>3343276</v>
      </c>
      <c r="AC201" s="200">
        <v>3437892</v>
      </c>
      <c r="AD201" s="200">
        <v>3535498</v>
      </c>
      <c r="AE201" s="200">
        <v>3636027</v>
      </c>
      <c r="AF201" s="200">
        <v>3739050</v>
      </c>
      <c r="AG201" s="200">
        <v>3844437</v>
      </c>
      <c r="AH201" s="200">
        <v>3951288</v>
      </c>
      <c r="AI201" s="200">
        <v>4059195</v>
      </c>
      <c r="AJ201" s="200">
        <v>4167996</v>
      </c>
      <c r="AK201" s="200">
        <v>4277051</v>
      </c>
      <c r="AL201" s="200">
        <v>4386202</v>
      </c>
      <c r="AM201" s="200">
        <v>4495301</v>
      </c>
      <c r="AN201" s="200">
        <v>4603917</v>
      </c>
      <c r="AO201" s="200">
        <v>4711655</v>
      </c>
      <c r="AP201" s="200">
        <v>4818289</v>
      </c>
      <c r="AQ201" s="200">
        <v>4923449</v>
      </c>
      <c r="AR201" s="200">
        <v>5026031</v>
      </c>
      <c r="AS201" s="200">
        <v>5123819</v>
      </c>
      <c r="AT201" s="200">
        <v>5211541</v>
      </c>
      <c r="AU201" s="200">
        <v>5286512</v>
      </c>
      <c r="AV201" s="200">
        <v>5353254</v>
      </c>
      <c r="AW201" s="200">
        <v>5416324</v>
      </c>
      <c r="AX201" s="200">
        <v>5476878</v>
      </c>
      <c r="AY201" s="200">
        <v>5534675</v>
      </c>
      <c r="AZ201" s="200">
        <v>5590145</v>
      </c>
      <c r="BA201" s="200">
        <v>5645148</v>
      </c>
      <c r="BB201" s="200">
        <v>5702574</v>
      </c>
      <c r="BC201" s="200">
        <v>5768613</v>
      </c>
      <c r="BD201" s="200">
        <v>5843939</v>
      </c>
      <c r="BE201" s="200">
        <v>5923322</v>
      </c>
      <c r="BF201" s="200">
        <v>6005652</v>
      </c>
      <c r="BG201" s="200">
        <v>6090721</v>
      </c>
      <c r="BH201" s="200">
        <v>6177950</v>
      </c>
      <c r="BI201" s="200">
        <v>6266615</v>
      </c>
      <c r="BJ201" s="200">
        <v>6355404</v>
      </c>
      <c r="BK201" s="200">
        <v>6443328</v>
      </c>
      <c r="BL201" s="200">
        <v>6530026</v>
      </c>
      <c r="BM201" s="200">
        <v>6618695</v>
      </c>
      <c r="BN201" s="200">
        <v>6703799</v>
      </c>
      <c r="BO201" s="200">
        <v>6780744</v>
      </c>
    </row>
    <row r="202" spans="1:67" x14ac:dyDescent="0.2">
      <c r="A202" s="200" t="s">
        <v>525</v>
      </c>
      <c r="B202" s="200" t="s">
        <v>526</v>
      </c>
      <c r="C202" s="200" t="s">
        <v>168</v>
      </c>
      <c r="D202" s="200" t="s">
        <v>169</v>
      </c>
      <c r="AI202" s="200">
        <v>1978248</v>
      </c>
      <c r="AJ202" s="200">
        <v>2068845</v>
      </c>
      <c r="AK202" s="200">
        <v>2163591</v>
      </c>
      <c r="AL202" s="200">
        <v>2262676</v>
      </c>
      <c r="AM202" s="200">
        <v>2366298</v>
      </c>
      <c r="AN202" s="200">
        <v>2474666</v>
      </c>
      <c r="AO202" s="200">
        <v>2587997</v>
      </c>
      <c r="AP202" s="200">
        <v>2706518</v>
      </c>
      <c r="AQ202" s="200">
        <v>2776568</v>
      </c>
      <c r="AR202" s="200">
        <v>2848431</v>
      </c>
      <c r="AS202" s="200">
        <v>2922153</v>
      </c>
      <c r="AT202" s="200">
        <v>2997784</v>
      </c>
      <c r="AU202" s="200">
        <v>3075373</v>
      </c>
      <c r="AV202" s="200">
        <v>3154969</v>
      </c>
      <c r="AW202" s="200">
        <v>3236626</v>
      </c>
      <c r="AX202" s="200">
        <v>3320396</v>
      </c>
      <c r="AY202" s="200">
        <v>3406334</v>
      </c>
      <c r="AZ202" s="200">
        <v>3494496</v>
      </c>
      <c r="BA202" s="200">
        <v>3591977</v>
      </c>
      <c r="BB202" s="200">
        <v>3689099</v>
      </c>
      <c r="BC202" s="200">
        <v>3786161</v>
      </c>
      <c r="BD202" s="200">
        <v>3882986</v>
      </c>
      <c r="BE202" s="200">
        <v>3979998</v>
      </c>
      <c r="BF202" s="200">
        <v>4076708</v>
      </c>
      <c r="BG202" s="200">
        <v>4173398</v>
      </c>
      <c r="BH202" s="200">
        <v>4270092</v>
      </c>
      <c r="BI202" s="200">
        <v>4367088</v>
      </c>
      <c r="BJ202" s="200">
        <v>4454805</v>
      </c>
      <c r="BK202" s="200">
        <v>4569087</v>
      </c>
      <c r="BL202" s="200">
        <v>4685306</v>
      </c>
      <c r="BM202" s="200">
        <v>4803269</v>
      </c>
      <c r="BN202" s="200">
        <v>4922749</v>
      </c>
      <c r="BO202" s="200">
        <v>5043612</v>
      </c>
    </row>
    <row r="203" spans="1:67" x14ac:dyDescent="0.2">
      <c r="A203" s="200" t="s">
        <v>527</v>
      </c>
      <c r="B203" s="200" t="s">
        <v>528</v>
      </c>
      <c r="C203" s="200" t="s">
        <v>168</v>
      </c>
      <c r="D203" s="200" t="s">
        <v>169</v>
      </c>
      <c r="E203" s="200">
        <v>905537</v>
      </c>
      <c r="F203" s="200">
        <v>932520</v>
      </c>
      <c r="G203" s="200">
        <v>960258</v>
      </c>
      <c r="H203" s="200">
        <v>988767</v>
      </c>
      <c r="I203" s="200">
        <v>1017629</v>
      </c>
      <c r="J203" s="200">
        <v>1046929</v>
      </c>
      <c r="K203" s="200">
        <v>1075580</v>
      </c>
      <c r="L203" s="200">
        <v>1102445</v>
      </c>
      <c r="M203" s="200">
        <v>1128479</v>
      </c>
      <c r="N203" s="200">
        <v>1154784</v>
      </c>
      <c r="O203" s="200">
        <v>1180979</v>
      </c>
      <c r="P203" s="200">
        <v>1206288</v>
      </c>
      <c r="Q203" s="200">
        <v>1230989</v>
      </c>
      <c r="R203" s="200">
        <v>1255419</v>
      </c>
      <c r="S203" s="200">
        <v>1280025</v>
      </c>
      <c r="T203" s="200">
        <v>1305437</v>
      </c>
      <c r="U203" s="200">
        <v>1332485</v>
      </c>
      <c r="V203" s="200">
        <v>1361037</v>
      </c>
      <c r="W203" s="200">
        <v>1390769</v>
      </c>
      <c r="X203" s="200">
        <v>1422213</v>
      </c>
      <c r="Y203" s="200">
        <v>1454737</v>
      </c>
      <c r="Z203" s="200">
        <v>1487956</v>
      </c>
      <c r="AA203" s="200">
        <v>1521474</v>
      </c>
      <c r="AB203" s="200">
        <v>1555359</v>
      </c>
      <c r="AC203" s="200">
        <v>1590087</v>
      </c>
      <c r="AD203" s="200">
        <v>1625232</v>
      </c>
      <c r="AE203" s="200">
        <v>1659314</v>
      </c>
      <c r="AF203" s="200">
        <v>1691381</v>
      </c>
      <c r="AG203" s="200">
        <v>1721273</v>
      </c>
      <c r="AH203" s="200">
        <v>1749210</v>
      </c>
      <c r="AI203" s="200">
        <v>1776243</v>
      </c>
      <c r="AJ203" s="200">
        <v>1800161</v>
      </c>
      <c r="AK203" s="200">
        <v>1822819</v>
      </c>
      <c r="AL203" s="200">
        <v>1846876</v>
      </c>
      <c r="AM203" s="200">
        <v>1870257</v>
      </c>
      <c r="AN203" s="200">
        <v>1892547</v>
      </c>
      <c r="AO203" s="200">
        <v>1917072</v>
      </c>
      <c r="AP203" s="200">
        <v>1945783</v>
      </c>
      <c r="AQ203" s="200">
        <v>1976146</v>
      </c>
      <c r="AR203" s="200">
        <v>2006341</v>
      </c>
      <c r="AS203" s="200">
        <v>2035672</v>
      </c>
      <c r="AT203" s="200">
        <v>2064193</v>
      </c>
      <c r="AU203" s="200">
        <v>2091909</v>
      </c>
      <c r="AV203" s="200">
        <v>2119122</v>
      </c>
      <c r="AW203" s="200">
        <v>2146140</v>
      </c>
      <c r="AX203" s="200">
        <v>2172802</v>
      </c>
      <c r="AY203" s="200">
        <v>2199540</v>
      </c>
      <c r="AZ203" s="200">
        <v>2226078</v>
      </c>
      <c r="BA203" s="200">
        <v>2251506</v>
      </c>
      <c r="BB203" s="200">
        <v>2276149</v>
      </c>
      <c r="BC203" s="200">
        <v>2301401</v>
      </c>
      <c r="BD203" s="200">
        <v>2327284</v>
      </c>
      <c r="BE203" s="200">
        <v>2353058</v>
      </c>
      <c r="BF203" s="200">
        <v>2379069</v>
      </c>
      <c r="BG203" s="200">
        <v>2405308</v>
      </c>
      <c r="BH203" s="200">
        <v>2431426</v>
      </c>
      <c r="BI203" s="200">
        <v>2457814</v>
      </c>
      <c r="BJ203" s="200">
        <v>2484263</v>
      </c>
      <c r="BK203" s="200">
        <v>2510226</v>
      </c>
      <c r="BL203" s="200">
        <v>2536070</v>
      </c>
      <c r="BM203" s="200">
        <v>2566819</v>
      </c>
      <c r="BN203" s="200">
        <v>2602173</v>
      </c>
      <c r="BO203" s="200">
        <v>2639019</v>
      </c>
    </row>
    <row r="204" spans="1:67" x14ac:dyDescent="0.2">
      <c r="A204" s="200" t="s">
        <v>529</v>
      </c>
      <c r="B204" s="200" t="s">
        <v>530</v>
      </c>
      <c r="C204" s="200" t="s">
        <v>168</v>
      </c>
      <c r="D204" s="200" t="s">
        <v>169</v>
      </c>
      <c r="E204" s="200">
        <v>755575073</v>
      </c>
      <c r="F204" s="200">
        <v>764678914</v>
      </c>
      <c r="G204" s="200">
        <v>773971699</v>
      </c>
      <c r="H204" s="200">
        <v>783063134</v>
      </c>
      <c r="I204" s="200">
        <v>792060920</v>
      </c>
      <c r="J204" s="200">
        <v>800834639</v>
      </c>
      <c r="K204" s="200">
        <v>809130400</v>
      </c>
      <c r="L204" s="200">
        <v>817080267</v>
      </c>
      <c r="M204" s="200">
        <v>824785271</v>
      </c>
      <c r="N204" s="200">
        <v>832436871</v>
      </c>
      <c r="O204" s="200">
        <v>839994662</v>
      </c>
      <c r="P204" s="200">
        <v>849355911</v>
      </c>
      <c r="Q204" s="200">
        <v>857312419</v>
      </c>
      <c r="R204" s="200">
        <v>864799662</v>
      </c>
      <c r="S204" s="200">
        <v>872040235</v>
      </c>
      <c r="T204" s="200">
        <v>878923921</v>
      </c>
      <c r="U204" s="200">
        <v>885095643</v>
      </c>
      <c r="V204" s="200">
        <v>891148506</v>
      </c>
      <c r="W204" s="200">
        <v>897250576</v>
      </c>
      <c r="X204" s="200">
        <v>903640940</v>
      </c>
      <c r="Y204" s="200">
        <v>909780809</v>
      </c>
      <c r="Z204" s="200">
        <v>915881806</v>
      </c>
      <c r="AA204" s="200">
        <v>921481239</v>
      </c>
      <c r="AB204" s="200">
        <v>926626734</v>
      </c>
      <c r="AC204" s="200">
        <v>931426792</v>
      </c>
      <c r="AD204" s="200">
        <v>936237496</v>
      </c>
      <c r="AE204" s="200">
        <v>941302405</v>
      </c>
      <c r="AF204" s="200">
        <v>946544990</v>
      </c>
      <c r="AG204" s="200">
        <v>952006529</v>
      </c>
      <c r="AH204" s="200">
        <v>957909363</v>
      </c>
      <c r="AI204" s="200">
        <v>964048985</v>
      </c>
      <c r="AJ204" s="200">
        <v>971176019</v>
      </c>
      <c r="AK204" s="200">
        <v>977958696</v>
      </c>
      <c r="AL204" s="200">
        <v>984265557</v>
      </c>
      <c r="AM204" s="200">
        <v>989907298</v>
      </c>
      <c r="AN204" s="200">
        <v>995212216</v>
      </c>
      <c r="AO204" s="200">
        <v>1000693857</v>
      </c>
      <c r="AP204" s="200">
        <v>1005936747</v>
      </c>
      <c r="AQ204" s="200">
        <v>1010875500</v>
      </c>
      <c r="AR204" s="200">
        <v>1015710581</v>
      </c>
      <c r="AS204" s="200">
        <v>1020793420</v>
      </c>
      <c r="AT204" s="200">
        <v>1025680403</v>
      </c>
      <c r="AU204" s="200">
        <v>1030818658</v>
      </c>
      <c r="AV204" s="200">
        <v>1035935060</v>
      </c>
      <c r="AW204" s="200">
        <v>1041241254</v>
      </c>
      <c r="AX204" s="200">
        <v>1046468599</v>
      </c>
      <c r="AY204" s="200">
        <v>1052106032</v>
      </c>
      <c r="AZ204" s="200">
        <v>1058252873</v>
      </c>
      <c r="BA204" s="200">
        <v>1064631968</v>
      </c>
      <c r="BB204" s="200">
        <v>1070085408</v>
      </c>
      <c r="BC204" s="200">
        <v>1075046427</v>
      </c>
      <c r="BD204" s="200">
        <v>1077987051</v>
      </c>
      <c r="BE204" s="200">
        <v>1082488958</v>
      </c>
      <c r="BF204" s="200">
        <v>1087230525</v>
      </c>
      <c r="BG204" s="200">
        <v>1092179620</v>
      </c>
      <c r="BH204" s="200">
        <v>1097061415</v>
      </c>
      <c r="BI204" s="200">
        <v>1102020063</v>
      </c>
      <c r="BJ204" s="200">
        <v>1106214534</v>
      </c>
      <c r="BK204" s="200">
        <v>1110126741</v>
      </c>
      <c r="BL204" s="200">
        <v>1113310738</v>
      </c>
      <c r="BM204" s="200">
        <v>1117424113</v>
      </c>
      <c r="BN204" s="200">
        <v>1116545246</v>
      </c>
      <c r="BO204" s="200">
        <v>1113419395</v>
      </c>
    </row>
    <row r="205" spans="1:67" x14ac:dyDescent="0.2">
      <c r="A205" s="200" t="s">
        <v>531</v>
      </c>
      <c r="B205" s="200" t="s">
        <v>532</v>
      </c>
      <c r="C205" s="200" t="s">
        <v>168</v>
      </c>
      <c r="D205" s="200" t="s">
        <v>169</v>
      </c>
      <c r="E205" s="200">
        <v>84851</v>
      </c>
      <c r="F205" s="200">
        <v>86921</v>
      </c>
      <c r="G205" s="200">
        <v>89208</v>
      </c>
      <c r="H205" s="200">
        <v>91963</v>
      </c>
      <c r="I205" s="200">
        <v>95192</v>
      </c>
      <c r="J205" s="200">
        <v>98674</v>
      </c>
      <c r="K205" s="200">
        <v>102281</v>
      </c>
      <c r="L205" s="200">
        <v>105995</v>
      </c>
      <c r="M205" s="200">
        <v>109832</v>
      </c>
      <c r="N205" s="200">
        <v>113803</v>
      </c>
      <c r="O205" s="200">
        <v>117891</v>
      </c>
      <c r="P205" s="200">
        <v>122108</v>
      </c>
      <c r="Q205" s="200">
        <v>126457</v>
      </c>
      <c r="R205" s="200">
        <v>130883</v>
      </c>
      <c r="S205" s="200">
        <v>135349</v>
      </c>
      <c r="T205" s="200">
        <v>139833</v>
      </c>
      <c r="U205" s="200">
        <v>144356</v>
      </c>
      <c r="V205" s="200">
        <v>149007</v>
      </c>
      <c r="W205" s="200">
        <v>153745</v>
      </c>
      <c r="X205" s="200">
        <v>158563</v>
      </c>
      <c r="Y205" s="200">
        <v>163591</v>
      </c>
      <c r="Z205" s="200">
        <v>168892</v>
      </c>
      <c r="AA205" s="200">
        <v>174343</v>
      </c>
      <c r="AB205" s="200">
        <v>179042</v>
      </c>
      <c r="AC205" s="200">
        <v>183146</v>
      </c>
      <c r="AD205" s="200">
        <v>187578</v>
      </c>
      <c r="AE205" s="200">
        <v>192196</v>
      </c>
      <c r="AF205" s="200">
        <v>196856</v>
      </c>
      <c r="AG205" s="200">
        <v>201740</v>
      </c>
      <c r="AH205" s="200">
        <v>206571</v>
      </c>
      <c r="AI205" s="200">
        <v>211089</v>
      </c>
      <c r="AJ205" s="200">
        <v>215444</v>
      </c>
      <c r="AK205" s="200">
        <v>219621</v>
      </c>
      <c r="AL205" s="200">
        <v>223714</v>
      </c>
      <c r="AM205" s="200">
        <v>227682</v>
      </c>
      <c r="AN205" s="200">
        <v>231446</v>
      </c>
      <c r="AO205" s="200">
        <v>235189</v>
      </c>
      <c r="AP205" s="200">
        <v>239036</v>
      </c>
      <c r="AQ205" s="200">
        <v>242882</v>
      </c>
      <c r="AR205" s="200">
        <v>246821</v>
      </c>
      <c r="AS205" s="200">
        <v>250927</v>
      </c>
      <c r="AT205" s="200">
        <v>255049</v>
      </c>
      <c r="AU205" s="200">
        <v>259137</v>
      </c>
      <c r="AV205" s="200">
        <v>263173</v>
      </c>
      <c r="AW205" s="200">
        <v>267132</v>
      </c>
      <c r="AX205" s="200">
        <v>271060</v>
      </c>
      <c r="AY205" s="200">
        <v>274901</v>
      </c>
      <c r="AZ205" s="200">
        <v>278178</v>
      </c>
      <c r="BA205" s="200">
        <v>280558</v>
      </c>
      <c r="BB205" s="200">
        <v>282283</v>
      </c>
      <c r="BC205" s="200">
        <v>283788</v>
      </c>
      <c r="BD205" s="200">
        <v>285265</v>
      </c>
      <c r="BE205" s="200">
        <v>286584</v>
      </c>
      <c r="BF205" s="200">
        <v>288032</v>
      </c>
      <c r="BG205" s="200">
        <v>289873</v>
      </c>
      <c r="BH205" s="200">
        <v>291787</v>
      </c>
      <c r="BI205" s="200">
        <v>293541</v>
      </c>
      <c r="BJ205" s="200">
        <v>295450</v>
      </c>
      <c r="BK205" s="200">
        <v>297606</v>
      </c>
      <c r="BL205" s="200">
        <v>299717</v>
      </c>
      <c r="BM205" s="200">
        <v>301920</v>
      </c>
      <c r="BN205" s="200">
        <v>304032</v>
      </c>
      <c r="BO205" s="200">
        <v>306279</v>
      </c>
    </row>
    <row r="206" spans="1:67" x14ac:dyDescent="0.2">
      <c r="A206" s="200" t="s">
        <v>533</v>
      </c>
      <c r="B206" s="200" t="s">
        <v>534</v>
      </c>
      <c r="C206" s="200" t="s">
        <v>168</v>
      </c>
      <c r="D206" s="200" t="s">
        <v>169</v>
      </c>
      <c r="E206" s="200">
        <v>36385</v>
      </c>
      <c r="F206" s="200">
        <v>40111</v>
      </c>
      <c r="G206" s="200">
        <v>45123</v>
      </c>
      <c r="H206" s="200">
        <v>50950</v>
      </c>
      <c r="I206" s="200">
        <v>57531</v>
      </c>
      <c r="J206" s="200">
        <v>64843</v>
      </c>
      <c r="K206" s="200">
        <v>73102</v>
      </c>
      <c r="L206" s="200">
        <v>82517</v>
      </c>
      <c r="M206" s="200">
        <v>93022</v>
      </c>
      <c r="N206" s="200">
        <v>104517</v>
      </c>
      <c r="O206" s="200">
        <v>118007</v>
      </c>
      <c r="P206" s="200">
        <v>133096</v>
      </c>
      <c r="Q206" s="200">
        <v>148338</v>
      </c>
      <c r="R206" s="200">
        <v>163734</v>
      </c>
      <c r="S206" s="200">
        <v>179299</v>
      </c>
      <c r="T206" s="200">
        <v>195043</v>
      </c>
      <c r="U206" s="200">
        <v>210990</v>
      </c>
      <c r="V206" s="200">
        <v>227177</v>
      </c>
      <c r="W206" s="200">
        <v>243624</v>
      </c>
      <c r="X206" s="200">
        <v>260368</v>
      </c>
      <c r="Y206" s="200">
        <v>277450</v>
      </c>
      <c r="Z206" s="200">
        <v>294887</v>
      </c>
      <c r="AA206" s="200">
        <v>312608</v>
      </c>
      <c r="AB206" s="200">
        <v>330454</v>
      </c>
      <c r="AC206" s="200">
        <v>348241</v>
      </c>
      <c r="AD206" s="200">
        <v>365868</v>
      </c>
      <c r="AE206" s="200">
        <v>382328</v>
      </c>
      <c r="AF206" s="200">
        <v>397391</v>
      </c>
      <c r="AG206" s="200">
        <v>412142</v>
      </c>
      <c r="AH206" s="200">
        <v>426896</v>
      </c>
      <c r="AI206" s="200">
        <v>441675</v>
      </c>
      <c r="AJ206" s="200">
        <v>456486</v>
      </c>
      <c r="AK206" s="200">
        <v>471293</v>
      </c>
      <c r="AL206" s="200">
        <v>486041</v>
      </c>
      <c r="AM206" s="200">
        <v>500683</v>
      </c>
      <c r="AN206" s="200">
        <v>515133</v>
      </c>
      <c r="AO206" s="200">
        <v>529265</v>
      </c>
      <c r="AP206" s="200">
        <v>550591</v>
      </c>
      <c r="AQ206" s="200">
        <v>580997</v>
      </c>
      <c r="AR206" s="200">
        <v>613302</v>
      </c>
      <c r="AS206" s="200">
        <v>645937</v>
      </c>
      <c r="AT206" s="200">
        <v>678831</v>
      </c>
      <c r="AU206" s="200">
        <v>713186</v>
      </c>
      <c r="AV206" s="200">
        <v>748525</v>
      </c>
      <c r="AW206" s="200">
        <v>777943</v>
      </c>
      <c r="AX206" s="200">
        <v>848710</v>
      </c>
      <c r="AY206" s="200">
        <v>1015060</v>
      </c>
      <c r="AZ206" s="200">
        <v>1231893</v>
      </c>
      <c r="BA206" s="200">
        <v>1444277</v>
      </c>
      <c r="BB206" s="200">
        <v>1610274</v>
      </c>
      <c r="BC206" s="200">
        <v>1713504</v>
      </c>
      <c r="BD206" s="200">
        <v>1804171</v>
      </c>
      <c r="BE206" s="200">
        <v>1905660</v>
      </c>
      <c r="BF206" s="200">
        <v>2035501</v>
      </c>
      <c r="BG206" s="200">
        <v>2214465</v>
      </c>
      <c r="BH206" s="200">
        <v>2414573</v>
      </c>
      <c r="BI206" s="200">
        <v>2595166</v>
      </c>
      <c r="BJ206" s="200">
        <v>2711755</v>
      </c>
      <c r="BK206" s="200">
        <v>2766732</v>
      </c>
      <c r="BL206" s="200">
        <v>2807235</v>
      </c>
      <c r="BM206" s="200">
        <v>2760385</v>
      </c>
      <c r="BN206" s="200">
        <v>2688235</v>
      </c>
      <c r="BO206" s="200">
        <v>2695122</v>
      </c>
    </row>
    <row r="207" spans="1:67" x14ac:dyDescent="0.2">
      <c r="A207" s="200" t="s">
        <v>23</v>
      </c>
      <c r="B207" s="200" t="s">
        <v>535</v>
      </c>
      <c r="C207" s="200" t="s">
        <v>168</v>
      </c>
      <c r="D207" s="200" t="s">
        <v>169</v>
      </c>
      <c r="E207" s="200">
        <v>18406905</v>
      </c>
      <c r="F207" s="200">
        <v>18555250</v>
      </c>
      <c r="G207" s="200">
        <v>18676550</v>
      </c>
      <c r="H207" s="200">
        <v>18797850</v>
      </c>
      <c r="I207" s="200">
        <v>18919126</v>
      </c>
      <c r="J207" s="200">
        <v>19031576</v>
      </c>
      <c r="K207" s="200">
        <v>19215450</v>
      </c>
      <c r="L207" s="200">
        <v>19534242</v>
      </c>
      <c r="M207" s="200">
        <v>19799831</v>
      </c>
      <c r="N207" s="200">
        <v>20009141</v>
      </c>
      <c r="O207" s="200">
        <v>20250398</v>
      </c>
      <c r="P207" s="200">
        <v>20461567</v>
      </c>
      <c r="Q207" s="200">
        <v>20657957</v>
      </c>
      <c r="R207" s="200">
        <v>20835681</v>
      </c>
      <c r="S207" s="200">
        <v>21029429</v>
      </c>
      <c r="T207" s="200">
        <v>21293583</v>
      </c>
      <c r="U207" s="200">
        <v>21551634</v>
      </c>
      <c r="V207" s="200">
        <v>21756096</v>
      </c>
      <c r="W207" s="200">
        <v>21951464</v>
      </c>
      <c r="X207" s="200">
        <v>22090488</v>
      </c>
      <c r="Y207" s="200">
        <v>22207282</v>
      </c>
      <c r="Z207" s="200">
        <v>22353070</v>
      </c>
      <c r="AA207" s="200">
        <v>22475741</v>
      </c>
      <c r="AB207" s="200">
        <v>22560478</v>
      </c>
      <c r="AC207" s="200">
        <v>22640547</v>
      </c>
      <c r="AD207" s="200">
        <v>22732999</v>
      </c>
      <c r="AE207" s="200">
        <v>22836841</v>
      </c>
      <c r="AF207" s="200">
        <v>22949430</v>
      </c>
      <c r="AG207" s="200">
        <v>23057662</v>
      </c>
      <c r="AH207" s="200">
        <v>23161458</v>
      </c>
      <c r="AI207" s="200">
        <v>23201835</v>
      </c>
      <c r="AJ207" s="200">
        <v>23001155</v>
      </c>
      <c r="AK207" s="200">
        <v>22794284</v>
      </c>
      <c r="AL207" s="200">
        <v>22763280</v>
      </c>
      <c r="AM207" s="200">
        <v>22730211</v>
      </c>
      <c r="AN207" s="200">
        <v>22684270</v>
      </c>
      <c r="AO207" s="200">
        <v>22619004</v>
      </c>
      <c r="AP207" s="200">
        <v>22553978</v>
      </c>
      <c r="AQ207" s="200">
        <v>22507344</v>
      </c>
      <c r="AR207" s="200">
        <v>22472040</v>
      </c>
      <c r="AS207" s="200">
        <v>22442971</v>
      </c>
      <c r="AT207" s="200">
        <v>22131970</v>
      </c>
      <c r="AU207" s="200">
        <v>21730496</v>
      </c>
      <c r="AV207" s="200">
        <v>21574326</v>
      </c>
      <c r="AW207" s="200">
        <v>21451748</v>
      </c>
      <c r="AX207" s="200">
        <v>21319685</v>
      </c>
      <c r="AY207" s="200">
        <v>21193760</v>
      </c>
      <c r="AZ207" s="200">
        <v>20882982</v>
      </c>
      <c r="BA207" s="200">
        <v>20537875</v>
      </c>
      <c r="BB207" s="200">
        <v>20367487</v>
      </c>
      <c r="BC207" s="200">
        <v>20246871</v>
      </c>
      <c r="BD207" s="200">
        <v>20147528</v>
      </c>
      <c r="BE207" s="200">
        <v>20058035</v>
      </c>
      <c r="BF207" s="200">
        <v>19983693</v>
      </c>
      <c r="BG207" s="200">
        <v>19908979</v>
      </c>
      <c r="BH207" s="200">
        <v>19815616</v>
      </c>
      <c r="BI207" s="200">
        <v>19702267</v>
      </c>
      <c r="BJ207" s="200">
        <v>19588715</v>
      </c>
      <c r="BK207" s="200">
        <v>19473970</v>
      </c>
      <c r="BL207" s="200">
        <v>19371648</v>
      </c>
      <c r="BM207" s="200">
        <v>19265250</v>
      </c>
      <c r="BN207" s="200">
        <v>19119880</v>
      </c>
      <c r="BO207" s="200">
        <v>18956666</v>
      </c>
    </row>
    <row r="208" spans="1:67" x14ac:dyDescent="0.2">
      <c r="A208" s="200" t="s">
        <v>536</v>
      </c>
      <c r="B208" s="200" t="s">
        <v>537</v>
      </c>
      <c r="C208" s="200" t="s">
        <v>168</v>
      </c>
      <c r="D208" s="200" t="s">
        <v>169</v>
      </c>
      <c r="E208" s="200">
        <v>119897000</v>
      </c>
      <c r="F208" s="200">
        <v>121236000</v>
      </c>
      <c r="G208" s="200">
        <v>122591000</v>
      </c>
      <c r="H208" s="200">
        <v>123960000</v>
      </c>
      <c r="I208" s="200">
        <v>125345000</v>
      </c>
      <c r="J208" s="200">
        <v>126745000</v>
      </c>
      <c r="K208" s="200">
        <v>127468000</v>
      </c>
      <c r="L208" s="200">
        <v>128196000</v>
      </c>
      <c r="M208" s="200">
        <v>128928000</v>
      </c>
      <c r="N208" s="200">
        <v>129664000</v>
      </c>
      <c r="O208" s="200">
        <v>130404000</v>
      </c>
      <c r="P208" s="200">
        <v>131155000</v>
      </c>
      <c r="Q208" s="200">
        <v>131909000</v>
      </c>
      <c r="R208" s="200">
        <v>132669000</v>
      </c>
      <c r="S208" s="200">
        <v>133432000</v>
      </c>
      <c r="T208" s="200">
        <v>134200000</v>
      </c>
      <c r="U208" s="200">
        <v>135147000</v>
      </c>
      <c r="V208" s="200">
        <v>136100000</v>
      </c>
      <c r="W208" s="200">
        <v>137060000</v>
      </c>
      <c r="X208" s="200">
        <v>138027000</v>
      </c>
      <c r="Y208" s="200">
        <v>139010000</v>
      </c>
      <c r="Z208" s="200">
        <v>139941000</v>
      </c>
      <c r="AA208" s="200">
        <v>140823000</v>
      </c>
      <c r="AB208" s="200">
        <v>141668000</v>
      </c>
      <c r="AC208" s="200">
        <v>142745000</v>
      </c>
      <c r="AD208" s="200">
        <v>143858000</v>
      </c>
      <c r="AE208" s="200">
        <v>144894000</v>
      </c>
      <c r="AF208" s="200">
        <v>145908000</v>
      </c>
      <c r="AG208" s="200">
        <v>146857000</v>
      </c>
      <c r="AH208" s="200">
        <v>147721000</v>
      </c>
      <c r="AI208" s="200">
        <v>147969407</v>
      </c>
      <c r="AJ208" s="200">
        <v>148394216</v>
      </c>
      <c r="AK208" s="200">
        <v>148538197</v>
      </c>
      <c r="AL208" s="200">
        <v>148458777</v>
      </c>
      <c r="AM208" s="200">
        <v>148407912</v>
      </c>
      <c r="AN208" s="200">
        <v>148375787</v>
      </c>
      <c r="AO208" s="200">
        <v>148160129</v>
      </c>
      <c r="AP208" s="200">
        <v>147915361</v>
      </c>
      <c r="AQ208" s="200">
        <v>147670784</v>
      </c>
      <c r="AR208" s="200">
        <v>147214776</v>
      </c>
      <c r="AS208" s="200">
        <v>146596869</v>
      </c>
      <c r="AT208" s="200">
        <v>145976482</v>
      </c>
      <c r="AU208" s="200">
        <v>145306497</v>
      </c>
      <c r="AV208" s="200">
        <v>144648618</v>
      </c>
      <c r="AW208" s="200">
        <v>144067316</v>
      </c>
      <c r="AX208" s="200">
        <v>143518814</v>
      </c>
      <c r="AY208" s="200">
        <v>143049637</v>
      </c>
      <c r="AZ208" s="200">
        <v>142805114</v>
      </c>
      <c r="BA208" s="200">
        <v>142742366</v>
      </c>
      <c r="BB208" s="200">
        <v>142785349</v>
      </c>
      <c r="BC208" s="200">
        <v>142849468</v>
      </c>
      <c r="BD208" s="200">
        <v>142960908</v>
      </c>
      <c r="BE208" s="200">
        <v>143201721</v>
      </c>
      <c r="BF208" s="200">
        <v>143506995</v>
      </c>
      <c r="BG208" s="200">
        <v>143819667</v>
      </c>
      <c r="BH208" s="200">
        <v>144096870</v>
      </c>
      <c r="BI208" s="200">
        <v>144342397</v>
      </c>
      <c r="BJ208" s="200">
        <v>144496739</v>
      </c>
      <c r="BK208" s="200">
        <v>144477859</v>
      </c>
      <c r="BL208" s="200">
        <v>144406261</v>
      </c>
      <c r="BM208" s="200">
        <v>144073139</v>
      </c>
      <c r="BN208" s="200">
        <v>143449286</v>
      </c>
      <c r="BO208" s="200">
        <v>143555736</v>
      </c>
    </row>
    <row r="209" spans="1:67" x14ac:dyDescent="0.2">
      <c r="A209" s="200" t="s">
        <v>538</v>
      </c>
      <c r="B209" s="200" t="s">
        <v>539</v>
      </c>
      <c r="C209" s="200" t="s">
        <v>168</v>
      </c>
      <c r="D209" s="200" t="s">
        <v>169</v>
      </c>
      <c r="E209" s="200">
        <v>2966162</v>
      </c>
      <c r="F209" s="200">
        <v>3046654</v>
      </c>
      <c r="G209" s="200">
        <v>3122124</v>
      </c>
      <c r="H209" s="200">
        <v>3191311</v>
      </c>
      <c r="I209" s="200">
        <v>3263640</v>
      </c>
      <c r="J209" s="200">
        <v>3348631</v>
      </c>
      <c r="K209" s="200">
        <v>3444021</v>
      </c>
      <c r="L209" s="200">
        <v>3549461</v>
      </c>
      <c r="M209" s="200">
        <v>3662010</v>
      </c>
      <c r="N209" s="200">
        <v>3777879</v>
      </c>
      <c r="O209" s="200">
        <v>3896367</v>
      </c>
      <c r="P209" s="200">
        <v>4015403</v>
      </c>
      <c r="Q209" s="200">
        <v>4135579</v>
      </c>
      <c r="R209" s="200">
        <v>4259484</v>
      </c>
      <c r="S209" s="200">
        <v>4386369</v>
      </c>
      <c r="T209" s="200">
        <v>4515756</v>
      </c>
      <c r="U209" s="200">
        <v>4648207</v>
      </c>
      <c r="V209" s="200">
        <v>4783252</v>
      </c>
      <c r="W209" s="200">
        <v>4921953</v>
      </c>
      <c r="X209" s="200">
        <v>5074374</v>
      </c>
      <c r="Y209" s="200">
        <v>5247532</v>
      </c>
      <c r="Z209" s="200">
        <v>5441966</v>
      </c>
      <c r="AA209" s="200">
        <v>5652900</v>
      </c>
      <c r="AB209" s="200">
        <v>5859396</v>
      </c>
      <c r="AC209" s="200">
        <v>6056729</v>
      </c>
      <c r="AD209" s="200">
        <v>6266752</v>
      </c>
      <c r="AE209" s="200">
        <v>6497804</v>
      </c>
      <c r="AF209" s="200">
        <v>6735829</v>
      </c>
      <c r="AG209" s="200">
        <v>6953975</v>
      </c>
      <c r="AH209" s="200">
        <v>7141974</v>
      </c>
      <c r="AI209" s="200">
        <v>7319962</v>
      </c>
      <c r="AJ209" s="200">
        <v>7485681</v>
      </c>
      <c r="AK209" s="200">
        <v>7657208</v>
      </c>
      <c r="AL209" s="200">
        <v>7904740</v>
      </c>
      <c r="AM209" s="200">
        <v>6732665</v>
      </c>
      <c r="AN209" s="200">
        <v>5686897</v>
      </c>
      <c r="AO209" s="200">
        <v>6715510</v>
      </c>
      <c r="AP209" s="200">
        <v>7666732</v>
      </c>
      <c r="AQ209" s="200">
        <v>7914645</v>
      </c>
      <c r="AR209" s="200">
        <v>8009587</v>
      </c>
      <c r="AS209" s="200">
        <v>8109989</v>
      </c>
      <c r="AT209" s="200">
        <v>8223941</v>
      </c>
      <c r="AU209" s="200">
        <v>8372306</v>
      </c>
      <c r="AV209" s="200">
        <v>8567992</v>
      </c>
      <c r="AW209" s="200">
        <v>8791853</v>
      </c>
      <c r="AX209" s="200">
        <v>9026299</v>
      </c>
      <c r="AY209" s="200">
        <v>9270066</v>
      </c>
      <c r="AZ209" s="200">
        <v>9523168</v>
      </c>
      <c r="BA209" s="200">
        <v>9781996</v>
      </c>
      <c r="BB209" s="200">
        <v>10043737</v>
      </c>
      <c r="BC209" s="200">
        <v>10309031</v>
      </c>
      <c r="BD209" s="200">
        <v>10576932</v>
      </c>
      <c r="BE209" s="200">
        <v>10840334</v>
      </c>
      <c r="BF209" s="200">
        <v>11101350</v>
      </c>
      <c r="BG209" s="200">
        <v>11368451</v>
      </c>
      <c r="BH209" s="200">
        <v>11642959</v>
      </c>
      <c r="BI209" s="200">
        <v>11930899</v>
      </c>
      <c r="BJ209" s="200">
        <v>12230339</v>
      </c>
      <c r="BK209" s="200">
        <v>12531808</v>
      </c>
      <c r="BL209" s="200">
        <v>12835028</v>
      </c>
      <c r="BM209" s="200">
        <v>13146362</v>
      </c>
      <c r="BN209" s="200">
        <v>13461888</v>
      </c>
      <c r="BO209" s="200">
        <v>13776698</v>
      </c>
    </row>
    <row r="210" spans="1:67" x14ac:dyDescent="0.2">
      <c r="A210" s="200" t="s">
        <v>540</v>
      </c>
      <c r="B210" s="200" t="s">
        <v>541</v>
      </c>
      <c r="C210" s="200" t="s">
        <v>168</v>
      </c>
      <c r="D210" s="200" t="s">
        <v>169</v>
      </c>
      <c r="E210" s="200">
        <v>571192428</v>
      </c>
      <c r="F210" s="200">
        <v>584794755</v>
      </c>
      <c r="G210" s="200">
        <v>598784274</v>
      </c>
      <c r="H210" s="200">
        <v>613149540</v>
      </c>
      <c r="I210" s="200">
        <v>627867470</v>
      </c>
      <c r="J210" s="200">
        <v>642649029</v>
      </c>
      <c r="K210" s="200">
        <v>657382046</v>
      </c>
      <c r="L210" s="200">
        <v>672401853</v>
      </c>
      <c r="M210" s="200">
        <v>688013461</v>
      </c>
      <c r="N210" s="200">
        <v>704112818</v>
      </c>
      <c r="O210" s="200">
        <v>720399195</v>
      </c>
      <c r="P210" s="200">
        <v>736135444</v>
      </c>
      <c r="Q210" s="200">
        <v>752397791</v>
      </c>
      <c r="R210" s="200">
        <v>770083670</v>
      </c>
      <c r="S210" s="200">
        <v>788213169</v>
      </c>
      <c r="T210" s="200">
        <v>806592758</v>
      </c>
      <c r="U210" s="200">
        <v>825140213</v>
      </c>
      <c r="V210" s="200">
        <v>844199483</v>
      </c>
      <c r="W210" s="200">
        <v>863852185</v>
      </c>
      <c r="X210" s="200">
        <v>884031584</v>
      </c>
      <c r="Y210" s="200">
        <v>904993069</v>
      </c>
      <c r="Z210" s="200">
        <v>926216545</v>
      </c>
      <c r="AA210" s="200">
        <v>948043890</v>
      </c>
      <c r="AB210" s="200">
        <v>970938323</v>
      </c>
      <c r="AC210" s="200">
        <v>994345688</v>
      </c>
      <c r="AD210" s="200">
        <v>1018142776</v>
      </c>
      <c r="AE210" s="200">
        <v>1042169001</v>
      </c>
      <c r="AF210" s="200">
        <v>1066371857</v>
      </c>
      <c r="AG210" s="200">
        <v>1091004504</v>
      </c>
      <c r="AH210" s="200">
        <v>1116147699</v>
      </c>
      <c r="AI210" s="200">
        <v>1141312704</v>
      </c>
      <c r="AJ210" s="200">
        <v>1166480561</v>
      </c>
      <c r="AK210" s="200">
        <v>1192390433</v>
      </c>
      <c r="AL210" s="200">
        <v>1219180082</v>
      </c>
      <c r="AM210" s="200">
        <v>1246157499</v>
      </c>
      <c r="AN210" s="200">
        <v>1272877742</v>
      </c>
      <c r="AO210" s="200">
        <v>1299407301</v>
      </c>
      <c r="AP210" s="200">
        <v>1326007987</v>
      </c>
      <c r="AQ210" s="200">
        <v>1352849350</v>
      </c>
      <c r="AR210" s="200">
        <v>1379874856</v>
      </c>
      <c r="AS210" s="200">
        <v>1406945493</v>
      </c>
      <c r="AT210" s="200">
        <v>1434314654</v>
      </c>
      <c r="AU210" s="200">
        <v>1462070145</v>
      </c>
      <c r="AV210" s="200">
        <v>1489358080</v>
      </c>
      <c r="AW210" s="200">
        <v>1515703001</v>
      </c>
      <c r="AX210" s="200">
        <v>1541263909</v>
      </c>
      <c r="AY210" s="200">
        <v>1565892885</v>
      </c>
      <c r="AZ210" s="200">
        <v>1589454615</v>
      </c>
      <c r="BA210" s="200">
        <v>1612709085</v>
      </c>
      <c r="BB210" s="200">
        <v>1636411632</v>
      </c>
      <c r="BC210" s="200">
        <v>1660546144</v>
      </c>
      <c r="BD210" s="200">
        <v>1684898004</v>
      </c>
      <c r="BE210" s="200">
        <v>1708706729</v>
      </c>
      <c r="BF210" s="200">
        <v>1731683901</v>
      </c>
      <c r="BG210" s="200">
        <v>1754030304</v>
      </c>
      <c r="BH210" s="200">
        <v>1775545180</v>
      </c>
      <c r="BI210" s="200">
        <v>1797072648</v>
      </c>
      <c r="BJ210" s="200">
        <v>1818931519</v>
      </c>
      <c r="BK210" s="200">
        <v>1840534093</v>
      </c>
      <c r="BL210" s="200">
        <v>1861598514</v>
      </c>
      <c r="BM210" s="200">
        <v>1882531620</v>
      </c>
      <c r="BN210" s="200">
        <v>1901911604</v>
      </c>
      <c r="BO210" s="200">
        <v>1919348000</v>
      </c>
    </row>
    <row r="211" spans="1:67" x14ac:dyDescent="0.2">
      <c r="A211" s="200" t="s">
        <v>542</v>
      </c>
      <c r="B211" s="200" t="s">
        <v>543</v>
      </c>
      <c r="C211" s="200" t="s">
        <v>168</v>
      </c>
      <c r="D211" s="200" t="s">
        <v>169</v>
      </c>
      <c r="E211" s="200">
        <v>4165563</v>
      </c>
      <c r="F211" s="200">
        <v>4306048</v>
      </c>
      <c r="G211" s="200">
        <v>4458516</v>
      </c>
      <c r="H211" s="200">
        <v>4621655</v>
      </c>
      <c r="I211" s="200">
        <v>4795130</v>
      </c>
      <c r="J211" s="200">
        <v>4978922</v>
      </c>
      <c r="K211" s="200">
        <v>5173237</v>
      </c>
      <c r="L211" s="200">
        <v>5381026</v>
      </c>
      <c r="M211" s="200">
        <v>5604582</v>
      </c>
      <c r="N211" s="200">
        <v>5844843</v>
      </c>
      <c r="O211" s="200">
        <v>6106191</v>
      </c>
      <c r="P211" s="200">
        <v>6396658</v>
      </c>
      <c r="Q211" s="200">
        <v>6724260</v>
      </c>
      <c r="R211" s="200">
        <v>7088758</v>
      </c>
      <c r="S211" s="200">
        <v>7483506</v>
      </c>
      <c r="T211" s="200">
        <v>7897544</v>
      </c>
      <c r="U211" s="200">
        <v>8319556</v>
      </c>
      <c r="V211" s="200">
        <v>8755219</v>
      </c>
      <c r="W211" s="200">
        <v>9210564</v>
      </c>
      <c r="X211" s="200">
        <v>9682002</v>
      </c>
      <c r="Y211" s="200">
        <v>10171710</v>
      </c>
      <c r="Z211" s="200">
        <v>10678211</v>
      </c>
      <c r="AA211" s="200">
        <v>11201154</v>
      </c>
      <c r="AB211" s="200">
        <v>11746020</v>
      </c>
      <c r="AC211" s="200">
        <v>12310361</v>
      </c>
      <c r="AD211" s="200">
        <v>12890245</v>
      </c>
      <c r="AE211" s="200">
        <v>13483349</v>
      </c>
      <c r="AF211" s="200">
        <v>14089798</v>
      </c>
      <c r="AG211" s="200">
        <v>14713715</v>
      </c>
      <c r="AH211" s="200">
        <v>15353227</v>
      </c>
      <c r="AI211" s="200">
        <v>16004763</v>
      </c>
      <c r="AJ211" s="200">
        <v>16654276</v>
      </c>
      <c r="AK211" s="200">
        <v>17281350</v>
      </c>
      <c r="AL211" s="200">
        <v>17846461</v>
      </c>
      <c r="AM211" s="200">
        <v>18367528</v>
      </c>
      <c r="AN211" s="200">
        <v>18888857</v>
      </c>
      <c r="AO211" s="200">
        <v>19410280</v>
      </c>
      <c r="AP211" s="200">
        <v>19938377</v>
      </c>
      <c r="AQ211" s="200">
        <v>20472580</v>
      </c>
      <c r="AR211" s="200">
        <v>21009660</v>
      </c>
      <c r="AS211" s="200">
        <v>21547390</v>
      </c>
      <c r="AT211" s="200">
        <v>22085929</v>
      </c>
      <c r="AU211" s="200">
        <v>22623415</v>
      </c>
      <c r="AV211" s="200">
        <v>23150847</v>
      </c>
      <c r="AW211" s="200">
        <v>23661808</v>
      </c>
      <c r="AX211" s="200">
        <v>24397644</v>
      </c>
      <c r="AY211" s="200">
        <v>25382870</v>
      </c>
      <c r="AZ211" s="200">
        <v>26400068</v>
      </c>
      <c r="BA211" s="200">
        <v>27437353</v>
      </c>
      <c r="BB211" s="200">
        <v>28483797</v>
      </c>
      <c r="BC211" s="200">
        <v>29411929</v>
      </c>
      <c r="BD211" s="200">
        <v>30150945</v>
      </c>
      <c r="BE211" s="200">
        <v>30821543</v>
      </c>
      <c r="BF211" s="200">
        <v>31482498</v>
      </c>
      <c r="BG211" s="200">
        <v>32125564</v>
      </c>
      <c r="BH211" s="200">
        <v>32749848</v>
      </c>
      <c r="BI211" s="200">
        <v>33416270</v>
      </c>
      <c r="BJ211" s="200">
        <v>34193122</v>
      </c>
      <c r="BK211" s="200">
        <v>35018133</v>
      </c>
      <c r="BL211" s="200">
        <v>35827362</v>
      </c>
      <c r="BM211" s="200">
        <v>35997107</v>
      </c>
      <c r="BN211" s="200">
        <v>35950396</v>
      </c>
      <c r="BO211" s="200">
        <v>36408820</v>
      </c>
    </row>
    <row r="212" spans="1:67" x14ac:dyDescent="0.2">
      <c r="A212" s="200" t="s">
        <v>544</v>
      </c>
      <c r="B212" s="200" t="s">
        <v>545</v>
      </c>
      <c r="C212" s="200" t="s">
        <v>168</v>
      </c>
      <c r="D212" s="200" t="s">
        <v>169</v>
      </c>
      <c r="E212" s="200">
        <v>8326462</v>
      </c>
      <c r="F212" s="200">
        <v>8577490</v>
      </c>
      <c r="G212" s="200">
        <v>8841338</v>
      </c>
      <c r="H212" s="200">
        <v>9115091</v>
      </c>
      <c r="I212" s="200">
        <v>9406702</v>
      </c>
      <c r="J212" s="200">
        <v>9712785</v>
      </c>
      <c r="K212" s="200">
        <v>10014505</v>
      </c>
      <c r="L212" s="200">
        <v>10320500</v>
      </c>
      <c r="M212" s="200">
        <v>10638899</v>
      </c>
      <c r="N212" s="200">
        <v>10966145</v>
      </c>
      <c r="O212" s="200">
        <v>11305206</v>
      </c>
      <c r="P212" s="200">
        <v>11668921</v>
      </c>
      <c r="Q212" s="200">
        <v>12057260</v>
      </c>
      <c r="R212" s="200">
        <v>12469591</v>
      </c>
      <c r="S212" s="200">
        <v>12950962</v>
      </c>
      <c r="T212" s="200">
        <v>13497543</v>
      </c>
      <c r="U212" s="200">
        <v>14066007</v>
      </c>
      <c r="V212" s="200">
        <v>14667218</v>
      </c>
      <c r="W212" s="200">
        <v>15305806</v>
      </c>
      <c r="X212" s="200">
        <v>15973034</v>
      </c>
      <c r="Y212" s="200">
        <v>16673586</v>
      </c>
      <c r="Z212" s="200">
        <v>17404336</v>
      </c>
      <c r="AA212" s="200">
        <v>18128631</v>
      </c>
      <c r="AB212" s="200">
        <v>18733995</v>
      </c>
      <c r="AC212" s="200">
        <v>19165837</v>
      </c>
      <c r="AD212" s="200">
        <v>19517196</v>
      </c>
      <c r="AE212" s="200">
        <v>19887452</v>
      </c>
      <c r="AF212" s="200">
        <v>20230532</v>
      </c>
      <c r="AG212" s="200">
        <v>20453819</v>
      </c>
      <c r="AH212" s="200">
        <v>20718709</v>
      </c>
      <c r="AI212" s="200">
        <v>21090886</v>
      </c>
      <c r="AJ212" s="200">
        <v>21453711</v>
      </c>
      <c r="AK212" s="200">
        <v>21780059</v>
      </c>
      <c r="AL212" s="200">
        <v>22163251</v>
      </c>
      <c r="AM212" s="200">
        <v>22703631</v>
      </c>
      <c r="AN212" s="200">
        <v>23290602</v>
      </c>
      <c r="AO212" s="200">
        <v>23862258</v>
      </c>
      <c r="AP212" s="200">
        <v>24454372</v>
      </c>
      <c r="AQ212" s="200">
        <v>25029144</v>
      </c>
      <c r="AR212" s="200">
        <v>25634162</v>
      </c>
      <c r="AS212" s="200">
        <v>26298773</v>
      </c>
      <c r="AT212" s="200">
        <v>26947253</v>
      </c>
      <c r="AU212" s="200">
        <v>27570318</v>
      </c>
      <c r="AV212" s="200">
        <v>28188977</v>
      </c>
      <c r="AW212" s="200">
        <v>28831550</v>
      </c>
      <c r="AX212" s="200">
        <v>29540577</v>
      </c>
      <c r="AY212" s="200">
        <v>30332968</v>
      </c>
      <c r="AZ212" s="200">
        <v>31191163</v>
      </c>
      <c r="BA212" s="200">
        <v>32065241</v>
      </c>
      <c r="BB212" s="200">
        <v>32948155</v>
      </c>
      <c r="BC212" s="200">
        <v>33739933</v>
      </c>
      <c r="BD212" s="200">
        <v>34419624</v>
      </c>
      <c r="BE212" s="200">
        <v>35159792</v>
      </c>
      <c r="BF212" s="200">
        <v>35990704</v>
      </c>
      <c r="BG212" s="200">
        <v>37003245</v>
      </c>
      <c r="BH212" s="200">
        <v>38171178</v>
      </c>
      <c r="BI212" s="200">
        <v>39377169</v>
      </c>
      <c r="BJ212" s="200">
        <v>40679828</v>
      </c>
      <c r="BK212" s="200">
        <v>41999059</v>
      </c>
      <c r="BL212" s="200">
        <v>43232093</v>
      </c>
      <c r="BM212" s="200">
        <v>44440486</v>
      </c>
      <c r="BN212" s="200">
        <v>45657202</v>
      </c>
      <c r="BO212" s="200">
        <v>46874204</v>
      </c>
    </row>
    <row r="213" spans="1:67" x14ac:dyDescent="0.2">
      <c r="A213" s="200" t="s">
        <v>546</v>
      </c>
      <c r="B213" s="200" t="s">
        <v>547</v>
      </c>
      <c r="C213" s="200" t="s">
        <v>168</v>
      </c>
      <c r="D213" s="200" t="s">
        <v>169</v>
      </c>
      <c r="E213" s="200">
        <v>3273177</v>
      </c>
      <c r="F213" s="200">
        <v>3367082</v>
      </c>
      <c r="G213" s="200">
        <v>3463524</v>
      </c>
      <c r="H213" s="200">
        <v>3562469</v>
      </c>
      <c r="I213" s="200">
        <v>3664599</v>
      </c>
      <c r="J213" s="200">
        <v>3770874</v>
      </c>
      <c r="K213" s="200">
        <v>3881994</v>
      </c>
      <c r="L213" s="200">
        <v>3997869</v>
      </c>
      <c r="M213" s="200">
        <v>4117659</v>
      </c>
      <c r="N213" s="200">
        <v>4240859</v>
      </c>
      <c r="O213" s="200">
        <v>4367744</v>
      </c>
      <c r="P213" s="200">
        <v>4498616</v>
      </c>
      <c r="Q213" s="200">
        <v>4633452</v>
      </c>
      <c r="R213" s="200">
        <v>4772039</v>
      </c>
      <c r="S213" s="200">
        <v>4911421</v>
      </c>
      <c r="T213" s="200">
        <v>5047922</v>
      </c>
      <c r="U213" s="200">
        <v>5181195</v>
      </c>
      <c r="V213" s="200">
        <v>5308297</v>
      </c>
      <c r="W213" s="200">
        <v>5433225</v>
      </c>
      <c r="X213" s="200">
        <v>5564474</v>
      </c>
      <c r="Y213" s="200">
        <v>5703869</v>
      </c>
      <c r="Z213" s="200">
        <v>5852029</v>
      </c>
      <c r="AA213" s="200">
        <v>6008392</v>
      </c>
      <c r="AB213" s="200">
        <v>6171874</v>
      </c>
      <c r="AC213" s="200">
        <v>6341801</v>
      </c>
      <c r="AD213" s="200">
        <v>6520705</v>
      </c>
      <c r="AE213" s="200">
        <v>6710885</v>
      </c>
      <c r="AF213" s="200">
        <v>6909837</v>
      </c>
      <c r="AG213" s="200">
        <v>7113636</v>
      </c>
      <c r="AH213" s="200">
        <v>7321832</v>
      </c>
      <c r="AI213" s="200">
        <v>7536001</v>
      </c>
      <c r="AJ213" s="200">
        <v>7754289</v>
      </c>
      <c r="AK213" s="200">
        <v>7974514</v>
      </c>
      <c r="AL213" s="200">
        <v>8196551</v>
      </c>
      <c r="AM213" s="200">
        <v>8416997</v>
      </c>
      <c r="AN213" s="200">
        <v>8632681</v>
      </c>
      <c r="AO213" s="200">
        <v>8843423</v>
      </c>
      <c r="AP213" s="200">
        <v>9051539</v>
      </c>
      <c r="AQ213" s="200">
        <v>9261526</v>
      </c>
      <c r="AR213" s="200">
        <v>9478564</v>
      </c>
      <c r="AS213" s="200">
        <v>9704287</v>
      </c>
      <c r="AT213" s="200">
        <v>9938027</v>
      </c>
      <c r="AU213" s="200">
        <v>10180950</v>
      </c>
      <c r="AV213" s="200">
        <v>10434504</v>
      </c>
      <c r="AW213" s="200">
        <v>10698691</v>
      </c>
      <c r="AX213" s="200">
        <v>10974057</v>
      </c>
      <c r="AY213" s="200">
        <v>11263387</v>
      </c>
      <c r="AZ213" s="200">
        <v>11563869</v>
      </c>
      <c r="BA213" s="200">
        <v>11872929</v>
      </c>
      <c r="BB213" s="200">
        <v>12195029</v>
      </c>
      <c r="BC213" s="200">
        <v>12530121</v>
      </c>
      <c r="BD213" s="200">
        <v>12875880</v>
      </c>
      <c r="BE213" s="200">
        <v>13231833</v>
      </c>
      <c r="BF213" s="200">
        <v>13595566</v>
      </c>
      <c r="BG213" s="200">
        <v>13970308</v>
      </c>
      <c r="BH213" s="200">
        <v>14356181</v>
      </c>
      <c r="BI213" s="200">
        <v>14751356</v>
      </c>
      <c r="BJ213" s="200">
        <v>15157793</v>
      </c>
      <c r="BK213" s="200">
        <v>15574909</v>
      </c>
      <c r="BL213" s="200">
        <v>16000781</v>
      </c>
      <c r="BM213" s="200">
        <v>16436120</v>
      </c>
      <c r="BN213" s="200">
        <v>16876720</v>
      </c>
      <c r="BO213" s="200">
        <v>17316449</v>
      </c>
    </row>
    <row r="214" spans="1:67" x14ac:dyDescent="0.2">
      <c r="A214" s="200" t="s">
        <v>548</v>
      </c>
      <c r="B214" s="200" t="s">
        <v>549</v>
      </c>
      <c r="C214" s="200" t="s">
        <v>168</v>
      </c>
      <c r="D214" s="200" t="s">
        <v>169</v>
      </c>
      <c r="E214" s="200">
        <v>1646400</v>
      </c>
      <c r="F214" s="200">
        <v>1702400</v>
      </c>
      <c r="G214" s="200">
        <v>1750200</v>
      </c>
      <c r="H214" s="200">
        <v>1795000</v>
      </c>
      <c r="I214" s="200">
        <v>1841600</v>
      </c>
      <c r="J214" s="200">
        <v>1886900</v>
      </c>
      <c r="K214" s="200">
        <v>1934400</v>
      </c>
      <c r="L214" s="200">
        <v>1977600</v>
      </c>
      <c r="M214" s="200">
        <v>2012000</v>
      </c>
      <c r="N214" s="200">
        <v>2042500</v>
      </c>
      <c r="O214" s="200">
        <v>2074507</v>
      </c>
      <c r="P214" s="200">
        <v>2112900</v>
      </c>
      <c r="Q214" s="200">
        <v>2152400</v>
      </c>
      <c r="R214" s="200">
        <v>2193000</v>
      </c>
      <c r="S214" s="200">
        <v>2229800</v>
      </c>
      <c r="T214" s="200">
        <v>2262600</v>
      </c>
      <c r="U214" s="200">
        <v>2293300</v>
      </c>
      <c r="V214" s="200">
        <v>2325300</v>
      </c>
      <c r="W214" s="200">
        <v>2353600</v>
      </c>
      <c r="X214" s="200">
        <v>2383500</v>
      </c>
      <c r="Y214" s="200">
        <v>2413945</v>
      </c>
      <c r="Z214" s="200">
        <v>2532835</v>
      </c>
      <c r="AA214" s="200">
        <v>2646466</v>
      </c>
      <c r="AB214" s="200">
        <v>2681061</v>
      </c>
      <c r="AC214" s="200">
        <v>2732221</v>
      </c>
      <c r="AD214" s="200">
        <v>2735957</v>
      </c>
      <c r="AE214" s="200">
        <v>2733373</v>
      </c>
      <c r="AF214" s="200">
        <v>2774789</v>
      </c>
      <c r="AG214" s="200">
        <v>2846108</v>
      </c>
      <c r="AH214" s="200">
        <v>2930901</v>
      </c>
      <c r="AI214" s="200">
        <v>3047132</v>
      </c>
      <c r="AJ214" s="200">
        <v>3135083</v>
      </c>
      <c r="AK214" s="200">
        <v>3230698</v>
      </c>
      <c r="AL214" s="200">
        <v>3313471</v>
      </c>
      <c r="AM214" s="200">
        <v>3419048</v>
      </c>
      <c r="AN214" s="200">
        <v>3524506</v>
      </c>
      <c r="AO214" s="200">
        <v>3670704</v>
      </c>
      <c r="AP214" s="200">
        <v>3796038</v>
      </c>
      <c r="AQ214" s="200">
        <v>3927213</v>
      </c>
      <c r="AR214" s="200">
        <v>3958723</v>
      </c>
      <c r="AS214" s="200">
        <v>4027887</v>
      </c>
      <c r="AT214" s="200">
        <v>4138012</v>
      </c>
      <c r="AU214" s="200">
        <v>4175950</v>
      </c>
      <c r="AV214" s="200">
        <v>4114826</v>
      </c>
      <c r="AW214" s="200">
        <v>4166664</v>
      </c>
      <c r="AX214" s="200">
        <v>4265762</v>
      </c>
      <c r="AY214" s="200">
        <v>4401365</v>
      </c>
      <c r="AZ214" s="200">
        <v>4588599</v>
      </c>
      <c r="BA214" s="200">
        <v>4839396</v>
      </c>
      <c r="BB214" s="200">
        <v>4987573</v>
      </c>
      <c r="BC214" s="200">
        <v>5076732</v>
      </c>
      <c r="BD214" s="200">
        <v>5183688</v>
      </c>
      <c r="BE214" s="200">
        <v>5312437</v>
      </c>
      <c r="BF214" s="200">
        <v>5399162</v>
      </c>
      <c r="BG214" s="200">
        <v>5469724</v>
      </c>
      <c r="BH214" s="200">
        <v>5535002</v>
      </c>
      <c r="BI214" s="200">
        <v>5607283</v>
      </c>
      <c r="BJ214" s="200">
        <v>5612253</v>
      </c>
      <c r="BK214" s="200">
        <v>5638676</v>
      </c>
      <c r="BL214" s="200">
        <v>5703569</v>
      </c>
      <c r="BM214" s="200">
        <v>5685807</v>
      </c>
      <c r="BN214" s="200">
        <v>5453566</v>
      </c>
      <c r="BO214" s="200">
        <v>5637022</v>
      </c>
    </row>
    <row r="215" spans="1:67" x14ac:dyDescent="0.2">
      <c r="A215" s="200" t="s">
        <v>550</v>
      </c>
      <c r="B215" s="200" t="s">
        <v>551</v>
      </c>
      <c r="C215" s="200" t="s">
        <v>168</v>
      </c>
      <c r="D215" s="200" t="s">
        <v>169</v>
      </c>
      <c r="E215" s="200">
        <v>133440</v>
      </c>
      <c r="F215" s="200">
        <v>136780</v>
      </c>
      <c r="G215" s="200">
        <v>140254</v>
      </c>
      <c r="H215" s="200">
        <v>143863</v>
      </c>
      <c r="I215" s="200">
        <v>147609</v>
      </c>
      <c r="J215" s="200">
        <v>151495</v>
      </c>
      <c r="K215" s="200">
        <v>155514</v>
      </c>
      <c r="L215" s="200">
        <v>159667</v>
      </c>
      <c r="M215" s="200">
        <v>163973</v>
      </c>
      <c r="N215" s="200">
        <v>168399</v>
      </c>
      <c r="O215" s="200">
        <v>172833</v>
      </c>
      <c r="P215" s="200">
        <v>177264</v>
      </c>
      <c r="Q215" s="200">
        <v>181876</v>
      </c>
      <c r="R215" s="200">
        <v>186816</v>
      </c>
      <c r="S215" s="200">
        <v>192155</v>
      </c>
      <c r="T215" s="200">
        <v>197853</v>
      </c>
      <c r="U215" s="200">
        <v>204082</v>
      </c>
      <c r="V215" s="200">
        <v>210932</v>
      </c>
      <c r="W215" s="200">
        <v>218193</v>
      </c>
      <c r="X215" s="200">
        <v>225786</v>
      </c>
      <c r="Y215" s="200">
        <v>233668</v>
      </c>
      <c r="Z215" s="200">
        <v>241827</v>
      </c>
      <c r="AA215" s="200">
        <v>250250</v>
      </c>
      <c r="AB215" s="200">
        <v>258945</v>
      </c>
      <c r="AC215" s="200">
        <v>267913</v>
      </c>
      <c r="AD215" s="200">
        <v>277158</v>
      </c>
      <c r="AE215" s="200">
        <v>286527</v>
      </c>
      <c r="AF215" s="200">
        <v>295836</v>
      </c>
      <c r="AG215" s="200">
        <v>305132</v>
      </c>
      <c r="AH215" s="200">
        <v>314560</v>
      </c>
      <c r="AI215" s="200">
        <v>324171</v>
      </c>
      <c r="AJ215" s="200">
        <v>333952</v>
      </c>
      <c r="AK215" s="200">
        <v>343916</v>
      </c>
      <c r="AL215" s="200">
        <v>354086</v>
      </c>
      <c r="AM215" s="200">
        <v>364505</v>
      </c>
      <c r="AN215" s="200">
        <v>375189</v>
      </c>
      <c r="AO215" s="200">
        <v>386069</v>
      </c>
      <c r="AP215" s="200">
        <v>397050</v>
      </c>
      <c r="AQ215" s="200">
        <v>408145</v>
      </c>
      <c r="AR215" s="200">
        <v>419229</v>
      </c>
      <c r="AS215" s="200">
        <v>429978</v>
      </c>
      <c r="AT215" s="200">
        <v>440395</v>
      </c>
      <c r="AU215" s="200">
        <v>450760</v>
      </c>
      <c r="AV215" s="200">
        <v>461216</v>
      </c>
      <c r="AW215" s="200">
        <v>471785</v>
      </c>
      <c r="AX215" s="200">
        <v>482486</v>
      </c>
      <c r="AY215" s="200">
        <v>493430</v>
      </c>
      <c r="AZ215" s="200">
        <v>504619</v>
      </c>
      <c r="BA215" s="200">
        <v>516001</v>
      </c>
      <c r="BB215" s="200">
        <v>527833</v>
      </c>
      <c r="BC215" s="200">
        <v>540394</v>
      </c>
      <c r="BD215" s="200">
        <v>553721</v>
      </c>
      <c r="BE215" s="200">
        <v>567763</v>
      </c>
      <c r="BF215" s="200">
        <v>582365</v>
      </c>
      <c r="BG215" s="200">
        <v>597375</v>
      </c>
      <c r="BH215" s="200">
        <v>612660</v>
      </c>
      <c r="BI215" s="200">
        <v>628102</v>
      </c>
      <c r="BJ215" s="200">
        <v>643634</v>
      </c>
      <c r="BK215" s="200">
        <v>659249</v>
      </c>
      <c r="BL215" s="200">
        <v>674993</v>
      </c>
      <c r="BM215" s="200">
        <v>691191</v>
      </c>
      <c r="BN215" s="200">
        <v>707851</v>
      </c>
      <c r="BO215" s="200">
        <v>724273</v>
      </c>
    </row>
    <row r="216" spans="1:67" x14ac:dyDescent="0.2">
      <c r="A216" s="200" t="s">
        <v>552</v>
      </c>
      <c r="B216" s="200" t="s">
        <v>553</v>
      </c>
      <c r="C216" s="200" t="s">
        <v>168</v>
      </c>
      <c r="D216" s="200" t="s">
        <v>169</v>
      </c>
      <c r="E216" s="200">
        <v>2301310</v>
      </c>
      <c r="F216" s="200">
        <v>2341065</v>
      </c>
      <c r="G216" s="200">
        <v>2382914</v>
      </c>
      <c r="H216" s="200">
        <v>2426750</v>
      </c>
      <c r="I216" s="200">
        <v>2472686</v>
      </c>
      <c r="J216" s="200">
        <v>2520576</v>
      </c>
      <c r="K216" s="200">
        <v>2569736</v>
      </c>
      <c r="L216" s="200">
        <v>2620396</v>
      </c>
      <c r="M216" s="200">
        <v>2672370</v>
      </c>
      <c r="N216" s="200">
        <v>2724901</v>
      </c>
      <c r="O216" s="200">
        <v>2778557</v>
      </c>
      <c r="P216" s="200">
        <v>2832392</v>
      </c>
      <c r="Q216" s="200">
        <v>2886642</v>
      </c>
      <c r="R216" s="200">
        <v>2942333</v>
      </c>
      <c r="S216" s="200">
        <v>2998843</v>
      </c>
      <c r="T216" s="200">
        <v>3055916</v>
      </c>
      <c r="U216" s="200">
        <v>3112863</v>
      </c>
      <c r="V216" s="200">
        <v>3172195</v>
      </c>
      <c r="W216" s="200">
        <v>3235170</v>
      </c>
      <c r="X216" s="200">
        <v>3300032</v>
      </c>
      <c r="Y216" s="200">
        <v>3367477</v>
      </c>
      <c r="Z216" s="200">
        <v>3437108</v>
      </c>
      <c r="AA216" s="200">
        <v>3509197</v>
      </c>
      <c r="AB216" s="200">
        <v>3585773</v>
      </c>
      <c r="AC216" s="200">
        <v>3666262</v>
      </c>
      <c r="AD216" s="200">
        <v>3749419</v>
      </c>
      <c r="AE216" s="200">
        <v>3842917</v>
      </c>
      <c r="AF216" s="200">
        <v>3947865</v>
      </c>
      <c r="AG216" s="200">
        <v>4056215</v>
      </c>
      <c r="AH216" s="200">
        <v>4159163</v>
      </c>
      <c r="AI216" s="200">
        <v>4325388</v>
      </c>
      <c r="AJ216" s="200">
        <v>4378169</v>
      </c>
      <c r="AK216" s="200">
        <v>4301566</v>
      </c>
      <c r="AL216" s="200">
        <v>4295689</v>
      </c>
      <c r="AM216" s="200">
        <v>4314953</v>
      </c>
      <c r="AN216" s="200">
        <v>4324149</v>
      </c>
      <c r="AO216" s="200">
        <v>4347370</v>
      </c>
      <c r="AP216" s="200">
        <v>4405028</v>
      </c>
      <c r="AQ216" s="200">
        <v>4449975</v>
      </c>
      <c r="AR216" s="200">
        <v>4475145</v>
      </c>
      <c r="AS216" s="200">
        <v>4584067</v>
      </c>
      <c r="AT216" s="200">
        <v>4857096</v>
      </c>
      <c r="AU216" s="200">
        <v>5140113</v>
      </c>
      <c r="AV216" s="200">
        <v>5350907</v>
      </c>
      <c r="AW216" s="200">
        <v>5533329</v>
      </c>
      <c r="AX216" s="200">
        <v>5683334</v>
      </c>
      <c r="AY216" s="200">
        <v>5809774</v>
      </c>
      <c r="AZ216" s="200">
        <v>5939163</v>
      </c>
      <c r="BA216" s="200">
        <v>6090860</v>
      </c>
      <c r="BB216" s="200">
        <v>6259842</v>
      </c>
      <c r="BC216" s="200">
        <v>6436698</v>
      </c>
      <c r="BD216" s="200">
        <v>6612385</v>
      </c>
      <c r="BE216" s="200">
        <v>6788587</v>
      </c>
      <c r="BF216" s="200">
        <v>6964859</v>
      </c>
      <c r="BG216" s="200">
        <v>7140688</v>
      </c>
      <c r="BH216" s="200">
        <v>7314773</v>
      </c>
      <c r="BI216" s="200">
        <v>7493913</v>
      </c>
      <c r="BJ216" s="200">
        <v>7677565</v>
      </c>
      <c r="BK216" s="200">
        <v>7861281</v>
      </c>
      <c r="BL216" s="200">
        <v>8046828</v>
      </c>
      <c r="BM216" s="200">
        <v>8233970</v>
      </c>
      <c r="BN216" s="200">
        <v>8420641</v>
      </c>
      <c r="BO216" s="200">
        <v>8605718</v>
      </c>
    </row>
    <row r="217" spans="1:67" x14ac:dyDescent="0.2">
      <c r="A217" s="200" t="s">
        <v>554</v>
      </c>
      <c r="B217" s="200" t="s">
        <v>555</v>
      </c>
      <c r="C217" s="200" t="s">
        <v>168</v>
      </c>
      <c r="D217" s="200" t="s">
        <v>169</v>
      </c>
      <c r="E217" s="200">
        <v>2779327</v>
      </c>
      <c r="F217" s="200">
        <v>2858896</v>
      </c>
      <c r="G217" s="200">
        <v>2937821</v>
      </c>
      <c r="H217" s="200">
        <v>3014885</v>
      </c>
      <c r="I217" s="200">
        <v>3095170</v>
      </c>
      <c r="J217" s="200">
        <v>3179506</v>
      </c>
      <c r="K217" s="200">
        <v>3266436</v>
      </c>
      <c r="L217" s="200">
        <v>3354611</v>
      </c>
      <c r="M217" s="200">
        <v>3443251</v>
      </c>
      <c r="N217" s="200">
        <v>3530958</v>
      </c>
      <c r="O217" s="200">
        <v>3619090</v>
      </c>
      <c r="P217" s="200">
        <v>3708010</v>
      </c>
      <c r="Q217" s="200">
        <v>3798109</v>
      </c>
      <c r="R217" s="200">
        <v>3890639</v>
      </c>
      <c r="S217" s="200">
        <v>3984049</v>
      </c>
      <c r="T217" s="200">
        <v>4076751</v>
      </c>
      <c r="U217" s="200">
        <v>4166890</v>
      </c>
      <c r="V217" s="200">
        <v>4256699</v>
      </c>
      <c r="W217" s="200">
        <v>4346522</v>
      </c>
      <c r="X217" s="200">
        <v>4433041</v>
      </c>
      <c r="Y217" s="200">
        <v>4508992</v>
      </c>
      <c r="Z217" s="200">
        <v>4549173</v>
      </c>
      <c r="AA217" s="200">
        <v>4599904</v>
      </c>
      <c r="AB217" s="200">
        <v>4689680</v>
      </c>
      <c r="AC217" s="200">
        <v>4782219</v>
      </c>
      <c r="AD217" s="200">
        <v>4876757</v>
      </c>
      <c r="AE217" s="200">
        <v>4970788</v>
      </c>
      <c r="AF217" s="200">
        <v>5067200</v>
      </c>
      <c r="AG217" s="200">
        <v>5170440</v>
      </c>
      <c r="AH217" s="200">
        <v>5270825</v>
      </c>
      <c r="AI217" s="200">
        <v>5367179</v>
      </c>
      <c r="AJ217" s="200">
        <v>5461070</v>
      </c>
      <c r="AK217" s="200">
        <v>5552206</v>
      </c>
      <c r="AL217" s="200">
        <v>5630987</v>
      </c>
      <c r="AM217" s="200">
        <v>5693038</v>
      </c>
      <c r="AN217" s="200">
        <v>5748195</v>
      </c>
      <c r="AO217" s="200">
        <v>5797140</v>
      </c>
      <c r="AP217" s="200">
        <v>5842638</v>
      </c>
      <c r="AQ217" s="200">
        <v>5885083</v>
      </c>
      <c r="AR217" s="200">
        <v>5923852</v>
      </c>
      <c r="AS217" s="200">
        <v>5958482</v>
      </c>
      <c r="AT217" s="200">
        <v>5988095</v>
      </c>
      <c r="AU217" s="200">
        <v>6011275</v>
      </c>
      <c r="AV217" s="200">
        <v>6026849</v>
      </c>
      <c r="AW217" s="200">
        <v>6035655</v>
      </c>
      <c r="AX217" s="200">
        <v>6037817</v>
      </c>
      <c r="AY217" s="200">
        <v>6034436</v>
      </c>
      <c r="AZ217" s="200">
        <v>6044131</v>
      </c>
      <c r="BA217" s="200">
        <v>6068099</v>
      </c>
      <c r="BB217" s="200">
        <v>6091188</v>
      </c>
      <c r="BC217" s="200">
        <v>6114034</v>
      </c>
      <c r="BD217" s="200">
        <v>6137349</v>
      </c>
      <c r="BE217" s="200">
        <v>6161289</v>
      </c>
      <c r="BF217" s="200">
        <v>6185642</v>
      </c>
      <c r="BG217" s="200">
        <v>6209526</v>
      </c>
      <c r="BH217" s="200">
        <v>6231066</v>
      </c>
      <c r="BI217" s="200">
        <v>6250510</v>
      </c>
      <c r="BJ217" s="200">
        <v>6266654</v>
      </c>
      <c r="BK217" s="200">
        <v>6276342</v>
      </c>
      <c r="BL217" s="200">
        <v>6280217</v>
      </c>
      <c r="BM217" s="200">
        <v>6292731</v>
      </c>
      <c r="BN217" s="200">
        <v>6314167</v>
      </c>
      <c r="BO217" s="200">
        <v>6336392</v>
      </c>
    </row>
    <row r="218" spans="1:67" x14ac:dyDescent="0.2">
      <c r="A218" s="200" t="s">
        <v>556</v>
      </c>
      <c r="B218" s="200" t="s">
        <v>557</v>
      </c>
      <c r="C218" s="200" t="s">
        <v>168</v>
      </c>
      <c r="D218" s="200" t="s">
        <v>169</v>
      </c>
      <c r="E218" s="200">
        <v>15556</v>
      </c>
      <c r="F218" s="200">
        <v>15895</v>
      </c>
      <c r="G218" s="200">
        <v>16242</v>
      </c>
      <c r="H218" s="200">
        <v>16583</v>
      </c>
      <c r="I218" s="200">
        <v>16926</v>
      </c>
      <c r="J218" s="200">
        <v>17273</v>
      </c>
      <c r="K218" s="200">
        <v>17588</v>
      </c>
      <c r="L218" s="200">
        <v>17907</v>
      </c>
      <c r="M218" s="200">
        <v>18291</v>
      </c>
      <c r="N218" s="200">
        <v>18403</v>
      </c>
      <c r="O218" s="200">
        <v>18169</v>
      </c>
      <c r="P218" s="200">
        <v>18212</v>
      </c>
      <c r="Q218" s="200">
        <v>18575</v>
      </c>
      <c r="R218" s="200">
        <v>19010</v>
      </c>
      <c r="S218" s="200">
        <v>19439</v>
      </c>
      <c r="T218" s="200">
        <v>19803</v>
      </c>
      <c r="U218" s="200">
        <v>20160</v>
      </c>
      <c r="V218" s="200">
        <v>20482</v>
      </c>
      <c r="W218" s="200">
        <v>20795</v>
      </c>
      <c r="X218" s="200">
        <v>21087</v>
      </c>
      <c r="Y218" s="200">
        <v>21346</v>
      </c>
      <c r="Z218" s="200">
        <v>21596</v>
      </c>
      <c r="AA218" s="200">
        <v>21804</v>
      </c>
      <c r="AB218" s="200">
        <v>21973</v>
      </c>
      <c r="AC218" s="200">
        <v>22096</v>
      </c>
      <c r="AD218" s="200">
        <v>22241</v>
      </c>
      <c r="AE218" s="200">
        <v>22390</v>
      </c>
      <c r="AF218" s="200">
        <v>22437</v>
      </c>
      <c r="AG218" s="200">
        <v>22542</v>
      </c>
      <c r="AH218" s="200">
        <v>22803</v>
      </c>
      <c r="AI218" s="200">
        <v>23132</v>
      </c>
      <c r="AJ218" s="200">
        <v>23459</v>
      </c>
      <c r="AK218" s="200">
        <v>23808</v>
      </c>
      <c r="AL218" s="200">
        <v>24181</v>
      </c>
      <c r="AM218" s="200">
        <v>24535</v>
      </c>
      <c r="AN218" s="200">
        <v>24886</v>
      </c>
      <c r="AO218" s="200">
        <v>25235</v>
      </c>
      <c r="AP218" s="200">
        <v>25596</v>
      </c>
      <c r="AQ218" s="200">
        <v>25997</v>
      </c>
      <c r="AR218" s="200">
        <v>26404</v>
      </c>
      <c r="AS218" s="200">
        <v>26823</v>
      </c>
      <c r="AT218" s="200">
        <v>27335</v>
      </c>
      <c r="AU218" s="200">
        <v>27969</v>
      </c>
      <c r="AV218" s="200">
        <v>28601</v>
      </c>
      <c r="AW218" s="200">
        <v>29093</v>
      </c>
      <c r="AX218" s="200">
        <v>29508</v>
      </c>
      <c r="AY218" s="200">
        <v>29959</v>
      </c>
      <c r="AZ218" s="200">
        <v>30372</v>
      </c>
      <c r="BA218" s="200">
        <v>30700</v>
      </c>
      <c r="BB218" s="200">
        <v>31059</v>
      </c>
      <c r="BC218" s="200">
        <v>31608</v>
      </c>
      <c r="BD218" s="200">
        <v>32495</v>
      </c>
      <c r="BE218" s="200">
        <v>33132</v>
      </c>
      <c r="BF218" s="200">
        <v>33285</v>
      </c>
      <c r="BG218" s="200">
        <v>33389</v>
      </c>
      <c r="BH218" s="200">
        <v>33570</v>
      </c>
      <c r="BI218" s="200">
        <v>33834</v>
      </c>
      <c r="BJ218" s="200">
        <v>34056</v>
      </c>
      <c r="BK218" s="200">
        <v>34156</v>
      </c>
      <c r="BL218" s="200">
        <v>34178</v>
      </c>
      <c r="BM218" s="200">
        <v>34007</v>
      </c>
      <c r="BN218" s="200">
        <v>33745</v>
      </c>
      <c r="BO218" s="200">
        <v>33660</v>
      </c>
    </row>
    <row r="219" spans="1:67" x14ac:dyDescent="0.2">
      <c r="A219" s="200" t="s">
        <v>558</v>
      </c>
      <c r="B219" s="200" t="s">
        <v>559</v>
      </c>
      <c r="C219" s="200" t="s">
        <v>168</v>
      </c>
      <c r="D219" s="200" t="s">
        <v>169</v>
      </c>
      <c r="E219" s="200">
        <v>2870732</v>
      </c>
      <c r="F219" s="200">
        <v>2945662</v>
      </c>
      <c r="G219" s="200">
        <v>3022827</v>
      </c>
      <c r="H219" s="200">
        <v>3102170</v>
      </c>
      <c r="I219" s="200">
        <v>3183590</v>
      </c>
      <c r="J219" s="200">
        <v>3267593</v>
      </c>
      <c r="K219" s="200">
        <v>3353665</v>
      </c>
      <c r="L219" s="200">
        <v>3441799</v>
      </c>
      <c r="M219" s="200">
        <v>3532420</v>
      </c>
      <c r="N219" s="200">
        <v>3625274</v>
      </c>
      <c r="O219" s="200">
        <v>3720977</v>
      </c>
      <c r="P219" s="200">
        <v>3818389</v>
      </c>
      <c r="Q219" s="200">
        <v>3918220</v>
      </c>
      <c r="R219" s="200">
        <v>4022336</v>
      </c>
      <c r="S219" s="200">
        <v>4125823</v>
      </c>
      <c r="T219" s="200">
        <v>4228289</v>
      </c>
      <c r="U219" s="200">
        <v>4333779</v>
      </c>
      <c r="V219" s="200">
        <v>4449505</v>
      </c>
      <c r="W219" s="200">
        <v>4777703</v>
      </c>
      <c r="X219" s="200">
        <v>5408813</v>
      </c>
      <c r="Y219" s="200">
        <v>5892224</v>
      </c>
      <c r="Z219" s="200">
        <v>5934938</v>
      </c>
      <c r="AA219" s="200">
        <v>5951805</v>
      </c>
      <c r="AB219" s="200">
        <v>6142513</v>
      </c>
      <c r="AC219" s="200">
        <v>6369020</v>
      </c>
      <c r="AD219" s="200">
        <v>6630637</v>
      </c>
      <c r="AE219" s="200">
        <v>6908579</v>
      </c>
      <c r="AF219" s="200">
        <v>7158004</v>
      </c>
      <c r="AG219" s="200">
        <v>7160461</v>
      </c>
      <c r="AH219" s="200">
        <v>7035378</v>
      </c>
      <c r="AI219" s="200">
        <v>6999096</v>
      </c>
      <c r="AJ219" s="200">
        <v>6732702</v>
      </c>
      <c r="AK219" s="200">
        <v>6428141</v>
      </c>
      <c r="AL219" s="200">
        <v>6620729</v>
      </c>
      <c r="AM219" s="200">
        <v>6959828</v>
      </c>
      <c r="AN219" s="200">
        <v>7210930</v>
      </c>
      <c r="AO219" s="200">
        <v>7472450</v>
      </c>
      <c r="AP219" s="200">
        <v>7734313</v>
      </c>
      <c r="AQ219" s="200">
        <v>8056862</v>
      </c>
      <c r="AR219" s="200">
        <v>8384479</v>
      </c>
      <c r="AS219" s="200">
        <v>8721465</v>
      </c>
      <c r="AT219" s="200">
        <v>9070747</v>
      </c>
      <c r="AU219" s="200">
        <v>9411103</v>
      </c>
      <c r="AV219" s="200">
        <v>9758281</v>
      </c>
      <c r="AW219" s="200">
        <v>10117354</v>
      </c>
      <c r="AX219" s="200">
        <v>10467292</v>
      </c>
      <c r="AY219" s="200">
        <v>10784973</v>
      </c>
      <c r="AZ219" s="200">
        <v>11118092</v>
      </c>
      <c r="BA219" s="200">
        <v>11444870</v>
      </c>
      <c r="BB219" s="200">
        <v>11730037</v>
      </c>
      <c r="BC219" s="200">
        <v>12026649</v>
      </c>
      <c r="BD219" s="200">
        <v>12216837</v>
      </c>
      <c r="BE219" s="200">
        <v>12440326</v>
      </c>
      <c r="BF219" s="200">
        <v>12852485</v>
      </c>
      <c r="BG219" s="200">
        <v>13309235</v>
      </c>
      <c r="BH219" s="200">
        <v>13763906</v>
      </c>
      <c r="BI219" s="200">
        <v>14292847</v>
      </c>
      <c r="BJ219" s="200">
        <v>14864221</v>
      </c>
      <c r="BK219" s="200">
        <v>15411094</v>
      </c>
      <c r="BL219" s="200">
        <v>15981300</v>
      </c>
      <c r="BM219" s="200">
        <v>16537016</v>
      </c>
      <c r="BN219" s="200">
        <v>17065581</v>
      </c>
      <c r="BO219" s="200">
        <v>17597511</v>
      </c>
    </row>
    <row r="220" spans="1:67" x14ac:dyDescent="0.2">
      <c r="A220" s="200" t="s">
        <v>19</v>
      </c>
      <c r="B220" s="200" t="s">
        <v>560</v>
      </c>
      <c r="C220" s="200" t="s">
        <v>168</v>
      </c>
      <c r="D220" s="200" t="s">
        <v>169</v>
      </c>
      <c r="E220" s="200">
        <v>6608000</v>
      </c>
      <c r="F220" s="200">
        <v>6655000</v>
      </c>
      <c r="G220" s="200">
        <v>6696000</v>
      </c>
      <c r="H220" s="200">
        <v>6732000</v>
      </c>
      <c r="I220" s="200">
        <v>6765000</v>
      </c>
      <c r="J220" s="200">
        <v>6794000</v>
      </c>
      <c r="K220" s="200">
        <v>6841000</v>
      </c>
      <c r="L220" s="200">
        <v>6880000</v>
      </c>
      <c r="M220" s="200">
        <v>6915000</v>
      </c>
      <c r="N220" s="200">
        <v>6945000</v>
      </c>
      <c r="O220" s="200">
        <v>6972000</v>
      </c>
      <c r="P220" s="200">
        <v>7013000</v>
      </c>
      <c r="Q220" s="200">
        <v>7053000</v>
      </c>
      <c r="R220" s="200">
        <v>7091000</v>
      </c>
      <c r="S220" s="200">
        <v>7128000</v>
      </c>
      <c r="T220" s="200">
        <v>7163000</v>
      </c>
      <c r="U220" s="200">
        <v>7214000</v>
      </c>
      <c r="V220" s="200">
        <v>7258000</v>
      </c>
      <c r="W220" s="200">
        <v>7297000</v>
      </c>
      <c r="X220" s="200">
        <v>7332000</v>
      </c>
      <c r="Y220" s="200">
        <v>7362000</v>
      </c>
      <c r="Z220" s="200">
        <v>7405000</v>
      </c>
      <c r="AA220" s="200">
        <v>7440000</v>
      </c>
      <c r="AB220" s="200">
        <v>7468000</v>
      </c>
      <c r="AC220" s="200">
        <v>7489000</v>
      </c>
      <c r="AD220" s="200">
        <v>7504000</v>
      </c>
      <c r="AE220" s="200">
        <v>7536000</v>
      </c>
      <c r="AF220" s="200">
        <v>7558000</v>
      </c>
      <c r="AG220" s="200">
        <v>7572000</v>
      </c>
      <c r="AH220" s="200">
        <v>7581000</v>
      </c>
      <c r="AI220" s="200">
        <v>7586000</v>
      </c>
      <c r="AJ220" s="200">
        <v>7595636</v>
      </c>
      <c r="AK220" s="200">
        <v>7646424</v>
      </c>
      <c r="AL220" s="200">
        <v>7699307</v>
      </c>
      <c r="AM220" s="200">
        <v>7734639</v>
      </c>
      <c r="AN220" s="200">
        <v>7625357</v>
      </c>
      <c r="AO220" s="200">
        <v>7617794</v>
      </c>
      <c r="AP220" s="200">
        <v>7596501</v>
      </c>
      <c r="AQ220" s="200">
        <v>7567745</v>
      </c>
      <c r="AR220" s="200">
        <v>7540401</v>
      </c>
      <c r="AS220" s="200">
        <v>7516346</v>
      </c>
      <c r="AT220" s="200">
        <v>7503433</v>
      </c>
      <c r="AU220" s="200">
        <v>7496522</v>
      </c>
      <c r="AV220" s="200">
        <v>7480591</v>
      </c>
      <c r="AW220" s="200">
        <v>7463157</v>
      </c>
      <c r="AX220" s="200">
        <v>7440769</v>
      </c>
      <c r="AY220" s="200">
        <v>7411569</v>
      </c>
      <c r="AZ220" s="200">
        <v>7381579</v>
      </c>
      <c r="BA220" s="200">
        <v>7350222</v>
      </c>
      <c r="BB220" s="200">
        <v>7320807</v>
      </c>
      <c r="BC220" s="200">
        <v>7291436</v>
      </c>
      <c r="BD220" s="200">
        <v>7234099</v>
      </c>
      <c r="BE220" s="200">
        <v>7199077</v>
      </c>
      <c r="BF220" s="200">
        <v>7164132</v>
      </c>
      <c r="BG220" s="200">
        <v>7130576</v>
      </c>
      <c r="BH220" s="200">
        <v>7095383</v>
      </c>
      <c r="BI220" s="200">
        <v>7058322</v>
      </c>
      <c r="BJ220" s="200">
        <v>7020858</v>
      </c>
      <c r="BK220" s="200">
        <v>6982604</v>
      </c>
      <c r="BL220" s="200">
        <v>6945235</v>
      </c>
      <c r="BM220" s="200">
        <v>6899126</v>
      </c>
      <c r="BN220" s="200">
        <v>6834326</v>
      </c>
      <c r="BO220" s="200">
        <v>6760087</v>
      </c>
    </row>
    <row r="221" spans="1:67" x14ac:dyDescent="0.2">
      <c r="A221" s="200" t="s">
        <v>561</v>
      </c>
      <c r="B221" s="200" t="s">
        <v>562</v>
      </c>
      <c r="C221" s="200" t="s">
        <v>168</v>
      </c>
      <c r="D221" s="200" t="s">
        <v>169</v>
      </c>
      <c r="E221" s="200">
        <v>227907169</v>
      </c>
      <c r="F221" s="200">
        <v>233440376</v>
      </c>
      <c r="G221" s="200">
        <v>239236580</v>
      </c>
      <c r="H221" s="200">
        <v>245252887</v>
      </c>
      <c r="I221" s="200">
        <v>251519652</v>
      </c>
      <c r="J221" s="200">
        <v>258031054</v>
      </c>
      <c r="K221" s="200">
        <v>264705303</v>
      </c>
      <c r="L221" s="200">
        <v>271583274</v>
      </c>
      <c r="M221" s="200">
        <v>278745760</v>
      </c>
      <c r="N221" s="200">
        <v>286159536</v>
      </c>
      <c r="O221" s="200">
        <v>293846963</v>
      </c>
      <c r="P221" s="200">
        <v>301784530</v>
      </c>
      <c r="Q221" s="200">
        <v>309907107</v>
      </c>
      <c r="R221" s="200">
        <v>318407872</v>
      </c>
      <c r="S221" s="200">
        <v>327408911</v>
      </c>
      <c r="T221" s="200">
        <v>336773625</v>
      </c>
      <c r="U221" s="200">
        <v>346400565</v>
      </c>
      <c r="V221" s="200">
        <v>356181976</v>
      </c>
      <c r="W221" s="200">
        <v>366625933</v>
      </c>
      <c r="X221" s="200">
        <v>377712957</v>
      </c>
      <c r="Y221" s="200">
        <v>388730206</v>
      </c>
      <c r="Z221" s="200">
        <v>400196739</v>
      </c>
      <c r="AA221" s="200">
        <v>412345689</v>
      </c>
      <c r="AB221" s="200">
        <v>424282035</v>
      </c>
      <c r="AC221" s="200">
        <v>436198927</v>
      </c>
      <c r="AD221" s="200">
        <v>448690191</v>
      </c>
      <c r="AE221" s="200">
        <v>461690512</v>
      </c>
      <c r="AF221" s="200">
        <v>475181847</v>
      </c>
      <c r="AG221" s="200">
        <v>488696153</v>
      </c>
      <c r="AH221" s="200">
        <v>502447913</v>
      </c>
      <c r="AI221" s="200">
        <v>516560181</v>
      </c>
      <c r="AJ221" s="200">
        <v>530646532</v>
      </c>
      <c r="AK221" s="200">
        <v>544828860</v>
      </c>
      <c r="AL221" s="200">
        <v>559341649</v>
      </c>
      <c r="AM221" s="200">
        <v>574019932</v>
      </c>
      <c r="AN221" s="200">
        <v>589252781</v>
      </c>
      <c r="AO221" s="200">
        <v>605109645</v>
      </c>
      <c r="AP221" s="200">
        <v>620988006</v>
      </c>
      <c r="AQ221" s="200">
        <v>637119672</v>
      </c>
      <c r="AR221" s="200">
        <v>653802851</v>
      </c>
      <c r="AS221" s="200">
        <v>671131355</v>
      </c>
      <c r="AT221" s="200">
        <v>689080780</v>
      </c>
      <c r="AU221" s="200">
        <v>707609717</v>
      </c>
      <c r="AV221" s="200">
        <v>726702652</v>
      </c>
      <c r="AW221" s="200">
        <v>746464327</v>
      </c>
      <c r="AX221" s="200">
        <v>766895808</v>
      </c>
      <c r="AY221" s="200">
        <v>788025400</v>
      </c>
      <c r="AZ221" s="200">
        <v>809934231</v>
      </c>
      <c r="BA221" s="200">
        <v>832555779</v>
      </c>
      <c r="BB221" s="200">
        <v>855798400</v>
      </c>
      <c r="BC221" s="200">
        <v>879707649</v>
      </c>
      <c r="BD221" s="200">
        <v>904194713</v>
      </c>
      <c r="BE221" s="200">
        <v>929240350</v>
      </c>
      <c r="BF221" s="200">
        <v>955006753</v>
      </c>
      <c r="BG221" s="200">
        <v>981415249</v>
      </c>
      <c r="BH221" s="200">
        <v>1008605380</v>
      </c>
      <c r="BI221" s="200">
        <v>1036061312</v>
      </c>
      <c r="BJ221" s="200">
        <v>1063789431</v>
      </c>
      <c r="BK221" s="200">
        <v>1092307211</v>
      </c>
      <c r="BL221" s="200">
        <v>1121451424</v>
      </c>
      <c r="BM221" s="200">
        <v>1151203619</v>
      </c>
      <c r="BN221" s="200">
        <v>1181063755</v>
      </c>
      <c r="BO221" s="200">
        <v>1211070124</v>
      </c>
    </row>
    <row r="222" spans="1:67" x14ac:dyDescent="0.2">
      <c r="A222" s="200" t="s">
        <v>563</v>
      </c>
      <c r="B222" s="200" t="s">
        <v>564</v>
      </c>
      <c r="C222" s="200" t="s">
        <v>168</v>
      </c>
      <c r="D222" s="200" t="s">
        <v>169</v>
      </c>
      <c r="E222" s="200">
        <v>2907724</v>
      </c>
      <c r="F222" s="200">
        <v>2948953</v>
      </c>
      <c r="G222" s="200">
        <v>2992270</v>
      </c>
      <c r="H222" s="200">
        <v>3036238</v>
      </c>
      <c r="I222" s="200">
        <v>3088701</v>
      </c>
      <c r="J222" s="200">
        <v>3143622</v>
      </c>
      <c r="K222" s="200">
        <v>3185305</v>
      </c>
      <c r="L222" s="200">
        <v>3221957</v>
      </c>
      <c r="M222" s="200">
        <v>3261725</v>
      </c>
      <c r="N222" s="200">
        <v>3301892</v>
      </c>
      <c r="O222" s="200">
        <v>3342410</v>
      </c>
      <c r="P222" s="200">
        <v>3396808</v>
      </c>
      <c r="Q222" s="200">
        <v>3464715</v>
      </c>
      <c r="R222" s="200">
        <v>3542465</v>
      </c>
      <c r="S222" s="200">
        <v>3629608</v>
      </c>
      <c r="T222" s="200">
        <v>3718279</v>
      </c>
      <c r="U222" s="200">
        <v>3808615</v>
      </c>
      <c r="V222" s="200">
        <v>3901044</v>
      </c>
      <c r="W222" s="200">
        <v>3995911</v>
      </c>
      <c r="X222" s="200">
        <v>4092792</v>
      </c>
      <c r="Y222" s="200">
        <v>4192012</v>
      </c>
      <c r="Z222" s="200">
        <v>4293866</v>
      </c>
      <c r="AA222" s="200">
        <v>4398297</v>
      </c>
      <c r="AB222" s="200">
        <v>4502541</v>
      </c>
      <c r="AC222" s="200">
        <v>4603039</v>
      </c>
      <c r="AD222" s="200">
        <v>4706975</v>
      </c>
      <c r="AE222" s="200">
        <v>4819667</v>
      </c>
      <c r="AF222" s="200">
        <v>4893809</v>
      </c>
      <c r="AG222" s="200">
        <v>4814879</v>
      </c>
      <c r="AH222" s="200">
        <v>4706626</v>
      </c>
      <c r="AI222" s="200">
        <v>4750817</v>
      </c>
      <c r="AJ222" s="200">
        <v>4867185</v>
      </c>
      <c r="AK222" s="200">
        <v>4956969</v>
      </c>
      <c r="AL222" s="200">
        <v>5018172</v>
      </c>
      <c r="AM222" s="200">
        <v>5142863</v>
      </c>
      <c r="AN222" s="200">
        <v>5302042</v>
      </c>
      <c r="AO222" s="200">
        <v>5434894</v>
      </c>
      <c r="AP222" s="200">
        <v>5589410</v>
      </c>
      <c r="AQ222" s="200">
        <v>5699436</v>
      </c>
      <c r="AR222" s="200">
        <v>5850145</v>
      </c>
      <c r="AS222" s="200">
        <v>6114440</v>
      </c>
      <c r="AT222" s="200">
        <v>6394431</v>
      </c>
      <c r="AU222" s="200">
        <v>6686100</v>
      </c>
      <c r="AV222" s="200">
        <v>6992367</v>
      </c>
      <c r="AW222" s="200">
        <v>7317118</v>
      </c>
      <c r="AX222" s="200">
        <v>7662654</v>
      </c>
      <c r="AY222" s="200">
        <v>8029517</v>
      </c>
      <c r="AZ222" s="200">
        <v>8417823</v>
      </c>
      <c r="BA222" s="200">
        <v>8823888</v>
      </c>
      <c r="BB222" s="200">
        <v>9229227</v>
      </c>
      <c r="BC222" s="200">
        <v>9714419</v>
      </c>
      <c r="BD222" s="200">
        <v>10243050</v>
      </c>
      <c r="BE222" s="200">
        <v>10701604</v>
      </c>
      <c r="BF222" s="200">
        <v>11106031</v>
      </c>
      <c r="BG222" s="200">
        <v>11213284</v>
      </c>
      <c r="BH222" s="200">
        <v>11194299</v>
      </c>
      <c r="BI222" s="200">
        <v>11066105</v>
      </c>
      <c r="BJ222" s="200">
        <v>10658226</v>
      </c>
      <c r="BK222" s="200">
        <v>10395329</v>
      </c>
      <c r="BL222" s="200">
        <v>10447666</v>
      </c>
      <c r="BM222" s="200">
        <v>10606227</v>
      </c>
      <c r="BN222" s="200">
        <v>10748272</v>
      </c>
      <c r="BO222" s="200">
        <v>10913164</v>
      </c>
    </row>
    <row r="223" spans="1:67" x14ac:dyDescent="0.2">
      <c r="A223" s="200" t="s">
        <v>565</v>
      </c>
      <c r="B223" s="200" t="s">
        <v>566</v>
      </c>
      <c r="C223" s="200" t="s">
        <v>168</v>
      </c>
      <c r="D223" s="200" t="s">
        <v>169</v>
      </c>
      <c r="E223" s="200">
        <v>227948869</v>
      </c>
      <c r="F223" s="200">
        <v>233483265</v>
      </c>
      <c r="G223" s="200">
        <v>239280622</v>
      </c>
      <c r="H223" s="200">
        <v>245298063</v>
      </c>
      <c r="I223" s="200">
        <v>251565974</v>
      </c>
      <c r="J223" s="200">
        <v>258078554</v>
      </c>
      <c r="K223" s="200">
        <v>264754002</v>
      </c>
      <c r="L223" s="200">
        <v>271633185</v>
      </c>
      <c r="M223" s="200">
        <v>278796894</v>
      </c>
      <c r="N223" s="200">
        <v>286211901</v>
      </c>
      <c r="O223" s="200">
        <v>293900563</v>
      </c>
      <c r="P223" s="200">
        <v>301839225</v>
      </c>
      <c r="Q223" s="200">
        <v>309963136</v>
      </c>
      <c r="R223" s="200">
        <v>318464764</v>
      </c>
      <c r="S223" s="200">
        <v>327466848</v>
      </c>
      <c r="T223" s="200">
        <v>336832917</v>
      </c>
      <c r="U223" s="200">
        <v>346461069</v>
      </c>
      <c r="V223" s="200">
        <v>356243762</v>
      </c>
      <c r="W223" s="200">
        <v>366688083</v>
      </c>
      <c r="X223" s="200">
        <v>377775643</v>
      </c>
      <c r="Y223" s="200">
        <v>388793467</v>
      </c>
      <c r="Z223" s="200">
        <v>400260774</v>
      </c>
      <c r="AA223" s="200">
        <v>412410102</v>
      </c>
      <c r="AB223" s="200">
        <v>424346370</v>
      </c>
      <c r="AC223" s="200">
        <v>436263644</v>
      </c>
      <c r="AD223" s="200">
        <v>448755435</v>
      </c>
      <c r="AE223" s="200">
        <v>461756164</v>
      </c>
      <c r="AF223" s="200">
        <v>475250346</v>
      </c>
      <c r="AG223" s="200">
        <v>488764908</v>
      </c>
      <c r="AH223" s="200">
        <v>502517080</v>
      </c>
      <c r="AI223" s="200">
        <v>516629688</v>
      </c>
      <c r="AJ223" s="200">
        <v>530716971</v>
      </c>
      <c r="AK223" s="200">
        <v>544899623</v>
      </c>
      <c r="AL223" s="200">
        <v>559413902</v>
      </c>
      <c r="AM223" s="200">
        <v>574094137</v>
      </c>
      <c r="AN223" s="200">
        <v>589328085</v>
      </c>
      <c r="AO223" s="200">
        <v>605186062</v>
      </c>
      <c r="AP223" s="200">
        <v>621065325</v>
      </c>
      <c r="AQ223" s="200">
        <v>637198518</v>
      </c>
      <c r="AR223" s="200">
        <v>653883261</v>
      </c>
      <c r="AS223" s="200">
        <v>671212486</v>
      </c>
      <c r="AT223" s="200">
        <v>689161982</v>
      </c>
      <c r="AU223" s="200">
        <v>707693440</v>
      </c>
      <c r="AV223" s="200">
        <v>726785433</v>
      </c>
      <c r="AW223" s="200">
        <v>746546802</v>
      </c>
      <c r="AX223" s="200">
        <v>766978666</v>
      </c>
      <c r="AY223" s="200">
        <v>788110000</v>
      </c>
      <c r="AZ223" s="200">
        <v>810019264</v>
      </c>
      <c r="BA223" s="200">
        <v>832642735</v>
      </c>
      <c r="BB223" s="200">
        <v>855885698</v>
      </c>
      <c r="BC223" s="200">
        <v>879797419</v>
      </c>
      <c r="BD223" s="200">
        <v>904282154</v>
      </c>
      <c r="BE223" s="200">
        <v>929328653</v>
      </c>
      <c r="BF223" s="200">
        <v>955096702</v>
      </c>
      <c r="BG223" s="200">
        <v>981506608</v>
      </c>
      <c r="BH223" s="200">
        <v>1008698799</v>
      </c>
      <c r="BI223" s="200">
        <v>1036155989</v>
      </c>
      <c r="BJ223" s="200">
        <v>1063885274</v>
      </c>
      <c r="BK223" s="200">
        <v>1092403973</v>
      </c>
      <c r="BL223" s="200">
        <v>1121549049</v>
      </c>
      <c r="BM223" s="200">
        <v>1151302081</v>
      </c>
      <c r="BN223" s="200">
        <v>1181163013</v>
      </c>
      <c r="BO223" s="200">
        <v>1211170184</v>
      </c>
    </row>
    <row r="224" spans="1:67" x14ac:dyDescent="0.2">
      <c r="A224" s="200" t="s">
        <v>567</v>
      </c>
      <c r="B224" s="200" t="s">
        <v>568</v>
      </c>
      <c r="C224" s="200" t="s">
        <v>168</v>
      </c>
      <c r="D224" s="200" t="s">
        <v>169</v>
      </c>
      <c r="E224" s="200">
        <v>14195394</v>
      </c>
      <c r="F224" s="200">
        <v>14466792</v>
      </c>
      <c r="G224" s="200">
        <v>14762850</v>
      </c>
      <c r="H224" s="200">
        <v>15063701</v>
      </c>
      <c r="I224" s="200">
        <v>15357679</v>
      </c>
      <c r="J224" s="200">
        <v>15638952</v>
      </c>
      <c r="K224" s="200">
        <v>15916917</v>
      </c>
      <c r="L224" s="200">
        <v>16202562</v>
      </c>
      <c r="M224" s="200">
        <v>16499992</v>
      </c>
      <c r="N224" s="200">
        <v>16797144</v>
      </c>
      <c r="O224" s="200">
        <v>17101673</v>
      </c>
      <c r="P224" s="200">
        <v>17422937</v>
      </c>
      <c r="Q224" s="200">
        <v>17755900</v>
      </c>
      <c r="R224" s="200">
        <v>18101072</v>
      </c>
      <c r="S224" s="200">
        <v>18462143</v>
      </c>
      <c r="T224" s="200">
        <v>18849654</v>
      </c>
      <c r="U224" s="200">
        <v>19257182</v>
      </c>
      <c r="V224" s="200">
        <v>19681071</v>
      </c>
      <c r="W224" s="200">
        <v>20106738</v>
      </c>
      <c r="X224" s="200">
        <v>20524352</v>
      </c>
      <c r="Y224" s="200">
        <v>20943051</v>
      </c>
      <c r="Z224" s="200">
        <v>21364236</v>
      </c>
      <c r="AA224" s="200">
        <v>21796965</v>
      </c>
      <c r="AB224" s="200">
        <v>22242599</v>
      </c>
      <c r="AC224" s="200">
        <v>22694297</v>
      </c>
      <c r="AD224" s="200">
        <v>23163146</v>
      </c>
      <c r="AE224" s="200">
        <v>23641226</v>
      </c>
      <c r="AF224" s="200">
        <v>24116273</v>
      </c>
      <c r="AG224" s="200">
        <v>24594588</v>
      </c>
      <c r="AH224" s="200">
        <v>25113605</v>
      </c>
      <c r="AI224" s="200">
        <v>25640496</v>
      </c>
      <c r="AJ224" s="200">
        <v>26140490</v>
      </c>
      <c r="AK224" s="200">
        <v>26545612</v>
      </c>
      <c r="AL224" s="200">
        <v>26935348</v>
      </c>
      <c r="AM224" s="200">
        <v>27353950</v>
      </c>
      <c r="AN224" s="200">
        <v>27759071</v>
      </c>
      <c r="AO224" s="200">
        <v>28194606</v>
      </c>
      <c r="AP224" s="200">
        <v>28645950</v>
      </c>
      <c r="AQ224" s="200">
        <v>29106853</v>
      </c>
      <c r="AR224" s="200">
        <v>29583318</v>
      </c>
      <c r="AS224" s="200">
        <v>30055791</v>
      </c>
      <c r="AT224" s="200">
        <v>30514882</v>
      </c>
      <c r="AU224" s="200">
        <v>30971830</v>
      </c>
      <c r="AV224" s="200">
        <v>31425957</v>
      </c>
      <c r="AW224" s="200">
        <v>31893127</v>
      </c>
      <c r="AX224" s="200">
        <v>32425757</v>
      </c>
      <c r="AY224" s="200">
        <v>33079043</v>
      </c>
      <c r="AZ224" s="200">
        <v>33808469</v>
      </c>
      <c r="BA224" s="200">
        <v>34550707</v>
      </c>
      <c r="BB224" s="200">
        <v>35254103</v>
      </c>
      <c r="BC224" s="200">
        <v>35871823</v>
      </c>
      <c r="BD224" s="200">
        <v>36444557</v>
      </c>
      <c r="BE224" s="200">
        <v>37059328</v>
      </c>
      <c r="BF224" s="200">
        <v>37740743</v>
      </c>
      <c r="BG224" s="200">
        <v>38493904</v>
      </c>
      <c r="BH224" s="200">
        <v>39277070</v>
      </c>
      <c r="BI224" s="200">
        <v>40033083</v>
      </c>
      <c r="BJ224" s="200">
        <v>40728210</v>
      </c>
      <c r="BK224" s="200">
        <v>41379367</v>
      </c>
      <c r="BL224" s="200">
        <v>41965649</v>
      </c>
      <c r="BM224" s="200">
        <v>42393051</v>
      </c>
      <c r="BN224" s="200">
        <v>42792327</v>
      </c>
      <c r="BO224" s="200">
        <v>43280780</v>
      </c>
    </row>
    <row r="225" spans="1:67" x14ac:dyDescent="0.2">
      <c r="A225" s="200" t="s">
        <v>569</v>
      </c>
      <c r="B225" s="200" t="s">
        <v>570</v>
      </c>
      <c r="C225" s="200" t="s">
        <v>168</v>
      </c>
      <c r="D225" s="200" t="s">
        <v>169</v>
      </c>
      <c r="E225" s="200">
        <v>68038</v>
      </c>
      <c r="F225" s="200">
        <v>68705</v>
      </c>
      <c r="G225" s="200">
        <v>69520</v>
      </c>
      <c r="H225" s="200">
        <v>70272</v>
      </c>
      <c r="I225" s="200">
        <v>70992</v>
      </c>
      <c r="J225" s="200">
        <v>71730</v>
      </c>
      <c r="K225" s="200">
        <v>72567</v>
      </c>
      <c r="L225" s="200">
        <v>73564</v>
      </c>
      <c r="M225" s="200">
        <v>74739</v>
      </c>
      <c r="N225" s="200">
        <v>76059</v>
      </c>
      <c r="O225" s="200">
        <v>77583</v>
      </c>
      <c r="P225" s="200">
        <v>79226</v>
      </c>
      <c r="Q225" s="200">
        <v>80835</v>
      </c>
      <c r="R225" s="200">
        <v>82472</v>
      </c>
      <c r="S225" s="200">
        <v>84189</v>
      </c>
      <c r="T225" s="200">
        <v>86037</v>
      </c>
      <c r="U225" s="200">
        <v>88078</v>
      </c>
      <c r="V225" s="200">
        <v>90299</v>
      </c>
      <c r="W225" s="200">
        <v>92659</v>
      </c>
      <c r="X225" s="200">
        <v>95017</v>
      </c>
      <c r="Y225" s="200">
        <v>97210</v>
      </c>
      <c r="Z225" s="200">
        <v>99170</v>
      </c>
      <c r="AA225" s="200">
        <v>100931</v>
      </c>
      <c r="AB225" s="200">
        <v>102650</v>
      </c>
      <c r="AC225" s="200">
        <v>104497</v>
      </c>
      <c r="AD225" s="200">
        <v>106607</v>
      </c>
      <c r="AE225" s="200">
        <v>108966</v>
      </c>
      <c r="AF225" s="200">
        <v>111610</v>
      </c>
      <c r="AG225" s="200">
        <v>114513</v>
      </c>
      <c r="AH225" s="200">
        <v>117445</v>
      </c>
      <c r="AI225" s="200">
        <v>120343</v>
      </c>
      <c r="AJ225" s="200">
        <v>123084</v>
      </c>
      <c r="AK225" s="200">
        <v>125648</v>
      </c>
      <c r="AL225" s="200">
        <v>128182</v>
      </c>
      <c r="AM225" s="200">
        <v>130666</v>
      </c>
      <c r="AN225" s="200">
        <v>133077</v>
      </c>
      <c r="AO225" s="200">
        <v>135412</v>
      </c>
      <c r="AP225" s="200">
        <v>137656</v>
      </c>
      <c r="AQ225" s="200">
        <v>139790</v>
      </c>
      <c r="AR225" s="200">
        <v>141808</v>
      </c>
      <c r="AS225" s="200">
        <v>143714</v>
      </c>
      <c r="AT225" s="200">
        <v>146258</v>
      </c>
      <c r="AU225" s="200">
        <v>149841</v>
      </c>
      <c r="AV225" s="200">
        <v>153762</v>
      </c>
      <c r="AW225" s="200">
        <v>157697</v>
      </c>
      <c r="AX225" s="200">
        <v>161680</v>
      </c>
      <c r="AY225" s="200">
        <v>165725</v>
      </c>
      <c r="AZ225" s="200">
        <v>169845</v>
      </c>
      <c r="BA225" s="200">
        <v>174004</v>
      </c>
      <c r="BB225" s="200">
        <v>178128</v>
      </c>
      <c r="BC225" s="200">
        <v>182138</v>
      </c>
      <c r="BD225" s="200">
        <v>186044</v>
      </c>
      <c r="BE225" s="200">
        <v>189924</v>
      </c>
      <c r="BF225" s="200">
        <v>193757</v>
      </c>
      <c r="BG225" s="200">
        <v>197497</v>
      </c>
      <c r="BH225" s="200">
        <v>201124</v>
      </c>
      <c r="BI225" s="200">
        <v>204632</v>
      </c>
      <c r="BJ225" s="200">
        <v>208036</v>
      </c>
      <c r="BK225" s="200">
        <v>211344</v>
      </c>
      <c r="BL225" s="200">
        <v>214599</v>
      </c>
      <c r="BM225" s="200">
        <v>218641</v>
      </c>
      <c r="BN225" s="200">
        <v>223107</v>
      </c>
      <c r="BO225" s="200">
        <v>227380</v>
      </c>
    </row>
    <row r="226" spans="1:67" x14ac:dyDescent="0.2">
      <c r="A226" s="200" t="s">
        <v>571</v>
      </c>
      <c r="B226" s="200" t="s">
        <v>572</v>
      </c>
      <c r="C226" s="200" t="s">
        <v>168</v>
      </c>
      <c r="D226" s="200" t="s">
        <v>169</v>
      </c>
      <c r="E226" s="200">
        <v>268396</v>
      </c>
      <c r="F226" s="200">
        <v>277969</v>
      </c>
      <c r="G226" s="200">
        <v>288291</v>
      </c>
      <c r="H226" s="200">
        <v>299332</v>
      </c>
      <c r="I226" s="200">
        <v>310288</v>
      </c>
      <c r="J226" s="200">
        <v>321069</v>
      </c>
      <c r="K226" s="200">
        <v>332142</v>
      </c>
      <c r="L226" s="200">
        <v>343620</v>
      </c>
      <c r="M226" s="200">
        <v>355468</v>
      </c>
      <c r="N226" s="200">
        <v>367618</v>
      </c>
      <c r="O226" s="200">
        <v>379918</v>
      </c>
      <c r="P226" s="200">
        <v>392026</v>
      </c>
      <c r="Q226" s="200">
        <v>397529</v>
      </c>
      <c r="R226" s="200">
        <v>396331</v>
      </c>
      <c r="S226" s="200">
        <v>394519</v>
      </c>
      <c r="T226" s="200">
        <v>392137</v>
      </c>
      <c r="U226" s="200">
        <v>389231</v>
      </c>
      <c r="V226" s="200">
        <v>385810</v>
      </c>
      <c r="W226" s="200">
        <v>381885</v>
      </c>
      <c r="X226" s="200">
        <v>377362</v>
      </c>
      <c r="Y226" s="200">
        <v>375112</v>
      </c>
      <c r="Z226" s="200">
        <v>375859</v>
      </c>
      <c r="AA226" s="200">
        <v>377288</v>
      </c>
      <c r="AB226" s="200">
        <v>379409</v>
      </c>
      <c r="AC226" s="200">
        <v>382617</v>
      </c>
      <c r="AD226" s="200">
        <v>387171</v>
      </c>
      <c r="AE226" s="200">
        <v>392372</v>
      </c>
      <c r="AF226" s="200">
        <v>396867</v>
      </c>
      <c r="AG226" s="200">
        <v>402139</v>
      </c>
      <c r="AH226" s="200">
        <v>408360</v>
      </c>
      <c r="AI226" s="200">
        <v>412756</v>
      </c>
      <c r="AJ226" s="200">
        <v>415981</v>
      </c>
      <c r="AK226" s="200">
        <v>419521</v>
      </c>
      <c r="AL226" s="200">
        <v>422375</v>
      </c>
      <c r="AM226" s="200">
        <v>426548</v>
      </c>
      <c r="AN226" s="200">
        <v>434490</v>
      </c>
      <c r="AO226" s="200">
        <v>443834</v>
      </c>
      <c r="AP226" s="200">
        <v>452887</v>
      </c>
      <c r="AQ226" s="200">
        <v>461749</v>
      </c>
      <c r="AR226" s="200">
        <v>470458</v>
      </c>
      <c r="AS226" s="200">
        <v>478998</v>
      </c>
      <c r="AT226" s="200">
        <v>487394</v>
      </c>
      <c r="AU226" s="200">
        <v>495666</v>
      </c>
      <c r="AV226" s="200">
        <v>503780</v>
      </c>
      <c r="AW226" s="200">
        <v>510572</v>
      </c>
      <c r="AX226" s="200">
        <v>516220</v>
      </c>
      <c r="AY226" s="200">
        <v>522023</v>
      </c>
      <c r="AZ226" s="200">
        <v>527946</v>
      </c>
      <c r="BA226" s="200">
        <v>533938</v>
      </c>
      <c r="BB226" s="200">
        <v>539987</v>
      </c>
      <c r="BC226" s="200">
        <v>546080</v>
      </c>
      <c r="BD226" s="200">
        <v>552146</v>
      </c>
      <c r="BE226" s="200">
        <v>558111</v>
      </c>
      <c r="BF226" s="200">
        <v>563947</v>
      </c>
      <c r="BG226" s="200">
        <v>569682</v>
      </c>
      <c r="BH226" s="200">
        <v>575475</v>
      </c>
      <c r="BI226" s="200">
        <v>581453</v>
      </c>
      <c r="BJ226" s="200">
        <v>587559</v>
      </c>
      <c r="BK226" s="200">
        <v>593715</v>
      </c>
      <c r="BL226" s="200">
        <v>600301</v>
      </c>
      <c r="BM226" s="200">
        <v>607065</v>
      </c>
      <c r="BN226" s="200">
        <v>612985</v>
      </c>
      <c r="BO226" s="200">
        <v>618040</v>
      </c>
    </row>
    <row r="227" spans="1:67" x14ac:dyDescent="0.2">
      <c r="A227" s="200" t="s">
        <v>573</v>
      </c>
      <c r="B227" s="200" t="s">
        <v>574</v>
      </c>
      <c r="C227" s="200" t="s">
        <v>168</v>
      </c>
      <c r="D227" s="200" t="s">
        <v>169</v>
      </c>
      <c r="E227" s="200">
        <v>4068095</v>
      </c>
      <c r="F227" s="200">
        <v>4191667</v>
      </c>
      <c r="G227" s="200">
        <v>4238188</v>
      </c>
      <c r="H227" s="200">
        <v>4282017</v>
      </c>
      <c r="I227" s="200">
        <v>4327341</v>
      </c>
      <c r="J227" s="200">
        <v>4370983</v>
      </c>
      <c r="K227" s="200">
        <v>4411666</v>
      </c>
      <c r="L227" s="200">
        <v>4449367</v>
      </c>
      <c r="M227" s="200">
        <v>4483915</v>
      </c>
      <c r="N227" s="200">
        <v>4518607</v>
      </c>
      <c r="O227" s="200">
        <v>4538223</v>
      </c>
      <c r="P227" s="200">
        <v>4557449</v>
      </c>
      <c r="Q227" s="200">
        <v>4596622</v>
      </c>
      <c r="R227" s="200">
        <v>4641445</v>
      </c>
      <c r="S227" s="200">
        <v>4689623</v>
      </c>
      <c r="T227" s="200">
        <v>4739105</v>
      </c>
      <c r="U227" s="200">
        <v>4789507</v>
      </c>
      <c r="V227" s="200">
        <v>4840501</v>
      </c>
      <c r="W227" s="200">
        <v>4890125</v>
      </c>
      <c r="X227" s="200">
        <v>4938973</v>
      </c>
      <c r="Y227" s="200">
        <v>4979815</v>
      </c>
      <c r="Z227" s="200">
        <v>5016105</v>
      </c>
      <c r="AA227" s="200">
        <v>5055099</v>
      </c>
      <c r="AB227" s="200">
        <v>5091971</v>
      </c>
      <c r="AC227" s="200">
        <v>5127097</v>
      </c>
      <c r="AD227" s="200">
        <v>5161768</v>
      </c>
      <c r="AE227" s="200">
        <v>5193838</v>
      </c>
      <c r="AF227" s="200">
        <v>5222840</v>
      </c>
      <c r="AG227" s="200">
        <v>5250596</v>
      </c>
      <c r="AH227" s="200">
        <v>5275942</v>
      </c>
      <c r="AI227" s="200">
        <v>5299187</v>
      </c>
      <c r="AJ227" s="200">
        <v>5303294</v>
      </c>
      <c r="AK227" s="200">
        <v>5305016</v>
      </c>
      <c r="AL227" s="200">
        <v>5325305</v>
      </c>
      <c r="AM227" s="200">
        <v>5346331</v>
      </c>
      <c r="AN227" s="200">
        <v>5361999</v>
      </c>
      <c r="AO227" s="200">
        <v>5373361</v>
      </c>
      <c r="AP227" s="200">
        <v>5383291</v>
      </c>
      <c r="AQ227" s="200">
        <v>5390516</v>
      </c>
      <c r="AR227" s="200">
        <v>5396020</v>
      </c>
      <c r="AS227" s="200">
        <v>5388720</v>
      </c>
      <c r="AT227" s="200">
        <v>5378867</v>
      </c>
      <c r="AU227" s="200">
        <v>5376912</v>
      </c>
      <c r="AV227" s="200">
        <v>5373374</v>
      </c>
      <c r="AW227" s="200">
        <v>5372280</v>
      </c>
      <c r="AX227" s="200">
        <v>5372807</v>
      </c>
      <c r="AY227" s="200">
        <v>5373054</v>
      </c>
      <c r="AZ227" s="200">
        <v>5374622</v>
      </c>
      <c r="BA227" s="200">
        <v>5379233</v>
      </c>
      <c r="BB227" s="200">
        <v>5386406</v>
      </c>
      <c r="BC227" s="200">
        <v>5391428</v>
      </c>
      <c r="BD227" s="200">
        <v>5398384</v>
      </c>
      <c r="BE227" s="200">
        <v>5407579</v>
      </c>
      <c r="BF227" s="200">
        <v>5413393</v>
      </c>
      <c r="BG227" s="200">
        <v>5418649</v>
      </c>
      <c r="BH227" s="200">
        <v>5423801</v>
      </c>
      <c r="BI227" s="200">
        <v>5430798</v>
      </c>
      <c r="BJ227" s="200">
        <v>5439232</v>
      </c>
      <c r="BK227" s="200">
        <v>5446771</v>
      </c>
      <c r="BL227" s="200">
        <v>5454147</v>
      </c>
      <c r="BM227" s="200">
        <v>5458827</v>
      </c>
      <c r="BN227" s="200">
        <v>5447247</v>
      </c>
      <c r="BO227" s="200">
        <v>5431752</v>
      </c>
    </row>
    <row r="228" spans="1:67" x14ac:dyDescent="0.2">
      <c r="A228" s="200" t="s">
        <v>38</v>
      </c>
      <c r="B228" s="200" t="s">
        <v>575</v>
      </c>
      <c r="C228" s="200" t="s">
        <v>168</v>
      </c>
      <c r="D228" s="200" t="s">
        <v>169</v>
      </c>
      <c r="E228" s="200">
        <v>1584720</v>
      </c>
      <c r="F228" s="200">
        <v>1594131</v>
      </c>
      <c r="G228" s="200">
        <v>1603649</v>
      </c>
      <c r="H228" s="200">
        <v>1616971</v>
      </c>
      <c r="I228" s="200">
        <v>1632114</v>
      </c>
      <c r="J228" s="200">
        <v>1649160</v>
      </c>
      <c r="K228" s="200">
        <v>1669905</v>
      </c>
      <c r="L228" s="200">
        <v>1689528</v>
      </c>
      <c r="M228" s="200">
        <v>1704546</v>
      </c>
      <c r="N228" s="200">
        <v>1713874</v>
      </c>
      <c r="O228" s="200">
        <v>1724891</v>
      </c>
      <c r="P228" s="200">
        <v>1738335</v>
      </c>
      <c r="Q228" s="200">
        <v>1752233</v>
      </c>
      <c r="R228" s="200">
        <v>1766697</v>
      </c>
      <c r="S228" s="200">
        <v>1776132</v>
      </c>
      <c r="T228" s="200">
        <v>1793581</v>
      </c>
      <c r="U228" s="200">
        <v>1820249</v>
      </c>
      <c r="V228" s="200">
        <v>1842377</v>
      </c>
      <c r="W228" s="200">
        <v>1862548</v>
      </c>
      <c r="X228" s="200">
        <v>1882599</v>
      </c>
      <c r="Y228" s="200">
        <v>1901315</v>
      </c>
      <c r="Z228" s="200">
        <v>1906531</v>
      </c>
      <c r="AA228" s="200">
        <v>1910334</v>
      </c>
      <c r="AB228" s="200">
        <v>1922321</v>
      </c>
      <c r="AC228" s="200">
        <v>1932154</v>
      </c>
      <c r="AD228" s="200">
        <v>1941641</v>
      </c>
      <c r="AE228" s="200">
        <v>1965964</v>
      </c>
      <c r="AF228" s="200">
        <v>1989776</v>
      </c>
      <c r="AG228" s="200">
        <v>1995196</v>
      </c>
      <c r="AH228" s="200">
        <v>1996351</v>
      </c>
      <c r="AI228" s="200">
        <v>1998161</v>
      </c>
      <c r="AJ228" s="200">
        <v>1999429</v>
      </c>
      <c r="AK228" s="200">
        <v>1996498</v>
      </c>
      <c r="AL228" s="200">
        <v>1991746</v>
      </c>
      <c r="AM228" s="200">
        <v>1989443</v>
      </c>
      <c r="AN228" s="200">
        <v>1989872</v>
      </c>
      <c r="AO228" s="200">
        <v>1988628</v>
      </c>
      <c r="AP228" s="200">
        <v>1985956</v>
      </c>
      <c r="AQ228" s="200">
        <v>1981629</v>
      </c>
      <c r="AR228" s="200">
        <v>1983045</v>
      </c>
      <c r="AS228" s="200">
        <v>1988925</v>
      </c>
      <c r="AT228" s="200">
        <v>1992060</v>
      </c>
      <c r="AU228" s="200">
        <v>1994530</v>
      </c>
      <c r="AV228" s="200">
        <v>1995733</v>
      </c>
      <c r="AW228" s="200">
        <v>1997012</v>
      </c>
      <c r="AX228" s="200">
        <v>2000474</v>
      </c>
      <c r="AY228" s="200">
        <v>2006868</v>
      </c>
      <c r="AZ228" s="200">
        <v>2018122</v>
      </c>
      <c r="BA228" s="200">
        <v>2021316</v>
      </c>
      <c r="BB228" s="200">
        <v>2039669</v>
      </c>
      <c r="BC228" s="200">
        <v>2048583</v>
      </c>
      <c r="BD228" s="200">
        <v>2052843</v>
      </c>
      <c r="BE228" s="200">
        <v>2057159</v>
      </c>
      <c r="BF228" s="200">
        <v>2059953</v>
      </c>
      <c r="BG228" s="200">
        <v>2061980</v>
      </c>
      <c r="BH228" s="200">
        <v>2063531</v>
      </c>
      <c r="BI228" s="200">
        <v>2065042</v>
      </c>
      <c r="BJ228" s="200">
        <v>2066388</v>
      </c>
      <c r="BK228" s="200">
        <v>2073894</v>
      </c>
      <c r="BL228" s="200">
        <v>2088385</v>
      </c>
      <c r="BM228" s="200">
        <v>2102419</v>
      </c>
      <c r="BN228" s="200">
        <v>2108079</v>
      </c>
      <c r="BO228" s="200">
        <v>2108732</v>
      </c>
    </row>
    <row r="229" spans="1:67" x14ac:dyDescent="0.2">
      <c r="A229" s="200" t="s">
        <v>25</v>
      </c>
      <c r="B229" s="200" t="s">
        <v>576</v>
      </c>
      <c r="C229" s="200" t="s">
        <v>168</v>
      </c>
      <c r="D229" s="200" t="s">
        <v>169</v>
      </c>
      <c r="E229" s="200">
        <v>7484656</v>
      </c>
      <c r="F229" s="200">
        <v>7519998</v>
      </c>
      <c r="G229" s="200">
        <v>7561588</v>
      </c>
      <c r="H229" s="200">
        <v>7604328</v>
      </c>
      <c r="I229" s="200">
        <v>7661354</v>
      </c>
      <c r="J229" s="200">
        <v>7733853</v>
      </c>
      <c r="K229" s="200">
        <v>7807797</v>
      </c>
      <c r="L229" s="200">
        <v>7867931</v>
      </c>
      <c r="M229" s="200">
        <v>7912273</v>
      </c>
      <c r="N229" s="200">
        <v>7968072</v>
      </c>
      <c r="O229" s="200">
        <v>8042801</v>
      </c>
      <c r="P229" s="200">
        <v>8098334</v>
      </c>
      <c r="Q229" s="200">
        <v>8122300</v>
      </c>
      <c r="R229" s="200">
        <v>8136312</v>
      </c>
      <c r="S229" s="200">
        <v>8159955</v>
      </c>
      <c r="T229" s="200">
        <v>8192437</v>
      </c>
      <c r="U229" s="200">
        <v>8222286</v>
      </c>
      <c r="V229" s="200">
        <v>8251540</v>
      </c>
      <c r="W229" s="200">
        <v>8275599</v>
      </c>
      <c r="X229" s="200">
        <v>8293678</v>
      </c>
      <c r="Y229" s="200">
        <v>8310531</v>
      </c>
      <c r="Z229" s="200">
        <v>8320503</v>
      </c>
      <c r="AA229" s="200">
        <v>8325263</v>
      </c>
      <c r="AB229" s="200">
        <v>8329033</v>
      </c>
      <c r="AC229" s="200">
        <v>8336605</v>
      </c>
      <c r="AD229" s="200">
        <v>8350386</v>
      </c>
      <c r="AE229" s="200">
        <v>8369829</v>
      </c>
      <c r="AF229" s="200">
        <v>8397804</v>
      </c>
      <c r="AG229" s="200">
        <v>8436489</v>
      </c>
      <c r="AH229" s="200">
        <v>8492964</v>
      </c>
      <c r="AI229" s="200">
        <v>8558835</v>
      </c>
      <c r="AJ229" s="200">
        <v>8617375</v>
      </c>
      <c r="AK229" s="200">
        <v>8668067</v>
      </c>
      <c r="AL229" s="200">
        <v>8718561</v>
      </c>
      <c r="AM229" s="200">
        <v>8780745</v>
      </c>
      <c r="AN229" s="200">
        <v>8826939</v>
      </c>
      <c r="AO229" s="200">
        <v>8840998</v>
      </c>
      <c r="AP229" s="200">
        <v>8846062</v>
      </c>
      <c r="AQ229" s="200">
        <v>8850974</v>
      </c>
      <c r="AR229" s="200">
        <v>8857874</v>
      </c>
      <c r="AS229" s="200">
        <v>8872109</v>
      </c>
      <c r="AT229" s="200">
        <v>8895960</v>
      </c>
      <c r="AU229" s="200">
        <v>8924958</v>
      </c>
      <c r="AV229" s="200">
        <v>8958229</v>
      </c>
      <c r="AW229" s="200">
        <v>8993531</v>
      </c>
      <c r="AX229" s="200">
        <v>9029572</v>
      </c>
      <c r="AY229" s="200">
        <v>9080505</v>
      </c>
      <c r="AZ229" s="200">
        <v>9148092</v>
      </c>
      <c r="BA229" s="200">
        <v>9219637</v>
      </c>
      <c r="BB229" s="200">
        <v>9298515</v>
      </c>
      <c r="BC229" s="200">
        <v>9378126</v>
      </c>
      <c r="BD229" s="200">
        <v>9449213</v>
      </c>
      <c r="BE229" s="200">
        <v>9519374</v>
      </c>
      <c r="BF229" s="200">
        <v>9600379</v>
      </c>
      <c r="BG229" s="200">
        <v>9696110</v>
      </c>
      <c r="BH229" s="200">
        <v>9799186</v>
      </c>
      <c r="BI229" s="200">
        <v>9923085</v>
      </c>
      <c r="BJ229" s="200">
        <v>10057698</v>
      </c>
      <c r="BK229" s="200">
        <v>10175214</v>
      </c>
      <c r="BL229" s="200">
        <v>10278887</v>
      </c>
      <c r="BM229" s="200">
        <v>10353442</v>
      </c>
      <c r="BN229" s="200">
        <v>10415811</v>
      </c>
      <c r="BO229" s="200">
        <v>10486941</v>
      </c>
    </row>
    <row r="230" spans="1:67" x14ac:dyDescent="0.2">
      <c r="A230" s="200" t="s">
        <v>701</v>
      </c>
      <c r="B230" s="200" t="s">
        <v>577</v>
      </c>
      <c r="C230" s="200" t="s">
        <v>168</v>
      </c>
      <c r="D230" s="200" t="s">
        <v>169</v>
      </c>
      <c r="E230" s="200">
        <v>345065</v>
      </c>
      <c r="F230" s="200">
        <v>352971</v>
      </c>
      <c r="G230" s="200">
        <v>361070</v>
      </c>
      <c r="H230" s="200">
        <v>369527</v>
      </c>
      <c r="I230" s="200">
        <v>378531</v>
      </c>
      <c r="J230" s="200">
        <v>388317</v>
      </c>
      <c r="K230" s="200">
        <v>398861</v>
      </c>
      <c r="L230" s="200">
        <v>409638</v>
      </c>
      <c r="M230" s="200">
        <v>420373</v>
      </c>
      <c r="N230" s="200">
        <v>431366</v>
      </c>
      <c r="O230" s="200">
        <v>442865</v>
      </c>
      <c r="P230" s="200">
        <v>454913</v>
      </c>
      <c r="Q230" s="200">
        <v>467512</v>
      </c>
      <c r="R230" s="200">
        <v>480668</v>
      </c>
      <c r="S230" s="200">
        <v>494624</v>
      </c>
      <c r="T230" s="200">
        <v>509535</v>
      </c>
      <c r="U230" s="200">
        <v>525457</v>
      </c>
      <c r="V230" s="200">
        <v>542328</v>
      </c>
      <c r="W230" s="200">
        <v>560236</v>
      </c>
      <c r="X230" s="200">
        <v>579091</v>
      </c>
      <c r="Y230" s="200">
        <v>598564</v>
      </c>
      <c r="Z230" s="200">
        <v>616210</v>
      </c>
      <c r="AA230" s="200">
        <v>634439</v>
      </c>
      <c r="AB230" s="200">
        <v>655505</v>
      </c>
      <c r="AC230" s="200">
        <v>677303</v>
      </c>
      <c r="AD230" s="200">
        <v>702400</v>
      </c>
      <c r="AE230" s="200">
        <v>730150</v>
      </c>
      <c r="AF230" s="200">
        <v>758669</v>
      </c>
      <c r="AG230" s="200">
        <v>794434</v>
      </c>
      <c r="AH230" s="200">
        <v>825952</v>
      </c>
      <c r="AI230" s="200">
        <v>854011</v>
      </c>
      <c r="AJ230" s="200">
        <v>889712</v>
      </c>
      <c r="AK230" s="200">
        <v>925165</v>
      </c>
      <c r="AL230" s="200">
        <v>953451</v>
      </c>
      <c r="AM230" s="200">
        <v>953737</v>
      </c>
      <c r="AN230" s="200">
        <v>953573</v>
      </c>
      <c r="AO230" s="200">
        <v>973587</v>
      </c>
      <c r="AP230" s="200">
        <v>990734</v>
      </c>
      <c r="AQ230" s="200">
        <v>1005158</v>
      </c>
      <c r="AR230" s="200">
        <v>1018370</v>
      </c>
      <c r="AS230" s="200">
        <v>1030496</v>
      </c>
      <c r="AT230" s="200">
        <v>1041396</v>
      </c>
      <c r="AU230" s="200">
        <v>1050809</v>
      </c>
      <c r="AV230" s="200">
        <v>1058797</v>
      </c>
      <c r="AW230" s="200">
        <v>1065764</v>
      </c>
      <c r="AX230" s="200">
        <v>1071886</v>
      </c>
      <c r="AY230" s="200">
        <v>1077735</v>
      </c>
      <c r="AZ230" s="200">
        <v>1084008</v>
      </c>
      <c r="BA230" s="200">
        <v>1089870</v>
      </c>
      <c r="BB230" s="200">
        <v>1094886</v>
      </c>
      <c r="BC230" s="200">
        <v>1099920</v>
      </c>
      <c r="BD230" s="200">
        <v>1105371</v>
      </c>
      <c r="BE230" s="200">
        <v>1111444</v>
      </c>
      <c r="BF230" s="200">
        <v>1118319</v>
      </c>
      <c r="BG230" s="200">
        <v>1125865</v>
      </c>
      <c r="BH230" s="200">
        <v>1133936</v>
      </c>
      <c r="BI230" s="200">
        <v>1142524</v>
      </c>
      <c r="BJ230" s="200">
        <v>1151390</v>
      </c>
      <c r="BK230" s="200">
        <v>1160428</v>
      </c>
      <c r="BL230" s="200">
        <v>1169613</v>
      </c>
      <c r="BM230" s="200">
        <v>1180655</v>
      </c>
      <c r="BN230" s="200">
        <v>1192271</v>
      </c>
      <c r="BO230" s="200">
        <v>1201670</v>
      </c>
    </row>
    <row r="231" spans="1:67" x14ac:dyDescent="0.2">
      <c r="A231" s="200" t="s">
        <v>578</v>
      </c>
      <c r="B231" s="200" t="s">
        <v>579</v>
      </c>
      <c r="C231" s="200" t="s">
        <v>168</v>
      </c>
      <c r="D231" s="200" t="s">
        <v>169</v>
      </c>
      <c r="E231" s="200">
        <v>2646</v>
      </c>
      <c r="F231" s="200">
        <v>2888</v>
      </c>
      <c r="G231" s="200">
        <v>3171</v>
      </c>
      <c r="H231" s="200">
        <v>3481</v>
      </c>
      <c r="I231" s="200">
        <v>3811</v>
      </c>
      <c r="J231" s="200">
        <v>4161</v>
      </c>
      <c r="K231" s="200">
        <v>4531</v>
      </c>
      <c r="L231" s="200">
        <v>4930</v>
      </c>
      <c r="M231" s="200">
        <v>5354</v>
      </c>
      <c r="N231" s="200">
        <v>5795</v>
      </c>
      <c r="O231" s="200">
        <v>6260</v>
      </c>
      <c r="P231" s="200">
        <v>6736</v>
      </c>
      <c r="Q231" s="200">
        <v>7226</v>
      </c>
      <c r="R231" s="200">
        <v>7750</v>
      </c>
      <c r="S231" s="200">
        <v>8312</v>
      </c>
      <c r="T231" s="200">
        <v>8906</v>
      </c>
      <c r="U231" s="200">
        <v>9523</v>
      </c>
      <c r="V231" s="200">
        <v>10172</v>
      </c>
      <c r="W231" s="200">
        <v>10850</v>
      </c>
      <c r="X231" s="200">
        <v>11542</v>
      </c>
      <c r="Y231" s="200">
        <v>12243</v>
      </c>
      <c r="Z231" s="200">
        <v>13134</v>
      </c>
      <c r="AA231" s="200">
        <v>14418</v>
      </c>
      <c r="AB231" s="200">
        <v>15927</v>
      </c>
      <c r="AC231" s="200">
        <v>17474</v>
      </c>
      <c r="AD231" s="200">
        <v>19064</v>
      </c>
      <c r="AE231" s="200">
        <v>20703</v>
      </c>
      <c r="AF231" s="200">
        <v>22395</v>
      </c>
      <c r="AG231" s="200">
        <v>24139</v>
      </c>
      <c r="AH231" s="200">
        <v>25952</v>
      </c>
      <c r="AI231" s="200">
        <v>27845</v>
      </c>
      <c r="AJ231" s="200">
        <v>29820</v>
      </c>
      <c r="AK231" s="200">
        <v>31345</v>
      </c>
      <c r="AL231" s="200">
        <v>31823</v>
      </c>
      <c r="AM231" s="200">
        <v>31735</v>
      </c>
      <c r="AN231" s="200">
        <v>31596</v>
      </c>
      <c r="AO231" s="200">
        <v>31410</v>
      </c>
      <c r="AP231" s="200">
        <v>31195</v>
      </c>
      <c r="AQ231" s="200">
        <v>31240</v>
      </c>
      <c r="AR231" s="200">
        <v>31084</v>
      </c>
      <c r="AS231" s="200">
        <v>30519</v>
      </c>
      <c r="AT231" s="200">
        <v>30600</v>
      </c>
      <c r="AU231" s="200">
        <v>30777</v>
      </c>
      <c r="AV231" s="200">
        <v>31472</v>
      </c>
      <c r="AW231" s="200">
        <v>32488</v>
      </c>
      <c r="AX231" s="200">
        <v>33011</v>
      </c>
      <c r="AY231" s="200">
        <v>33441</v>
      </c>
      <c r="AZ231" s="200">
        <v>33811</v>
      </c>
      <c r="BA231" s="200">
        <v>33964</v>
      </c>
      <c r="BB231" s="200">
        <v>34238</v>
      </c>
      <c r="BC231" s="200">
        <v>34056</v>
      </c>
      <c r="BD231" s="200">
        <v>33435</v>
      </c>
      <c r="BE231" s="200">
        <v>34640</v>
      </c>
      <c r="BF231" s="200">
        <v>36607</v>
      </c>
      <c r="BG231" s="200">
        <v>37685</v>
      </c>
      <c r="BH231" s="200">
        <v>38825</v>
      </c>
      <c r="BI231" s="200">
        <v>39969</v>
      </c>
      <c r="BJ231" s="200">
        <v>40574</v>
      </c>
      <c r="BK231" s="200">
        <v>40895</v>
      </c>
      <c r="BL231" s="200">
        <v>41608</v>
      </c>
      <c r="BM231" s="200">
        <v>42310</v>
      </c>
      <c r="BN231" s="200">
        <v>42846</v>
      </c>
      <c r="BO231" s="200">
        <v>43389</v>
      </c>
    </row>
    <row r="232" spans="1:67" x14ac:dyDescent="0.2">
      <c r="A232" s="200" t="s">
        <v>580</v>
      </c>
      <c r="B232" s="200" t="s">
        <v>581</v>
      </c>
      <c r="C232" s="200" t="s">
        <v>168</v>
      </c>
      <c r="D232" s="200" t="s">
        <v>169</v>
      </c>
      <c r="E232" s="200">
        <v>41700</v>
      </c>
      <c r="F232" s="200">
        <v>42889</v>
      </c>
      <c r="G232" s="200">
        <v>44042</v>
      </c>
      <c r="H232" s="200">
        <v>45176</v>
      </c>
      <c r="I232" s="200">
        <v>46322</v>
      </c>
      <c r="J232" s="200">
        <v>47500</v>
      </c>
      <c r="K232" s="200">
        <v>48699</v>
      </c>
      <c r="L232" s="200">
        <v>49911</v>
      </c>
      <c r="M232" s="200">
        <v>51134</v>
      </c>
      <c r="N232" s="200">
        <v>52365</v>
      </c>
      <c r="O232" s="200">
        <v>53600</v>
      </c>
      <c r="P232" s="200">
        <v>54695</v>
      </c>
      <c r="Q232" s="200">
        <v>56029</v>
      </c>
      <c r="R232" s="200">
        <v>56892</v>
      </c>
      <c r="S232" s="200">
        <v>57937</v>
      </c>
      <c r="T232" s="200">
        <v>59292</v>
      </c>
      <c r="U232" s="200">
        <v>60504</v>
      </c>
      <c r="V232" s="200">
        <v>61786</v>
      </c>
      <c r="W232" s="200">
        <v>62150</v>
      </c>
      <c r="X232" s="200">
        <v>62686</v>
      </c>
      <c r="Y232" s="200">
        <v>63261</v>
      </c>
      <c r="Z232" s="200">
        <v>64035</v>
      </c>
      <c r="AA232" s="200">
        <v>64413</v>
      </c>
      <c r="AB232" s="200">
        <v>64335</v>
      </c>
      <c r="AC232" s="200">
        <v>64717</v>
      </c>
      <c r="AD232" s="200">
        <v>65244</v>
      </c>
      <c r="AE232" s="200">
        <v>65652</v>
      </c>
      <c r="AF232" s="200">
        <v>68499</v>
      </c>
      <c r="AG232" s="200">
        <v>68755</v>
      </c>
      <c r="AH232" s="200">
        <v>69167</v>
      </c>
      <c r="AI232" s="200">
        <v>69507</v>
      </c>
      <c r="AJ232" s="200">
        <v>70439</v>
      </c>
      <c r="AK232" s="200">
        <v>70763</v>
      </c>
      <c r="AL232" s="200">
        <v>72253</v>
      </c>
      <c r="AM232" s="200">
        <v>74205</v>
      </c>
      <c r="AN232" s="200">
        <v>75304</v>
      </c>
      <c r="AO232" s="200">
        <v>76417</v>
      </c>
      <c r="AP232" s="200">
        <v>77319</v>
      </c>
      <c r="AQ232" s="200">
        <v>78846</v>
      </c>
      <c r="AR232" s="200">
        <v>80410</v>
      </c>
      <c r="AS232" s="200">
        <v>81131</v>
      </c>
      <c r="AT232" s="200">
        <v>81202</v>
      </c>
      <c r="AU232" s="200">
        <v>83723</v>
      </c>
      <c r="AV232" s="200">
        <v>82781</v>
      </c>
      <c r="AW232" s="200">
        <v>82475</v>
      </c>
      <c r="AX232" s="200">
        <v>82858</v>
      </c>
      <c r="AY232" s="200">
        <v>84600</v>
      </c>
      <c r="AZ232" s="200">
        <v>85033</v>
      </c>
      <c r="BA232" s="200">
        <v>86956</v>
      </c>
      <c r="BB232" s="200">
        <v>87298</v>
      </c>
      <c r="BC232" s="200">
        <v>89770</v>
      </c>
      <c r="BD232" s="200">
        <v>87441</v>
      </c>
      <c r="BE232" s="200">
        <v>88303</v>
      </c>
      <c r="BF232" s="200">
        <v>89949</v>
      </c>
      <c r="BG232" s="200">
        <v>91359</v>
      </c>
      <c r="BH232" s="200">
        <v>93419</v>
      </c>
      <c r="BI232" s="200">
        <v>94677</v>
      </c>
      <c r="BJ232" s="200">
        <v>95843</v>
      </c>
      <c r="BK232" s="200">
        <v>96762</v>
      </c>
      <c r="BL232" s="200">
        <v>97625</v>
      </c>
      <c r="BM232" s="200">
        <v>98462</v>
      </c>
      <c r="BN232" s="200">
        <v>99258</v>
      </c>
      <c r="BO232" s="200">
        <v>100060</v>
      </c>
    </row>
    <row r="233" spans="1:67" x14ac:dyDescent="0.2">
      <c r="A233" s="200" t="s">
        <v>582</v>
      </c>
      <c r="B233" s="200" t="s">
        <v>583</v>
      </c>
      <c r="C233" s="200" t="s">
        <v>168</v>
      </c>
      <c r="D233" s="200" t="s">
        <v>169</v>
      </c>
      <c r="E233" s="200">
        <v>4610712</v>
      </c>
      <c r="F233" s="200">
        <v>4751534</v>
      </c>
      <c r="G233" s="200">
        <v>4894995</v>
      </c>
      <c r="H233" s="200">
        <v>5045245</v>
      </c>
      <c r="I233" s="200">
        <v>5202846</v>
      </c>
      <c r="J233" s="200">
        <v>5368451</v>
      </c>
      <c r="K233" s="200">
        <v>5542003</v>
      </c>
      <c r="L233" s="200">
        <v>5723306</v>
      </c>
      <c r="M233" s="200">
        <v>5912715</v>
      </c>
      <c r="N233" s="200">
        <v>6111364</v>
      </c>
      <c r="O233" s="200">
        <v>6319199</v>
      </c>
      <c r="P233" s="200">
        <v>6538526</v>
      </c>
      <c r="Q233" s="200">
        <v>6768544</v>
      </c>
      <c r="R233" s="200">
        <v>7003114</v>
      </c>
      <c r="S233" s="200">
        <v>7244901</v>
      </c>
      <c r="T233" s="200">
        <v>7497126</v>
      </c>
      <c r="U233" s="200">
        <v>7758673</v>
      </c>
      <c r="V233" s="200">
        <v>8029313</v>
      </c>
      <c r="W233" s="200">
        <v>8310217</v>
      </c>
      <c r="X233" s="200">
        <v>8600747</v>
      </c>
      <c r="Y233" s="200">
        <v>8898954</v>
      </c>
      <c r="Z233" s="200">
        <v>9203635</v>
      </c>
      <c r="AA233" s="200">
        <v>9510754</v>
      </c>
      <c r="AB233" s="200">
        <v>9835461</v>
      </c>
      <c r="AC233" s="200">
        <v>10183138</v>
      </c>
      <c r="AD233" s="200">
        <v>10540926</v>
      </c>
      <c r="AE233" s="200">
        <v>10907619</v>
      </c>
      <c r="AF233" s="200">
        <v>11281107</v>
      </c>
      <c r="AG233" s="200">
        <v>11657772</v>
      </c>
      <c r="AH233" s="200">
        <v>12034097</v>
      </c>
      <c r="AI233" s="200">
        <v>12408996</v>
      </c>
      <c r="AJ233" s="200">
        <v>12782281</v>
      </c>
      <c r="AK233" s="200">
        <v>13156406</v>
      </c>
      <c r="AL233" s="200">
        <v>13537060</v>
      </c>
      <c r="AM233" s="200">
        <v>13922626</v>
      </c>
      <c r="AN233" s="200">
        <v>14313450</v>
      </c>
      <c r="AO233" s="200">
        <v>14708879</v>
      </c>
      <c r="AP233" s="200">
        <v>15103996</v>
      </c>
      <c r="AQ233" s="200">
        <v>15500542</v>
      </c>
      <c r="AR233" s="200">
        <v>15901201</v>
      </c>
      <c r="AS233" s="200">
        <v>16307654</v>
      </c>
      <c r="AT233" s="200">
        <v>16727948</v>
      </c>
      <c r="AU233" s="200">
        <v>17164021</v>
      </c>
      <c r="AV233" s="200">
        <v>17611356</v>
      </c>
      <c r="AW233" s="200">
        <v>18084007</v>
      </c>
      <c r="AX233" s="200">
        <v>18583557</v>
      </c>
      <c r="AY233" s="200">
        <v>19432009</v>
      </c>
      <c r="AZ233" s="200">
        <v>20703005</v>
      </c>
      <c r="BA233" s="200">
        <v>21474059</v>
      </c>
      <c r="BB233" s="200">
        <v>21827220</v>
      </c>
      <c r="BC233" s="200">
        <v>22337563</v>
      </c>
      <c r="BD233" s="200">
        <v>22730733</v>
      </c>
      <c r="BE233" s="200">
        <v>22605577</v>
      </c>
      <c r="BF233" s="200">
        <v>21495821</v>
      </c>
      <c r="BG233" s="200">
        <v>20072232</v>
      </c>
      <c r="BH233" s="200">
        <v>19205178</v>
      </c>
      <c r="BI233" s="200">
        <v>18964252</v>
      </c>
      <c r="BJ233" s="200">
        <v>18983373</v>
      </c>
      <c r="BK233" s="200">
        <v>19333463</v>
      </c>
      <c r="BL233" s="200">
        <v>20098251</v>
      </c>
      <c r="BM233" s="200">
        <v>20772595</v>
      </c>
      <c r="BN233" s="200">
        <v>21324367</v>
      </c>
      <c r="BO233" s="200">
        <v>22125249</v>
      </c>
    </row>
    <row r="234" spans="1:67" x14ac:dyDescent="0.2">
      <c r="A234" s="200" t="s">
        <v>584</v>
      </c>
      <c r="B234" s="200" t="s">
        <v>585</v>
      </c>
      <c r="C234" s="200" t="s">
        <v>168</v>
      </c>
      <c r="D234" s="200" t="s">
        <v>169</v>
      </c>
      <c r="E234" s="200">
        <v>5604</v>
      </c>
      <c r="F234" s="200">
        <v>5625</v>
      </c>
      <c r="G234" s="200">
        <v>5633</v>
      </c>
      <c r="H234" s="200">
        <v>5634</v>
      </c>
      <c r="I234" s="200">
        <v>5642</v>
      </c>
      <c r="J234" s="200">
        <v>5650</v>
      </c>
      <c r="K234" s="200">
        <v>5652</v>
      </c>
      <c r="L234" s="200">
        <v>5662</v>
      </c>
      <c r="M234" s="200">
        <v>5668</v>
      </c>
      <c r="N234" s="200">
        <v>5663</v>
      </c>
      <c r="O234" s="200">
        <v>5665</v>
      </c>
      <c r="P234" s="200">
        <v>5742</v>
      </c>
      <c r="Q234" s="200">
        <v>5896</v>
      </c>
      <c r="R234" s="200">
        <v>6068</v>
      </c>
      <c r="S234" s="200">
        <v>6249</v>
      </c>
      <c r="T234" s="200">
        <v>6451</v>
      </c>
      <c r="U234" s="200">
        <v>6668</v>
      </c>
      <c r="V234" s="200">
        <v>6885</v>
      </c>
      <c r="W234" s="200">
        <v>7110</v>
      </c>
      <c r="X234" s="200">
        <v>7332</v>
      </c>
      <c r="Y234" s="200">
        <v>7598</v>
      </c>
      <c r="Z234" s="200">
        <v>7957</v>
      </c>
      <c r="AA234" s="200">
        <v>8355</v>
      </c>
      <c r="AB234" s="200">
        <v>8758</v>
      </c>
      <c r="AC234" s="200">
        <v>9166</v>
      </c>
      <c r="AD234" s="200">
        <v>9577</v>
      </c>
      <c r="AE234" s="200">
        <v>9986</v>
      </c>
      <c r="AF234" s="200">
        <v>10400</v>
      </c>
      <c r="AG234" s="200">
        <v>10816</v>
      </c>
      <c r="AH234" s="200">
        <v>11227</v>
      </c>
      <c r="AI234" s="200">
        <v>11709</v>
      </c>
      <c r="AJ234" s="200">
        <v>12329</v>
      </c>
      <c r="AK234" s="200">
        <v>13014</v>
      </c>
      <c r="AL234" s="200">
        <v>13704</v>
      </c>
      <c r="AM234" s="200">
        <v>14402</v>
      </c>
      <c r="AN234" s="200">
        <v>15101</v>
      </c>
      <c r="AO234" s="200">
        <v>15806</v>
      </c>
      <c r="AP234" s="200">
        <v>16515</v>
      </c>
      <c r="AQ234" s="200">
        <v>17239</v>
      </c>
      <c r="AR234" s="200">
        <v>17984</v>
      </c>
      <c r="AS234" s="200">
        <v>18744</v>
      </c>
      <c r="AT234" s="200">
        <v>19578</v>
      </c>
      <c r="AU234" s="200">
        <v>20598</v>
      </c>
      <c r="AV234" s="200">
        <v>21739</v>
      </c>
      <c r="AW234" s="200">
        <v>22869</v>
      </c>
      <c r="AX234" s="200">
        <v>23995</v>
      </c>
      <c r="AY234" s="200">
        <v>25128</v>
      </c>
      <c r="AZ234" s="200">
        <v>26268</v>
      </c>
      <c r="BA234" s="200">
        <v>27422</v>
      </c>
      <c r="BB234" s="200">
        <v>28581</v>
      </c>
      <c r="BC234" s="200">
        <v>29726</v>
      </c>
      <c r="BD234" s="200">
        <v>30816</v>
      </c>
      <c r="BE234" s="200">
        <v>32081</v>
      </c>
      <c r="BF234" s="200">
        <v>33594</v>
      </c>
      <c r="BG234" s="200">
        <v>34985</v>
      </c>
      <c r="BH234" s="200">
        <v>36538</v>
      </c>
      <c r="BI234" s="200">
        <v>38246</v>
      </c>
      <c r="BJ234" s="200">
        <v>39844</v>
      </c>
      <c r="BK234" s="200">
        <v>41487</v>
      </c>
      <c r="BL234" s="200">
        <v>43080</v>
      </c>
      <c r="BM234" s="200">
        <v>44276</v>
      </c>
      <c r="BN234" s="200">
        <v>45114</v>
      </c>
      <c r="BO234" s="200">
        <v>45703</v>
      </c>
    </row>
    <row r="235" spans="1:67" x14ac:dyDescent="0.2">
      <c r="A235" s="200" t="s">
        <v>586</v>
      </c>
      <c r="B235" s="200" t="s">
        <v>587</v>
      </c>
      <c r="C235" s="200" t="s">
        <v>168</v>
      </c>
      <c r="D235" s="200" t="s">
        <v>169</v>
      </c>
      <c r="E235" s="200">
        <v>3028688</v>
      </c>
      <c r="F235" s="200">
        <v>3087657</v>
      </c>
      <c r="G235" s="200">
        <v>3148242</v>
      </c>
      <c r="H235" s="200">
        <v>3210296</v>
      </c>
      <c r="I235" s="200">
        <v>3273419</v>
      </c>
      <c r="J235" s="200">
        <v>3336338</v>
      </c>
      <c r="K235" s="200">
        <v>3398664</v>
      </c>
      <c r="L235" s="200">
        <v>3461664</v>
      </c>
      <c r="M235" s="200">
        <v>3526770</v>
      </c>
      <c r="N235" s="200">
        <v>3595152</v>
      </c>
      <c r="O235" s="200">
        <v>3667394</v>
      </c>
      <c r="P235" s="200">
        <v>3742534</v>
      </c>
      <c r="Q235" s="200">
        <v>3824399</v>
      </c>
      <c r="R235" s="200">
        <v>3912905</v>
      </c>
      <c r="S235" s="200">
        <v>4000559</v>
      </c>
      <c r="T235" s="200">
        <v>4084110</v>
      </c>
      <c r="U235" s="200">
        <v>4163051</v>
      </c>
      <c r="V235" s="200">
        <v>4238551</v>
      </c>
      <c r="W235" s="200">
        <v>4313479</v>
      </c>
      <c r="X235" s="200">
        <v>4402942</v>
      </c>
      <c r="Y235" s="200">
        <v>4408230</v>
      </c>
      <c r="Z235" s="200">
        <v>4409225</v>
      </c>
      <c r="AA235" s="200">
        <v>4622828</v>
      </c>
      <c r="AB235" s="200">
        <v>4859173</v>
      </c>
      <c r="AC235" s="200">
        <v>4920556</v>
      </c>
      <c r="AD235" s="200">
        <v>4967590</v>
      </c>
      <c r="AE235" s="200">
        <v>5118160</v>
      </c>
      <c r="AF235" s="200">
        <v>5300852</v>
      </c>
      <c r="AG235" s="200">
        <v>5483038</v>
      </c>
      <c r="AH235" s="200">
        <v>5670619</v>
      </c>
      <c r="AI235" s="200">
        <v>5827069</v>
      </c>
      <c r="AJ235" s="200">
        <v>6042428</v>
      </c>
      <c r="AK235" s="200">
        <v>6302926</v>
      </c>
      <c r="AL235" s="200">
        <v>6448280</v>
      </c>
      <c r="AM235" s="200">
        <v>6592998</v>
      </c>
      <c r="AN235" s="200">
        <v>6888856</v>
      </c>
      <c r="AO235" s="200">
        <v>7200291</v>
      </c>
      <c r="AP235" s="200">
        <v>7450874</v>
      </c>
      <c r="AQ235" s="200">
        <v>7709115</v>
      </c>
      <c r="AR235" s="200">
        <v>7981889</v>
      </c>
      <c r="AS235" s="200">
        <v>8259137</v>
      </c>
      <c r="AT235" s="200">
        <v>8538804</v>
      </c>
      <c r="AU235" s="200">
        <v>8838369</v>
      </c>
      <c r="AV235" s="200">
        <v>9196366</v>
      </c>
      <c r="AW235" s="200">
        <v>9613503</v>
      </c>
      <c r="AX235" s="200">
        <v>10005012</v>
      </c>
      <c r="AY235" s="200">
        <v>10365614</v>
      </c>
      <c r="AZ235" s="200">
        <v>10722731</v>
      </c>
      <c r="BA235" s="200">
        <v>11098664</v>
      </c>
      <c r="BB235" s="200">
        <v>11496128</v>
      </c>
      <c r="BC235" s="200">
        <v>11894727</v>
      </c>
      <c r="BD235" s="200">
        <v>12317730</v>
      </c>
      <c r="BE235" s="200">
        <v>12754906</v>
      </c>
      <c r="BF235" s="200">
        <v>13216766</v>
      </c>
      <c r="BG235" s="200">
        <v>13697126</v>
      </c>
      <c r="BH235" s="200">
        <v>14140274</v>
      </c>
      <c r="BI235" s="200">
        <v>14592585</v>
      </c>
      <c r="BJ235" s="200">
        <v>15085884</v>
      </c>
      <c r="BK235" s="200">
        <v>15604210</v>
      </c>
      <c r="BL235" s="200">
        <v>16126866</v>
      </c>
      <c r="BM235" s="200">
        <v>16644701</v>
      </c>
      <c r="BN235" s="200">
        <v>17179740</v>
      </c>
      <c r="BO235" s="200">
        <v>17723315</v>
      </c>
    </row>
    <row r="236" spans="1:67" x14ac:dyDescent="0.2">
      <c r="A236" s="200" t="s">
        <v>588</v>
      </c>
      <c r="B236" s="200" t="s">
        <v>589</v>
      </c>
      <c r="C236" s="200" t="s">
        <v>168</v>
      </c>
      <c r="D236" s="200" t="s">
        <v>169</v>
      </c>
      <c r="E236" s="200">
        <v>884811163</v>
      </c>
      <c r="F236" s="200">
        <v>884080493</v>
      </c>
      <c r="G236" s="200">
        <v>895683380</v>
      </c>
      <c r="H236" s="200">
        <v>918644019</v>
      </c>
      <c r="I236" s="200">
        <v>941205716</v>
      </c>
      <c r="J236" s="200">
        <v>964393486</v>
      </c>
      <c r="K236" s="200">
        <v>990895866</v>
      </c>
      <c r="L236" s="200">
        <v>1016638561</v>
      </c>
      <c r="M236" s="200">
        <v>1043384828</v>
      </c>
      <c r="N236" s="200">
        <v>1071859681</v>
      </c>
      <c r="O236" s="200">
        <v>1101191924</v>
      </c>
      <c r="P236" s="200">
        <v>1131150405</v>
      </c>
      <c r="Q236" s="200">
        <v>1159394712</v>
      </c>
      <c r="R236" s="200">
        <v>1186691481</v>
      </c>
      <c r="S236" s="200">
        <v>1212479337</v>
      </c>
      <c r="T236" s="200">
        <v>1235769316</v>
      </c>
      <c r="U236" s="200">
        <v>1257283747</v>
      </c>
      <c r="V236" s="200">
        <v>1277634904</v>
      </c>
      <c r="W236" s="200">
        <v>1298297421</v>
      </c>
      <c r="X236" s="200">
        <v>1319182209</v>
      </c>
      <c r="Y236" s="200">
        <v>1339615160</v>
      </c>
      <c r="Z236" s="200">
        <v>1360714010</v>
      </c>
      <c r="AA236" s="200">
        <v>1384060325</v>
      </c>
      <c r="AB236" s="200">
        <v>1407492473</v>
      </c>
      <c r="AC236" s="200">
        <v>1429843232</v>
      </c>
      <c r="AD236" s="200">
        <v>1452832120</v>
      </c>
      <c r="AE236" s="200">
        <v>1477285491</v>
      </c>
      <c r="AF236" s="200">
        <v>1503204089</v>
      </c>
      <c r="AG236" s="200">
        <v>1529464061</v>
      </c>
      <c r="AH236" s="200">
        <v>1555164786</v>
      </c>
      <c r="AI236" s="200">
        <v>1580447407</v>
      </c>
      <c r="AJ236" s="200">
        <v>1604798136</v>
      </c>
      <c r="AK236" s="200">
        <v>1627823212</v>
      </c>
      <c r="AL236" s="200">
        <v>1650184274</v>
      </c>
      <c r="AM236" s="200">
        <v>1672325604</v>
      </c>
      <c r="AN236" s="200">
        <v>1693952154</v>
      </c>
      <c r="AO236" s="200">
        <v>1715256519</v>
      </c>
      <c r="AP236" s="200">
        <v>1736404220</v>
      </c>
      <c r="AQ236" s="200">
        <v>1756774303</v>
      </c>
      <c r="AR236" s="200">
        <v>1775819557</v>
      </c>
      <c r="AS236" s="200">
        <v>1793649873</v>
      </c>
      <c r="AT236" s="200">
        <v>1810599718</v>
      </c>
      <c r="AU236" s="200">
        <v>1826844868</v>
      </c>
      <c r="AV236" s="200">
        <v>1842469495</v>
      </c>
      <c r="AW236" s="200">
        <v>1857622964</v>
      </c>
      <c r="AX236" s="200">
        <v>1872697597</v>
      </c>
      <c r="AY236" s="200">
        <v>1887496209</v>
      </c>
      <c r="AZ236" s="200">
        <v>1901960228</v>
      </c>
      <c r="BA236" s="200">
        <v>1916309337</v>
      </c>
      <c r="BB236" s="200">
        <v>1930470829</v>
      </c>
      <c r="BC236" s="200">
        <v>1944510719</v>
      </c>
      <c r="BD236" s="200">
        <v>1959494275</v>
      </c>
      <c r="BE236" s="200">
        <v>1976386829</v>
      </c>
      <c r="BF236" s="200">
        <v>1993077336</v>
      </c>
      <c r="BG236" s="200">
        <v>2009149689</v>
      </c>
      <c r="BH236" s="200">
        <v>2024511016</v>
      </c>
      <c r="BI236" s="200">
        <v>2039794828</v>
      </c>
      <c r="BJ236" s="200">
        <v>2055414680</v>
      </c>
      <c r="BK236" s="200">
        <v>2068898629</v>
      </c>
      <c r="BL236" s="200">
        <v>2080648616</v>
      </c>
      <c r="BM236" s="200">
        <v>2090523535</v>
      </c>
      <c r="BN236" s="200">
        <v>2097669023</v>
      </c>
      <c r="BO236" s="200">
        <v>2103055378</v>
      </c>
    </row>
    <row r="237" spans="1:67" x14ac:dyDescent="0.2">
      <c r="A237" s="200" t="s">
        <v>590</v>
      </c>
      <c r="B237" s="200" t="s">
        <v>591</v>
      </c>
      <c r="C237" s="200" t="s">
        <v>168</v>
      </c>
      <c r="D237" s="200" t="s">
        <v>169</v>
      </c>
      <c r="E237" s="200">
        <v>307910628</v>
      </c>
      <c r="F237" s="200">
        <v>312638061</v>
      </c>
      <c r="G237" s="200">
        <v>317365322</v>
      </c>
      <c r="H237" s="200">
        <v>322144898</v>
      </c>
      <c r="I237" s="200">
        <v>326946310</v>
      </c>
      <c r="J237" s="200">
        <v>331523017</v>
      </c>
      <c r="K237" s="200">
        <v>335436332</v>
      </c>
      <c r="L237" s="200">
        <v>339584994</v>
      </c>
      <c r="M237" s="200">
        <v>343653318</v>
      </c>
      <c r="N237" s="200">
        <v>347522680</v>
      </c>
      <c r="O237" s="200">
        <v>351105688</v>
      </c>
      <c r="P237" s="200">
        <v>354649640</v>
      </c>
      <c r="Q237" s="200">
        <v>358396487</v>
      </c>
      <c r="R237" s="200">
        <v>362136260</v>
      </c>
      <c r="S237" s="200">
        <v>365914675</v>
      </c>
      <c r="T237" s="200">
        <v>369729137</v>
      </c>
      <c r="U237" s="200">
        <v>373723357</v>
      </c>
      <c r="V237" s="200">
        <v>377714601</v>
      </c>
      <c r="W237" s="200">
        <v>381611709</v>
      </c>
      <c r="X237" s="200">
        <v>385436316</v>
      </c>
      <c r="Y237" s="200">
        <v>389318684</v>
      </c>
      <c r="Z237" s="200">
        <v>393224644</v>
      </c>
      <c r="AA237" s="200">
        <v>397098723</v>
      </c>
      <c r="AB237" s="200">
        <v>401073356</v>
      </c>
      <c r="AC237" s="200">
        <v>405312901</v>
      </c>
      <c r="AD237" s="200">
        <v>409518788</v>
      </c>
      <c r="AE237" s="200">
        <v>413700116</v>
      </c>
      <c r="AF237" s="200">
        <v>417903040</v>
      </c>
      <c r="AG237" s="200">
        <v>421958403</v>
      </c>
      <c r="AH237" s="200">
        <v>425325513</v>
      </c>
      <c r="AI237" s="200">
        <v>427949024</v>
      </c>
      <c r="AJ237" s="200">
        <v>430328718</v>
      </c>
      <c r="AK237" s="200">
        <v>432000567</v>
      </c>
      <c r="AL237" s="200">
        <v>433339079</v>
      </c>
      <c r="AM237" s="200">
        <v>434279162</v>
      </c>
      <c r="AN237" s="200">
        <v>434804610</v>
      </c>
      <c r="AO237" s="200">
        <v>435461598</v>
      </c>
      <c r="AP237" s="200">
        <v>436014905</v>
      </c>
      <c r="AQ237" s="200">
        <v>436294062</v>
      </c>
      <c r="AR237" s="200">
        <v>436191659</v>
      </c>
      <c r="AS237" s="200">
        <v>435816101</v>
      </c>
      <c r="AT237" s="200">
        <v>435418872</v>
      </c>
      <c r="AU237" s="200">
        <v>435070718</v>
      </c>
      <c r="AV237" s="200">
        <v>435154320</v>
      </c>
      <c r="AW237" s="200">
        <v>435471706</v>
      </c>
      <c r="AX237" s="200">
        <v>435872410</v>
      </c>
      <c r="AY237" s="200">
        <v>436426410</v>
      </c>
      <c r="AZ237" s="200">
        <v>437109725</v>
      </c>
      <c r="BA237" s="200">
        <v>438254595</v>
      </c>
      <c r="BB237" s="200">
        <v>439878377</v>
      </c>
      <c r="BC237" s="200">
        <v>441717333</v>
      </c>
      <c r="BD237" s="200">
        <v>443770308</v>
      </c>
      <c r="BE237" s="200">
        <v>445864843</v>
      </c>
      <c r="BF237" s="200">
        <v>448331271</v>
      </c>
      <c r="BG237" s="200">
        <v>451001474</v>
      </c>
      <c r="BH237" s="200">
        <v>453701064</v>
      </c>
      <c r="BI237" s="200">
        <v>456167799</v>
      </c>
      <c r="BJ237" s="200">
        <v>458170561</v>
      </c>
      <c r="BK237" s="200">
        <v>459613334</v>
      </c>
      <c r="BL237" s="200">
        <v>460994696</v>
      </c>
      <c r="BM237" s="200">
        <v>462023771</v>
      </c>
      <c r="BN237" s="200">
        <v>462283493</v>
      </c>
      <c r="BO237" s="200">
        <v>457865503</v>
      </c>
    </row>
    <row r="238" spans="1:67" x14ac:dyDescent="0.2">
      <c r="A238" s="200" t="s">
        <v>592</v>
      </c>
      <c r="B238" s="200" t="s">
        <v>593</v>
      </c>
      <c r="C238" s="200" t="s">
        <v>168</v>
      </c>
      <c r="D238" s="200" t="s">
        <v>169</v>
      </c>
      <c r="E238" s="200">
        <v>1651367</v>
      </c>
      <c r="F238" s="200">
        <v>1678788</v>
      </c>
      <c r="G238" s="200">
        <v>1706841</v>
      </c>
      <c r="H238" s="200">
        <v>1736697</v>
      </c>
      <c r="I238" s="200">
        <v>1772652</v>
      </c>
      <c r="J238" s="200">
        <v>1820396</v>
      </c>
      <c r="K238" s="200">
        <v>1882458</v>
      </c>
      <c r="L238" s="200">
        <v>1957164</v>
      </c>
      <c r="M238" s="200">
        <v>2038765</v>
      </c>
      <c r="N238" s="200">
        <v>2120486</v>
      </c>
      <c r="O238" s="200">
        <v>2197383</v>
      </c>
      <c r="P238" s="200">
        <v>2267211</v>
      </c>
      <c r="Q238" s="200">
        <v>2330704</v>
      </c>
      <c r="R238" s="200">
        <v>2390909</v>
      </c>
      <c r="S238" s="200">
        <v>2450335</v>
      </c>
      <c r="T238" s="200">
        <v>2509713</v>
      </c>
      <c r="U238" s="200">
        <v>2569671</v>
      </c>
      <c r="V238" s="200">
        <v>2630626</v>
      </c>
      <c r="W238" s="200">
        <v>2693400</v>
      </c>
      <c r="X238" s="200">
        <v>2761240</v>
      </c>
      <c r="Y238" s="200">
        <v>2838110</v>
      </c>
      <c r="Z238" s="200">
        <v>2925865</v>
      </c>
      <c r="AA238" s="200">
        <v>3023343</v>
      </c>
      <c r="AB238" s="200">
        <v>3126635</v>
      </c>
      <c r="AC238" s="200">
        <v>3232244</v>
      </c>
      <c r="AD238" s="200">
        <v>3336508</v>
      </c>
      <c r="AE238" s="200">
        <v>3439370</v>
      </c>
      <c r="AF238" s="200">
        <v>3544927</v>
      </c>
      <c r="AG238" s="200">
        <v>3653420</v>
      </c>
      <c r="AH238" s="200">
        <v>3763657</v>
      </c>
      <c r="AI238" s="200">
        <v>3875947</v>
      </c>
      <c r="AJ238" s="200">
        <v>3990215</v>
      </c>
      <c r="AK238" s="200">
        <v>4106219</v>
      </c>
      <c r="AL238" s="200">
        <v>4078392</v>
      </c>
      <c r="AM238" s="200">
        <v>4092612</v>
      </c>
      <c r="AN238" s="200">
        <v>4279566</v>
      </c>
      <c r="AO238" s="200">
        <v>4445883</v>
      </c>
      <c r="AP238" s="200">
        <v>4592550</v>
      </c>
      <c r="AQ238" s="200">
        <v>4728297</v>
      </c>
      <c r="AR238" s="200">
        <v>4867941</v>
      </c>
      <c r="AS238" s="200">
        <v>5008035</v>
      </c>
      <c r="AT238" s="200">
        <v>5145426</v>
      </c>
      <c r="AU238" s="200">
        <v>5281538</v>
      </c>
      <c r="AV238" s="200">
        <v>5421001</v>
      </c>
      <c r="AW238" s="200">
        <v>5565218</v>
      </c>
      <c r="AX238" s="200">
        <v>5711597</v>
      </c>
      <c r="AY238" s="200">
        <v>5874240</v>
      </c>
      <c r="AZ238" s="200">
        <v>6047537</v>
      </c>
      <c r="BA238" s="200">
        <v>6222482</v>
      </c>
      <c r="BB238" s="200">
        <v>6398624</v>
      </c>
      <c r="BC238" s="200">
        <v>6571855</v>
      </c>
      <c r="BD238" s="200">
        <v>6748672</v>
      </c>
      <c r="BE238" s="200">
        <v>6926635</v>
      </c>
      <c r="BF238" s="200">
        <v>7106229</v>
      </c>
      <c r="BG238" s="200">
        <v>7288383</v>
      </c>
      <c r="BH238" s="200">
        <v>7473229</v>
      </c>
      <c r="BI238" s="200">
        <v>7661354</v>
      </c>
      <c r="BJ238" s="200">
        <v>7852795</v>
      </c>
      <c r="BK238" s="200">
        <v>8046679</v>
      </c>
      <c r="BL238" s="200">
        <v>8243094</v>
      </c>
      <c r="BM238" s="200">
        <v>8442580</v>
      </c>
      <c r="BN238" s="200">
        <v>8644829</v>
      </c>
      <c r="BO238" s="200">
        <v>8848699</v>
      </c>
    </row>
    <row r="239" spans="1:67" x14ac:dyDescent="0.2">
      <c r="A239" s="200" t="s">
        <v>594</v>
      </c>
      <c r="B239" s="200" t="s">
        <v>595</v>
      </c>
      <c r="C239" s="200" t="s">
        <v>168</v>
      </c>
      <c r="D239" s="200" t="s">
        <v>169</v>
      </c>
      <c r="E239" s="200">
        <v>26596584</v>
      </c>
      <c r="F239" s="200">
        <v>27399963</v>
      </c>
      <c r="G239" s="200">
        <v>28242174</v>
      </c>
      <c r="H239" s="200">
        <v>29114124</v>
      </c>
      <c r="I239" s="200">
        <v>30013573</v>
      </c>
      <c r="J239" s="200">
        <v>30940270</v>
      </c>
      <c r="K239" s="200">
        <v>31883754</v>
      </c>
      <c r="L239" s="200">
        <v>32839341</v>
      </c>
      <c r="M239" s="200">
        <v>33807357</v>
      </c>
      <c r="N239" s="200">
        <v>34787583</v>
      </c>
      <c r="O239" s="200">
        <v>35791728</v>
      </c>
      <c r="P239" s="200">
        <v>36807997</v>
      </c>
      <c r="Q239" s="200">
        <v>37834384</v>
      </c>
      <c r="R239" s="200">
        <v>38873060</v>
      </c>
      <c r="S239" s="200">
        <v>39900961</v>
      </c>
      <c r="T239" s="200">
        <v>40908471</v>
      </c>
      <c r="U239" s="200">
        <v>41882128</v>
      </c>
      <c r="V239" s="200">
        <v>42843802</v>
      </c>
      <c r="W239" s="200">
        <v>43806715</v>
      </c>
      <c r="X239" s="200">
        <v>44760091</v>
      </c>
      <c r="Y239" s="200">
        <v>45737753</v>
      </c>
      <c r="Z239" s="200">
        <v>46727292</v>
      </c>
      <c r="AA239" s="200">
        <v>47700340</v>
      </c>
      <c r="AB239" s="200">
        <v>48670565</v>
      </c>
      <c r="AC239" s="200">
        <v>49636724</v>
      </c>
      <c r="AD239" s="200">
        <v>50594940</v>
      </c>
      <c r="AE239" s="200">
        <v>51542094</v>
      </c>
      <c r="AF239" s="200">
        <v>52479181</v>
      </c>
      <c r="AG239" s="200">
        <v>53410965</v>
      </c>
      <c r="AH239" s="200">
        <v>54324004</v>
      </c>
      <c r="AI239" s="200">
        <v>55228410</v>
      </c>
      <c r="AJ239" s="200">
        <v>56099865</v>
      </c>
      <c r="AK239" s="200">
        <v>56939020</v>
      </c>
      <c r="AL239" s="200">
        <v>57776082</v>
      </c>
      <c r="AM239" s="200">
        <v>58610010</v>
      </c>
      <c r="AN239" s="200">
        <v>59424834</v>
      </c>
      <c r="AO239" s="200">
        <v>60211096</v>
      </c>
      <c r="AP239" s="200">
        <v>60989108</v>
      </c>
      <c r="AQ239" s="200">
        <v>61745217</v>
      </c>
      <c r="AR239" s="200">
        <v>62442651</v>
      </c>
      <c r="AS239" s="200">
        <v>63066603</v>
      </c>
      <c r="AT239" s="200">
        <v>63649892</v>
      </c>
      <c r="AU239" s="200">
        <v>64222580</v>
      </c>
      <c r="AV239" s="200">
        <v>64776956</v>
      </c>
      <c r="AW239" s="200">
        <v>65311166</v>
      </c>
      <c r="AX239" s="200">
        <v>65821360</v>
      </c>
      <c r="AY239" s="200">
        <v>66319525</v>
      </c>
      <c r="AZ239" s="200">
        <v>66826754</v>
      </c>
      <c r="BA239" s="200">
        <v>67328239</v>
      </c>
      <c r="BB239" s="200">
        <v>67813654</v>
      </c>
      <c r="BC239" s="200">
        <v>68270489</v>
      </c>
      <c r="BD239" s="200">
        <v>68712846</v>
      </c>
      <c r="BE239" s="200">
        <v>69157023</v>
      </c>
      <c r="BF239" s="200">
        <v>69578602</v>
      </c>
      <c r="BG239" s="200">
        <v>69960943</v>
      </c>
      <c r="BH239" s="200">
        <v>70294397</v>
      </c>
      <c r="BI239" s="200">
        <v>70607037</v>
      </c>
      <c r="BJ239" s="200">
        <v>70898202</v>
      </c>
      <c r="BK239" s="200">
        <v>71127802</v>
      </c>
      <c r="BL239" s="200">
        <v>71307763</v>
      </c>
      <c r="BM239" s="200">
        <v>71475664</v>
      </c>
      <c r="BN239" s="200">
        <v>71601103</v>
      </c>
      <c r="BO239" s="200">
        <v>71697030</v>
      </c>
    </row>
    <row r="240" spans="1:67" x14ac:dyDescent="0.2">
      <c r="A240" s="200" t="s">
        <v>596</v>
      </c>
      <c r="B240" s="200" t="s">
        <v>597</v>
      </c>
      <c r="C240" s="200" t="s">
        <v>168</v>
      </c>
      <c r="D240" s="200" t="s">
        <v>169</v>
      </c>
      <c r="E240" s="200">
        <v>2131992</v>
      </c>
      <c r="F240" s="200">
        <v>2208026</v>
      </c>
      <c r="G240" s="200">
        <v>2287181</v>
      </c>
      <c r="H240" s="200">
        <v>2368868</v>
      </c>
      <c r="I240" s="200">
        <v>2452671</v>
      </c>
      <c r="J240" s="200">
        <v>2538295</v>
      </c>
      <c r="K240" s="200">
        <v>2625653</v>
      </c>
      <c r="L240" s="200">
        <v>2714959</v>
      </c>
      <c r="M240" s="200">
        <v>2806566</v>
      </c>
      <c r="N240" s="200">
        <v>2899854</v>
      </c>
      <c r="O240" s="200">
        <v>2993019</v>
      </c>
      <c r="P240" s="200">
        <v>3085961</v>
      </c>
      <c r="Q240" s="200">
        <v>3180461</v>
      </c>
      <c r="R240" s="200">
        <v>3277487</v>
      </c>
      <c r="S240" s="200">
        <v>3377758</v>
      </c>
      <c r="T240" s="200">
        <v>3482125</v>
      </c>
      <c r="U240" s="200">
        <v>3590606</v>
      </c>
      <c r="V240" s="200">
        <v>3703010</v>
      </c>
      <c r="W240" s="200">
        <v>3818114</v>
      </c>
      <c r="X240" s="200">
        <v>3932682</v>
      </c>
      <c r="Y240" s="200">
        <v>4045965</v>
      </c>
      <c r="Z240" s="200">
        <v>4160745</v>
      </c>
      <c r="AA240" s="200">
        <v>4278908</v>
      </c>
      <c r="AB240" s="200">
        <v>4401502</v>
      </c>
      <c r="AC240" s="200">
        <v>4529501</v>
      </c>
      <c r="AD240" s="200">
        <v>4660598</v>
      </c>
      <c r="AE240" s="200">
        <v>4798281</v>
      </c>
      <c r="AF240" s="200">
        <v>4946293</v>
      </c>
      <c r="AG240" s="200">
        <v>5100020</v>
      </c>
      <c r="AH240" s="200">
        <v>5264332</v>
      </c>
      <c r="AI240" s="200">
        <v>5417860</v>
      </c>
      <c r="AJ240" s="200">
        <v>5556306</v>
      </c>
      <c r="AK240" s="200">
        <v>5656208</v>
      </c>
      <c r="AL240" s="200">
        <v>5717806</v>
      </c>
      <c r="AM240" s="200">
        <v>5803993</v>
      </c>
      <c r="AN240" s="200">
        <v>5916173</v>
      </c>
      <c r="AO240" s="200">
        <v>6035600</v>
      </c>
      <c r="AP240" s="200">
        <v>6117069</v>
      </c>
      <c r="AQ240" s="200">
        <v>6156805</v>
      </c>
      <c r="AR240" s="200">
        <v>6189565</v>
      </c>
      <c r="AS240" s="200">
        <v>6272998</v>
      </c>
      <c r="AT240" s="200">
        <v>6408810</v>
      </c>
      <c r="AU240" s="200">
        <v>6541755</v>
      </c>
      <c r="AV240" s="200">
        <v>6672492</v>
      </c>
      <c r="AW240" s="200">
        <v>6801204</v>
      </c>
      <c r="AX240" s="200">
        <v>6929145</v>
      </c>
      <c r="AY240" s="200">
        <v>7057417</v>
      </c>
      <c r="AZ240" s="200">
        <v>7188391</v>
      </c>
      <c r="BA240" s="200">
        <v>7324627</v>
      </c>
      <c r="BB240" s="200">
        <v>7468596</v>
      </c>
      <c r="BC240" s="200">
        <v>7621779</v>
      </c>
      <c r="BD240" s="200">
        <v>7784819</v>
      </c>
      <c r="BE240" s="200">
        <v>7956382</v>
      </c>
      <c r="BF240" s="200">
        <v>8136610</v>
      </c>
      <c r="BG240" s="200">
        <v>8326348</v>
      </c>
      <c r="BH240" s="200">
        <v>8524063</v>
      </c>
      <c r="BI240" s="200">
        <v>8725318</v>
      </c>
      <c r="BJ240" s="200">
        <v>8925525</v>
      </c>
      <c r="BK240" s="200">
        <v>9128132</v>
      </c>
      <c r="BL240" s="200">
        <v>9337003</v>
      </c>
      <c r="BM240" s="200">
        <v>9543207</v>
      </c>
      <c r="BN240" s="200">
        <v>9750064</v>
      </c>
      <c r="BO240" s="200">
        <v>9952787</v>
      </c>
    </row>
    <row r="241" spans="1:67" x14ac:dyDescent="0.2">
      <c r="A241" s="200" t="s">
        <v>598</v>
      </c>
      <c r="B241" s="200" t="s">
        <v>599</v>
      </c>
      <c r="C241" s="200" t="s">
        <v>168</v>
      </c>
      <c r="D241" s="200" t="s">
        <v>169</v>
      </c>
      <c r="E241" s="200">
        <v>1602052</v>
      </c>
      <c r="F241" s="200">
        <v>1658569</v>
      </c>
      <c r="G241" s="200">
        <v>1716868</v>
      </c>
      <c r="H241" s="200">
        <v>1776387</v>
      </c>
      <c r="I241" s="200">
        <v>1836621</v>
      </c>
      <c r="J241" s="200">
        <v>1897095</v>
      </c>
      <c r="K241" s="200">
        <v>1957557</v>
      </c>
      <c r="L241" s="200">
        <v>2018024</v>
      </c>
      <c r="M241" s="200">
        <v>2078581</v>
      </c>
      <c r="N241" s="200">
        <v>2139557</v>
      </c>
      <c r="O241" s="200">
        <v>2201432</v>
      </c>
      <c r="P241" s="200">
        <v>2264434</v>
      </c>
      <c r="Q241" s="200">
        <v>2328374</v>
      </c>
      <c r="R241" s="200">
        <v>2393323</v>
      </c>
      <c r="S241" s="200">
        <v>2459325</v>
      </c>
      <c r="T241" s="200">
        <v>2525760</v>
      </c>
      <c r="U241" s="200">
        <v>2592280</v>
      </c>
      <c r="V241" s="200">
        <v>2659019</v>
      </c>
      <c r="W241" s="200">
        <v>2726327</v>
      </c>
      <c r="X241" s="200">
        <v>2794392</v>
      </c>
      <c r="Y241" s="200">
        <v>2862903</v>
      </c>
      <c r="Z241" s="200">
        <v>2932934</v>
      </c>
      <c r="AA241" s="200">
        <v>3005972</v>
      </c>
      <c r="AB241" s="200">
        <v>3082202</v>
      </c>
      <c r="AC241" s="200">
        <v>3162165</v>
      </c>
      <c r="AD241" s="200">
        <v>3246887</v>
      </c>
      <c r="AE241" s="200">
        <v>3336773</v>
      </c>
      <c r="AF241" s="200">
        <v>3430501</v>
      </c>
      <c r="AG241" s="200">
        <v>3525110</v>
      </c>
      <c r="AH241" s="200">
        <v>3621303</v>
      </c>
      <c r="AI241" s="200">
        <v>3720278</v>
      </c>
      <c r="AJ241" s="200">
        <v>3821782</v>
      </c>
      <c r="AK241" s="200">
        <v>3926369</v>
      </c>
      <c r="AL241" s="200">
        <v>4031698</v>
      </c>
      <c r="AM241" s="200">
        <v>4133037</v>
      </c>
      <c r="AN241" s="200">
        <v>4226623</v>
      </c>
      <c r="AO241" s="200">
        <v>4301093</v>
      </c>
      <c r="AP241" s="200">
        <v>4363672</v>
      </c>
      <c r="AQ241" s="200">
        <v>4431517</v>
      </c>
      <c r="AR241" s="200">
        <v>4501079</v>
      </c>
      <c r="AS241" s="200">
        <v>4569132</v>
      </c>
      <c r="AT241" s="200">
        <v>4635094</v>
      </c>
      <c r="AU241" s="200">
        <v>4698968</v>
      </c>
      <c r="AV241" s="200">
        <v>4758988</v>
      </c>
      <c r="AW241" s="200">
        <v>4819792</v>
      </c>
      <c r="AX241" s="200">
        <v>4885775</v>
      </c>
      <c r="AY241" s="200">
        <v>4954029</v>
      </c>
      <c r="AZ241" s="200">
        <v>5024894</v>
      </c>
      <c r="BA241" s="200">
        <v>5100083</v>
      </c>
      <c r="BB241" s="200">
        <v>5180957</v>
      </c>
      <c r="BC241" s="200">
        <v>5267970</v>
      </c>
      <c r="BD241" s="200">
        <v>5360811</v>
      </c>
      <c r="BE241" s="200">
        <v>5458682</v>
      </c>
      <c r="BF241" s="200">
        <v>5560095</v>
      </c>
      <c r="BG241" s="200">
        <v>5663152</v>
      </c>
      <c r="BH241" s="200">
        <v>5766431</v>
      </c>
      <c r="BI241" s="200">
        <v>5868561</v>
      </c>
      <c r="BJ241" s="200">
        <v>5968383</v>
      </c>
      <c r="BK241" s="200">
        <v>6065066</v>
      </c>
      <c r="BL241" s="200">
        <v>6158420</v>
      </c>
      <c r="BM241" s="200">
        <v>6250438</v>
      </c>
      <c r="BN241" s="200">
        <v>6341855</v>
      </c>
      <c r="BO241" s="200">
        <v>6430770</v>
      </c>
    </row>
    <row r="242" spans="1:67" x14ac:dyDescent="0.2">
      <c r="A242" s="200" t="s">
        <v>600</v>
      </c>
      <c r="B242" s="200" t="s">
        <v>601</v>
      </c>
      <c r="C242" s="200" t="s">
        <v>168</v>
      </c>
      <c r="D242" s="200" t="s">
        <v>169</v>
      </c>
      <c r="E242" s="200">
        <v>208929539</v>
      </c>
      <c r="F242" s="200">
        <v>214886940</v>
      </c>
      <c r="G242" s="200">
        <v>221002830</v>
      </c>
      <c r="H242" s="200">
        <v>227259853</v>
      </c>
      <c r="I242" s="200">
        <v>233646719</v>
      </c>
      <c r="J242" s="200">
        <v>240144416</v>
      </c>
      <c r="K242" s="200">
        <v>246704898</v>
      </c>
      <c r="L242" s="200">
        <v>253315340</v>
      </c>
      <c r="M242" s="200">
        <v>259977374</v>
      </c>
      <c r="N242" s="200">
        <v>266691786</v>
      </c>
      <c r="O242" s="200">
        <v>273465688</v>
      </c>
      <c r="P242" s="200">
        <v>280321723</v>
      </c>
      <c r="Q242" s="200">
        <v>287293125</v>
      </c>
      <c r="R242" s="200">
        <v>294397324</v>
      </c>
      <c r="S242" s="200">
        <v>301621143</v>
      </c>
      <c r="T242" s="200">
        <v>308941410</v>
      </c>
      <c r="U242" s="200">
        <v>316353730</v>
      </c>
      <c r="V242" s="200">
        <v>323956071</v>
      </c>
      <c r="W242" s="200">
        <v>331767538</v>
      </c>
      <c r="X242" s="200">
        <v>339677910</v>
      </c>
      <c r="Y242" s="200">
        <v>347592976</v>
      </c>
      <c r="Z242" s="200">
        <v>355378011</v>
      </c>
      <c r="AA242" s="200">
        <v>363140093</v>
      </c>
      <c r="AB242" s="200">
        <v>371018324</v>
      </c>
      <c r="AC242" s="200">
        <v>378929100</v>
      </c>
      <c r="AD242" s="200">
        <v>386825022</v>
      </c>
      <c r="AE242" s="200">
        <v>394702013</v>
      </c>
      <c r="AF242" s="200">
        <v>402575619</v>
      </c>
      <c r="AG242" s="200">
        <v>410490303</v>
      </c>
      <c r="AH242" s="200">
        <v>418420570</v>
      </c>
      <c r="AI242" s="200">
        <v>426479901</v>
      </c>
      <c r="AJ242" s="200">
        <v>434604864</v>
      </c>
      <c r="AK242" s="200">
        <v>442658603</v>
      </c>
      <c r="AL242" s="200">
        <v>450688569</v>
      </c>
      <c r="AM242" s="200">
        <v>458715789</v>
      </c>
      <c r="AN242" s="200">
        <v>466703013</v>
      </c>
      <c r="AO242" s="200">
        <v>474585894</v>
      </c>
      <c r="AP242" s="200">
        <v>482400078</v>
      </c>
      <c r="AQ242" s="200">
        <v>490145696</v>
      </c>
      <c r="AR242" s="200">
        <v>497788851</v>
      </c>
      <c r="AS242" s="200">
        <v>505304844</v>
      </c>
      <c r="AT242" s="200">
        <v>512664811</v>
      </c>
      <c r="AU242" s="200">
        <v>519865563</v>
      </c>
      <c r="AV242" s="200">
        <v>526861169</v>
      </c>
      <c r="AW242" s="200">
        <v>533741619</v>
      </c>
      <c r="AX242" s="200">
        <v>540553499</v>
      </c>
      <c r="AY242" s="200">
        <v>547224720</v>
      </c>
      <c r="AZ242" s="200">
        <v>553771247</v>
      </c>
      <c r="BA242" s="200">
        <v>560186837</v>
      </c>
      <c r="BB242" s="200">
        <v>566539590</v>
      </c>
      <c r="BC242" s="200">
        <v>572674666</v>
      </c>
      <c r="BD242" s="200">
        <v>579334666</v>
      </c>
      <c r="BE242" s="200">
        <v>585986944</v>
      </c>
      <c r="BF242" s="200">
        <v>592507619</v>
      </c>
      <c r="BG242" s="200">
        <v>598949385</v>
      </c>
      <c r="BH242" s="200">
        <v>605335594</v>
      </c>
      <c r="BI242" s="200">
        <v>611668087</v>
      </c>
      <c r="BJ242" s="200">
        <v>617875842</v>
      </c>
      <c r="BK242" s="200">
        <v>623841282</v>
      </c>
      <c r="BL242" s="200">
        <v>629515571</v>
      </c>
      <c r="BM242" s="200">
        <v>634680385</v>
      </c>
      <c r="BN242" s="200">
        <v>639188695</v>
      </c>
      <c r="BO242" s="200">
        <v>643602758</v>
      </c>
    </row>
    <row r="243" spans="1:67" x14ac:dyDescent="0.2">
      <c r="A243" s="200" t="s">
        <v>602</v>
      </c>
      <c r="B243" s="200" t="s">
        <v>603</v>
      </c>
      <c r="C243" s="200" t="s">
        <v>168</v>
      </c>
      <c r="D243" s="200" t="s">
        <v>169</v>
      </c>
      <c r="E243" s="200">
        <v>468573</v>
      </c>
      <c r="F243" s="200">
        <v>475796</v>
      </c>
      <c r="G243" s="200">
        <v>483324</v>
      </c>
      <c r="H243" s="200">
        <v>491117</v>
      </c>
      <c r="I243" s="200">
        <v>499136</v>
      </c>
      <c r="J243" s="200">
        <v>507477</v>
      </c>
      <c r="K243" s="200">
        <v>516197</v>
      </c>
      <c r="L243" s="200">
        <v>525274</v>
      </c>
      <c r="M243" s="200">
        <v>534649</v>
      </c>
      <c r="N243" s="200">
        <v>544242</v>
      </c>
      <c r="O243" s="200">
        <v>554021</v>
      </c>
      <c r="P243" s="200">
        <v>563953</v>
      </c>
      <c r="Q243" s="200">
        <v>574014</v>
      </c>
      <c r="R243" s="200">
        <v>584035</v>
      </c>
      <c r="S243" s="200">
        <v>592277</v>
      </c>
      <c r="T243" s="200">
        <v>600126</v>
      </c>
      <c r="U243" s="200">
        <v>609650</v>
      </c>
      <c r="V243" s="200">
        <v>619308</v>
      </c>
      <c r="W243" s="200">
        <v>627671</v>
      </c>
      <c r="X243" s="200">
        <v>634549</v>
      </c>
      <c r="Y243" s="200">
        <v>642224</v>
      </c>
      <c r="Z243" s="200">
        <v>649250</v>
      </c>
      <c r="AA243" s="200">
        <v>655112</v>
      </c>
      <c r="AB243" s="200">
        <v>662412</v>
      </c>
      <c r="AC243" s="200">
        <v>671373</v>
      </c>
      <c r="AD243" s="200">
        <v>682109</v>
      </c>
      <c r="AE243" s="200">
        <v>694250</v>
      </c>
      <c r="AF243" s="200">
        <v>707762</v>
      </c>
      <c r="AG243" s="200">
        <v>722690</v>
      </c>
      <c r="AH243" s="200">
        <v>739735</v>
      </c>
      <c r="AI243" s="200">
        <v>758106</v>
      </c>
      <c r="AJ243" s="200">
        <v>772655</v>
      </c>
      <c r="AK243" s="200">
        <v>783705</v>
      </c>
      <c r="AL243" s="200">
        <v>795179</v>
      </c>
      <c r="AM243" s="200">
        <v>807115</v>
      </c>
      <c r="AN243" s="200">
        <v>819226</v>
      </c>
      <c r="AO243" s="200">
        <v>831269</v>
      </c>
      <c r="AP243" s="200">
        <v>843341</v>
      </c>
      <c r="AQ243" s="200">
        <v>855409</v>
      </c>
      <c r="AR243" s="200">
        <v>866649</v>
      </c>
      <c r="AS243" s="200">
        <v>878360</v>
      </c>
      <c r="AT243" s="200">
        <v>893001</v>
      </c>
      <c r="AU243" s="200">
        <v>909639</v>
      </c>
      <c r="AV243" s="200">
        <v>926721</v>
      </c>
      <c r="AW243" s="200">
        <v>945989</v>
      </c>
      <c r="AX243" s="200">
        <v>969313</v>
      </c>
      <c r="AY243" s="200">
        <v>994564</v>
      </c>
      <c r="AZ243" s="200">
        <v>1019362</v>
      </c>
      <c r="BA243" s="200">
        <v>1043076</v>
      </c>
      <c r="BB243" s="200">
        <v>1065540</v>
      </c>
      <c r="BC243" s="200">
        <v>1088486</v>
      </c>
      <c r="BD243" s="200">
        <v>1112976</v>
      </c>
      <c r="BE243" s="200">
        <v>1137676</v>
      </c>
      <c r="BF243" s="200">
        <v>1161555</v>
      </c>
      <c r="BG243" s="200">
        <v>1184830</v>
      </c>
      <c r="BH243" s="200">
        <v>1205813</v>
      </c>
      <c r="BI243" s="200">
        <v>1224562</v>
      </c>
      <c r="BJ243" s="200">
        <v>1243235</v>
      </c>
      <c r="BK243" s="200">
        <v>1261845</v>
      </c>
      <c r="BL243" s="200">
        <v>1280438</v>
      </c>
      <c r="BM243" s="200">
        <v>1299995</v>
      </c>
      <c r="BN243" s="200">
        <v>1320942</v>
      </c>
      <c r="BO243" s="200">
        <v>1341296</v>
      </c>
    </row>
    <row r="244" spans="1:67" x14ac:dyDescent="0.2">
      <c r="A244" s="200" t="s">
        <v>604</v>
      </c>
      <c r="B244" s="200" t="s">
        <v>605</v>
      </c>
      <c r="C244" s="200" t="s">
        <v>168</v>
      </c>
      <c r="D244" s="200" t="s">
        <v>169</v>
      </c>
      <c r="E244" s="200">
        <v>97179656</v>
      </c>
      <c r="F244" s="200">
        <v>99620285</v>
      </c>
      <c r="G244" s="200">
        <v>102159899</v>
      </c>
      <c r="H244" s="200">
        <v>104817905</v>
      </c>
      <c r="I244" s="200">
        <v>107577280</v>
      </c>
      <c r="J244" s="200">
        <v>110431969</v>
      </c>
      <c r="K244" s="200">
        <v>113410132</v>
      </c>
      <c r="L244" s="200">
        <v>116518346</v>
      </c>
      <c r="M244" s="200">
        <v>119706733</v>
      </c>
      <c r="N244" s="200">
        <v>122973346</v>
      </c>
      <c r="O244" s="200">
        <v>126316235</v>
      </c>
      <c r="P244" s="200">
        <v>129707914</v>
      </c>
      <c r="Q244" s="200">
        <v>133164152</v>
      </c>
      <c r="R244" s="200">
        <v>136734072</v>
      </c>
      <c r="S244" s="200">
        <v>140444545</v>
      </c>
      <c r="T244" s="200">
        <v>144500701</v>
      </c>
      <c r="U244" s="200">
        <v>149188764</v>
      </c>
      <c r="V244" s="200">
        <v>153922894</v>
      </c>
      <c r="W244" s="200">
        <v>158089953</v>
      </c>
      <c r="X244" s="200">
        <v>162482818</v>
      </c>
      <c r="Y244" s="200">
        <v>167489905</v>
      </c>
      <c r="Z244" s="200">
        <v>173266699</v>
      </c>
      <c r="AA244" s="200">
        <v>179198278</v>
      </c>
      <c r="AB244" s="200">
        <v>184832095</v>
      </c>
      <c r="AC244" s="200">
        <v>190720860</v>
      </c>
      <c r="AD244" s="200">
        <v>196641041</v>
      </c>
      <c r="AE244" s="200">
        <v>202653537</v>
      </c>
      <c r="AF244" s="200">
        <v>208687611</v>
      </c>
      <c r="AG244" s="200">
        <v>214593293</v>
      </c>
      <c r="AH244" s="200">
        <v>220541237</v>
      </c>
      <c r="AI244" s="200">
        <v>226868111</v>
      </c>
      <c r="AJ244" s="200">
        <v>233174871</v>
      </c>
      <c r="AK244" s="200">
        <v>238968838</v>
      </c>
      <c r="AL244" s="200">
        <v>244147588</v>
      </c>
      <c r="AM244" s="200">
        <v>249198247</v>
      </c>
      <c r="AN244" s="200">
        <v>254479053</v>
      </c>
      <c r="AO244" s="200">
        <v>259648021</v>
      </c>
      <c r="AP244" s="200">
        <v>264860153</v>
      </c>
      <c r="AQ244" s="200">
        <v>270162305</v>
      </c>
      <c r="AR244" s="200">
        <v>275508430</v>
      </c>
      <c r="AS244" s="200">
        <v>280976957</v>
      </c>
      <c r="AT244" s="200">
        <v>286546301</v>
      </c>
      <c r="AU244" s="200">
        <v>291738620</v>
      </c>
      <c r="AV244" s="200">
        <v>296947926</v>
      </c>
      <c r="AW244" s="200">
        <v>302709154</v>
      </c>
      <c r="AX244" s="200">
        <v>308628177</v>
      </c>
      <c r="AY244" s="200">
        <v>314576732</v>
      </c>
      <c r="AZ244" s="200">
        <v>320585896</v>
      </c>
      <c r="BA244" s="200">
        <v>326701327</v>
      </c>
      <c r="BB244" s="200">
        <v>332985938</v>
      </c>
      <c r="BC244" s="200">
        <v>339527169</v>
      </c>
      <c r="BD244" s="200">
        <v>345887176</v>
      </c>
      <c r="BE244" s="200">
        <v>352259724</v>
      </c>
      <c r="BF244" s="200">
        <v>359233517</v>
      </c>
      <c r="BG244" s="200">
        <v>366582958</v>
      </c>
      <c r="BH244" s="200">
        <v>373867247</v>
      </c>
      <c r="BI244" s="200">
        <v>380687450</v>
      </c>
      <c r="BJ244" s="200">
        <v>387152617</v>
      </c>
      <c r="BK244" s="200">
        <v>393806257</v>
      </c>
      <c r="BL244" s="200">
        <v>400574097</v>
      </c>
      <c r="BM244" s="200">
        <v>407006855</v>
      </c>
      <c r="BN244" s="200">
        <v>413124452</v>
      </c>
      <c r="BO244" s="200">
        <v>419284769</v>
      </c>
    </row>
    <row r="245" spans="1:67" x14ac:dyDescent="0.2">
      <c r="A245" s="200" t="s">
        <v>606</v>
      </c>
      <c r="B245" s="200" t="s">
        <v>607</v>
      </c>
      <c r="C245" s="200" t="s">
        <v>168</v>
      </c>
      <c r="D245" s="200" t="s">
        <v>169</v>
      </c>
      <c r="E245" s="200">
        <v>67428</v>
      </c>
      <c r="F245" s="200">
        <v>69391</v>
      </c>
      <c r="G245" s="200">
        <v>71388</v>
      </c>
      <c r="H245" s="200">
        <v>73441</v>
      </c>
      <c r="I245" s="200">
        <v>75544</v>
      </c>
      <c r="J245" s="200">
        <v>77686</v>
      </c>
      <c r="K245" s="200">
        <v>79794</v>
      </c>
      <c r="L245" s="200">
        <v>81725</v>
      </c>
      <c r="M245" s="200">
        <v>83430</v>
      </c>
      <c r="N245" s="200">
        <v>84997</v>
      </c>
      <c r="O245" s="200">
        <v>86484</v>
      </c>
      <c r="P245" s="200">
        <v>87904</v>
      </c>
      <c r="Q245" s="200">
        <v>89275</v>
      </c>
      <c r="R245" s="200">
        <v>90611</v>
      </c>
      <c r="S245" s="200">
        <v>92007</v>
      </c>
      <c r="T245" s="200">
        <v>93477</v>
      </c>
      <c r="U245" s="200">
        <v>94921</v>
      </c>
      <c r="V245" s="200">
        <v>95847</v>
      </c>
      <c r="W245" s="200">
        <v>96227</v>
      </c>
      <c r="X245" s="200">
        <v>96506</v>
      </c>
      <c r="Y245" s="200">
        <v>96708</v>
      </c>
      <c r="Z245" s="200">
        <v>96846</v>
      </c>
      <c r="AA245" s="200">
        <v>96931</v>
      </c>
      <c r="AB245" s="200">
        <v>96981</v>
      </c>
      <c r="AC245" s="200">
        <v>97022</v>
      </c>
      <c r="AD245" s="200">
        <v>97055</v>
      </c>
      <c r="AE245" s="200">
        <v>97078</v>
      </c>
      <c r="AF245" s="200">
        <v>97392</v>
      </c>
      <c r="AG245" s="200">
        <v>97939</v>
      </c>
      <c r="AH245" s="200">
        <v>98379</v>
      </c>
      <c r="AI245" s="200">
        <v>98727</v>
      </c>
      <c r="AJ245" s="200">
        <v>99010</v>
      </c>
      <c r="AK245" s="200">
        <v>99260</v>
      </c>
      <c r="AL245" s="200">
        <v>99492</v>
      </c>
      <c r="AM245" s="200">
        <v>99731</v>
      </c>
      <c r="AN245" s="200">
        <v>99977</v>
      </c>
      <c r="AO245" s="200">
        <v>100195</v>
      </c>
      <c r="AP245" s="200">
        <v>100658</v>
      </c>
      <c r="AQ245" s="200">
        <v>101343</v>
      </c>
      <c r="AR245" s="200">
        <v>101982</v>
      </c>
      <c r="AS245" s="200">
        <v>102603</v>
      </c>
      <c r="AT245" s="200">
        <v>103210</v>
      </c>
      <c r="AU245" s="200">
        <v>103804</v>
      </c>
      <c r="AV245" s="200">
        <v>104410</v>
      </c>
      <c r="AW245" s="200">
        <v>105036</v>
      </c>
      <c r="AX245" s="200">
        <v>105633</v>
      </c>
      <c r="AY245" s="200">
        <v>106190</v>
      </c>
      <c r="AZ245" s="200">
        <v>106638</v>
      </c>
      <c r="BA245" s="200">
        <v>106932</v>
      </c>
      <c r="BB245" s="200">
        <v>107144</v>
      </c>
      <c r="BC245" s="200">
        <v>107383</v>
      </c>
      <c r="BD245" s="200">
        <v>107611</v>
      </c>
      <c r="BE245" s="200">
        <v>107502</v>
      </c>
      <c r="BF245" s="200">
        <v>107089</v>
      </c>
      <c r="BG245" s="200">
        <v>106626</v>
      </c>
      <c r="BH245" s="200">
        <v>106122</v>
      </c>
      <c r="BI245" s="200">
        <v>105707</v>
      </c>
      <c r="BJ245" s="200">
        <v>105415</v>
      </c>
      <c r="BK245" s="200">
        <v>105150</v>
      </c>
      <c r="BL245" s="200">
        <v>104951</v>
      </c>
      <c r="BM245" s="200">
        <v>105254</v>
      </c>
      <c r="BN245" s="200">
        <v>106017</v>
      </c>
      <c r="BO245" s="200">
        <v>106858</v>
      </c>
    </row>
    <row r="246" spans="1:67" x14ac:dyDescent="0.2">
      <c r="A246" s="200" t="s">
        <v>608</v>
      </c>
      <c r="B246" s="200" t="s">
        <v>609</v>
      </c>
      <c r="C246" s="200" t="s">
        <v>168</v>
      </c>
      <c r="D246" s="200" t="s">
        <v>169</v>
      </c>
      <c r="E246" s="200">
        <v>571192428</v>
      </c>
      <c r="F246" s="200">
        <v>584794755</v>
      </c>
      <c r="G246" s="200">
        <v>598784274</v>
      </c>
      <c r="H246" s="200">
        <v>613149540</v>
      </c>
      <c r="I246" s="200">
        <v>627867470</v>
      </c>
      <c r="J246" s="200">
        <v>642649029</v>
      </c>
      <c r="K246" s="200">
        <v>657382046</v>
      </c>
      <c r="L246" s="200">
        <v>672401853</v>
      </c>
      <c r="M246" s="200">
        <v>688013461</v>
      </c>
      <c r="N246" s="200">
        <v>704112818</v>
      </c>
      <c r="O246" s="200">
        <v>720399195</v>
      </c>
      <c r="P246" s="200">
        <v>736135444</v>
      </c>
      <c r="Q246" s="200">
        <v>752397791</v>
      </c>
      <c r="R246" s="200">
        <v>770083670</v>
      </c>
      <c r="S246" s="200">
        <v>788213169</v>
      </c>
      <c r="T246" s="200">
        <v>806592758</v>
      </c>
      <c r="U246" s="200">
        <v>825140213</v>
      </c>
      <c r="V246" s="200">
        <v>844199483</v>
      </c>
      <c r="W246" s="200">
        <v>863852185</v>
      </c>
      <c r="X246" s="200">
        <v>884031584</v>
      </c>
      <c r="Y246" s="200">
        <v>904993069</v>
      </c>
      <c r="Z246" s="200">
        <v>926216545</v>
      </c>
      <c r="AA246" s="200">
        <v>948043890</v>
      </c>
      <c r="AB246" s="200">
        <v>970938323</v>
      </c>
      <c r="AC246" s="200">
        <v>994345688</v>
      </c>
      <c r="AD246" s="200">
        <v>1018142776</v>
      </c>
      <c r="AE246" s="200">
        <v>1042169001</v>
      </c>
      <c r="AF246" s="200">
        <v>1066371857</v>
      </c>
      <c r="AG246" s="200">
        <v>1091004504</v>
      </c>
      <c r="AH246" s="200">
        <v>1116147699</v>
      </c>
      <c r="AI246" s="200">
        <v>1141312704</v>
      </c>
      <c r="AJ246" s="200">
        <v>1166480561</v>
      </c>
      <c r="AK246" s="200">
        <v>1192390433</v>
      </c>
      <c r="AL246" s="200">
        <v>1219180082</v>
      </c>
      <c r="AM246" s="200">
        <v>1246157499</v>
      </c>
      <c r="AN246" s="200">
        <v>1272877742</v>
      </c>
      <c r="AO246" s="200">
        <v>1299407301</v>
      </c>
      <c r="AP246" s="200">
        <v>1326007987</v>
      </c>
      <c r="AQ246" s="200">
        <v>1352849350</v>
      </c>
      <c r="AR246" s="200">
        <v>1379874856</v>
      </c>
      <c r="AS246" s="200">
        <v>1406945493</v>
      </c>
      <c r="AT246" s="200">
        <v>1434314654</v>
      </c>
      <c r="AU246" s="200">
        <v>1462070145</v>
      </c>
      <c r="AV246" s="200">
        <v>1489358080</v>
      </c>
      <c r="AW246" s="200">
        <v>1515703001</v>
      </c>
      <c r="AX246" s="200">
        <v>1541263909</v>
      </c>
      <c r="AY246" s="200">
        <v>1565892885</v>
      </c>
      <c r="AZ246" s="200">
        <v>1589454615</v>
      </c>
      <c r="BA246" s="200">
        <v>1612709085</v>
      </c>
      <c r="BB246" s="200">
        <v>1636411632</v>
      </c>
      <c r="BC246" s="200">
        <v>1660546144</v>
      </c>
      <c r="BD246" s="200">
        <v>1684898004</v>
      </c>
      <c r="BE246" s="200">
        <v>1708706729</v>
      </c>
      <c r="BF246" s="200">
        <v>1731683901</v>
      </c>
      <c r="BG246" s="200">
        <v>1754030304</v>
      </c>
      <c r="BH246" s="200">
        <v>1775545180</v>
      </c>
      <c r="BI246" s="200">
        <v>1797072648</v>
      </c>
      <c r="BJ246" s="200">
        <v>1818931519</v>
      </c>
      <c r="BK246" s="200">
        <v>1840534093</v>
      </c>
      <c r="BL246" s="200">
        <v>1861598514</v>
      </c>
      <c r="BM246" s="200">
        <v>1882531620</v>
      </c>
      <c r="BN246" s="200">
        <v>1901911604</v>
      </c>
      <c r="BO246" s="200">
        <v>1919348000</v>
      </c>
    </row>
    <row r="247" spans="1:67" x14ac:dyDescent="0.2">
      <c r="A247" s="200" t="s">
        <v>610</v>
      </c>
      <c r="B247" s="200" t="s">
        <v>611</v>
      </c>
      <c r="C247" s="200" t="s">
        <v>168</v>
      </c>
      <c r="D247" s="200" t="s">
        <v>169</v>
      </c>
      <c r="E247" s="200">
        <v>227948869</v>
      </c>
      <c r="F247" s="200">
        <v>233483265</v>
      </c>
      <c r="G247" s="200">
        <v>239280622</v>
      </c>
      <c r="H247" s="200">
        <v>245298063</v>
      </c>
      <c r="I247" s="200">
        <v>251565974</v>
      </c>
      <c r="J247" s="200">
        <v>258078554</v>
      </c>
      <c r="K247" s="200">
        <v>264754002</v>
      </c>
      <c r="L247" s="200">
        <v>271633185</v>
      </c>
      <c r="M247" s="200">
        <v>278796894</v>
      </c>
      <c r="N247" s="200">
        <v>286211901</v>
      </c>
      <c r="O247" s="200">
        <v>293900563</v>
      </c>
      <c r="P247" s="200">
        <v>301839225</v>
      </c>
      <c r="Q247" s="200">
        <v>309963136</v>
      </c>
      <c r="R247" s="200">
        <v>318464764</v>
      </c>
      <c r="S247" s="200">
        <v>327466848</v>
      </c>
      <c r="T247" s="200">
        <v>336832917</v>
      </c>
      <c r="U247" s="200">
        <v>346461069</v>
      </c>
      <c r="V247" s="200">
        <v>356243762</v>
      </c>
      <c r="W247" s="200">
        <v>366688083</v>
      </c>
      <c r="X247" s="200">
        <v>377775643</v>
      </c>
      <c r="Y247" s="200">
        <v>388793467</v>
      </c>
      <c r="Z247" s="200">
        <v>400260774</v>
      </c>
      <c r="AA247" s="200">
        <v>412410102</v>
      </c>
      <c r="AB247" s="200">
        <v>424346370</v>
      </c>
      <c r="AC247" s="200">
        <v>436263644</v>
      </c>
      <c r="AD247" s="200">
        <v>448755435</v>
      </c>
      <c r="AE247" s="200">
        <v>461756164</v>
      </c>
      <c r="AF247" s="200">
        <v>475250346</v>
      </c>
      <c r="AG247" s="200">
        <v>488764908</v>
      </c>
      <c r="AH247" s="200">
        <v>502517080</v>
      </c>
      <c r="AI247" s="200">
        <v>516629688</v>
      </c>
      <c r="AJ247" s="200">
        <v>530716971</v>
      </c>
      <c r="AK247" s="200">
        <v>544899623</v>
      </c>
      <c r="AL247" s="200">
        <v>559413902</v>
      </c>
      <c r="AM247" s="200">
        <v>574094137</v>
      </c>
      <c r="AN247" s="200">
        <v>589328085</v>
      </c>
      <c r="AO247" s="200">
        <v>605186062</v>
      </c>
      <c r="AP247" s="200">
        <v>621065325</v>
      </c>
      <c r="AQ247" s="200">
        <v>637198518</v>
      </c>
      <c r="AR247" s="200">
        <v>653883261</v>
      </c>
      <c r="AS247" s="200">
        <v>671212486</v>
      </c>
      <c r="AT247" s="200">
        <v>689161982</v>
      </c>
      <c r="AU247" s="200">
        <v>707693440</v>
      </c>
      <c r="AV247" s="200">
        <v>726785433</v>
      </c>
      <c r="AW247" s="200">
        <v>746546802</v>
      </c>
      <c r="AX247" s="200">
        <v>766978666</v>
      </c>
      <c r="AY247" s="200">
        <v>788110000</v>
      </c>
      <c r="AZ247" s="200">
        <v>810019264</v>
      </c>
      <c r="BA247" s="200">
        <v>832642735</v>
      </c>
      <c r="BB247" s="200">
        <v>855885698</v>
      </c>
      <c r="BC247" s="200">
        <v>879797419</v>
      </c>
      <c r="BD247" s="200">
        <v>904282154</v>
      </c>
      <c r="BE247" s="200">
        <v>929328653</v>
      </c>
      <c r="BF247" s="200">
        <v>955096702</v>
      </c>
      <c r="BG247" s="200">
        <v>981506608</v>
      </c>
      <c r="BH247" s="200">
        <v>1008698799</v>
      </c>
      <c r="BI247" s="200">
        <v>1036155989</v>
      </c>
      <c r="BJ247" s="200">
        <v>1063885274</v>
      </c>
      <c r="BK247" s="200">
        <v>1092403973</v>
      </c>
      <c r="BL247" s="200">
        <v>1121549049</v>
      </c>
      <c r="BM247" s="200">
        <v>1151302081</v>
      </c>
      <c r="BN247" s="200">
        <v>1181163013</v>
      </c>
      <c r="BO247" s="200">
        <v>1211170184</v>
      </c>
    </row>
    <row r="248" spans="1:67" x14ac:dyDescent="0.2">
      <c r="A248" s="200" t="s">
        <v>612</v>
      </c>
      <c r="B248" s="200" t="s">
        <v>613</v>
      </c>
      <c r="C248" s="200" t="s">
        <v>168</v>
      </c>
      <c r="D248" s="200" t="s">
        <v>169</v>
      </c>
      <c r="E248" s="200">
        <v>847063</v>
      </c>
      <c r="F248" s="200">
        <v>865028</v>
      </c>
      <c r="G248" s="200">
        <v>881519</v>
      </c>
      <c r="H248" s="200">
        <v>897658</v>
      </c>
      <c r="I248" s="200">
        <v>913399</v>
      </c>
      <c r="J248" s="200">
        <v>928462</v>
      </c>
      <c r="K248" s="200">
        <v>942599</v>
      </c>
      <c r="L248" s="200">
        <v>955681</v>
      </c>
      <c r="M248" s="200">
        <v>967699</v>
      </c>
      <c r="N248" s="200">
        <v>978642</v>
      </c>
      <c r="O248" s="200">
        <v>988890</v>
      </c>
      <c r="P248" s="200">
        <v>1000130</v>
      </c>
      <c r="Q248" s="200">
        <v>1013031</v>
      </c>
      <c r="R248" s="200">
        <v>1026563</v>
      </c>
      <c r="S248" s="200">
        <v>1040291</v>
      </c>
      <c r="T248" s="200">
        <v>1054017</v>
      </c>
      <c r="U248" s="200">
        <v>1067696</v>
      </c>
      <c r="V248" s="200">
        <v>1081693</v>
      </c>
      <c r="W248" s="200">
        <v>1096569</v>
      </c>
      <c r="X248" s="200">
        <v>1112310</v>
      </c>
      <c r="Y248" s="200">
        <v>1127852</v>
      </c>
      <c r="Z248" s="200">
        <v>1142695</v>
      </c>
      <c r="AA248" s="200">
        <v>1157140</v>
      </c>
      <c r="AB248" s="200">
        <v>1171273</v>
      </c>
      <c r="AC248" s="200">
        <v>1184747</v>
      </c>
      <c r="AD248" s="200">
        <v>1199785</v>
      </c>
      <c r="AE248" s="200">
        <v>1216370</v>
      </c>
      <c r="AF248" s="200">
        <v>1231442</v>
      </c>
      <c r="AG248" s="200">
        <v>1244633</v>
      </c>
      <c r="AH248" s="200">
        <v>1256210</v>
      </c>
      <c r="AI248" s="200">
        <v>1266518</v>
      </c>
      <c r="AJ248" s="200">
        <v>1276224</v>
      </c>
      <c r="AK248" s="200">
        <v>1285502</v>
      </c>
      <c r="AL248" s="200">
        <v>1293974</v>
      </c>
      <c r="AM248" s="200">
        <v>1301393</v>
      </c>
      <c r="AN248" s="200">
        <v>1307822</v>
      </c>
      <c r="AO248" s="200">
        <v>1313434</v>
      </c>
      <c r="AP248" s="200">
        <v>1318171</v>
      </c>
      <c r="AQ248" s="200">
        <v>1322572</v>
      </c>
      <c r="AR248" s="200">
        <v>1327063</v>
      </c>
      <c r="AS248" s="200">
        <v>1332203</v>
      </c>
      <c r="AT248" s="200">
        <v>1338567</v>
      </c>
      <c r="AU248" s="200">
        <v>1345964</v>
      </c>
      <c r="AV248" s="200">
        <v>1353548</v>
      </c>
      <c r="AW248" s="200">
        <v>1361172</v>
      </c>
      <c r="AX248" s="200">
        <v>1369075</v>
      </c>
      <c r="AY248" s="200">
        <v>1376919</v>
      </c>
      <c r="AZ248" s="200">
        <v>1384861</v>
      </c>
      <c r="BA248" s="200">
        <v>1392803</v>
      </c>
      <c r="BB248" s="200">
        <v>1401191</v>
      </c>
      <c r="BC248" s="200">
        <v>1410296</v>
      </c>
      <c r="BD248" s="200">
        <v>1420020</v>
      </c>
      <c r="BE248" s="200">
        <v>1430377</v>
      </c>
      <c r="BF248" s="200">
        <v>1440729</v>
      </c>
      <c r="BG248" s="200">
        <v>1450661</v>
      </c>
      <c r="BH248" s="200">
        <v>1460177</v>
      </c>
      <c r="BI248" s="200">
        <v>1469330</v>
      </c>
      <c r="BJ248" s="200">
        <v>1478607</v>
      </c>
      <c r="BK248" s="200">
        <v>1504709</v>
      </c>
      <c r="BL248" s="200">
        <v>1519955</v>
      </c>
      <c r="BM248" s="200">
        <v>1518147</v>
      </c>
      <c r="BN248" s="200">
        <v>1525663</v>
      </c>
      <c r="BO248" s="200">
        <v>1531044</v>
      </c>
    </row>
    <row r="249" spans="1:67" x14ac:dyDescent="0.2">
      <c r="A249" s="200" t="s">
        <v>614</v>
      </c>
      <c r="B249" s="200" t="s">
        <v>615</v>
      </c>
      <c r="C249" s="200" t="s">
        <v>168</v>
      </c>
      <c r="D249" s="200" t="s">
        <v>169</v>
      </c>
      <c r="E249" s="200">
        <v>4195467</v>
      </c>
      <c r="F249" s="200">
        <v>4236386</v>
      </c>
      <c r="G249" s="200">
        <v>4281744</v>
      </c>
      <c r="H249" s="200">
        <v>4332926</v>
      </c>
      <c r="I249" s="200">
        <v>4389417</v>
      </c>
      <c r="J249" s="200">
        <v>4457282</v>
      </c>
      <c r="K249" s="200">
        <v>4548972</v>
      </c>
      <c r="L249" s="200">
        <v>4661271</v>
      </c>
      <c r="M249" s="200">
        <v>4785003</v>
      </c>
      <c r="N249" s="200">
        <v>4915162</v>
      </c>
      <c r="O249" s="200">
        <v>5047404</v>
      </c>
      <c r="P249" s="200">
        <v>5182040</v>
      </c>
      <c r="Q249" s="200">
        <v>5320148</v>
      </c>
      <c r="R249" s="200">
        <v>5463650</v>
      </c>
      <c r="S249" s="200">
        <v>5613116</v>
      </c>
      <c r="T249" s="200">
        <v>5769074</v>
      </c>
      <c r="U249" s="200">
        <v>5929998</v>
      </c>
      <c r="V249" s="200">
        <v>6092769</v>
      </c>
      <c r="W249" s="200">
        <v>6254876</v>
      </c>
      <c r="X249" s="200">
        <v>6416191</v>
      </c>
      <c r="Y249" s="200">
        <v>6578156</v>
      </c>
      <c r="Z249" s="200">
        <v>6744050</v>
      </c>
      <c r="AA249" s="200">
        <v>6914963</v>
      </c>
      <c r="AB249" s="200">
        <v>7091270</v>
      </c>
      <c r="AC249" s="200">
        <v>7279157</v>
      </c>
      <c r="AD249" s="200">
        <v>7476092</v>
      </c>
      <c r="AE249" s="200">
        <v>7675499</v>
      </c>
      <c r="AF249" s="200">
        <v>7874302</v>
      </c>
      <c r="AG249" s="200">
        <v>8068788</v>
      </c>
      <c r="AH249" s="200">
        <v>8256396</v>
      </c>
      <c r="AI249" s="200">
        <v>8440023</v>
      </c>
      <c r="AJ249" s="200">
        <v>8622853</v>
      </c>
      <c r="AK249" s="200">
        <v>8802540</v>
      </c>
      <c r="AL249" s="200">
        <v>8977173</v>
      </c>
      <c r="AM249" s="200">
        <v>9143141</v>
      </c>
      <c r="AN249" s="200">
        <v>9294102</v>
      </c>
      <c r="AO249" s="200">
        <v>9430550</v>
      </c>
      <c r="AP249" s="200">
        <v>9557948</v>
      </c>
      <c r="AQ249" s="200">
        <v>9677148</v>
      </c>
      <c r="AR249" s="200">
        <v>9788067</v>
      </c>
      <c r="AS249" s="200">
        <v>9893316</v>
      </c>
      <c r="AT249" s="200">
        <v>9995123</v>
      </c>
      <c r="AU249" s="200">
        <v>10094561</v>
      </c>
      <c r="AV249" s="200">
        <v>10193798</v>
      </c>
      <c r="AW249" s="200">
        <v>10292225</v>
      </c>
      <c r="AX249" s="200">
        <v>10388344</v>
      </c>
      <c r="AY249" s="200">
        <v>10483558</v>
      </c>
      <c r="AZ249" s="200">
        <v>10580395</v>
      </c>
      <c r="BA249" s="200">
        <v>10680380</v>
      </c>
      <c r="BB249" s="200">
        <v>10784504</v>
      </c>
      <c r="BC249" s="200">
        <v>10895063</v>
      </c>
      <c r="BD249" s="200">
        <v>11032528</v>
      </c>
      <c r="BE249" s="200">
        <v>11174383</v>
      </c>
      <c r="BF249" s="200">
        <v>11300284</v>
      </c>
      <c r="BG249" s="200">
        <v>11428948</v>
      </c>
      <c r="BH249" s="200">
        <v>11557779</v>
      </c>
      <c r="BI249" s="200">
        <v>11685667</v>
      </c>
      <c r="BJ249" s="200">
        <v>11811443</v>
      </c>
      <c r="BK249" s="200">
        <v>11933041</v>
      </c>
      <c r="BL249" s="200">
        <v>12049314</v>
      </c>
      <c r="BM249" s="200">
        <v>12161723</v>
      </c>
      <c r="BN249" s="200">
        <v>12262946</v>
      </c>
      <c r="BO249" s="200">
        <v>12356117</v>
      </c>
    </row>
    <row r="250" spans="1:67" x14ac:dyDescent="0.2">
      <c r="A250" s="200" t="s">
        <v>102</v>
      </c>
      <c r="B250" s="200" t="s">
        <v>616</v>
      </c>
      <c r="C250" s="200" t="s">
        <v>168</v>
      </c>
      <c r="D250" s="200" t="s">
        <v>169</v>
      </c>
      <c r="E250" s="200">
        <v>27510980</v>
      </c>
      <c r="F250" s="200">
        <v>28255002</v>
      </c>
      <c r="G250" s="200">
        <v>29033647</v>
      </c>
      <c r="H250" s="200">
        <v>29827877</v>
      </c>
      <c r="I250" s="200">
        <v>30612821</v>
      </c>
      <c r="J250" s="200">
        <v>31374536</v>
      </c>
      <c r="K250" s="200">
        <v>32172785</v>
      </c>
      <c r="L250" s="200">
        <v>33026490</v>
      </c>
      <c r="M250" s="200">
        <v>33884075</v>
      </c>
      <c r="N250" s="200">
        <v>34721990</v>
      </c>
      <c r="O250" s="200">
        <v>35540990</v>
      </c>
      <c r="P250" s="200">
        <v>36359957</v>
      </c>
      <c r="Q250" s="200">
        <v>37188035</v>
      </c>
      <c r="R250" s="200">
        <v>38028236</v>
      </c>
      <c r="S250" s="200">
        <v>38863420</v>
      </c>
      <c r="T250" s="200">
        <v>39673590</v>
      </c>
      <c r="U250" s="200">
        <v>40500997</v>
      </c>
      <c r="V250" s="200">
        <v>41385656</v>
      </c>
      <c r="W250" s="200">
        <v>42292206</v>
      </c>
      <c r="X250" s="200">
        <v>43187476</v>
      </c>
      <c r="Y250" s="200">
        <v>44089069</v>
      </c>
      <c r="Z250" s="200">
        <v>44981877</v>
      </c>
      <c r="AA250" s="200">
        <v>45949991</v>
      </c>
      <c r="AB250" s="200">
        <v>47026425</v>
      </c>
      <c r="AC250" s="200">
        <v>48106764</v>
      </c>
      <c r="AD250" s="200">
        <v>49175673</v>
      </c>
      <c r="AE250" s="200">
        <v>50223885</v>
      </c>
      <c r="AF250" s="200">
        <v>51250152</v>
      </c>
      <c r="AG250" s="200">
        <v>52275890</v>
      </c>
      <c r="AH250" s="200">
        <v>53305234</v>
      </c>
      <c r="AI250" s="200">
        <v>54324142</v>
      </c>
      <c r="AJ250" s="200">
        <v>55321172</v>
      </c>
      <c r="AK250" s="200">
        <v>56302037</v>
      </c>
      <c r="AL250" s="200">
        <v>57296008</v>
      </c>
      <c r="AM250" s="200">
        <v>58310245</v>
      </c>
      <c r="AN250" s="200">
        <v>59305490</v>
      </c>
      <c r="AO250" s="200">
        <v>60293786</v>
      </c>
      <c r="AP250" s="200">
        <v>61277426</v>
      </c>
      <c r="AQ250" s="200">
        <v>62242204</v>
      </c>
      <c r="AR250" s="200">
        <v>63185615</v>
      </c>
      <c r="AS250" s="200">
        <v>64113547</v>
      </c>
      <c r="AT250" s="200">
        <v>65072018</v>
      </c>
      <c r="AU250" s="200">
        <v>65988663</v>
      </c>
      <c r="AV250" s="200">
        <v>66867327</v>
      </c>
      <c r="AW250" s="200">
        <v>67785075</v>
      </c>
      <c r="AX250" s="200">
        <v>68704715</v>
      </c>
      <c r="AY250" s="200">
        <v>69601333</v>
      </c>
      <c r="AZ250" s="200">
        <v>70468869</v>
      </c>
      <c r="BA250" s="200">
        <v>71320726</v>
      </c>
      <c r="BB250" s="200">
        <v>72225639</v>
      </c>
      <c r="BC250" s="200">
        <v>73195345</v>
      </c>
      <c r="BD250" s="200">
        <v>74173854</v>
      </c>
      <c r="BE250" s="200">
        <v>75277439</v>
      </c>
      <c r="BF250" s="200">
        <v>76576117</v>
      </c>
      <c r="BG250" s="200">
        <v>78112073</v>
      </c>
      <c r="BH250" s="200">
        <v>79646178</v>
      </c>
      <c r="BI250" s="200">
        <v>81019394</v>
      </c>
      <c r="BJ250" s="200">
        <v>82089826</v>
      </c>
      <c r="BK250" s="200">
        <v>82809304</v>
      </c>
      <c r="BL250" s="200">
        <v>83481684</v>
      </c>
      <c r="BM250" s="200">
        <v>84135428</v>
      </c>
      <c r="BN250" s="200">
        <v>84775404</v>
      </c>
      <c r="BO250" s="200">
        <v>85341241</v>
      </c>
    </row>
    <row r="251" spans="1:67" x14ac:dyDescent="0.2">
      <c r="A251" s="200" t="s">
        <v>617</v>
      </c>
      <c r="B251" s="200" t="s">
        <v>618</v>
      </c>
      <c r="C251" s="200" t="s">
        <v>168</v>
      </c>
      <c r="D251" s="200" t="s">
        <v>169</v>
      </c>
      <c r="E251" s="200">
        <v>5404</v>
      </c>
      <c r="F251" s="200">
        <v>5436</v>
      </c>
      <c r="G251" s="200">
        <v>5471</v>
      </c>
      <c r="H251" s="200">
        <v>5503</v>
      </c>
      <c r="I251" s="200">
        <v>5525</v>
      </c>
      <c r="J251" s="200">
        <v>5548</v>
      </c>
      <c r="K251" s="200">
        <v>5591</v>
      </c>
      <c r="L251" s="200">
        <v>5657</v>
      </c>
      <c r="M251" s="200">
        <v>5729</v>
      </c>
      <c r="N251" s="200">
        <v>5779</v>
      </c>
      <c r="O251" s="200">
        <v>5814</v>
      </c>
      <c r="P251" s="200">
        <v>5854</v>
      </c>
      <c r="Q251" s="200">
        <v>5891</v>
      </c>
      <c r="R251" s="200">
        <v>5934</v>
      </c>
      <c r="S251" s="200">
        <v>6100</v>
      </c>
      <c r="T251" s="200">
        <v>6381</v>
      </c>
      <c r="U251" s="200">
        <v>6677</v>
      </c>
      <c r="V251" s="200">
        <v>6984</v>
      </c>
      <c r="W251" s="200">
        <v>7297</v>
      </c>
      <c r="X251" s="200">
        <v>7552</v>
      </c>
      <c r="Y251" s="200">
        <v>7731</v>
      </c>
      <c r="Z251" s="200">
        <v>7874</v>
      </c>
      <c r="AA251" s="200">
        <v>7993</v>
      </c>
      <c r="AB251" s="200">
        <v>8099</v>
      </c>
      <c r="AC251" s="200">
        <v>8197</v>
      </c>
      <c r="AD251" s="200">
        <v>8329</v>
      </c>
      <c r="AE251" s="200">
        <v>8496</v>
      </c>
      <c r="AF251" s="200">
        <v>8665</v>
      </c>
      <c r="AG251" s="200">
        <v>8844</v>
      </c>
      <c r="AH251" s="200">
        <v>9017</v>
      </c>
      <c r="AI251" s="200">
        <v>9182</v>
      </c>
      <c r="AJ251" s="200">
        <v>9354</v>
      </c>
      <c r="AK251" s="200">
        <v>9466</v>
      </c>
      <c r="AL251" s="200">
        <v>9517</v>
      </c>
      <c r="AM251" s="200">
        <v>9559</v>
      </c>
      <c r="AN251" s="200">
        <v>9585</v>
      </c>
      <c r="AO251" s="200">
        <v>9611</v>
      </c>
      <c r="AP251" s="200">
        <v>9630</v>
      </c>
      <c r="AQ251" s="200">
        <v>9634</v>
      </c>
      <c r="AR251" s="200">
        <v>9640</v>
      </c>
      <c r="AS251" s="200">
        <v>9638</v>
      </c>
      <c r="AT251" s="200">
        <v>9621</v>
      </c>
      <c r="AU251" s="200">
        <v>9609</v>
      </c>
      <c r="AV251" s="200">
        <v>9668</v>
      </c>
      <c r="AW251" s="200">
        <v>9791</v>
      </c>
      <c r="AX251" s="200">
        <v>9912</v>
      </c>
      <c r="AY251" s="200">
        <v>10030</v>
      </c>
      <c r="AZ251" s="200">
        <v>10149</v>
      </c>
      <c r="BA251" s="200">
        <v>10272</v>
      </c>
      <c r="BB251" s="200">
        <v>10408</v>
      </c>
      <c r="BC251" s="200">
        <v>10550</v>
      </c>
      <c r="BD251" s="200">
        <v>10700</v>
      </c>
      <c r="BE251" s="200">
        <v>10854</v>
      </c>
      <c r="BF251" s="200">
        <v>10918</v>
      </c>
      <c r="BG251" s="200">
        <v>10899</v>
      </c>
      <c r="BH251" s="200">
        <v>10877</v>
      </c>
      <c r="BI251" s="200">
        <v>10852</v>
      </c>
      <c r="BJ251" s="200">
        <v>10828</v>
      </c>
      <c r="BK251" s="200">
        <v>10865</v>
      </c>
      <c r="BL251" s="200">
        <v>10956</v>
      </c>
      <c r="BM251" s="200">
        <v>11069</v>
      </c>
      <c r="BN251" s="200">
        <v>11204</v>
      </c>
      <c r="BO251" s="200">
        <v>11312</v>
      </c>
    </row>
    <row r="252" spans="1:67" x14ac:dyDescent="0.2">
      <c r="A252" s="200" t="s">
        <v>619</v>
      </c>
      <c r="B252" s="200" t="s">
        <v>620</v>
      </c>
      <c r="C252" s="200" t="s">
        <v>168</v>
      </c>
      <c r="D252" s="200" t="s">
        <v>169</v>
      </c>
      <c r="E252" s="200">
        <v>10042458</v>
      </c>
      <c r="F252" s="200">
        <v>10337891</v>
      </c>
      <c r="G252" s="200">
        <v>10644622</v>
      </c>
      <c r="H252" s="200">
        <v>10960161</v>
      </c>
      <c r="I252" s="200">
        <v>11289556</v>
      </c>
      <c r="J252" s="200">
        <v>11630603</v>
      </c>
      <c r="K252" s="200">
        <v>11981932</v>
      </c>
      <c r="L252" s="200">
        <v>12346286</v>
      </c>
      <c r="M252" s="200">
        <v>12739965</v>
      </c>
      <c r="N252" s="200">
        <v>13167782</v>
      </c>
      <c r="O252" s="200">
        <v>13618192</v>
      </c>
      <c r="P252" s="200">
        <v>14092218</v>
      </c>
      <c r="Q252" s="200">
        <v>14595699</v>
      </c>
      <c r="R252" s="200">
        <v>15123504</v>
      </c>
      <c r="S252" s="200">
        <v>15671316</v>
      </c>
      <c r="T252" s="200">
        <v>16243826</v>
      </c>
      <c r="U252" s="200">
        <v>16838919</v>
      </c>
      <c r="V252" s="200">
        <v>17454627</v>
      </c>
      <c r="W252" s="200">
        <v>18080005</v>
      </c>
      <c r="X252" s="200">
        <v>18698636</v>
      </c>
      <c r="Y252" s="200">
        <v>19297659</v>
      </c>
      <c r="Z252" s="200">
        <v>19890930</v>
      </c>
      <c r="AA252" s="200">
        <v>20499922</v>
      </c>
      <c r="AB252" s="200">
        <v>21170717</v>
      </c>
      <c r="AC252" s="200">
        <v>21857176</v>
      </c>
      <c r="AD252" s="200">
        <v>22569625</v>
      </c>
      <c r="AE252" s="200">
        <v>23324270</v>
      </c>
      <c r="AF252" s="200">
        <v>24099415</v>
      </c>
      <c r="AG252" s="200">
        <v>24844147</v>
      </c>
      <c r="AH252" s="200">
        <v>25522898</v>
      </c>
      <c r="AI252" s="200">
        <v>26206012</v>
      </c>
      <c r="AJ252" s="200">
        <v>26890906</v>
      </c>
      <c r="AK252" s="200">
        <v>27580723</v>
      </c>
      <c r="AL252" s="200">
        <v>28469017</v>
      </c>
      <c r="AM252" s="200">
        <v>29598323</v>
      </c>
      <c r="AN252" s="200">
        <v>30560071</v>
      </c>
      <c r="AO252" s="200">
        <v>31140733</v>
      </c>
      <c r="AP252" s="200">
        <v>31785846</v>
      </c>
      <c r="AQ252" s="200">
        <v>32626498</v>
      </c>
      <c r="AR252" s="200">
        <v>33499772</v>
      </c>
      <c r="AS252" s="200">
        <v>34463704</v>
      </c>
      <c r="AT252" s="200">
        <v>35414469</v>
      </c>
      <c r="AU252" s="200">
        <v>36353531</v>
      </c>
      <c r="AV252" s="200">
        <v>37333918</v>
      </c>
      <c r="AW252" s="200">
        <v>38360879</v>
      </c>
      <c r="AX252" s="200">
        <v>39439505</v>
      </c>
      <c r="AY252" s="200">
        <v>40562052</v>
      </c>
      <c r="AZ252" s="200">
        <v>41716497</v>
      </c>
      <c r="BA252" s="200">
        <v>42870884</v>
      </c>
      <c r="BB252" s="200">
        <v>43957933</v>
      </c>
      <c r="BC252" s="200">
        <v>45110527</v>
      </c>
      <c r="BD252" s="200">
        <v>46416031</v>
      </c>
      <c r="BE252" s="200">
        <v>47786137</v>
      </c>
      <c r="BF252" s="200">
        <v>49253643</v>
      </c>
      <c r="BG252" s="200">
        <v>50814552</v>
      </c>
      <c r="BH252" s="200">
        <v>52542823</v>
      </c>
      <c r="BI252" s="200">
        <v>54401802</v>
      </c>
      <c r="BJ252" s="200">
        <v>56267032</v>
      </c>
      <c r="BK252" s="200">
        <v>58090443</v>
      </c>
      <c r="BL252" s="200">
        <v>59872579</v>
      </c>
      <c r="BM252" s="200">
        <v>61704518</v>
      </c>
      <c r="BN252" s="200">
        <v>63588334</v>
      </c>
      <c r="BO252" s="200">
        <v>65497748</v>
      </c>
    </row>
    <row r="253" spans="1:67" x14ac:dyDescent="0.2">
      <c r="A253" s="200" t="s">
        <v>621</v>
      </c>
      <c r="B253" s="200" t="s">
        <v>622</v>
      </c>
      <c r="C253" s="200" t="s">
        <v>168</v>
      </c>
      <c r="D253" s="200" t="s">
        <v>169</v>
      </c>
      <c r="E253" s="200">
        <v>7617746</v>
      </c>
      <c r="F253" s="200">
        <v>7838440</v>
      </c>
      <c r="G253" s="200">
        <v>8068828</v>
      </c>
      <c r="H253" s="200">
        <v>8311013</v>
      </c>
      <c r="I253" s="200">
        <v>8564755</v>
      </c>
      <c r="J253" s="200">
        <v>8829056</v>
      </c>
      <c r="K253" s="200">
        <v>9104743</v>
      </c>
      <c r="L253" s="200">
        <v>9393432</v>
      </c>
      <c r="M253" s="200">
        <v>9696370</v>
      </c>
      <c r="N253" s="200">
        <v>10006526</v>
      </c>
      <c r="O253" s="200">
        <v>10317212</v>
      </c>
      <c r="P253" s="200">
        <v>10616338</v>
      </c>
      <c r="Q253" s="200">
        <v>10885563</v>
      </c>
      <c r="R253" s="200">
        <v>11146099</v>
      </c>
      <c r="S253" s="200">
        <v>11428676</v>
      </c>
      <c r="T253" s="200">
        <v>11730959</v>
      </c>
      <c r="U253" s="200">
        <v>12045227</v>
      </c>
      <c r="V253" s="200">
        <v>12369253</v>
      </c>
      <c r="W253" s="200">
        <v>12701999</v>
      </c>
      <c r="X253" s="200">
        <v>13011511</v>
      </c>
      <c r="Y253" s="200">
        <v>13284026</v>
      </c>
      <c r="Z253" s="200">
        <v>13563558</v>
      </c>
      <c r="AA253" s="200">
        <v>13880052</v>
      </c>
      <c r="AB253" s="200">
        <v>14228932</v>
      </c>
      <c r="AC253" s="200">
        <v>14617944</v>
      </c>
      <c r="AD253" s="200">
        <v>15038915</v>
      </c>
      <c r="AE253" s="200">
        <v>15486807</v>
      </c>
      <c r="AF253" s="200">
        <v>15974216</v>
      </c>
      <c r="AG253" s="200">
        <v>16489323</v>
      </c>
      <c r="AH253" s="200">
        <v>17028543</v>
      </c>
      <c r="AI253" s="200">
        <v>17586630</v>
      </c>
      <c r="AJ253" s="200">
        <v>18171935</v>
      </c>
      <c r="AK253" s="200">
        <v>18801966</v>
      </c>
      <c r="AL253" s="200">
        <v>19462958</v>
      </c>
      <c r="AM253" s="200">
        <v>20125021</v>
      </c>
      <c r="AN253" s="200">
        <v>20680831</v>
      </c>
      <c r="AO253" s="200">
        <v>21249572</v>
      </c>
      <c r="AP253" s="200">
        <v>21876935</v>
      </c>
      <c r="AQ253" s="200">
        <v>22537658</v>
      </c>
      <c r="AR253" s="200">
        <v>23279247</v>
      </c>
      <c r="AS253" s="200">
        <v>24020697</v>
      </c>
      <c r="AT253" s="200">
        <v>24763325</v>
      </c>
      <c r="AU253" s="200">
        <v>25545090</v>
      </c>
      <c r="AV253" s="200">
        <v>26354736</v>
      </c>
      <c r="AW253" s="200">
        <v>27146084</v>
      </c>
      <c r="AX253" s="200">
        <v>27946588</v>
      </c>
      <c r="AY253" s="200">
        <v>28773227</v>
      </c>
      <c r="AZ253" s="200">
        <v>29629804</v>
      </c>
      <c r="BA253" s="200">
        <v>30509862</v>
      </c>
      <c r="BB253" s="200">
        <v>31412520</v>
      </c>
      <c r="BC253" s="200">
        <v>32341728</v>
      </c>
      <c r="BD253" s="200">
        <v>33295738</v>
      </c>
      <c r="BE253" s="200">
        <v>34273295</v>
      </c>
      <c r="BF253" s="200">
        <v>35273570</v>
      </c>
      <c r="BG253" s="200">
        <v>36336539</v>
      </c>
      <c r="BH253" s="200">
        <v>37477356</v>
      </c>
      <c r="BI253" s="200">
        <v>38748299</v>
      </c>
      <c r="BJ253" s="200">
        <v>40127085</v>
      </c>
      <c r="BK253" s="200">
        <v>41515395</v>
      </c>
      <c r="BL253" s="200">
        <v>42949080</v>
      </c>
      <c r="BM253" s="200">
        <v>44404611</v>
      </c>
      <c r="BN253" s="200">
        <v>45853778</v>
      </c>
      <c r="BO253" s="200">
        <v>47249585</v>
      </c>
    </row>
    <row r="254" spans="1:67" x14ac:dyDescent="0.2">
      <c r="A254" s="200" t="s">
        <v>623</v>
      </c>
      <c r="B254" s="200" t="s">
        <v>624</v>
      </c>
      <c r="C254" s="200" t="s">
        <v>168</v>
      </c>
      <c r="D254" s="200" t="s">
        <v>169</v>
      </c>
      <c r="E254" s="200">
        <v>42767251</v>
      </c>
      <c r="F254" s="200">
        <v>43365219</v>
      </c>
      <c r="G254" s="200">
        <v>43924755</v>
      </c>
      <c r="H254" s="200">
        <v>44445903</v>
      </c>
      <c r="I254" s="200">
        <v>44941406</v>
      </c>
      <c r="J254" s="200">
        <v>45387091</v>
      </c>
      <c r="K254" s="200">
        <v>45809120</v>
      </c>
      <c r="L254" s="200">
        <v>46235370</v>
      </c>
      <c r="M254" s="200">
        <v>46635196</v>
      </c>
      <c r="N254" s="200">
        <v>46990889</v>
      </c>
      <c r="O254" s="200">
        <v>47279086</v>
      </c>
      <c r="P254" s="200">
        <v>47597756</v>
      </c>
      <c r="Q254" s="200">
        <v>47974187</v>
      </c>
      <c r="R254" s="200">
        <v>48301548</v>
      </c>
      <c r="S254" s="200">
        <v>48602694</v>
      </c>
      <c r="T254" s="200">
        <v>48892187</v>
      </c>
      <c r="U254" s="200">
        <v>49144535</v>
      </c>
      <c r="V254" s="200">
        <v>49357430</v>
      </c>
      <c r="W254" s="200">
        <v>49536615</v>
      </c>
      <c r="X254" s="200">
        <v>49739734</v>
      </c>
      <c r="Y254" s="200">
        <v>49973920</v>
      </c>
      <c r="Z254" s="200">
        <v>50221000</v>
      </c>
      <c r="AA254" s="200">
        <v>50384000</v>
      </c>
      <c r="AB254" s="200">
        <v>50564000</v>
      </c>
      <c r="AC254" s="200">
        <v>50754000</v>
      </c>
      <c r="AD254" s="200">
        <v>50917000</v>
      </c>
      <c r="AE254" s="200">
        <v>51097000</v>
      </c>
      <c r="AF254" s="200">
        <v>51293000</v>
      </c>
      <c r="AG254" s="200">
        <v>51521000</v>
      </c>
      <c r="AH254" s="200">
        <v>51773000</v>
      </c>
      <c r="AI254" s="200">
        <v>51891400</v>
      </c>
      <c r="AJ254" s="200">
        <v>52000500</v>
      </c>
      <c r="AK254" s="200">
        <v>52150400</v>
      </c>
      <c r="AL254" s="200">
        <v>52179200</v>
      </c>
      <c r="AM254" s="200">
        <v>51921400</v>
      </c>
      <c r="AN254" s="200">
        <v>51512800</v>
      </c>
      <c r="AO254" s="200">
        <v>51057800</v>
      </c>
      <c r="AP254" s="200">
        <v>50594600</v>
      </c>
      <c r="AQ254" s="200">
        <v>50144500</v>
      </c>
      <c r="AR254" s="200">
        <v>49674000</v>
      </c>
      <c r="AS254" s="200">
        <v>49176500</v>
      </c>
      <c r="AT254" s="200">
        <v>48662400</v>
      </c>
      <c r="AU254" s="200">
        <v>48202470</v>
      </c>
      <c r="AV254" s="200">
        <v>47812949</v>
      </c>
      <c r="AW254" s="200">
        <v>47451626</v>
      </c>
      <c r="AX254" s="200">
        <v>47105171</v>
      </c>
      <c r="AY254" s="200">
        <v>46787786</v>
      </c>
      <c r="AZ254" s="200">
        <v>46509355</v>
      </c>
      <c r="BA254" s="200">
        <v>46258189</v>
      </c>
      <c r="BB254" s="200">
        <v>46053331</v>
      </c>
      <c r="BC254" s="200">
        <v>45870741</v>
      </c>
      <c r="BD254" s="200">
        <v>45706086</v>
      </c>
      <c r="BE254" s="200">
        <v>45593342</v>
      </c>
      <c r="BF254" s="200">
        <v>45489648</v>
      </c>
      <c r="BG254" s="200">
        <v>45272155</v>
      </c>
      <c r="BH254" s="200">
        <v>45154036</v>
      </c>
      <c r="BI254" s="200">
        <v>45004673</v>
      </c>
      <c r="BJ254" s="200">
        <v>44831135</v>
      </c>
      <c r="BK254" s="200">
        <v>44622518</v>
      </c>
      <c r="BL254" s="200">
        <v>44386203</v>
      </c>
      <c r="BM254" s="200">
        <v>44132049</v>
      </c>
      <c r="BN254" s="200">
        <v>43792855</v>
      </c>
      <c r="BO254" s="200">
        <v>38000000</v>
      </c>
    </row>
    <row r="255" spans="1:67" x14ac:dyDescent="0.2">
      <c r="A255" s="200" t="s">
        <v>625</v>
      </c>
      <c r="B255" s="200" t="s">
        <v>626</v>
      </c>
      <c r="C255" s="200" t="s">
        <v>168</v>
      </c>
      <c r="D255" s="200" t="s">
        <v>169</v>
      </c>
      <c r="E255" s="200">
        <v>1201583310</v>
      </c>
      <c r="F255" s="200">
        <v>1207494445</v>
      </c>
      <c r="G255" s="200">
        <v>1226014408</v>
      </c>
      <c r="H255" s="200">
        <v>1256004770</v>
      </c>
      <c r="I255" s="200">
        <v>1285740777</v>
      </c>
      <c r="J255" s="200">
        <v>1316148944</v>
      </c>
      <c r="K255" s="200">
        <v>1349291381</v>
      </c>
      <c r="L255" s="200">
        <v>1381762369</v>
      </c>
      <c r="M255" s="200">
        <v>1415295972</v>
      </c>
      <c r="N255" s="200">
        <v>1450561119</v>
      </c>
      <c r="O255" s="200">
        <v>1486686454</v>
      </c>
      <c r="P255" s="200">
        <v>1523413550</v>
      </c>
      <c r="Q255" s="200">
        <v>1558444273</v>
      </c>
      <c r="R255" s="200">
        <v>1592704902</v>
      </c>
      <c r="S255" s="200">
        <v>1625633529</v>
      </c>
      <c r="T255" s="200">
        <v>1656254836</v>
      </c>
      <c r="U255" s="200">
        <v>1685411030</v>
      </c>
      <c r="V255" s="200">
        <v>1713373681</v>
      </c>
      <c r="W255" s="200">
        <v>1741573594</v>
      </c>
      <c r="X255" s="200">
        <v>1770031435</v>
      </c>
      <c r="Y255" s="200">
        <v>1798001594</v>
      </c>
      <c r="Z255" s="200">
        <v>1826264797</v>
      </c>
      <c r="AA255" s="200">
        <v>1856685341</v>
      </c>
      <c r="AB255" s="200">
        <v>1887379611</v>
      </c>
      <c r="AC255" s="200">
        <v>1917260339</v>
      </c>
      <c r="AD255" s="200">
        <v>1947703067</v>
      </c>
      <c r="AE255" s="200">
        <v>1979647200</v>
      </c>
      <c r="AF255" s="200">
        <v>2013192877</v>
      </c>
      <c r="AG255" s="200">
        <v>2046961908</v>
      </c>
      <c r="AH255" s="200">
        <v>2079533345</v>
      </c>
      <c r="AI255" s="200">
        <v>2112908549</v>
      </c>
      <c r="AJ255" s="200">
        <v>2143327776</v>
      </c>
      <c r="AK255" s="200">
        <v>2171692391</v>
      </c>
      <c r="AL255" s="200">
        <v>2199172412</v>
      </c>
      <c r="AM255" s="200">
        <v>2226532163</v>
      </c>
      <c r="AN255" s="200">
        <v>2253019846</v>
      </c>
      <c r="AO255" s="200">
        <v>2279220415</v>
      </c>
      <c r="AP255" s="200">
        <v>2305065239</v>
      </c>
      <c r="AQ255" s="200">
        <v>2329845650</v>
      </c>
      <c r="AR255" s="200">
        <v>2353107993</v>
      </c>
      <c r="AS255" s="200">
        <v>2375280814</v>
      </c>
      <c r="AT255" s="200">
        <v>2396527322</v>
      </c>
      <c r="AU255" s="200">
        <v>2416905279</v>
      </c>
      <c r="AV255" s="200">
        <v>2436604576</v>
      </c>
      <c r="AW255" s="200">
        <v>2455899822</v>
      </c>
      <c r="AX255" s="200">
        <v>2475204158</v>
      </c>
      <c r="AY255" s="200">
        <v>2493607365</v>
      </c>
      <c r="AZ255" s="200">
        <v>2511321701</v>
      </c>
      <c r="BA255" s="200">
        <v>2530088264</v>
      </c>
      <c r="BB255" s="200">
        <v>2549308481</v>
      </c>
      <c r="BC255" s="200">
        <v>2567975844</v>
      </c>
      <c r="BD255" s="200">
        <v>2587865522</v>
      </c>
      <c r="BE255" s="200">
        <v>2610297249</v>
      </c>
      <c r="BF255" s="200">
        <v>2633307046</v>
      </c>
      <c r="BG255" s="200">
        <v>2655715233</v>
      </c>
      <c r="BH255" s="200">
        <v>2677252453</v>
      </c>
      <c r="BI255" s="200">
        <v>2697737806</v>
      </c>
      <c r="BJ255" s="200">
        <v>2717991985</v>
      </c>
      <c r="BK255" s="200">
        <v>2736419850</v>
      </c>
      <c r="BL255" s="200">
        <v>2752927981</v>
      </c>
      <c r="BM255" s="200">
        <v>2766467575</v>
      </c>
      <c r="BN255" s="200">
        <v>2776091134</v>
      </c>
      <c r="BO255" s="200">
        <v>2784208276</v>
      </c>
    </row>
    <row r="256" spans="1:67" x14ac:dyDescent="0.2">
      <c r="A256" s="200" t="s">
        <v>627</v>
      </c>
      <c r="B256" s="200" t="s">
        <v>628</v>
      </c>
      <c r="C256" s="200" t="s">
        <v>168</v>
      </c>
      <c r="D256" s="200" t="s">
        <v>169</v>
      </c>
      <c r="E256" s="200">
        <v>2529021</v>
      </c>
      <c r="F256" s="200">
        <v>2561153</v>
      </c>
      <c r="G256" s="200">
        <v>2592441</v>
      </c>
      <c r="H256" s="200">
        <v>2622936</v>
      </c>
      <c r="I256" s="200">
        <v>2652376</v>
      </c>
      <c r="J256" s="200">
        <v>2680427</v>
      </c>
      <c r="K256" s="200">
        <v>2707030</v>
      </c>
      <c r="L256" s="200">
        <v>2731847</v>
      </c>
      <c r="M256" s="200">
        <v>2754417</v>
      </c>
      <c r="N256" s="200">
        <v>2773957</v>
      </c>
      <c r="O256" s="200">
        <v>2790265</v>
      </c>
      <c r="P256" s="200">
        <v>2805492</v>
      </c>
      <c r="Q256" s="200">
        <v>2821086</v>
      </c>
      <c r="R256" s="200">
        <v>2836825</v>
      </c>
      <c r="S256" s="200">
        <v>2853588</v>
      </c>
      <c r="T256" s="200">
        <v>2871947</v>
      </c>
      <c r="U256" s="200">
        <v>2891094</v>
      </c>
      <c r="V256" s="200">
        <v>2909327</v>
      </c>
      <c r="W256" s="200">
        <v>2925840</v>
      </c>
      <c r="X256" s="200">
        <v>2940729</v>
      </c>
      <c r="Y256" s="200">
        <v>2953750</v>
      </c>
      <c r="Z256" s="200">
        <v>2966076</v>
      </c>
      <c r="AA256" s="200">
        <v>2979182</v>
      </c>
      <c r="AB256" s="200">
        <v>2993285</v>
      </c>
      <c r="AC256" s="200">
        <v>3008255</v>
      </c>
      <c r="AD256" s="200">
        <v>3024218</v>
      </c>
      <c r="AE256" s="200">
        <v>3041205</v>
      </c>
      <c r="AF256" s="200">
        <v>3058787</v>
      </c>
      <c r="AG256" s="200">
        <v>3077760</v>
      </c>
      <c r="AH256" s="200">
        <v>3097889</v>
      </c>
      <c r="AI256" s="200">
        <v>3117012</v>
      </c>
      <c r="AJ256" s="200">
        <v>3135374</v>
      </c>
      <c r="AK256" s="200">
        <v>3153732</v>
      </c>
      <c r="AL256" s="200">
        <v>3171747</v>
      </c>
      <c r="AM256" s="200">
        <v>3189945</v>
      </c>
      <c r="AN256" s="200">
        <v>3208300</v>
      </c>
      <c r="AO256" s="200">
        <v>3226633</v>
      </c>
      <c r="AP256" s="200">
        <v>3245069</v>
      </c>
      <c r="AQ256" s="200">
        <v>3262683</v>
      </c>
      <c r="AR256" s="200">
        <v>3278963</v>
      </c>
      <c r="AS256" s="200">
        <v>3292224</v>
      </c>
      <c r="AT256" s="200">
        <v>3300939</v>
      </c>
      <c r="AU256" s="200">
        <v>3306441</v>
      </c>
      <c r="AV256" s="200">
        <v>3310202</v>
      </c>
      <c r="AW256" s="200">
        <v>3313801</v>
      </c>
      <c r="AX256" s="200">
        <v>3317665</v>
      </c>
      <c r="AY256" s="200">
        <v>3322282</v>
      </c>
      <c r="AZ256" s="200">
        <v>3328651</v>
      </c>
      <c r="BA256" s="200">
        <v>3336126</v>
      </c>
      <c r="BB256" s="200">
        <v>3344156</v>
      </c>
      <c r="BC256" s="200">
        <v>3352651</v>
      </c>
      <c r="BD256" s="200">
        <v>3361637</v>
      </c>
      <c r="BE256" s="200">
        <v>3371133</v>
      </c>
      <c r="BF256" s="200">
        <v>3381180</v>
      </c>
      <c r="BG256" s="200">
        <v>3391662</v>
      </c>
      <c r="BH256" s="200">
        <v>3402818</v>
      </c>
      <c r="BI256" s="200">
        <v>3413766</v>
      </c>
      <c r="BJ256" s="200">
        <v>3422200</v>
      </c>
      <c r="BK256" s="200">
        <v>3427042</v>
      </c>
      <c r="BL256" s="200">
        <v>3428409</v>
      </c>
      <c r="BM256" s="200">
        <v>3429086</v>
      </c>
      <c r="BN256" s="200">
        <v>3426260</v>
      </c>
      <c r="BO256" s="200">
        <v>3422794</v>
      </c>
    </row>
    <row r="257" spans="1:68" x14ac:dyDescent="0.2">
      <c r="A257" s="200" t="s">
        <v>629</v>
      </c>
      <c r="B257" s="200" t="s">
        <v>630</v>
      </c>
      <c r="C257" s="200" t="s">
        <v>168</v>
      </c>
      <c r="D257" s="200" t="s">
        <v>169</v>
      </c>
      <c r="E257" s="200">
        <v>180671000</v>
      </c>
      <c r="F257" s="200">
        <v>183691000</v>
      </c>
      <c r="G257" s="200">
        <v>186538000</v>
      </c>
      <c r="H257" s="200">
        <v>189242000</v>
      </c>
      <c r="I257" s="200">
        <v>191889000</v>
      </c>
      <c r="J257" s="200">
        <v>194303000</v>
      </c>
      <c r="K257" s="200">
        <v>196560000</v>
      </c>
      <c r="L257" s="200">
        <v>198712000</v>
      </c>
      <c r="M257" s="200">
        <v>200706000</v>
      </c>
      <c r="N257" s="200">
        <v>202677000</v>
      </c>
      <c r="O257" s="200">
        <v>205052000</v>
      </c>
      <c r="P257" s="200">
        <v>207661000</v>
      </c>
      <c r="Q257" s="200">
        <v>209896000</v>
      </c>
      <c r="R257" s="200">
        <v>211909000</v>
      </c>
      <c r="S257" s="200">
        <v>213854000</v>
      </c>
      <c r="T257" s="200">
        <v>215973000</v>
      </c>
      <c r="U257" s="200">
        <v>218035000</v>
      </c>
      <c r="V257" s="200">
        <v>220239000</v>
      </c>
      <c r="W257" s="200">
        <v>222585000</v>
      </c>
      <c r="X257" s="200">
        <v>225055000</v>
      </c>
      <c r="Y257" s="200">
        <v>227225000</v>
      </c>
      <c r="Z257" s="200">
        <v>229466000</v>
      </c>
      <c r="AA257" s="200">
        <v>231664000</v>
      </c>
      <c r="AB257" s="200">
        <v>233792000</v>
      </c>
      <c r="AC257" s="200">
        <v>235825000</v>
      </c>
      <c r="AD257" s="200">
        <v>237924000</v>
      </c>
      <c r="AE257" s="200">
        <v>240133000</v>
      </c>
      <c r="AF257" s="200">
        <v>242289000</v>
      </c>
      <c r="AG257" s="200">
        <v>244499000</v>
      </c>
      <c r="AH257" s="200">
        <v>246819000</v>
      </c>
      <c r="AI257" s="200">
        <v>249623000</v>
      </c>
      <c r="AJ257" s="200">
        <v>252981000</v>
      </c>
      <c r="AK257" s="200">
        <v>256514000</v>
      </c>
      <c r="AL257" s="200">
        <v>259919000</v>
      </c>
      <c r="AM257" s="200">
        <v>263126000</v>
      </c>
      <c r="AN257" s="200">
        <v>266278000</v>
      </c>
      <c r="AO257" s="200">
        <v>269394000</v>
      </c>
      <c r="AP257" s="200">
        <v>272657000</v>
      </c>
      <c r="AQ257" s="200">
        <v>275854000</v>
      </c>
      <c r="AR257" s="200">
        <v>279040000</v>
      </c>
      <c r="AS257" s="200">
        <v>282162411</v>
      </c>
      <c r="AT257" s="200">
        <v>284968955</v>
      </c>
      <c r="AU257" s="200">
        <v>287625193</v>
      </c>
      <c r="AV257" s="200">
        <v>290107933</v>
      </c>
      <c r="AW257" s="200">
        <v>292805298</v>
      </c>
      <c r="AX257" s="200">
        <v>295516599</v>
      </c>
      <c r="AY257" s="200">
        <v>298379912</v>
      </c>
      <c r="AZ257" s="200">
        <v>301231207</v>
      </c>
      <c r="BA257" s="200">
        <v>304093966</v>
      </c>
      <c r="BB257" s="200">
        <v>306771529</v>
      </c>
      <c r="BC257" s="200">
        <v>309327143</v>
      </c>
      <c r="BD257" s="200">
        <v>311583481</v>
      </c>
      <c r="BE257" s="200">
        <v>313877662</v>
      </c>
      <c r="BF257" s="200">
        <v>316059947</v>
      </c>
      <c r="BG257" s="200">
        <v>318386329</v>
      </c>
      <c r="BH257" s="200">
        <v>320738994</v>
      </c>
      <c r="BI257" s="200">
        <v>323071755</v>
      </c>
      <c r="BJ257" s="200">
        <v>325122128</v>
      </c>
      <c r="BK257" s="200">
        <v>326838199</v>
      </c>
      <c r="BL257" s="200">
        <v>328329953</v>
      </c>
      <c r="BM257" s="200">
        <v>331511512</v>
      </c>
      <c r="BN257" s="200">
        <v>332031554</v>
      </c>
      <c r="BO257" s="200">
        <v>333287557</v>
      </c>
    </row>
    <row r="258" spans="1:68" x14ac:dyDescent="0.2">
      <c r="A258" s="200" t="s">
        <v>631</v>
      </c>
      <c r="B258" s="200" t="s">
        <v>632</v>
      </c>
      <c r="C258" s="200" t="s">
        <v>168</v>
      </c>
      <c r="D258" s="200" t="s">
        <v>169</v>
      </c>
      <c r="E258" s="200">
        <v>8372311</v>
      </c>
      <c r="F258" s="200">
        <v>8692048</v>
      </c>
      <c r="G258" s="200">
        <v>9038222</v>
      </c>
      <c r="H258" s="200">
        <v>9394588</v>
      </c>
      <c r="I258" s="200">
        <v>9758147</v>
      </c>
      <c r="J258" s="200">
        <v>10130096</v>
      </c>
      <c r="K258" s="200">
        <v>10504969</v>
      </c>
      <c r="L258" s="200">
        <v>10881533</v>
      </c>
      <c r="M258" s="200">
        <v>11261600</v>
      </c>
      <c r="N258" s="200">
        <v>11641640</v>
      </c>
      <c r="O258" s="200">
        <v>12011361</v>
      </c>
      <c r="P258" s="200">
        <v>12370120</v>
      </c>
      <c r="Q258" s="200">
        <v>12733242</v>
      </c>
      <c r="R258" s="200">
        <v>13107928</v>
      </c>
      <c r="S258" s="200">
        <v>13494711</v>
      </c>
      <c r="T258" s="200">
        <v>13894347</v>
      </c>
      <c r="U258" s="200">
        <v>14307397</v>
      </c>
      <c r="V258" s="200">
        <v>14731709</v>
      </c>
      <c r="W258" s="200">
        <v>15154314</v>
      </c>
      <c r="X258" s="200">
        <v>15558907</v>
      </c>
      <c r="Y258" s="200">
        <v>15947129</v>
      </c>
      <c r="Z258" s="200">
        <v>16335642</v>
      </c>
      <c r="AA258" s="200">
        <v>16735643</v>
      </c>
      <c r="AB258" s="200">
        <v>17152857</v>
      </c>
      <c r="AC258" s="200">
        <v>17594364</v>
      </c>
      <c r="AD258" s="200">
        <v>18063201</v>
      </c>
      <c r="AE258" s="200">
        <v>18560008</v>
      </c>
      <c r="AF258" s="200">
        <v>19077170</v>
      </c>
      <c r="AG258" s="200">
        <v>19600028</v>
      </c>
      <c r="AH258" s="200">
        <v>20102902</v>
      </c>
      <c r="AI258" s="200">
        <v>20510000</v>
      </c>
      <c r="AJ258" s="200">
        <v>20952000</v>
      </c>
      <c r="AK258" s="200">
        <v>21449000</v>
      </c>
      <c r="AL258" s="200">
        <v>21942000</v>
      </c>
      <c r="AM258" s="200">
        <v>22377000</v>
      </c>
      <c r="AN258" s="200">
        <v>22785000</v>
      </c>
      <c r="AO258" s="200">
        <v>23225000</v>
      </c>
      <c r="AP258" s="200">
        <v>23667000</v>
      </c>
      <c r="AQ258" s="200">
        <v>24051000</v>
      </c>
      <c r="AR258" s="200">
        <v>24311650</v>
      </c>
      <c r="AS258" s="200">
        <v>24650400</v>
      </c>
      <c r="AT258" s="200">
        <v>24964450</v>
      </c>
      <c r="AU258" s="200">
        <v>25271850</v>
      </c>
      <c r="AV258" s="200">
        <v>25567650</v>
      </c>
      <c r="AW258" s="200">
        <v>25864350</v>
      </c>
      <c r="AX258" s="200">
        <v>26167000</v>
      </c>
      <c r="AY258" s="200">
        <v>26488250</v>
      </c>
      <c r="AZ258" s="200">
        <v>26868000</v>
      </c>
      <c r="BA258" s="200">
        <v>27302800</v>
      </c>
      <c r="BB258" s="200">
        <v>27767400</v>
      </c>
      <c r="BC258" s="200">
        <v>28562400</v>
      </c>
      <c r="BD258" s="200">
        <v>29339400</v>
      </c>
      <c r="BE258" s="200">
        <v>29774500</v>
      </c>
      <c r="BF258" s="200">
        <v>30243200</v>
      </c>
      <c r="BG258" s="200">
        <v>30757700</v>
      </c>
      <c r="BH258" s="200">
        <v>31298900</v>
      </c>
      <c r="BI258" s="200">
        <v>31847900</v>
      </c>
      <c r="BJ258" s="200">
        <v>32388600</v>
      </c>
      <c r="BK258" s="200">
        <v>32956100</v>
      </c>
      <c r="BL258" s="200">
        <v>33580350</v>
      </c>
      <c r="BM258" s="200">
        <v>34232050</v>
      </c>
      <c r="BN258" s="200">
        <v>34915100</v>
      </c>
      <c r="BO258" s="200">
        <v>35648100</v>
      </c>
    </row>
    <row r="259" spans="1:68" x14ac:dyDescent="0.2">
      <c r="A259" s="200" t="s">
        <v>633</v>
      </c>
      <c r="B259" s="200" t="s">
        <v>634</v>
      </c>
      <c r="C259" s="200" t="s">
        <v>168</v>
      </c>
      <c r="D259" s="200" t="s">
        <v>169</v>
      </c>
      <c r="E259" s="200">
        <v>84141</v>
      </c>
      <c r="F259" s="200">
        <v>85666</v>
      </c>
      <c r="G259" s="200">
        <v>87183</v>
      </c>
      <c r="H259" s="200">
        <v>88638</v>
      </c>
      <c r="I259" s="200">
        <v>90053</v>
      </c>
      <c r="J259" s="200">
        <v>91495</v>
      </c>
      <c r="K259" s="200">
        <v>92957</v>
      </c>
      <c r="L259" s="200">
        <v>94382</v>
      </c>
      <c r="M259" s="200">
        <v>95758</v>
      </c>
      <c r="N259" s="200">
        <v>97126</v>
      </c>
      <c r="O259" s="200">
        <v>98459</v>
      </c>
      <c r="P259" s="200">
        <v>99699</v>
      </c>
      <c r="Q259" s="200">
        <v>100843</v>
      </c>
      <c r="R259" s="200">
        <v>101924</v>
      </c>
      <c r="S259" s="200">
        <v>102951</v>
      </c>
      <c r="T259" s="200">
        <v>103879</v>
      </c>
      <c r="U259" s="200">
        <v>104709</v>
      </c>
      <c r="V259" s="200">
        <v>105499</v>
      </c>
      <c r="W259" s="200">
        <v>106236</v>
      </c>
      <c r="X259" s="200">
        <v>106882</v>
      </c>
      <c r="Y259" s="200">
        <v>107480</v>
      </c>
      <c r="Z259" s="200">
        <v>108191</v>
      </c>
      <c r="AA259" s="200">
        <v>108974</v>
      </c>
      <c r="AB259" s="200">
        <v>109684</v>
      </c>
      <c r="AC259" s="200">
        <v>110329</v>
      </c>
      <c r="AD259" s="200">
        <v>110906</v>
      </c>
      <c r="AE259" s="200">
        <v>111388</v>
      </c>
      <c r="AF259" s="200">
        <v>111770</v>
      </c>
      <c r="AG259" s="200">
        <v>112076</v>
      </c>
      <c r="AH259" s="200">
        <v>112320</v>
      </c>
      <c r="AI259" s="200">
        <v>112487</v>
      </c>
      <c r="AJ259" s="200">
        <v>112780</v>
      </c>
      <c r="AK259" s="200">
        <v>113222</v>
      </c>
      <c r="AL259" s="200">
        <v>113621</v>
      </c>
      <c r="AM259" s="200">
        <v>113944</v>
      </c>
      <c r="AN259" s="200">
        <v>114174</v>
      </c>
      <c r="AO259" s="200">
        <v>114290</v>
      </c>
      <c r="AP259" s="200">
        <v>114276</v>
      </c>
      <c r="AQ259" s="200">
        <v>114165</v>
      </c>
      <c r="AR259" s="200">
        <v>113995</v>
      </c>
      <c r="AS259" s="200">
        <v>113813</v>
      </c>
      <c r="AT259" s="200">
        <v>113641</v>
      </c>
      <c r="AU259" s="200">
        <v>113450</v>
      </c>
      <c r="AV259" s="200">
        <v>113108</v>
      </c>
      <c r="AW259" s="200">
        <v>112608</v>
      </c>
      <c r="AX259" s="200">
        <v>112043</v>
      </c>
      <c r="AY259" s="200">
        <v>111427</v>
      </c>
      <c r="AZ259" s="200">
        <v>110824</v>
      </c>
      <c r="BA259" s="200">
        <v>110316</v>
      </c>
      <c r="BB259" s="200">
        <v>109840</v>
      </c>
      <c r="BC259" s="200">
        <v>109308</v>
      </c>
      <c r="BD259" s="200">
        <v>108703</v>
      </c>
      <c r="BE259" s="200">
        <v>108083</v>
      </c>
      <c r="BF259" s="200">
        <v>107450</v>
      </c>
      <c r="BG259" s="200">
        <v>106912</v>
      </c>
      <c r="BH259" s="200">
        <v>106482</v>
      </c>
      <c r="BI259" s="200">
        <v>105963</v>
      </c>
      <c r="BJ259" s="200">
        <v>105549</v>
      </c>
      <c r="BK259" s="200">
        <v>105281</v>
      </c>
      <c r="BL259" s="200">
        <v>104924</v>
      </c>
      <c r="BM259" s="200">
        <v>104632</v>
      </c>
      <c r="BN259" s="200">
        <v>104332</v>
      </c>
      <c r="BO259" s="200">
        <v>103948</v>
      </c>
    </row>
    <row r="260" spans="1:68" x14ac:dyDescent="0.2">
      <c r="A260" s="200" t="s">
        <v>635</v>
      </c>
      <c r="B260" s="200" t="s">
        <v>636</v>
      </c>
      <c r="C260" s="200" t="s">
        <v>168</v>
      </c>
      <c r="D260" s="200" t="s">
        <v>169</v>
      </c>
      <c r="E260" s="200">
        <v>8156937</v>
      </c>
      <c r="F260" s="200">
        <v>8453106</v>
      </c>
      <c r="G260" s="200">
        <v>8754082</v>
      </c>
      <c r="H260" s="200">
        <v>9059953</v>
      </c>
      <c r="I260" s="200">
        <v>9371333</v>
      </c>
      <c r="J260" s="200">
        <v>9688138</v>
      </c>
      <c r="K260" s="200">
        <v>10010685</v>
      </c>
      <c r="L260" s="200">
        <v>10338848</v>
      </c>
      <c r="M260" s="200">
        <v>10672654</v>
      </c>
      <c r="N260" s="200">
        <v>11011335</v>
      </c>
      <c r="O260" s="200">
        <v>11355475</v>
      </c>
      <c r="P260" s="200">
        <v>11705674</v>
      </c>
      <c r="Q260" s="200">
        <v>12061621</v>
      </c>
      <c r="R260" s="200">
        <v>12424804</v>
      </c>
      <c r="S260" s="200">
        <v>12796220</v>
      </c>
      <c r="T260" s="200">
        <v>13176387</v>
      </c>
      <c r="U260" s="200">
        <v>13566112</v>
      </c>
      <c r="V260" s="200">
        <v>13965250</v>
      </c>
      <c r="W260" s="200">
        <v>14372959</v>
      </c>
      <c r="X260" s="200">
        <v>14788523</v>
      </c>
      <c r="Y260" s="200">
        <v>15210443</v>
      </c>
      <c r="Z260" s="200">
        <v>15638426</v>
      </c>
      <c r="AA260" s="200">
        <v>16071654</v>
      </c>
      <c r="AB260" s="200">
        <v>16509596</v>
      </c>
      <c r="AC260" s="200">
        <v>16953234</v>
      </c>
      <c r="AD260" s="200">
        <v>17402304</v>
      </c>
      <c r="AE260" s="200">
        <v>17860872</v>
      </c>
      <c r="AF260" s="200">
        <v>18328655</v>
      </c>
      <c r="AG260" s="200">
        <v>18800770</v>
      </c>
      <c r="AH260" s="200">
        <v>19275292</v>
      </c>
      <c r="AI260" s="200">
        <v>19750579</v>
      </c>
      <c r="AJ260" s="200">
        <v>20226214</v>
      </c>
      <c r="AK260" s="200">
        <v>20700461</v>
      </c>
      <c r="AL260" s="200">
        <v>21172100</v>
      </c>
      <c r="AM260" s="200">
        <v>21640833</v>
      </c>
      <c r="AN260" s="200">
        <v>22107286</v>
      </c>
      <c r="AO260" s="200">
        <v>22572110</v>
      </c>
      <c r="AP260" s="200">
        <v>23037561</v>
      </c>
      <c r="AQ260" s="200">
        <v>23503819</v>
      </c>
      <c r="AR260" s="200">
        <v>23966960</v>
      </c>
      <c r="AS260" s="200">
        <v>24427729</v>
      </c>
      <c r="AT260" s="200">
        <v>24880203</v>
      </c>
      <c r="AU260" s="200">
        <v>25330929</v>
      </c>
      <c r="AV260" s="200">
        <v>25782029</v>
      </c>
      <c r="AW260" s="200">
        <v>26226927</v>
      </c>
      <c r="AX260" s="200">
        <v>26668785</v>
      </c>
      <c r="AY260" s="200">
        <v>27102081</v>
      </c>
      <c r="AZ260" s="200">
        <v>27525097</v>
      </c>
      <c r="BA260" s="200">
        <v>27933833</v>
      </c>
      <c r="BB260" s="200">
        <v>28327892</v>
      </c>
      <c r="BC260" s="200">
        <v>28715022</v>
      </c>
      <c r="BD260" s="200">
        <v>29096159</v>
      </c>
      <c r="BE260" s="200">
        <v>29470426</v>
      </c>
      <c r="BF260" s="200">
        <v>29838021</v>
      </c>
      <c r="BG260" s="200">
        <v>30193258</v>
      </c>
      <c r="BH260" s="200">
        <v>30529716</v>
      </c>
      <c r="BI260" s="200">
        <v>30741464</v>
      </c>
      <c r="BJ260" s="200">
        <v>30563433</v>
      </c>
      <c r="BK260" s="200">
        <v>29825653</v>
      </c>
      <c r="BL260" s="200">
        <v>28971683</v>
      </c>
      <c r="BM260" s="200">
        <v>28490453</v>
      </c>
      <c r="BN260" s="200">
        <v>28199867</v>
      </c>
      <c r="BO260" s="200">
        <v>28301696</v>
      </c>
    </row>
    <row r="261" spans="1:68" x14ac:dyDescent="0.2">
      <c r="A261" s="200" t="s">
        <v>637</v>
      </c>
      <c r="B261" s="200" t="s">
        <v>638</v>
      </c>
      <c r="C261" s="200" t="s">
        <v>168</v>
      </c>
      <c r="D261" s="200" t="s">
        <v>169</v>
      </c>
      <c r="E261" s="200">
        <v>7850</v>
      </c>
      <c r="F261" s="200">
        <v>7885</v>
      </c>
      <c r="G261" s="200">
        <v>7902</v>
      </c>
      <c r="H261" s="200">
        <v>7919</v>
      </c>
      <c r="I261" s="200">
        <v>7949</v>
      </c>
      <c r="J261" s="200">
        <v>8018</v>
      </c>
      <c r="K261" s="200">
        <v>8139</v>
      </c>
      <c r="L261" s="200">
        <v>8337</v>
      </c>
      <c r="M261" s="200">
        <v>8649</v>
      </c>
      <c r="N261" s="200">
        <v>9117</v>
      </c>
      <c r="O261" s="200">
        <v>9581</v>
      </c>
      <c r="P261" s="200">
        <v>9813</v>
      </c>
      <c r="Q261" s="200">
        <v>9907</v>
      </c>
      <c r="R261" s="200">
        <v>10018</v>
      </c>
      <c r="S261" s="200">
        <v>10146</v>
      </c>
      <c r="T261" s="200">
        <v>10282</v>
      </c>
      <c r="U261" s="200">
        <v>10428</v>
      </c>
      <c r="V261" s="200">
        <v>10578</v>
      </c>
      <c r="W261" s="200">
        <v>10727</v>
      </c>
      <c r="X261" s="200">
        <v>10876</v>
      </c>
      <c r="Y261" s="200">
        <v>11109</v>
      </c>
      <c r="Z261" s="200">
        <v>11472</v>
      </c>
      <c r="AA261" s="200">
        <v>11889</v>
      </c>
      <c r="AB261" s="200">
        <v>12315</v>
      </c>
      <c r="AC261" s="200">
        <v>12753</v>
      </c>
      <c r="AD261" s="200">
        <v>13202</v>
      </c>
      <c r="AE261" s="200">
        <v>13656</v>
      </c>
      <c r="AF261" s="200">
        <v>14117</v>
      </c>
      <c r="AG261" s="200">
        <v>14593</v>
      </c>
      <c r="AH261" s="200">
        <v>15091</v>
      </c>
      <c r="AI261" s="200">
        <v>15617</v>
      </c>
      <c r="AJ261" s="200">
        <v>16090</v>
      </c>
      <c r="AK261" s="200">
        <v>16476</v>
      </c>
      <c r="AL261" s="200">
        <v>16855</v>
      </c>
      <c r="AM261" s="200">
        <v>17255</v>
      </c>
      <c r="AN261" s="200">
        <v>17674</v>
      </c>
      <c r="AO261" s="200">
        <v>18120</v>
      </c>
      <c r="AP261" s="200">
        <v>18591</v>
      </c>
      <c r="AQ261" s="200">
        <v>19079</v>
      </c>
      <c r="AR261" s="200">
        <v>19586</v>
      </c>
      <c r="AS261" s="200">
        <v>20104</v>
      </c>
      <c r="AT261" s="200">
        <v>20657</v>
      </c>
      <c r="AU261" s="200">
        <v>21288</v>
      </c>
      <c r="AV261" s="200">
        <v>21982</v>
      </c>
      <c r="AW261" s="200">
        <v>22715</v>
      </c>
      <c r="AX261" s="200">
        <v>23497</v>
      </c>
      <c r="AY261" s="200">
        <v>24323</v>
      </c>
      <c r="AZ261" s="200">
        <v>25191</v>
      </c>
      <c r="BA261" s="200">
        <v>26115</v>
      </c>
      <c r="BB261" s="200">
        <v>27044</v>
      </c>
      <c r="BC261" s="200">
        <v>27556</v>
      </c>
      <c r="BD261" s="200">
        <v>27962</v>
      </c>
      <c r="BE261" s="200">
        <v>28421</v>
      </c>
      <c r="BF261" s="200">
        <v>28657</v>
      </c>
      <c r="BG261" s="200">
        <v>28971</v>
      </c>
      <c r="BH261" s="200">
        <v>29366</v>
      </c>
      <c r="BI261" s="200">
        <v>29739</v>
      </c>
      <c r="BJ261" s="200">
        <v>30060</v>
      </c>
      <c r="BK261" s="200">
        <v>30335</v>
      </c>
      <c r="BL261" s="200">
        <v>30610</v>
      </c>
      <c r="BM261" s="200">
        <v>30910</v>
      </c>
      <c r="BN261" s="200">
        <v>31122</v>
      </c>
      <c r="BO261" s="200">
        <v>31305</v>
      </c>
    </row>
    <row r="262" spans="1:68" x14ac:dyDescent="0.2">
      <c r="A262" s="200" t="s">
        <v>639</v>
      </c>
      <c r="B262" s="200" t="s">
        <v>640</v>
      </c>
      <c r="C262" s="200" t="s">
        <v>168</v>
      </c>
      <c r="D262" s="200" t="s">
        <v>169</v>
      </c>
      <c r="E262" s="200">
        <v>32500</v>
      </c>
      <c r="F262" s="200">
        <v>34300</v>
      </c>
      <c r="G262" s="200">
        <v>35000</v>
      </c>
      <c r="H262" s="200">
        <v>39800</v>
      </c>
      <c r="I262" s="200">
        <v>40800</v>
      </c>
      <c r="J262" s="200">
        <v>43500</v>
      </c>
      <c r="K262" s="200">
        <v>46200</v>
      </c>
      <c r="L262" s="200">
        <v>49100</v>
      </c>
      <c r="M262" s="200">
        <v>55700</v>
      </c>
      <c r="N262" s="200">
        <v>60300</v>
      </c>
      <c r="O262" s="200">
        <v>63476</v>
      </c>
      <c r="P262" s="200">
        <v>70937</v>
      </c>
      <c r="Q262" s="200">
        <v>76319</v>
      </c>
      <c r="R262" s="200">
        <v>84121</v>
      </c>
      <c r="S262" s="200">
        <v>89941</v>
      </c>
      <c r="T262" s="200">
        <v>94484</v>
      </c>
      <c r="U262" s="200">
        <v>96166</v>
      </c>
      <c r="V262" s="200">
        <v>93203</v>
      </c>
      <c r="W262" s="200">
        <v>95929</v>
      </c>
      <c r="X262" s="200">
        <v>96183</v>
      </c>
      <c r="Y262" s="200">
        <v>99636</v>
      </c>
      <c r="Z262" s="200">
        <v>99853</v>
      </c>
      <c r="AA262" s="200">
        <v>100068</v>
      </c>
      <c r="AB262" s="200">
        <v>100348</v>
      </c>
      <c r="AC262" s="200">
        <v>100600</v>
      </c>
      <c r="AD262" s="200">
        <v>100760</v>
      </c>
      <c r="AE262" s="200">
        <v>100842</v>
      </c>
      <c r="AF262" s="200">
        <v>100901</v>
      </c>
      <c r="AG262" s="200">
        <v>100952</v>
      </c>
      <c r="AH262" s="200">
        <v>101041</v>
      </c>
      <c r="AI262" s="200">
        <v>103963</v>
      </c>
      <c r="AJ262" s="200">
        <v>104807</v>
      </c>
      <c r="AK262" s="200">
        <v>105712</v>
      </c>
      <c r="AL262" s="200">
        <v>106578</v>
      </c>
      <c r="AM262" s="200">
        <v>107318</v>
      </c>
      <c r="AN262" s="200">
        <v>107818</v>
      </c>
      <c r="AO262" s="200">
        <v>108095</v>
      </c>
      <c r="AP262" s="200">
        <v>108357</v>
      </c>
      <c r="AQ262" s="200">
        <v>108537</v>
      </c>
      <c r="AR262" s="200">
        <v>108599</v>
      </c>
      <c r="AS262" s="200">
        <v>108642</v>
      </c>
      <c r="AT262" s="200">
        <v>108549</v>
      </c>
      <c r="AU262" s="200">
        <v>108509</v>
      </c>
      <c r="AV262" s="200">
        <v>108505</v>
      </c>
      <c r="AW262" s="200">
        <v>108466</v>
      </c>
      <c r="AX262" s="200">
        <v>108453</v>
      </c>
      <c r="AY262" s="200">
        <v>108369</v>
      </c>
      <c r="AZ262" s="200">
        <v>108337</v>
      </c>
      <c r="BA262" s="200">
        <v>108397</v>
      </c>
      <c r="BB262" s="200">
        <v>108404</v>
      </c>
      <c r="BC262" s="200">
        <v>108357</v>
      </c>
      <c r="BD262" s="200">
        <v>108290</v>
      </c>
      <c r="BE262" s="200">
        <v>108188</v>
      </c>
      <c r="BF262" s="200">
        <v>108041</v>
      </c>
      <c r="BG262" s="200">
        <v>107882</v>
      </c>
      <c r="BH262" s="200">
        <v>107712</v>
      </c>
      <c r="BI262" s="200">
        <v>107516</v>
      </c>
      <c r="BJ262" s="200">
        <v>107281</v>
      </c>
      <c r="BK262" s="200">
        <v>107001</v>
      </c>
      <c r="BL262" s="200">
        <v>106669</v>
      </c>
      <c r="BM262" s="200">
        <v>106290</v>
      </c>
      <c r="BN262" s="200">
        <v>105870</v>
      </c>
      <c r="BO262" s="200">
        <v>105413</v>
      </c>
    </row>
    <row r="263" spans="1:68" x14ac:dyDescent="0.2">
      <c r="A263" s="200" t="s">
        <v>641</v>
      </c>
      <c r="B263" s="200" t="s">
        <v>642</v>
      </c>
      <c r="C263" s="200" t="s">
        <v>168</v>
      </c>
      <c r="D263" s="200" t="s">
        <v>169</v>
      </c>
      <c r="E263" s="200">
        <v>32718461</v>
      </c>
      <c r="F263" s="200">
        <v>33621982</v>
      </c>
      <c r="G263" s="200">
        <v>34533889</v>
      </c>
      <c r="H263" s="200">
        <v>35526727</v>
      </c>
      <c r="I263" s="200">
        <v>36509166</v>
      </c>
      <c r="J263" s="200">
        <v>37466077</v>
      </c>
      <c r="K263" s="200">
        <v>38388210</v>
      </c>
      <c r="L263" s="200">
        <v>39282564</v>
      </c>
      <c r="M263" s="200">
        <v>40145287</v>
      </c>
      <c r="N263" s="200">
        <v>41015865</v>
      </c>
      <c r="O263" s="200">
        <v>41928849</v>
      </c>
      <c r="P263" s="200">
        <v>42916624</v>
      </c>
      <c r="Q263" s="200">
        <v>43906019</v>
      </c>
      <c r="R263" s="200">
        <v>44891281</v>
      </c>
      <c r="S263" s="200">
        <v>45898698</v>
      </c>
      <c r="T263" s="200">
        <v>46969616</v>
      </c>
      <c r="U263" s="200">
        <v>48163573</v>
      </c>
      <c r="V263" s="200">
        <v>49418150</v>
      </c>
      <c r="W263" s="200">
        <v>50701458</v>
      </c>
      <c r="X263" s="200">
        <v>51831389</v>
      </c>
      <c r="Y263" s="200">
        <v>52968270</v>
      </c>
      <c r="Z263" s="200">
        <v>54280394</v>
      </c>
      <c r="AA263" s="200">
        <v>55632153</v>
      </c>
      <c r="AB263" s="200">
        <v>57011444</v>
      </c>
      <c r="AC263" s="200">
        <v>58406863</v>
      </c>
      <c r="AD263" s="200">
        <v>59811313</v>
      </c>
      <c r="AE263" s="200">
        <v>61221107</v>
      </c>
      <c r="AF263" s="200">
        <v>62630787</v>
      </c>
      <c r="AG263" s="200">
        <v>64037514</v>
      </c>
      <c r="AH263" s="200">
        <v>65466361</v>
      </c>
      <c r="AI263" s="200">
        <v>66912613</v>
      </c>
      <c r="AJ263" s="200">
        <v>68358820</v>
      </c>
      <c r="AK263" s="200">
        <v>69788747</v>
      </c>
      <c r="AL263" s="200">
        <v>71176405</v>
      </c>
      <c r="AM263" s="200">
        <v>72501087</v>
      </c>
      <c r="AN263" s="200">
        <v>73759110</v>
      </c>
      <c r="AO263" s="200">
        <v>74946448</v>
      </c>
      <c r="AP263" s="200">
        <v>76058603</v>
      </c>
      <c r="AQ263" s="200">
        <v>77128424</v>
      </c>
      <c r="AR263" s="200">
        <v>78123713</v>
      </c>
      <c r="AS263" s="200">
        <v>79001142</v>
      </c>
      <c r="AT263" s="200">
        <v>79817777</v>
      </c>
      <c r="AU263" s="200">
        <v>80642308</v>
      </c>
      <c r="AV263" s="200">
        <v>81475825</v>
      </c>
      <c r="AW263" s="200">
        <v>82311227</v>
      </c>
      <c r="AX263" s="200">
        <v>83142095</v>
      </c>
      <c r="AY263" s="200">
        <v>83951800</v>
      </c>
      <c r="AZ263" s="200">
        <v>84762269</v>
      </c>
      <c r="BA263" s="200">
        <v>85597241</v>
      </c>
      <c r="BB263" s="200">
        <v>86482923</v>
      </c>
      <c r="BC263" s="200">
        <v>87411012</v>
      </c>
      <c r="BD263" s="200">
        <v>88349117</v>
      </c>
      <c r="BE263" s="200">
        <v>89301326</v>
      </c>
      <c r="BF263" s="200">
        <v>90267739</v>
      </c>
      <c r="BG263" s="200">
        <v>91235504</v>
      </c>
      <c r="BH263" s="200">
        <v>92191398</v>
      </c>
      <c r="BI263" s="200">
        <v>93126529</v>
      </c>
      <c r="BJ263" s="200">
        <v>94033048</v>
      </c>
      <c r="BK263" s="200">
        <v>94914330</v>
      </c>
      <c r="BL263" s="200">
        <v>95776716</v>
      </c>
      <c r="BM263" s="200">
        <v>96648685</v>
      </c>
      <c r="BN263" s="200">
        <v>97468029</v>
      </c>
      <c r="BO263" s="200">
        <v>98186856</v>
      </c>
    </row>
    <row r="264" spans="1:68" x14ac:dyDescent="0.2">
      <c r="A264" s="200" t="s">
        <v>643</v>
      </c>
      <c r="B264" s="200" t="s">
        <v>644</v>
      </c>
      <c r="C264" s="200" t="s">
        <v>168</v>
      </c>
      <c r="D264" s="200" t="s">
        <v>169</v>
      </c>
      <c r="E264" s="200">
        <v>64608</v>
      </c>
      <c r="F264" s="200">
        <v>66462</v>
      </c>
      <c r="G264" s="200">
        <v>68391</v>
      </c>
      <c r="H264" s="200">
        <v>70400</v>
      </c>
      <c r="I264" s="200">
        <v>72493</v>
      </c>
      <c r="J264" s="200">
        <v>74677</v>
      </c>
      <c r="K264" s="200">
        <v>76945</v>
      </c>
      <c r="L264" s="200">
        <v>79311</v>
      </c>
      <c r="M264" s="200">
        <v>81782</v>
      </c>
      <c r="N264" s="200">
        <v>84350</v>
      </c>
      <c r="O264" s="200">
        <v>87019</v>
      </c>
      <c r="P264" s="200">
        <v>89796</v>
      </c>
      <c r="Q264" s="200">
        <v>92687</v>
      </c>
      <c r="R264" s="200">
        <v>95687</v>
      </c>
      <c r="S264" s="200">
        <v>98790</v>
      </c>
      <c r="T264" s="200">
        <v>102010</v>
      </c>
      <c r="U264" s="200">
        <v>105341</v>
      </c>
      <c r="V264" s="200">
        <v>108769</v>
      </c>
      <c r="W264" s="200">
        <v>112185</v>
      </c>
      <c r="X264" s="200">
        <v>115344</v>
      </c>
      <c r="Y264" s="200">
        <v>118156</v>
      </c>
      <c r="Z264" s="200">
        <v>120887</v>
      </c>
      <c r="AA264" s="200">
        <v>123748</v>
      </c>
      <c r="AB264" s="200">
        <v>126743</v>
      </c>
      <c r="AC264" s="200">
        <v>129873</v>
      </c>
      <c r="AD264" s="200">
        <v>133119</v>
      </c>
      <c r="AE264" s="200">
        <v>136488</v>
      </c>
      <c r="AF264" s="200">
        <v>139956</v>
      </c>
      <c r="AG264" s="200">
        <v>143528</v>
      </c>
      <c r="AH264" s="200">
        <v>147181</v>
      </c>
      <c r="AI264" s="200">
        <v>150882</v>
      </c>
      <c r="AJ264" s="200">
        <v>154678</v>
      </c>
      <c r="AK264" s="200">
        <v>158577</v>
      </c>
      <c r="AL264" s="200">
        <v>162548</v>
      </c>
      <c r="AM264" s="200">
        <v>166560</v>
      </c>
      <c r="AN264" s="200">
        <v>170612</v>
      </c>
      <c r="AO264" s="200">
        <v>174714</v>
      </c>
      <c r="AP264" s="200">
        <v>178871</v>
      </c>
      <c r="AQ264" s="200">
        <v>183088</v>
      </c>
      <c r="AR264" s="200">
        <v>187432</v>
      </c>
      <c r="AS264" s="200">
        <v>192074</v>
      </c>
      <c r="AT264" s="200">
        <v>197034</v>
      </c>
      <c r="AU264" s="200">
        <v>202125</v>
      </c>
      <c r="AV264" s="200">
        <v>207258</v>
      </c>
      <c r="AW264" s="200">
        <v>212422</v>
      </c>
      <c r="AX264" s="200">
        <v>217632</v>
      </c>
      <c r="AY264" s="200">
        <v>222923</v>
      </c>
      <c r="AZ264" s="200">
        <v>228345</v>
      </c>
      <c r="BA264" s="200">
        <v>233952</v>
      </c>
      <c r="BB264" s="200">
        <v>239689</v>
      </c>
      <c r="BC264" s="200">
        <v>245453</v>
      </c>
      <c r="BD264" s="200">
        <v>251294</v>
      </c>
      <c r="BE264" s="200">
        <v>257313</v>
      </c>
      <c r="BF264" s="200">
        <v>263534</v>
      </c>
      <c r="BG264" s="200">
        <v>269927</v>
      </c>
      <c r="BH264" s="200">
        <v>276438</v>
      </c>
      <c r="BI264" s="200">
        <v>283218</v>
      </c>
      <c r="BJ264" s="200">
        <v>290239</v>
      </c>
      <c r="BK264" s="200">
        <v>297298</v>
      </c>
      <c r="BL264" s="200">
        <v>304404</v>
      </c>
      <c r="BM264" s="200">
        <v>311685</v>
      </c>
      <c r="BN264" s="200">
        <v>319137</v>
      </c>
      <c r="BO264" s="200">
        <v>326740</v>
      </c>
    </row>
    <row r="265" spans="1:68" x14ac:dyDescent="0.2">
      <c r="A265" s="200" t="s">
        <v>645</v>
      </c>
      <c r="B265" s="200" t="s">
        <v>646</v>
      </c>
      <c r="C265" s="200" t="s">
        <v>168</v>
      </c>
      <c r="D265" s="200" t="s">
        <v>169</v>
      </c>
      <c r="E265" s="200">
        <v>3031474234</v>
      </c>
      <c r="F265" s="200">
        <v>3072421801</v>
      </c>
      <c r="G265" s="200">
        <v>3126849612</v>
      </c>
      <c r="H265" s="200">
        <v>3193428894</v>
      </c>
      <c r="I265" s="200">
        <v>3260441925</v>
      </c>
      <c r="J265" s="200">
        <v>3328209022</v>
      </c>
      <c r="K265" s="200">
        <v>3398480280</v>
      </c>
      <c r="L265" s="200">
        <v>3468370526</v>
      </c>
      <c r="M265" s="200">
        <v>3540164023</v>
      </c>
      <c r="N265" s="200">
        <v>3614572835</v>
      </c>
      <c r="O265" s="200">
        <v>3690209960</v>
      </c>
      <c r="P265" s="200">
        <v>3767930001</v>
      </c>
      <c r="Q265" s="200">
        <v>3843607574</v>
      </c>
      <c r="R265" s="200">
        <v>3920017410</v>
      </c>
      <c r="S265" s="200">
        <v>3995888368</v>
      </c>
      <c r="T265" s="200">
        <v>4070022249</v>
      </c>
      <c r="U265" s="200">
        <v>4143091942</v>
      </c>
      <c r="V265" s="200">
        <v>4215826364</v>
      </c>
      <c r="W265" s="200">
        <v>4289795862</v>
      </c>
      <c r="X265" s="200">
        <v>4365742277</v>
      </c>
      <c r="Y265" s="200">
        <v>4442348279</v>
      </c>
      <c r="Z265" s="200">
        <v>4520917350</v>
      </c>
      <c r="AA265" s="200">
        <v>4602701335</v>
      </c>
      <c r="AB265" s="200">
        <v>4684875627</v>
      </c>
      <c r="AC265" s="200">
        <v>4766640881</v>
      </c>
      <c r="AD265" s="200">
        <v>4850076923</v>
      </c>
      <c r="AE265" s="200">
        <v>4936006502</v>
      </c>
      <c r="AF265" s="200">
        <v>5024289346</v>
      </c>
      <c r="AG265" s="200">
        <v>5113387878</v>
      </c>
      <c r="AH265" s="200">
        <v>5202582534</v>
      </c>
      <c r="AI265" s="200">
        <v>5293395467</v>
      </c>
      <c r="AJ265" s="200">
        <v>5382536929</v>
      </c>
      <c r="AK265" s="200">
        <v>5470164577</v>
      </c>
      <c r="AL265" s="200">
        <v>5556623321</v>
      </c>
      <c r="AM265" s="200">
        <v>5642046034</v>
      </c>
      <c r="AN265" s="200">
        <v>5726736488</v>
      </c>
      <c r="AO265" s="200">
        <v>5811580202</v>
      </c>
      <c r="AP265" s="200">
        <v>5896055962</v>
      </c>
      <c r="AQ265" s="200">
        <v>5979726559</v>
      </c>
      <c r="AR265" s="200">
        <v>6062288850</v>
      </c>
      <c r="AS265" s="200">
        <v>6144321462</v>
      </c>
      <c r="AT265" s="200">
        <v>6226348086</v>
      </c>
      <c r="AU265" s="200">
        <v>6308140970</v>
      </c>
      <c r="AV265" s="200">
        <v>6389462496</v>
      </c>
      <c r="AW265" s="200">
        <v>6470924346</v>
      </c>
      <c r="AX265" s="200">
        <v>6552700448</v>
      </c>
      <c r="AY265" s="200">
        <v>6635110367</v>
      </c>
      <c r="AZ265" s="200">
        <v>6717878341</v>
      </c>
      <c r="BA265" s="200">
        <v>6801710019</v>
      </c>
      <c r="BB265" s="200">
        <v>6885849785</v>
      </c>
      <c r="BC265" s="200">
        <v>6970038720</v>
      </c>
      <c r="BD265" s="200">
        <v>7053994597</v>
      </c>
      <c r="BE265" s="200">
        <v>7141487869</v>
      </c>
      <c r="BF265" s="200">
        <v>7229731581</v>
      </c>
      <c r="BG265" s="200">
        <v>7317970484</v>
      </c>
      <c r="BH265" s="200">
        <v>7405277863</v>
      </c>
      <c r="BI265" s="200">
        <v>7492156881</v>
      </c>
      <c r="BJ265" s="200">
        <v>7578220703</v>
      </c>
      <c r="BK265" s="200">
        <v>7661776612</v>
      </c>
      <c r="BL265" s="200">
        <v>7742682218</v>
      </c>
      <c r="BM265" s="200">
        <v>7820963775</v>
      </c>
      <c r="BN265" s="200">
        <v>7888161297</v>
      </c>
      <c r="BO265" s="200">
        <v>7951149546</v>
      </c>
      <c r="BP265" s="207">
        <v>8024997028</v>
      </c>
    </row>
    <row r="266" spans="1:68" x14ac:dyDescent="0.2">
      <c r="A266" s="200" t="s">
        <v>647</v>
      </c>
      <c r="B266" s="200" t="s">
        <v>648</v>
      </c>
      <c r="C266" s="200" t="s">
        <v>168</v>
      </c>
      <c r="D266" s="200" t="s">
        <v>169</v>
      </c>
      <c r="E266" s="200">
        <v>113335</v>
      </c>
      <c r="F266" s="200">
        <v>116820</v>
      </c>
      <c r="G266" s="200">
        <v>120163</v>
      </c>
      <c r="H266" s="200">
        <v>123416</v>
      </c>
      <c r="I266" s="200">
        <v>126582</v>
      </c>
      <c r="J266" s="200">
        <v>129789</v>
      </c>
      <c r="K266" s="200">
        <v>132976</v>
      </c>
      <c r="L266" s="200">
        <v>135752</v>
      </c>
      <c r="M266" s="200">
        <v>138154</v>
      </c>
      <c r="N266" s="200">
        <v>140457</v>
      </c>
      <c r="O266" s="200">
        <v>142771</v>
      </c>
      <c r="P266" s="200">
        <v>145064</v>
      </c>
      <c r="Q266" s="200">
        <v>147332</v>
      </c>
      <c r="R266" s="200">
        <v>149587</v>
      </c>
      <c r="S266" s="200">
        <v>152240</v>
      </c>
      <c r="T266" s="200">
        <v>155263</v>
      </c>
      <c r="U266" s="200">
        <v>158136</v>
      </c>
      <c r="V266" s="200">
        <v>160362</v>
      </c>
      <c r="W266" s="200">
        <v>161988</v>
      </c>
      <c r="X266" s="200">
        <v>163489</v>
      </c>
      <c r="Y266" s="200">
        <v>164905</v>
      </c>
      <c r="Z266" s="200">
        <v>166190</v>
      </c>
      <c r="AA266" s="200">
        <v>166885</v>
      </c>
      <c r="AB266" s="200">
        <v>166944</v>
      </c>
      <c r="AC266" s="200">
        <v>166779</v>
      </c>
      <c r="AD266" s="200">
        <v>166517</v>
      </c>
      <c r="AE266" s="200">
        <v>166365</v>
      </c>
      <c r="AF266" s="200">
        <v>166773</v>
      </c>
      <c r="AG266" s="200">
        <v>167452</v>
      </c>
      <c r="AH266" s="200">
        <v>167886</v>
      </c>
      <c r="AI266" s="200">
        <v>168186</v>
      </c>
      <c r="AJ266" s="200">
        <v>168701</v>
      </c>
      <c r="AK266" s="200">
        <v>169799</v>
      </c>
      <c r="AL266" s="200">
        <v>171362</v>
      </c>
      <c r="AM266" s="200">
        <v>173107</v>
      </c>
      <c r="AN266" s="200">
        <v>174902</v>
      </c>
      <c r="AO266" s="200">
        <v>176713</v>
      </c>
      <c r="AP266" s="200">
        <v>178543</v>
      </c>
      <c r="AQ266" s="200">
        <v>180385</v>
      </c>
      <c r="AR266" s="200">
        <v>182211</v>
      </c>
      <c r="AS266" s="200">
        <v>184008</v>
      </c>
      <c r="AT266" s="200">
        <v>185530</v>
      </c>
      <c r="AU266" s="200">
        <v>186630</v>
      </c>
      <c r="AV266" s="200">
        <v>187440</v>
      </c>
      <c r="AW266" s="200">
        <v>188073</v>
      </c>
      <c r="AX266" s="200">
        <v>188626</v>
      </c>
      <c r="AY266" s="200">
        <v>189379</v>
      </c>
      <c r="AZ266" s="200">
        <v>190478</v>
      </c>
      <c r="BA266" s="200">
        <v>191787</v>
      </c>
      <c r="BB266" s="200">
        <v>193176</v>
      </c>
      <c r="BC266" s="200">
        <v>194672</v>
      </c>
      <c r="BD266" s="200">
        <v>196351</v>
      </c>
      <c r="BE266" s="200">
        <v>198124</v>
      </c>
      <c r="BF266" s="200">
        <v>199939</v>
      </c>
      <c r="BG266" s="200">
        <v>201757</v>
      </c>
      <c r="BH266" s="200">
        <v>203571</v>
      </c>
      <c r="BI266" s="200">
        <v>205544</v>
      </c>
      <c r="BJ266" s="200">
        <v>207630</v>
      </c>
      <c r="BK266" s="200">
        <v>209701</v>
      </c>
      <c r="BL266" s="200">
        <v>211905</v>
      </c>
      <c r="BM266" s="200">
        <v>214929</v>
      </c>
      <c r="BN266" s="200">
        <v>218764</v>
      </c>
      <c r="BO266" s="200">
        <v>222382</v>
      </c>
    </row>
    <row r="267" spans="1:68" x14ac:dyDescent="0.2">
      <c r="A267" s="200" t="s">
        <v>649</v>
      </c>
      <c r="B267" s="200" t="s">
        <v>650</v>
      </c>
      <c r="C267" s="200" t="s">
        <v>168</v>
      </c>
      <c r="D267" s="200" t="s">
        <v>169</v>
      </c>
      <c r="E267" s="200">
        <v>947000</v>
      </c>
      <c r="F267" s="200">
        <v>966000</v>
      </c>
      <c r="G267" s="200">
        <v>994000</v>
      </c>
      <c r="H267" s="200">
        <v>1022000</v>
      </c>
      <c r="I267" s="200">
        <v>1050000</v>
      </c>
      <c r="J267" s="200">
        <v>1078000</v>
      </c>
      <c r="K267" s="200">
        <v>1106000</v>
      </c>
      <c r="L267" s="200">
        <v>1135000</v>
      </c>
      <c r="M267" s="200">
        <v>1163000</v>
      </c>
      <c r="N267" s="200">
        <v>1191000</v>
      </c>
      <c r="O267" s="200">
        <v>1219000</v>
      </c>
      <c r="P267" s="200">
        <v>1247000</v>
      </c>
      <c r="Q267" s="200">
        <v>1278000</v>
      </c>
      <c r="R267" s="200">
        <v>1308000</v>
      </c>
      <c r="S267" s="200">
        <v>1339000</v>
      </c>
      <c r="T267" s="200">
        <v>1369000</v>
      </c>
      <c r="U267" s="200">
        <v>1400000</v>
      </c>
      <c r="V267" s="200">
        <v>1430000</v>
      </c>
      <c r="W267" s="200">
        <v>1460000</v>
      </c>
      <c r="X267" s="200">
        <v>1491000</v>
      </c>
      <c r="Y267" s="200">
        <v>1521000</v>
      </c>
      <c r="Z267" s="200">
        <v>1552000</v>
      </c>
      <c r="AA267" s="200">
        <v>1582000</v>
      </c>
      <c r="AB267" s="200">
        <v>1614000</v>
      </c>
      <c r="AC267" s="200">
        <v>1647000</v>
      </c>
      <c r="AD267" s="200">
        <v>1682000</v>
      </c>
      <c r="AE267" s="200">
        <v>1717000</v>
      </c>
      <c r="AF267" s="200">
        <v>1753000</v>
      </c>
      <c r="AG267" s="200">
        <v>1791000</v>
      </c>
      <c r="AH267" s="200">
        <v>1827000</v>
      </c>
      <c r="AI267" s="200">
        <v>1862000</v>
      </c>
      <c r="AJ267" s="200">
        <v>1898000</v>
      </c>
      <c r="AK267" s="200">
        <v>1932000</v>
      </c>
      <c r="AL267" s="200">
        <v>1965000</v>
      </c>
      <c r="AM267" s="200">
        <v>1997000</v>
      </c>
      <c r="AN267" s="200">
        <v>2029000</v>
      </c>
      <c r="AO267" s="200">
        <v>2059000</v>
      </c>
      <c r="AP267" s="200">
        <v>2086000</v>
      </c>
      <c r="AQ267" s="200">
        <v>1966000</v>
      </c>
      <c r="AR267" s="200">
        <v>1762000</v>
      </c>
      <c r="AS267" s="200">
        <v>1700000</v>
      </c>
      <c r="AT267" s="200">
        <v>1701154</v>
      </c>
      <c r="AU267" s="200">
        <v>1702310</v>
      </c>
      <c r="AV267" s="200">
        <v>1703466</v>
      </c>
      <c r="AW267" s="200">
        <v>1704622</v>
      </c>
      <c r="AX267" s="200">
        <v>1705780</v>
      </c>
      <c r="AY267" s="200">
        <v>1719536</v>
      </c>
      <c r="AZ267" s="200">
        <v>1733404</v>
      </c>
      <c r="BA267" s="200">
        <v>1747383</v>
      </c>
      <c r="BB267" s="200">
        <v>1761474</v>
      </c>
      <c r="BC267" s="200">
        <v>1775680</v>
      </c>
      <c r="BD267" s="200">
        <v>1791000</v>
      </c>
      <c r="BE267" s="200">
        <v>1807106</v>
      </c>
      <c r="BF267" s="200">
        <v>1818117</v>
      </c>
      <c r="BG267" s="200">
        <v>1812771</v>
      </c>
      <c r="BH267" s="200">
        <v>1788196</v>
      </c>
      <c r="BI267" s="200">
        <v>1777557</v>
      </c>
      <c r="BJ267" s="200">
        <v>1791003</v>
      </c>
      <c r="BK267" s="200">
        <v>1797085</v>
      </c>
      <c r="BL267" s="200">
        <v>1788878</v>
      </c>
      <c r="BM267" s="200">
        <v>1790133</v>
      </c>
      <c r="BN267" s="200">
        <v>1786038</v>
      </c>
      <c r="BO267" s="200">
        <v>1761985</v>
      </c>
    </row>
    <row r="268" spans="1:68" x14ac:dyDescent="0.2">
      <c r="A268" s="200" t="s">
        <v>651</v>
      </c>
      <c r="B268" s="200" t="s">
        <v>652</v>
      </c>
      <c r="C268" s="200" t="s">
        <v>168</v>
      </c>
      <c r="D268" s="200" t="s">
        <v>169</v>
      </c>
      <c r="E268" s="200">
        <v>5542459</v>
      </c>
      <c r="F268" s="200">
        <v>5646668</v>
      </c>
      <c r="G268" s="200">
        <v>5753386</v>
      </c>
      <c r="H268" s="200">
        <v>5860197</v>
      </c>
      <c r="I268" s="200">
        <v>5973803</v>
      </c>
      <c r="J268" s="200">
        <v>6097298</v>
      </c>
      <c r="K268" s="200">
        <v>6228430</v>
      </c>
      <c r="L268" s="200">
        <v>6368014</v>
      </c>
      <c r="M268" s="200">
        <v>6515904</v>
      </c>
      <c r="N268" s="200">
        <v>6673981</v>
      </c>
      <c r="O268" s="200">
        <v>6843607</v>
      </c>
      <c r="P268" s="200">
        <v>7024196</v>
      </c>
      <c r="Q268" s="200">
        <v>7215835</v>
      </c>
      <c r="R268" s="200">
        <v>7417736</v>
      </c>
      <c r="S268" s="200">
        <v>7630190</v>
      </c>
      <c r="T268" s="200">
        <v>7855657</v>
      </c>
      <c r="U268" s="200">
        <v>8094985</v>
      </c>
      <c r="V268" s="200">
        <v>8348182</v>
      </c>
      <c r="W268" s="200">
        <v>8615301</v>
      </c>
      <c r="X268" s="200">
        <v>8899922</v>
      </c>
      <c r="Y268" s="200">
        <v>9204938</v>
      </c>
      <c r="Z268" s="200">
        <v>9529105</v>
      </c>
      <c r="AA268" s="200">
        <v>9872292</v>
      </c>
      <c r="AB268" s="200">
        <v>10237391</v>
      </c>
      <c r="AC268" s="200">
        <v>10625687</v>
      </c>
      <c r="AD268" s="200">
        <v>11036918</v>
      </c>
      <c r="AE268" s="200">
        <v>11465444</v>
      </c>
      <c r="AF268" s="200">
        <v>11915563</v>
      </c>
      <c r="AG268" s="200">
        <v>12387238</v>
      </c>
      <c r="AH268" s="200">
        <v>12872362</v>
      </c>
      <c r="AI268" s="200">
        <v>13375121</v>
      </c>
      <c r="AJ268" s="200">
        <v>13895851</v>
      </c>
      <c r="AK268" s="200">
        <v>14433771</v>
      </c>
      <c r="AL268" s="200">
        <v>14988047</v>
      </c>
      <c r="AM268" s="200">
        <v>15553171</v>
      </c>
      <c r="AN268" s="200">
        <v>16103339</v>
      </c>
      <c r="AO268" s="200">
        <v>16614326</v>
      </c>
      <c r="AP268" s="200">
        <v>17108681</v>
      </c>
      <c r="AQ268" s="200">
        <v>17608133</v>
      </c>
      <c r="AR268" s="200">
        <v>18114552</v>
      </c>
      <c r="AS268" s="200">
        <v>18628700</v>
      </c>
      <c r="AT268" s="200">
        <v>19143457</v>
      </c>
      <c r="AU268" s="200">
        <v>19660653</v>
      </c>
      <c r="AV268" s="200">
        <v>20188799</v>
      </c>
      <c r="AW268" s="200">
        <v>20733406</v>
      </c>
      <c r="AX268" s="200">
        <v>21320671</v>
      </c>
      <c r="AY268" s="200">
        <v>21966298</v>
      </c>
      <c r="AZ268" s="200">
        <v>22641538</v>
      </c>
      <c r="BA268" s="200">
        <v>23329004</v>
      </c>
      <c r="BB268" s="200">
        <v>24029589</v>
      </c>
      <c r="BC268" s="200">
        <v>24743946</v>
      </c>
      <c r="BD268" s="200">
        <v>25475610</v>
      </c>
      <c r="BE268" s="200">
        <v>26223391</v>
      </c>
      <c r="BF268" s="200">
        <v>26984002</v>
      </c>
      <c r="BG268" s="200">
        <v>27753304</v>
      </c>
      <c r="BH268" s="200">
        <v>28516545</v>
      </c>
      <c r="BI268" s="200">
        <v>29274002</v>
      </c>
      <c r="BJ268" s="200">
        <v>30034389</v>
      </c>
      <c r="BK268" s="200">
        <v>30790513</v>
      </c>
      <c r="BL268" s="200">
        <v>31546691</v>
      </c>
      <c r="BM268" s="200">
        <v>32284046</v>
      </c>
      <c r="BN268" s="200">
        <v>32981641</v>
      </c>
      <c r="BO268" s="200">
        <v>33696614</v>
      </c>
    </row>
    <row r="269" spans="1:68" x14ac:dyDescent="0.2">
      <c r="A269" s="200" t="s">
        <v>653</v>
      </c>
      <c r="B269" s="200" t="s">
        <v>654</v>
      </c>
      <c r="C269" s="200" t="s">
        <v>168</v>
      </c>
      <c r="D269" s="200" t="s">
        <v>169</v>
      </c>
      <c r="E269" s="200">
        <v>16520441</v>
      </c>
      <c r="F269" s="200">
        <v>16989464</v>
      </c>
      <c r="G269" s="200">
        <v>17503133</v>
      </c>
      <c r="H269" s="200">
        <v>18042215</v>
      </c>
      <c r="I269" s="200">
        <v>18603097</v>
      </c>
      <c r="J269" s="200">
        <v>19187194</v>
      </c>
      <c r="K269" s="200">
        <v>19789771</v>
      </c>
      <c r="L269" s="200">
        <v>20410677</v>
      </c>
      <c r="M269" s="200">
        <v>21050540</v>
      </c>
      <c r="N269" s="200">
        <v>21704214</v>
      </c>
      <c r="O269" s="200">
        <v>22368306</v>
      </c>
      <c r="P269" s="200">
        <v>23031441</v>
      </c>
      <c r="Q269" s="200">
        <v>23698507</v>
      </c>
      <c r="R269" s="200">
        <v>24382513</v>
      </c>
      <c r="S269" s="200">
        <v>25077016</v>
      </c>
      <c r="T269" s="200">
        <v>25777964</v>
      </c>
      <c r="U269" s="200">
        <v>26480300</v>
      </c>
      <c r="V269" s="200">
        <v>27199838</v>
      </c>
      <c r="W269" s="200">
        <v>27943445</v>
      </c>
      <c r="X269" s="200">
        <v>28697014</v>
      </c>
      <c r="Y269" s="200">
        <v>29463549</v>
      </c>
      <c r="Z269" s="200">
        <v>30232561</v>
      </c>
      <c r="AA269" s="200">
        <v>31022417</v>
      </c>
      <c r="AB269" s="200">
        <v>31865176</v>
      </c>
      <c r="AC269" s="200">
        <v>32768207</v>
      </c>
      <c r="AD269" s="200">
        <v>33752964</v>
      </c>
      <c r="AE269" s="200">
        <v>34877834</v>
      </c>
      <c r="AF269" s="200">
        <v>36119333</v>
      </c>
      <c r="AG269" s="200">
        <v>37393853</v>
      </c>
      <c r="AH269" s="200">
        <v>38668684</v>
      </c>
      <c r="AI269" s="200">
        <v>39877570</v>
      </c>
      <c r="AJ269" s="200">
        <v>40910959</v>
      </c>
      <c r="AK269" s="200">
        <v>41760755</v>
      </c>
      <c r="AL269" s="200">
        <v>42525440</v>
      </c>
      <c r="AM269" s="200">
        <v>43267982</v>
      </c>
      <c r="AN269" s="200">
        <v>43986084</v>
      </c>
      <c r="AO269" s="200">
        <v>44661603</v>
      </c>
      <c r="AP269" s="200">
        <v>45285048</v>
      </c>
      <c r="AQ269" s="200">
        <v>45852166</v>
      </c>
      <c r="AR269" s="200">
        <v>46364681</v>
      </c>
      <c r="AS269" s="200">
        <v>46813266</v>
      </c>
      <c r="AT269" s="200">
        <v>47229714</v>
      </c>
      <c r="AU269" s="200">
        <v>47661514</v>
      </c>
      <c r="AV269" s="200">
        <v>48104048</v>
      </c>
      <c r="AW269" s="200">
        <v>48556071</v>
      </c>
      <c r="AX269" s="200">
        <v>49017147</v>
      </c>
      <c r="AY269" s="200">
        <v>49491756</v>
      </c>
      <c r="AZ269" s="200">
        <v>49996094</v>
      </c>
      <c r="BA269" s="200">
        <v>50565812</v>
      </c>
      <c r="BB269" s="200">
        <v>51170779</v>
      </c>
      <c r="BC269" s="200">
        <v>51784921</v>
      </c>
      <c r="BD269" s="200">
        <v>52443325</v>
      </c>
      <c r="BE269" s="200">
        <v>53145033</v>
      </c>
      <c r="BF269" s="200">
        <v>53873616</v>
      </c>
      <c r="BG269" s="200">
        <v>54729551</v>
      </c>
      <c r="BH269" s="200">
        <v>55876504</v>
      </c>
      <c r="BI269" s="200">
        <v>56422274</v>
      </c>
      <c r="BJ269" s="200">
        <v>56641209</v>
      </c>
      <c r="BK269" s="200">
        <v>57339635</v>
      </c>
      <c r="BL269" s="200">
        <v>58087055</v>
      </c>
      <c r="BM269" s="200">
        <v>58801927</v>
      </c>
      <c r="BN269" s="200">
        <v>59392255</v>
      </c>
      <c r="BO269" s="200">
        <v>59893885</v>
      </c>
    </row>
    <row r="270" spans="1:68" x14ac:dyDescent="0.2">
      <c r="A270" s="200" t="s">
        <v>655</v>
      </c>
      <c r="B270" s="200" t="s">
        <v>656</v>
      </c>
      <c r="C270" s="200" t="s">
        <v>168</v>
      </c>
      <c r="D270" s="200" t="s">
        <v>169</v>
      </c>
      <c r="E270" s="200">
        <v>3119430</v>
      </c>
      <c r="F270" s="200">
        <v>3219451</v>
      </c>
      <c r="G270" s="200">
        <v>3323427</v>
      </c>
      <c r="H270" s="200">
        <v>3431381</v>
      </c>
      <c r="I270" s="200">
        <v>3542764</v>
      </c>
      <c r="J270" s="200">
        <v>3658024</v>
      </c>
      <c r="K270" s="200">
        <v>3777680</v>
      </c>
      <c r="L270" s="200">
        <v>3901288</v>
      </c>
      <c r="M270" s="200">
        <v>4029173</v>
      </c>
      <c r="N270" s="200">
        <v>4159007</v>
      </c>
      <c r="O270" s="200">
        <v>4281671</v>
      </c>
      <c r="P270" s="200">
        <v>4399919</v>
      </c>
      <c r="Q270" s="200">
        <v>4523581</v>
      </c>
      <c r="R270" s="200">
        <v>4653289</v>
      </c>
      <c r="S270" s="200">
        <v>4789038</v>
      </c>
      <c r="T270" s="200">
        <v>4931249</v>
      </c>
      <c r="U270" s="200">
        <v>5079672</v>
      </c>
      <c r="V270" s="200">
        <v>5233292</v>
      </c>
      <c r="W270" s="200">
        <v>5391355</v>
      </c>
      <c r="X270" s="200">
        <v>5553462</v>
      </c>
      <c r="Y270" s="200">
        <v>5720438</v>
      </c>
      <c r="Z270" s="200">
        <v>5897481</v>
      </c>
      <c r="AA270" s="200">
        <v>6090818</v>
      </c>
      <c r="AB270" s="200">
        <v>6291070</v>
      </c>
      <c r="AC270" s="200">
        <v>6488072</v>
      </c>
      <c r="AD270" s="200">
        <v>6686449</v>
      </c>
      <c r="AE270" s="200">
        <v>6890967</v>
      </c>
      <c r="AF270" s="200">
        <v>7095185</v>
      </c>
      <c r="AG270" s="200">
        <v>7294325</v>
      </c>
      <c r="AH270" s="200">
        <v>7491275</v>
      </c>
      <c r="AI270" s="200">
        <v>7686401</v>
      </c>
      <c r="AJ270" s="200">
        <v>7880466</v>
      </c>
      <c r="AK270" s="200">
        <v>8074337</v>
      </c>
      <c r="AL270" s="200">
        <v>8270917</v>
      </c>
      <c r="AM270" s="200">
        <v>8474216</v>
      </c>
      <c r="AN270" s="200">
        <v>8684135</v>
      </c>
      <c r="AO270" s="200">
        <v>8902019</v>
      </c>
      <c r="AP270" s="200">
        <v>9133156</v>
      </c>
      <c r="AQ270" s="200">
        <v>9372430</v>
      </c>
      <c r="AR270" s="200">
        <v>9621238</v>
      </c>
      <c r="AS270" s="200">
        <v>9891136</v>
      </c>
      <c r="AT270" s="200">
        <v>10191964</v>
      </c>
      <c r="AU270" s="200">
        <v>10508294</v>
      </c>
      <c r="AV270" s="200">
        <v>10837973</v>
      </c>
      <c r="AW270" s="200">
        <v>11188040</v>
      </c>
      <c r="AX270" s="200">
        <v>11564870</v>
      </c>
      <c r="AY270" s="200">
        <v>11971567</v>
      </c>
      <c r="AZ270" s="200">
        <v>12402073</v>
      </c>
      <c r="BA270" s="200">
        <v>12852966</v>
      </c>
      <c r="BB270" s="200">
        <v>13318087</v>
      </c>
      <c r="BC270" s="200">
        <v>13792086</v>
      </c>
      <c r="BD270" s="200">
        <v>14265814</v>
      </c>
      <c r="BE270" s="200">
        <v>14744658</v>
      </c>
      <c r="BF270" s="200">
        <v>15234976</v>
      </c>
      <c r="BG270" s="200">
        <v>15737793</v>
      </c>
      <c r="BH270" s="200">
        <v>16248230</v>
      </c>
      <c r="BI270" s="200">
        <v>16767761</v>
      </c>
      <c r="BJ270" s="200">
        <v>17298054</v>
      </c>
      <c r="BK270" s="200">
        <v>17835893</v>
      </c>
      <c r="BL270" s="200">
        <v>18380477</v>
      </c>
      <c r="BM270" s="200">
        <v>18927715</v>
      </c>
      <c r="BN270" s="200">
        <v>19473125</v>
      </c>
      <c r="BO270" s="200">
        <v>20017675</v>
      </c>
    </row>
    <row r="271" spans="1:68" x14ac:dyDescent="0.2">
      <c r="A271" s="200" t="s">
        <v>657</v>
      </c>
      <c r="B271" s="200" t="s">
        <v>658</v>
      </c>
      <c r="C271" s="200" t="s">
        <v>168</v>
      </c>
      <c r="D271" s="200" t="s">
        <v>169</v>
      </c>
      <c r="E271" s="200">
        <v>3806310</v>
      </c>
      <c r="F271" s="200">
        <v>3925952</v>
      </c>
      <c r="G271" s="200">
        <v>4049778</v>
      </c>
      <c r="H271" s="200">
        <v>4177931</v>
      </c>
      <c r="I271" s="200">
        <v>4310332</v>
      </c>
      <c r="J271" s="200">
        <v>4447149</v>
      </c>
      <c r="K271" s="200">
        <v>4588529</v>
      </c>
      <c r="L271" s="200">
        <v>4734694</v>
      </c>
      <c r="M271" s="200">
        <v>4886347</v>
      </c>
      <c r="N271" s="200">
        <v>5044163</v>
      </c>
      <c r="O271" s="200">
        <v>5202918</v>
      </c>
      <c r="P271" s="200">
        <v>5363423</v>
      </c>
      <c r="Q271" s="200">
        <v>5532842</v>
      </c>
      <c r="R271" s="200">
        <v>5712712</v>
      </c>
      <c r="S271" s="200">
        <v>5903530</v>
      </c>
      <c r="T271" s="200">
        <v>6097083</v>
      </c>
      <c r="U271" s="200">
        <v>6288387</v>
      </c>
      <c r="V271" s="200">
        <v>6453044</v>
      </c>
      <c r="W271" s="200">
        <v>6549349</v>
      </c>
      <c r="X271" s="200">
        <v>6655833</v>
      </c>
      <c r="Y271" s="200">
        <v>7049926</v>
      </c>
      <c r="Z271" s="200">
        <v>7506526</v>
      </c>
      <c r="AA271" s="200">
        <v>7803855</v>
      </c>
      <c r="AB271" s="200">
        <v>8106356</v>
      </c>
      <c r="AC271" s="200">
        <v>8398567</v>
      </c>
      <c r="AD271" s="200">
        <v>8690515</v>
      </c>
      <c r="AE271" s="200">
        <v>8983044</v>
      </c>
      <c r="AF271" s="200">
        <v>9277488</v>
      </c>
      <c r="AG271" s="200">
        <v>9568739</v>
      </c>
      <c r="AH271" s="200">
        <v>9846346</v>
      </c>
      <c r="AI271" s="200">
        <v>10113893</v>
      </c>
      <c r="AJ271" s="200">
        <v>10377815</v>
      </c>
      <c r="AK271" s="200">
        <v>10641501</v>
      </c>
      <c r="AL271" s="200">
        <v>10794918</v>
      </c>
      <c r="AM271" s="200">
        <v>10858594</v>
      </c>
      <c r="AN271" s="200">
        <v>10994041</v>
      </c>
      <c r="AO271" s="200">
        <v>11178171</v>
      </c>
      <c r="AP271" s="200">
        <v>11362401</v>
      </c>
      <c r="AQ271" s="200">
        <v>11548364</v>
      </c>
      <c r="AR271" s="200">
        <v>11716454</v>
      </c>
      <c r="AS271" s="200">
        <v>11834676</v>
      </c>
      <c r="AT271" s="200">
        <v>11910978</v>
      </c>
      <c r="AU271" s="200">
        <v>11984644</v>
      </c>
      <c r="AV271" s="200">
        <v>12075828</v>
      </c>
      <c r="AW271" s="200">
        <v>12160881</v>
      </c>
      <c r="AX271" s="200">
        <v>12224753</v>
      </c>
      <c r="AY271" s="200">
        <v>12330490</v>
      </c>
      <c r="AZ271" s="200">
        <v>12450568</v>
      </c>
      <c r="BA271" s="200">
        <v>12550347</v>
      </c>
      <c r="BB271" s="200">
        <v>12679810</v>
      </c>
      <c r="BC271" s="200">
        <v>12839771</v>
      </c>
      <c r="BD271" s="200">
        <v>13025785</v>
      </c>
      <c r="BE271" s="200">
        <v>13265331</v>
      </c>
      <c r="BF271" s="200">
        <v>13555422</v>
      </c>
      <c r="BG271" s="200">
        <v>13855753</v>
      </c>
      <c r="BH271" s="200">
        <v>14154937</v>
      </c>
      <c r="BI271" s="200">
        <v>14452704</v>
      </c>
      <c r="BJ271" s="200">
        <v>14751101</v>
      </c>
      <c r="BK271" s="200">
        <v>15052184</v>
      </c>
      <c r="BL271" s="200">
        <v>15354608</v>
      </c>
      <c r="BM271" s="200">
        <v>15669666</v>
      </c>
      <c r="BN271" s="200">
        <v>15993524</v>
      </c>
      <c r="BO271" s="200">
        <v>16320537</v>
      </c>
    </row>
  </sheetData>
  <hyperlinks>
    <hyperlink ref="A3" r:id="rId1" display="downloaded on 17 July 2018 from https://data.worldbank.org/indicator/SP.POP.TOTL" xr:uid="{00000000-0004-0000-0D00-000000000000}"/>
    <hyperlink ref="A1" r:id="rId2" xr:uid="{00000000-0004-0000-0D00-000001000000}"/>
  </hyperlinks>
  <pageMargins left="0.7" right="0.7" top="0.75" bottom="0.75" header="0.3" footer="0.3"/>
  <pageSetup paperSize="9" orientation="portrait" verticalDpi="0"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rgb="FFC00000"/>
  </sheetPr>
  <dimension ref="A1:G2161"/>
  <sheetViews>
    <sheetView workbookViewId="0">
      <selection activeCell="A1741" sqref="A1:A1048576"/>
    </sheetView>
  </sheetViews>
  <sheetFormatPr defaultColWidth="18.28515625" defaultRowHeight="12.75" x14ac:dyDescent="0.2"/>
  <cols>
    <col min="1" max="4" width="18.28515625" style="208"/>
    <col min="5" max="5" width="18.28515625" style="66"/>
    <col min="6" max="6" width="18.28515625" style="209"/>
    <col min="7" max="7" width="18.28515625" style="66"/>
    <col min="8" max="16384" width="18.28515625" style="208"/>
  </cols>
  <sheetData>
    <row r="1" spans="1:7" x14ac:dyDescent="0.2">
      <c r="A1" s="208" t="s">
        <v>743</v>
      </c>
      <c r="B1" s="208" t="s">
        <v>744</v>
      </c>
      <c r="C1" s="208" t="s">
        <v>745</v>
      </c>
      <c r="D1" s="208" t="s">
        <v>746</v>
      </c>
      <c r="E1" s="208" t="s">
        <v>747</v>
      </c>
      <c r="F1" s="209" t="s">
        <v>748</v>
      </c>
      <c r="G1" s="208" t="s">
        <v>749</v>
      </c>
    </row>
    <row r="2" spans="1:7" s="3" customFormat="1" hidden="1" x14ac:dyDescent="0.2">
      <c r="A2" s="3" t="s">
        <v>88</v>
      </c>
      <c r="B2" s="4" t="s">
        <v>705</v>
      </c>
      <c r="C2" s="4" t="s">
        <v>68</v>
      </c>
      <c r="D2" s="4" t="s">
        <v>60</v>
      </c>
      <c r="E2" s="4" t="s">
        <v>706</v>
      </c>
      <c r="F2" s="6">
        <v>1479870.426</v>
      </c>
      <c r="G2" s="4" t="s">
        <v>707</v>
      </c>
    </row>
    <row r="3" spans="1:7" s="3" customFormat="1" hidden="1" x14ac:dyDescent="0.2">
      <c r="A3" s="3" t="s">
        <v>87</v>
      </c>
      <c r="B3" s="4" t="s">
        <v>705</v>
      </c>
      <c r="C3" s="4" t="s">
        <v>68</v>
      </c>
      <c r="D3" s="4" t="s">
        <v>60</v>
      </c>
      <c r="E3" s="4" t="s">
        <v>706</v>
      </c>
      <c r="F3" s="6">
        <v>1459062.4790000001</v>
      </c>
      <c r="G3" s="4" t="s">
        <v>707</v>
      </c>
    </row>
    <row r="4" spans="1:7" s="3" customFormat="1" hidden="1" x14ac:dyDescent="0.2">
      <c r="A4" s="3" t="s">
        <v>86</v>
      </c>
      <c r="B4" s="4" t="s">
        <v>705</v>
      </c>
      <c r="C4" s="4" t="s">
        <v>68</v>
      </c>
      <c r="D4" s="4" t="s">
        <v>60</v>
      </c>
      <c r="E4" s="4" t="s">
        <v>706</v>
      </c>
      <c r="F4" s="6">
        <v>1469372.8929999999</v>
      </c>
      <c r="G4" s="4" t="s">
        <v>707</v>
      </c>
    </row>
    <row r="5" spans="1:7" s="3" customFormat="1" hidden="1" x14ac:dyDescent="0.2">
      <c r="A5" s="3" t="s">
        <v>85</v>
      </c>
      <c r="B5" s="4" t="s">
        <v>705</v>
      </c>
      <c r="C5" s="4" t="s">
        <v>68</v>
      </c>
      <c r="D5" s="4" t="s">
        <v>60</v>
      </c>
      <c r="E5" s="4" t="s">
        <v>706</v>
      </c>
      <c r="F5" s="6">
        <v>1353374.4280000001</v>
      </c>
      <c r="G5" s="4" t="s">
        <v>707</v>
      </c>
    </row>
    <row r="6" spans="1:7" s="3" customFormat="1" hidden="1" x14ac:dyDescent="0.2">
      <c r="A6" s="3" t="s">
        <v>84</v>
      </c>
      <c r="B6" s="4" t="s">
        <v>705</v>
      </c>
      <c r="C6" s="4" t="s">
        <v>68</v>
      </c>
      <c r="D6" s="4" t="s">
        <v>60</v>
      </c>
      <c r="E6" s="4" t="s">
        <v>706</v>
      </c>
      <c r="F6" s="6">
        <v>1538542.0759999999</v>
      </c>
      <c r="G6" s="4" t="s">
        <v>707</v>
      </c>
    </row>
    <row r="7" spans="1:7" s="3" customFormat="1" hidden="1" x14ac:dyDescent="0.2">
      <c r="A7" s="3" t="s">
        <v>83</v>
      </c>
      <c r="B7" s="4" t="s">
        <v>705</v>
      </c>
      <c r="C7" s="4" t="s">
        <v>68</v>
      </c>
      <c r="D7" s="4" t="s">
        <v>60</v>
      </c>
      <c r="E7" s="4" t="s">
        <v>706</v>
      </c>
      <c r="F7" s="6">
        <v>1488245.578</v>
      </c>
      <c r="G7" s="4" t="s">
        <v>707</v>
      </c>
    </row>
    <row r="8" spans="1:7" s="3" customFormat="1" hidden="1" x14ac:dyDescent="0.2">
      <c r="A8" s="3" t="s">
        <v>82</v>
      </c>
      <c r="B8" s="4" t="s">
        <v>705</v>
      </c>
      <c r="C8" s="4" t="s">
        <v>68</v>
      </c>
      <c r="D8" s="4" t="s">
        <v>60</v>
      </c>
      <c r="E8" s="4" t="s">
        <v>706</v>
      </c>
      <c r="F8" s="6">
        <v>1409017.878</v>
      </c>
      <c r="G8" s="4" t="s">
        <v>707</v>
      </c>
    </row>
    <row r="9" spans="1:7" s="3" customFormat="1" hidden="1" x14ac:dyDescent="0.2">
      <c r="A9" s="3" t="s">
        <v>81</v>
      </c>
      <c r="B9" s="4" t="s">
        <v>705</v>
      </c>
      <c r="C9" s="4" t="s">
        <v>68</v>
      </c>
      <c r="D9" s="4" t="s">
        <v>60</v>
      </c>
      <c r="E9" s="4" t="s">
        <v>706</v>
      </c>
      <c r="F9" s="6">
        <v>1452229.5109999999</v>
      </c>
      <c r="G9" s="4" t="s">
        <v>707</v>
      </c>
    </row>
    <row r="10" spans="1:7" s="3" customFormat="1" hidden="1" x14ac:dyDescent="0.2">
      <c r="A10" s="3" t="s">
        <v>80</v>
      </c>
      <c r="B10" s="4" t="s">
        <v>705</v>
      </c>
      <c r="C10" s="4" t="s">
        <v>68</v>
      </c>
      <c r="D10" s="4" t="s">
        <v>60</v>
      </c>
      <c r="E10" s="4" t="s">
        <v>706</v>
      </c>
      <c r="F10" s="6">
        <v>1492712.3230000001</v>
      </c>
      <c r="G10" s="4" t="s">
        <v>139</v>
      </c>
    </row>
    <row r="11" spans="1:7" s="3" customFormat="1" hidden="1" x14ac:dyDescent="0.2">
      <c r="A11" s="3" t="s">
        <v>79</v>
      </c>
      <c r="B11" s="4" t="s">
        <v>705</v>
      </c>
      <c r="C11" s="4" t="s">
        <v>68</v>
      </c>
      <c r="D11" s="4" t="s">
        <v>60</v>
      </c>
      <c r="E11" s="4" t="s">
        <v>706</v>
      </c>
      <c r="F11" s="6">
        <v>1465838.13</v>
      </c>
      <c r="G11" s="4" t="s">
        <v>139</v>
      </c>
    </row>
    <row r="12" spans="1:7" s="3" customFormat="1" hidden="1" x14ac:dyDescent="0.2">
      <c r="A12" s="3" t="s">
        <v>78</v>
      </c>
      <c r="B12" s="4" t="s">
        <v>705</v>
      </c>
      <c r="C12" s="4" t="s">
        <v>68</v>
      </c>
      <c r="D12" s="4" t="s">
        <v>60</v>
      </c>
      <c r="E12" s="4" t="s">
        <v>706</v>
      </c>
      <c r="F12" s="6">
        <v>1439036.4790000001</v>
      </c>
      <c r="G12" s="4" t="s">
        <v>139</v>
      </c>
    </row>
    <row r="13" spans="1:7" s="3" customFormat="1" hidden="1" x14ac:dyDescent="0.2">
      <c r="A13" s="3" t="s">
        <v>77</v>
      </c>
      <c r="B13" s="4" t="s">
        <v>705</v>
      </c>
      <c r="C13" s="4" t="s">
        <v>68</v>
      </c>
      <c r="D13" s="4" t="s">
        <v>60</v>
      </c>
      <c r="E13" s="4" t="s">
        <v>706</v>
      </c>
      <c r="F13" s="6">
        <v>1500818.716</v>
      </c>
      <c r="G13" s="4" t="s">
        <v>139</v>
      </c>
    </row>
    <row r="14" spans="1:7" s="3" customFormat="1" hidden="1" x14ac:dyDescent="0.2">
      <c r="A14" s="3" t="s">
        <v>76</v>
      </c>
      <c r="B14" s="4" t="s">
        <v>705</v>
      </c>
      <c r="C14" s="4" t="s">
        <v>68</v>
      </c>
      <c r="D14" s="4" t="s">
        <v>60</v>
      </c>
      <c r="E14" s="4" t="s">
        <v>706</v>
      </c>
      <c r="F14" s="6">
        <v>1433531.5179999999</v>
      </c>
      <c r="G14" s="4" t="s">
        <v>139</v>
      </c>
    </row>
    <row r="15" spans="1:7" s="3" customFormat="1" hidden="1" x14ac:dyDescent="0.2">
      <c r="A15" s="3" t="s">
        <v>75</v>
      </c>
      <c r="B15" s="4" t="s">
        <v>705</v>
      </c>
      <c r="C15" s="4" t="s">
        <v>68</v>
      </c>
      <c r="D15" s="4" t="s">
        <v>60</v>
      </c>
      <c r="E15" s="4" t="s">
        <v>706</v>
      </c>
      <c r="F15" s="6">
        <v>1484006.949</v>
      </c>
      <c r="G15" s="4" t="s">
        <v>139</v>
      </c>
    </row>
    <row r="16" spans="1:7" s="3" customFormat="1" hidden="1" x14ac:dyDescent="0.2">
      <c r="A16" s="3" t="s">
        <v>74</v>
      </c>
      <c r="B16" s="4" t="s">
        <v>705</v>
      </c>
      <c r="C16" s="4" t="s">
        <v>68</v>
      </c>
      <c r="D16" s="4" t="s">
        <v>60</v>
      </c>
      <c r="E16" s="4" t="s">
        <v>706</v>
      </c>
      <c r="F16" s="6">
        <v>1580930.18</v>
      </c>
      <c r="G16" s="4" t="s">
        <v>139</v>
      </c>
    </row>
    <row r="17" spans="1:7" s="3" customFormat="1" hidden="1" x14ac:dyDescent="0.2">
      <c r="A17" s="3" t="s">
        <v>73</v>
      </c>
      <c r="B17" s="4" t="s">
        <v>705</v>
      </c>
      <c r="C17" s="4" t="s">
        <v>68</v>
      </c>
      <c r="D17" s="4" t="s">
        <v>60</v>
      </c>
      <c r="E17" s="4" t="s">
        <v>706</v>
      </c>
      <c r="F17" s="6">
        <v>1475003.9129999999</v>
      </c>
      <c r="G17" s="4" t="s">
        <v>139</v>
      </c>
    </row>
    <row r="18" spans="1:7" s="3" customFormat="1" hidden="1" x14ac:dyDescent="0.2">
      <c r="A18" s="3" t="s">
        <v>72</v>
      </c>
      <c r="B18" s="4" t="s">
        <v>705</v>
      </c>
      <c r="C18" s="4" t="s">
        <v>68</v>
      </c>
      <c r="D18" s="4" t="s">
        <v>60</v>
      </c>
      <c r="E18" s="4" t="s">
        <v>706</v>
      </c>
      <c r="F18" s="6">
        <v>1494603.8659999999</v>
      </c>
      <c r="G18" s="4" t="s">
        <v>139</v>
      </c>
    </row>
    <row r="19" spans="1:7" s="3" customFormat="1" hidden="1" x14ac:dyDescent="0.2">
      <c r="A19" s="3" t="s">
        <v>71</v>
      </c>
      <c r="B19" s="4" t="s">
        <v>705</v>
      </c>
      <c r="C19" s="4" t="s">
        <v>68</v>
      </c>
      <c r="D19" s="4" t="s">
        <v>60</v>
      </c>
      <c r="E19" s="4" t="s">
        <v>706</v>
      </c>
      <c r="F19" s="6">
        <v>1546924.6769999999</v>
      </c>
      <c r="G19" s="4" t="s">
        <v>139</v>
      </c>
    </row>
    <row r="20" spans="1:7" s="3" customFormat="1" hidden="1" x14ac:dyDescent="0.2">
      <c r="A20" s="3" t="s">
        <v>70</v>
      </c>
      <c r="B20" s="4" t="s">
        <v>705</v>
      </c>
      <c r="C20" s="4" t="s">
        <v>68</v>
      </c>
      <c r="D20" s="4" t="s">
        <v>60</v>
      </c>
      <c r="E20" s="4" t="s">
        <v>706</v>
      </c>
      <c r="F20" s="6">
        <v>1476629.44</v>
      </c>
      <c r="G20" s="4" t="s">
        <v>139</v>
      </c>
    </row>
    <row r="21" spans="1:7" s="3" customFormat="1" hidden="1" x14ac:dyDescent="0.2">
      <c r="A21" s="3" t="s">
        <v>702</v>
      </c>
      <c r="B21" s="4" t="s">
        <v>705</v>
      </c>
      <c r="C21" s="4" t="s">
        <v>68</v>
      </c>
      <c r="D21" s="4" t="s">
        <v>60</v>
      </c>
      <c r="E21" s="4" t="s">
        <v>706</v>
      </c>
      <c r="F21" s="6">
        <v>1514432.236</v>
      </c>
      <c r="G21" s="4" t="s">
        <v>139</v>
      </c>
    </row>
    <row r="22" spans="1:7" s="3" customFormat="1" hidden="1" x14ac:dyDescent="0.2">
      <c r="A22" s="3" t="s">
        <v>731</v>
      </c>
      <c r="B22" s="4" t="s">
        <v>705</v>
      </c>
      <c r="C22" s="4" t="s">
        <v>68</v>
      </c>
      <c r="D22" s="4" t="s">
        <v>60</v>
      </c>
      <c r="E22" s="4" t="s">
        <v>706</v>
      </c>
      <c r="F22" s="6">
        <v>1513306.835</v>
      </c>
      <c r="G22" s="4" t="s">
        <v>139</v>
      </c>
    </row>
    <row r="23" spans="1:7" s="3" customFormat="1" hidden="1" x14ac:dyDescent="0.2">
      <c r="A23" s="3" t="s">
        <v>739</v>
      </c>
      <c r="B23" s="4" t="s">
        <v>705</v>
      </c>
      <c r="C23" s="4" t="s">
        <v>68</v>
      </c>
      <c r="D23" s="4" t="s">
        <v>60</v>
      </c>
      <c r="E23" s="4" t="s">
        <v>706</v>
      </c>
      <c r="F23" s="6">
        <v>1560014.811</v>
      </c>
      <c r="G23" s="4" t="s">
        <v>139</v>
      </c>
    </row>
    <row r="24" spans="1:7" s="3" customFormat="1" hidden="1" x14ac:dyDescent="0.2">
      <c r="A24" s="3" t="s">
        <v>750</v>
      </c>
      <c r="B24" s="4" t="s">
        <v>705</v>
      </c>
      <c r="C24" s="4" t="s">
        <v>68</v>
      </c>
      <c r="D24" s="4" t="s">
        <v>60</v>
      </c>
      <c r="E24" s="4" t="s">
        <v>706</v>
      </c>
      <c r="F24" s="6">
        <v>1442183.281</v>
      </c>
      <c r="G24" s="4" t="s">
        <v>139</v>
      </c>
    </row>
    <row r="25" spans="1:7" s="3" customFormat="1" hidden="1" x14ac:dyDescent="0.2">
      <c r="A25" s="3" t="s">
        <v>754</v>
      </c>
      <c r="B25" s="4" t="s">
        <v>705</v>
      </c>
      <c r="C25" s="4" t="s">
        <v>68</v>
      </c>
      <c r="D25" s="4" t="s">
        <v>60</v>
      </c>
      <c r="E25" s="4" t="s">
        <v>706</v>
      </c>
      <c r="F25" s="6">
        <v>1432333.31</v>
      </c>
      <c r="G25" s="4" t="s">
        <v>707</v>
      </c>
    </row>
    <row r="26" spans="1:7" s="3" customFormat="1" hidden="1" x14ac:dyDescent="0.2">
      <c r="A26" s="3" t="s">
        <v>88</v>
      </c>
      <c r="B26" s="4" t="s">
        <v>705</v>
      </c>
      <c r="C26" s="4" t="s">
        <v>68</v>
      </c>
      <c r="D26" s="4" t="s">
        <v>60</v>
      </c>
      <c r="E26" s="4" t="s">
        <v>708</v>
      </c>
      <c r="F26" s="6">
        <v>3.45</v>
      </c>
      <c r="G26" s="4" t="s">
        <v>707</v>
      </c>
    </row>
    <row r="27" spans="1:7" s="3" customFormat="1" hidden="1" x14ac:dyDescent="0.2">
      <c r="A27" s="3" t="s">
        <v>87</v>
      </c>
      <c r="B27" s="4" t="s">
        <v>705</v>
      </c>
      <c r="C27" s="4" t="s">
        <v>68</v>
      </c>
      <c r="D27" s="4" t="s">
        <v>60</v>
      </c>
      <c r="E27" s="4" t="s">
        <v>708</v>
      </c>
      <c r="F27" s="6">
        <v>3.3969999999999998</v>
      </c>
      <c r="G27" s="4" t="s">
        <v>707</v>
      </c>
    </row>
    <row r="28" spans="1:7" s="3" customFormat="1" hidden="1" x14ac:dyDescent="0.2">
      <c r="A28" s="3" t="s">
        <v>86</v>
      </c>
      <c r="B28" s="4" t="s">
        <v>705</v>
      </c>
      <c r="C28" s="4" t="s">
        <v>68</v>
      </c>
      <c r="D28" s="4" t="s">
        <v>60</v>
      </c>
      <c r="E28" s="4" t="s">
        <v>708</v>
      </c>
      <c r="F28" s="6">
        <v>3.4140000000000001</v>
      </c>
      <c r="G28" s="4" t="s">
        <v>707</v>
      </c>
    </row>
    <row r="29" spans="1:7" s="3" customFormat="1" hidden="1" x14ac:dyDescent="0.2">
      <c r="A29" s="3" t="s">
        <v>85</v>
      </c>
      <c r="B29" s="4" t="s">
        <v>705</v>
      </c>
      <c r="C29" s="4" t="s">
        <v>68</v>
      </c>
      <c r="D29" s="4" t="s">
        <v>60</v>
      </c>
      <c r="E29" s="4" t="s">
        <v>708</v>
      </c>
      <c r="F29" s="6">
        <v>3.133</v>
      </c>
      <c r="G29" s="4" t="s">
        <v>707</v>
      </c>
    </row>
    <row r="30" spans="1:7" s="3" customFormat="1" hidden="1" x14ac:dyDescent="0.2">
      <c r="A30" s="3" t="s">
        <v>84</v>
      </c>
      <c r="B30" s="4" t="s">
        <v>705</v>
      </c>
      <c r="C30" s="4" t="s">
        <v>68</v>
      </c>
      <c r="D30" s="4" t="s">
        <v>60</v>
      </c>
      <c r="E30" s="4" t="s">
        <v>708</v>
      </c>
      <c r="F30" s="6">
        <v>3.548</v>
      </c>
      <c r="G30" s="4" t="s">
        <v>707</v>
      </c>
    </row>
    <row r="31" spans="1:7" s="3" customFormat="1" hidden="1" x14ac:dyDescent="0.2">
      <c r="A31" s="3" t="s">
        <v>83</v>
      </c>
      <c r="B31" s="4" t="s">
        <v>705</v>
      </c>
      <c r="C31" s="4" t="s">
        <v>68</v>
      </c>
      <c r="D31" s="4" t="s">
        <v>60</v>
      </c>
      <c r="E31" s="4" t="s">
        <v>708</v>
      </c>
      <c r="F31" s="6">
        <v>3.42</v>
      </c>
      <c r="G31" s="4" t="s">
        <v>707</v>
      </c>
    </row>
    <row r="32" spans="1:7" s="3" customFormat="1" hidden="1" x14ac:dyDescent="0.2">
      <c r="A32" s="3" t="s">
        <v>82</v>
      </c>
      <c r="B32" s="4" t="s">
        <v>705</v>
      </c>
      <c r="C32" s="4" t="s">
        <v>68</v>
      </c>
      <c r="D32" s="4" t="s">
        <v>60</v>
      </c>
      <c r="E32" s="4" t="s">
        <v>708</v>
      </c>
      <c r="F32" s="6">
        <v>3.2280000000000002</v>
      </c>
      <c r="G32" s="4" t="s">
        <v>707</v>
      </c>
    </row>
    <row r="33" spans="1:7" s="3" customFormat="1" hidden="1" x14ac:dyDescent="0.2">
      <c r="A33" s="3" t="s">
        <v>81</v>
      </c>
      <c r="B33" s="4" t="s">
        <v>705</v>
      </c>
      <c r="C33" s="4" t="s">
        <v>68</v>
      </c>
      <c r="D33" s="4" t="s">
        <v>60</v>
      </c>
      <c r="E33" s="4" t="s">
        <v>708</v>
      </c>
      <c r="F33" s="6">
        <v>3.3159999999999998</v>
      </c>
      <c r="G33" s="4" t="s">
        <v>707</v>
      </c>
    </row>
    <row r="34" spans="1:7" s="3" customFormat="1" hidden="1" x14ac:dyDescent="0.2">
      <c r="A34" s="3" t="s">
        <v>80</v>
      </c>
      <c r="B34" s="4" t="s">
        <v>705</v>
      </c>
      <c r="C34" s="4" t="s">
        <v>68</v>
      </c>
      <c r="D34" s="4" t="s">
        <v>60</v>
      </c>
      <c r="E34" s="4" t="s">
        <v>708</v>
      </c>
      <c r="F34" s="6">
        <v>3.3969999999999998</v>
      </c>
      <c r="G34" s="4" t="s">
        <v>139</v>
      </c>
    </row>
    <row r="35" spans="1:7" s="3" customFormat="1" hidden="1" x14ac:dyDescent="0.2">
      <c r="A35" s="3" t="s">
        <v>79</v>
      </c>
      <c r="B35" s="4" t="s">
        <v>705</v>
      </c>
      <c r="C35" s="4" t="s">
        <v>68</v>
      </c>
      <c r="D35" s="4" t="s">
        <v>60</v>
      </c>
      <c r="E35" s="4" t="s">
        <v>708</v>
      </c>
      <c r="F35" s="6">
        <v>3.3279999999999998</v>
      </c>
      <c r="G35" s="4" t="s">
        <v>139</v>
      </c>
    </row>
    <row r="36" spans="1:7" s="3" customFormat="1" hidden="1" x14ac:dyDescent="0.2">
      <c r="A36" s="3" t="s">
        <v>78</v>
      </c>
      <c r="B36" s="4" t="s">
        <v>705</v>
      </c>
      <c r="C36" s="4" t="s">
        <v>68</v>
      </c>
      <c r="D36" s="4" t="s">
        <v>60</v>
      </c>
      <c r="E36" s="4" t="s">
        <v>708</v>
      </c>
      <c r="F36" s="6">
        <v>3.2629999999999999</v>
      </c>
      <c r="G36" s="4" t="s">
        <v>139</v>
      </c>
    </row>
    <row r="37" spans="1:7" s="3" customFormat="1" hidden="1" x14ac:dyDescent="0.2">
      <c r="A37" s="3" t="s">
        <v>77</v>
      </c>
      <c r="B37" s="4" t="s">
        <v>705</v>
      </c>
      <c r="C37" s="4" t="s">
        <v>68</v>
      </c>
      <c r="D37" s="4" t="s">
        <v>60</v>
      </c>
      <c r="E37" s="4" t="s">
        <v>708</v>
      </c>
      <c r="F37" s="6">
        <v>3.4089999999999998</v>
      </c>
      <c r="G37" s="4" t="s">
        <v>139</v>
      </c>
    </row>
    <row r="38" spans="1:7" s="3" customFormat="1" hidden="1" x14ac:dyDescent="0.2">
      <c r="A38" s="3" t="s">
        <v>76</v>
      </c>
      <c r="B38" s="4" t="s">
        <v>705</v>
      </c>
      <c r="C38" s="4" t="s">
        <v>68</v>
      </c>
      <c r="D38" s="4" t="s">
        <v>60</v>
      </c>
      <c r="E38" s="4" t="s">
        <v>708</v>
      </c>
      <c r="F38" s="6">
        <v>3.2509999999999999</v>
      </c>
      <c r="G38" s="4" t="s">
        <v>139</v>
      </c>
    </row>
    <row r="39" spans="1:7" s="3" customFormat="1" hidden="1" x14ac:dyDescent="0.2">
      <c r="A39" s="3" t="s">
        <v>75</v>
      </c>
      <c r="B39" s="4" t="s">
        <v>705</v>
      </c>
      <c r="C39" s="4" t="s">
        <v>68</v>
      </c>
      <c r="D39" s="4" t="s">
        <v>60</v>
      </c>
      <c r="E39" s="4" t="s">
        <v>708</v>
      </c>
      <c r="F39" s="6">
        <v>3.3580000000000001</v>
      </c>
      <c r="G39" s="4" t="s">
        <v>139</v>
      </c>
    </row>
    <row r="40" spans="1:7" s="3" customFormat="1" hidden="1" x14ac:dyDescent="0.2">
      <c r="A40" s="3" t="s">
        <v>74</v>
      </c>
      <c r="B40" s="4" t="s">
        <v>705</v>
      </c>
      <c r="C40" s="4" t="s">
        <v>68</v>
      </c>
      <c r="D40" s="4" t="s">
        <v>60</v>
      </c>
      <c r="E40" s="4" t="s">
        <v>708</v>
      </c>
      <c r="F40" s="6">
        <v>3.5659999999999998</v>
      </c>
      <c r="G40" s="4" t="s">
        <v>139</v>
      </c>
    </row>
    <row r="41" spans="1:7" s="3" customFormat="1" hidden="1" x14ac:dyDescent="0.2">
      <c r="A41" s="3" t="s">
        <v>73</v>
      </c>
      <c r="B41" s="4" t="s">
        <v>705</v>
      </c>
      <c r="C41" s="4" t="s">
        <v>68</v>
      </c>
      <c r="D41" s="4" t="s">
        <v>60</v>
      </c>
      <c r="E41" s="4" t="s">
        <v>708</v>
      </c>
      <c r="F41" s="6">
        <v>3.32</v>
      </c>
      <c r="G41" s="4" t="s">
        <v>139</v>
      </c>
    </row>
    <row r="42" spans="1:7" s="3" customFormat="1" hidden="1" x14ac:dyDescent="0.2">
      <c r="A42" s="3" t="s">
        <v>72</v>
      </c>
      <c r="B42" s="4" t="s">
        <v>705</v>
      </c>
      <c r="C42" s="4" t="s">
        <v>68</v>
      </c>
      <c r="D42" s="4" t="s">
        <v>60</v>
      </c>
      <c r="E42" s="4" t="s">
        <v>708</v>
      </c>
      <c r="F42" s="6">
        <v>3.3570000000000002</v>
      </c>
      <c r="G42" s="4" t="s">
        <v>139</v>
      </c>
    </row>
    <row r="43" spans="1:7" s="3" customFormat="1" hidden="1" x14ac:dyDescent="0.2">
      <c r="A43" s="3" t="s">
        <v>71</v>
      </c>
      <c r="B43" s="4" t="s">
        <v>705</v>
      </c>
      <c r="C43" s="4" t="s">
        <v>68</v>
      </c>
      <c r="D43" s="4" t="s">
        <v>60</v>
      </c>
      <c r="E43" s="4" t="s">
        <v>708</v>
      </c>
      <c r="F43" s="6">
        <v>3.4689999999999999</v>
      </c>
      <c r="G43" s="4" t="s">
        <v>139</v>
      </c>
    </row>
    <row r="44" spans="1:7" s="3" customFormat="1" hidden="1" x14ac:dyDescent="0.2">
      <c r="A44" s="3" t="s">
        <v>70</v>
      </c>
      <c r="B44" s="4" t="s">
        <v>705</v>
      </c>
      <c r="C44" s="4" t="s">
        <v>68</v>
      </c>
      <c r="D44" s="4" t="s">
        <v>60</v>
      </c>
      <c r="E44" s="4" t="s">
        <v>708</v>
      </c>
      <c r="F44" s="6">
        <v>3.306</v>
      </c>
      <c r="G44" s="4" t="s">
        <v>139</v>
      </c>
    </row>
    <row r="45" spans="1:7" s="3" customFormat="1" hidden="1" x14ac:dyDescent="0.2">
      <c r="A45" s="3" t="s">
        <v>702</v>
      </c>
      <c r="B45" s="4" t="s">
        <v>705</v>
      </c>
      <c r="C45" s="4" t="s">
        <v>68</v>
      </c>
      <c r="D45" s="4" t="s">
        <v>60</v>
      </c>
      <c r="E45" s="4" t="s">
        <v>708</v>
      </c>
      <c r="F45" s="6">
        <v>3.3879999999999999</v>
      </c>
      <c r="G45" s="4" t="s">
        <v>139</v>
      </c>
    </row>
    <row r="46" spans="1:7" s="3" customFormat="1" hidden="1" x14ac:dyDescent="0.2">
      <c r="A46" s="3" t="s">
        <v>731</v>
      </c>
      <c r="B46" s="4" t="s">
        <v>705</v>
      </c>
      <c r="C46" s="4" t="s">
        <v>68</v>
      </c>
      <c r="D46" s="4" t="s">
        <v>60</v>
      </c>
      <c r="E46" s="4" t="s">
        <v>708</v>
      </c>
      <c r="F46" s="6">
        <v>3.3860000000000001</v>
      </c>
      <c r="G46" s="4" t="s">
        <v>139</v>
      </c>
    </row>
    <row r="47" spans="1:7" s="3" customFormat="1" hidden="1" x14ac:dyDescent="0.2">
      <c r="A47" s="3" t="s">
        <v>739</v>
      </c>
      <c r="B47" s="4" t="s">
        <v>705</v>
      </c>
      <c r="C47" s="4" t="s">
        <v>68</v>
      </c>
      <c r="D47" s="4" t="s">
        <v>60</v>
      </c>
      <c r="E47" s="4" t="s">
        <v>708</v>
      </c>
      <c r="F47" s="6">
        <v>3.496</v>
      </c>
      <c r="G47" s="4" t="s">
        <v>139</v>
      </c>
    </row>
    <row r="48" spans="1:7" s="3" customFormat="1" hidden="1" x14ac:dyDescent="0.2">
      <c r="A48" s="3" t="s">
        <v>750</v>
      </c>
      <c r="B48" s="4" t="s">
        <v>705</v>
      </c>
      <c r="C48" s="4" t="s">
        <v>68</v>
      </c>
      <c r="D48" s="4" t="s">
        <v>60</v>
      </c>
      <c r="E48" s="4" t="s">
        <v>708</v>
      </c>
      <c r="F48" s="6">
        <v>3.2229999999999999</v>
      </c>
      <c r="G48" s="4" t="s">
        <v>139</v>
      </c>
    </row>
    <row r="49" spans="1:7" s="3" customFormat="1" hidden="1" x14ac:dyDescent="0.2">
      <c r="A49" s="3" t="s">
        <v>754</v>
      </c>
      <c r="B49" s="4" t="s">
        <v>705</v>
      </c>
      <c r="C49" s="4" t="s">
        <v>68</v>
      </c>
      <c r="D49" s="4" t="s">
        <v>60</v>
      </c>
      <c r="E49" s="4" t="s">
        <v>708</v>
      </c>
      <c r="F49" s="6">
        <v>3.1920000000000002</v>
      </c>
      <c r="G49" s="4" t="s">
        <v>707</v>
      </c>
    </row>
    <row r="50" spans="1:7" s="3" customFormat="1" hidden="1" x14ac:dyDescent="0.2">
      <c r="A50" s="3" t="s">
        <v>88</v>
      </c>
      <c r="B50" s="4" t="s">
        <v>705</v>
      </c>
      <c r="C50" s="4" t="s">
        <v>67</v>
      </c>
      <c r="D50" s="4" t="s">
        <v>60</v>
      </c>
      <c r="E50" s="4" t="s">
        <v>706</v>
      </c>
      <c r="F50" s="6">
        <v>150988.54800000001</v>
      </c>
      <c r="G50" s="4" t="s">
        <v>139</v>
      </c>
    </row>
    <row r="51" spans="1:7" s="3" customFormat="1" hidden="1" x14ac:dyDescent="0.2">
      <c r="A51" s="3" t="s">
        <v>87</v>
      </c>
      <c r="B51" s="4" t="s">
        <v>705</v>
      </c>
      <c r="C51" s="4" t="s">
        <v>67</v>
      </c>
      <c r="D51" s="4" t="s">
        <v>60</v>
      </c>
      <c r="E51" s="4" t="s">
        <v>706</v>
      </c>
      <c r="F51" s="6">
        <v>145237.95499999999</v>
      </c>
      <c r="G51" s="4" t="s">
        <v>139</v>
      </c>
    </row>
    <row r="52" spans="1:7" s="3" customFormat="1" hidden="1" x14ac:dyDescent="0.2">
      <c r="A52" s="3" t="s">
        <v>86</v>
      </c>
      <c r="B52" s="4" t="s">
        <v>705</v>
      </c>
      <c r="C52" s="4" t="s">
        <v>67</v>
      </c>
      <c r="D52" s="4" t="s">
        <v>60</v>
      </c>
      <c r="E52" s="4" t="s">
        <v>706</v>
      </c>
      <c r="F52" s="6">
        <v>140543.33600000001</v>
      </c>
      <c r="G52" s="4" t="s">
        <v>139</v>
      </c>
    </row>
    <row r="53" spans="1:7" s="3" customFormat="1" hidden="1" x14ac:dyDescent="0.2">
      <c r="A53" s="3" t="s">
        <v>85</v>
      </c>
      <c r="B53" s="4" t="s">
        <v>705</v>
      </c>
      <c r="C53" s="4" t="s">
        <v>67</v>
      </c>
      <c r="D53" s="4" t="s">
        <v>60</v>
      </c>
      <c r="E53" s="4" t="s">
        <v>706</v>
      </c>
      <c r="F53" s="6">
        <v>138567.63200000001</v>
      </c>
      <c r="G53" s="4" t="s">
        <v>139</v>
      </c>
    </row>
    <row r="54" spans="1:7" s="3" customFormat="1" hidden="1" x14ac:dyDescent="0.2">
      <c r="A54" s="3" t="s">
        <v>84</v>
      </c>
      <c r="B54" s="4" t="s">
        <v>705</v>
      </c>
      <c r="C54" s="4" t="s">
        <v>67</v>
      </c>
      <c r="D54" s="4" t="s">
        <v>60</v>
      </c>
      <c r="E54" s="4" t="s">
        <v>706</v>
      </c>
      <c r="F54" s="6">
        <v>140459.04800000001</v>
      </c>
      <c r="G54" s="4" t="s">
        <v>139</v>
      </c>
    </row>
    <row r="55" spans="1:7" s="3" customFormat="1" hidden="1" x14ac:dyDescent="0.2">
      <c r="A55" s="3" t="s">
        <v>83</v>
      </c>
      <c r="B55" s="4" t="s">
        <v>705</v>
      </c>
      <c r="C55" s="4" t="s">
        <v>67</v>
      </c>
      <c r="D55" s="4" t="s">
        <v>60</v>
      </c>
      <c r="E55" s="4" t="s">
        <v>706</v>
      </c>
      <c r="F55" s="6">
        <v>139963.073</v>
      </c>
      <c r="G55" s="4" t="s">
        <v>139</v>
      </c>
    </row>
    <row r="56" spans="1:7" s="3" customFormat="1" hidden="1" x14ac:dyDescent="0.2">
      <c r="A56" s="3" t="s">
        <v>82</v>
      </c>
      <c r="B56" s="4" t="s">
        <v>705</v>
      </c>
      <c r="C56" s="4" t="s">
        <v>67</v>
      </c>
      <c r="D56" s="4" t="s">
        <v>60</v>
      </c>
      <c r="E56" s="4" t="s">
        <v>706</v>
      </c>
      <c r="F56" s="6">
        <v>143533.505</v>
      </c>
      <c r="G56" s="4" t="s">
        <v>139</v>
      </c>
    </row>
    <row r="57" spans="1:7" s="3" customFormat="1" hidden="1" x14ac:dyDescent="0.2">
      <c r="A57" s="3" t="s">
        <v>81</v>
      </c>
      <c r="B57" s="4" t="s">
        <v>705</v>
      </c>
      <c r="C57" s="4" t="s">
        <v>67</v>
      </c>
      <c r="D57" s="4" t="s">
        <v>60</v>
      </c>
      <c r="E57" s="4" t="s">
        <v>706</v>
      </c>
      <c r="F57" s="6">
        <v>140307.96900000001</v>
      </c>
      <c r="G57" s="4" t="s">
        <v>139</v>
      </c>
    </row>
    <row r="58" spans="1:7" s="3" customFormat="1" hidden="1" x14ac:dyDescent="0.2">
      <c r="A58" s="3" t="s">
        <v>80</v>
      </c>
      <c r="B58" s="4" t="s">
        <v>705</v>
      </c>
      <c r="C58" s="4" t="s">
        <v>67</v>
      </c>
      <c r="D58" s="4" t="s">
        <v>60</v>
      </c>
      <c r="E58" s="4" t="s">
        <v>706</v>
      </c>
      <c r="F58" s="6">
        <v>140773.351</v>
      </c>
      <c r="G58" s="4" t="s">
        <v>139</v>
      </c>
    </row>
    <row r="59" spans="1:7" s="3" customFormat="1" hidden="1" x14ac:dyDescent="0.2">
      <c r="A59" s="3" t="s">
        <v>79</v>
      </c>
      <c r="B59" s="4" t="s">
        <v>705</v>
      </c>
      <c r="C59" s="4" t="s">
        <v>67</v>
      </c>
      <c r="D59" s="4" t="s">
        <v>60</v>
      </c>
      <c r="E59" s="4" t="s">
        <v>706</v>
      </c>
      <c r="F59" s="6">
        <v>137196.571</v>
      </c>
      <c r="G59" s="4" t="s">
        <v>707</v>
      </c>
    </row>
    <row r="60" spans="1:7" s="3" customFormat="1" hidden="1" x14ac:dyDescent="0.2">
      <c r="A60" s="3" t="s">
        <v>78</v>
      </c>
      <c r="B60" s="4" t="s">
        <v>705</v>
      </c>
      <c r="C60" s="4" t="s">
        <v>67</v>
      </c>
      <c r="D60" s="4" t="s">
        <v>60</v>
      </c>
      <c r="E60" s="4" t="s">
        <v>706</v>
      </c>
      <c r="F60" s="6">
        <v>164611.283</v>
      </c>
      <c r="G60" s="4" t="s">
        <v>707</v>
      </c>
    </row>
    <row r="61" spans="1:7" s="3" customFormat="1" hidden="1" x14ac:dyDescent="0.2">
      <c r="A61" s="3" t="s">
        <v>77</v>
      </c>
      <c r="B61" s="4" t="s">
        <v>705</v>
      </c>
      <c r="C61" s="4" t="s">
        <v>67</v>
      </c>
      <c r="D61" s="4" t="s">
        <v>60</v>
      </c>
      <c r="E61" s="4" t="s">
        <v>706</v>
      </c>
      <c r="F61" s="6">
        <v>171390.18299999999</v>
      </c>
      <c r="G61" s="4" t="s">
        <v>707</v>
      </c>
    </row>
    <row r="62" spans="1:7" s="3" customFormat="1" hidden="1" x14ac:dyDescent="0.2">
      <c r="A62" s="3" t="s">
        <v>76</v>
      </c>
      <c r="B62" s="4" t="s">
        <v>705</v>
      </c>
      <c r="C62" s="4" t="s">
        <v>67</v>
      </c>
      <c r="D62" s="4" t="s">
        <v>60</v>
      </c>
      <c r="E62" s="4" t="s">
        <v>706</v>
      </c>
      <c r="F62" s="6">
        <v>185227.05799999999</v>
      </c>
      <c r="G62" s="4" t="s">
        <v>707</v>
      </c>
    </row>
    <row r="63" spans="1:7" s="3" customFormat="1" hidden="1" x14ac:dyDescent="0.2">
      <c r="A63" s="3" t="s">
        <v>75</v>
      </c>
      <c r="B63" s="4" t="s">
        <v>705</v>
      </c>
      <c r="C63" s="4" t="s">
        <v>67</v>
      </c>
      <c r="D63" s="4" t="s">
        <v>60</v>
      </c>
      <c r="E63" s="4" t="s">
        <v>706</v>
      </c>
      <c r="F63" s="6">
        <v>214164.35800000001</v>
      </c>
      <c r="G63" s="4" t="s">
        <v>707</v>
      </c>
    </row>
    <row r="64" spans="1:7" s="3" customFormat="1" hidden="1" x14ac:dyDescent="0.2">
      <c r="A64" s="3" t="s">
        <v>74</v>
      </c>
      <c r="B64" s="4" t="s">
        <v>705</v>
      </c>
      <c r="C64" s="4" t="s">
        <v>67</v>
      </c>
      <c r="D64" s="4" t="s">
        <v>60</v>
      </c>
      <c r="E64" s="4" t="s">
        <v>706</v>
      </c>
      <c r="F64" s="6">
        <v>189888.19399999999</v>
      </c>
      <c r="G64" s="4" t="s">
        <v>707</v>
      </c>
    </row>
    <row r="65" spans="1:7" s="3" customFormat="1" hidden="1" x14ac:dyDescent="0.2">
      <c r="A65" s="3" t="s">
        <v>73</v>
      </c>
      <c r="B65" s="4" t="s">
        <v>705</v>
      </c>
      <c r="C65" s="4" t="s">
        <v>67</v>
      </c>
      <c r="D65" s="4" t="s">
        <v>60</v>
      </c>
      <c r="E65" s="4" t="s">
        <v>706</v>
      </c>
      <c r="F65" s="6">
        <v>189896.511</v>
      </c>
      <c r="G65" s="4" t="s">
        <v>707</v>
      </c>
    </row>
    <row r="66" spans="1:7" s="3" customFormat="1" hidden="1" x14ac:dyDescent="0.2">
      <c r="A66" s="3" t="s">
        <v>72</v>
      </c>
      <c r="B66" s="4" t="s">
        <v>705</v>
      </c>
      <c r="C66" s="4" t="s">
        <v>67</v>
      </c>
      <c r="D66" s="4" t="s">
        <v>60</v>
      </c>
      <c r="E66" s="4" t="s">
        <v>706</v>
      </c>
      <c r="F66" s="6">
        <v>206735.111</v>
      </c>
      <c r="G66" s="4" t="s">
        <v>707</v>
      </c>
    </row>
    <row r="67" spans="1:7" s="3" customFormat="1" hidden="1" x14ac:dyDescent="0.2">
      <c r="A67" s="3" t="s">
        <v>71</v>
      </c>
      <c r="B67" s="4" t="s">
        <v>705</v>
      </c>
      <c r="C67" s="4" t="s">
        <v>67</v>
      </c>
      <c r="D67" s="4" t="s">
        <v>60</v>
      </c>
      <c r="E67" s="4" t="s">
        <v>706</v>
      </c>
      <c r="F67" s="6">
        <v>209767.06099999999</v>
      </c>
      <c r="G67" s="4" t="s">
        <v>707</v>
      </c>
    </row>
    <row r="68" spans="1:7" s="3" customFormat="1" hidden="1" x14ac:dyDescent="0.2">
      <c r="A68" s="3" t="s">
        <v>70</v>
      </c>
      <c r="B68" s="4" t="s">
        <v>705</v>
      </c>
      <c r="C68" s="4" t="s">
        <v>67</v>
      </c>
      <c r="D68" s="4" t="s">
        <v>60</v>
      </c>
      <c r="E68" s="4" t="s">
        <v>706</v>
      </c>
      <c r="F68" s="6">
        <v>218999.973</v>
      </c>
      <c r="G68" s="4" t="s">
        <v>707</v>
      </c>
    </row>
    <row r="69" spans="1:7" s="3" customFormat="1" hidden="1" x14ac:dyDescent="0.2">
      <c r="A69" s="3" t="s">
        <v>702</v>
      </c>
      <c r="B69" s="4" t="s">
        <v>705</v>
      </c>
      <c r="C69" s="4" t="s">
        <v>67</v>
      </c>
      <c r="D69" s="4" t="s">
        <v>60</v>
      </c>
      <c r="E69" s="4" t="s">
        <v>706</v>
      </c>
      <c r="F69" s="6">
        <v>221234.20699999999</v>
      </c>
      <c r="G69" s="4" t="s">
        <v>707</v>
      </c>
    </row>
    <row r="70" spans="1:7" s="3" customFormat="1" hidden="1" x14ac:dyDescent="0.2">
      <c r="A70" s="3" t="s">
        <v>731</v>
      </c>
      <c r="B70" s="4" t="s">
        <v>705</v>
      </c>
      <c r="C70" s="4" t="s">
        <v>67</v>
      </c>
      <c r="D70" s="4" t="s">
        <v>60</v>
      </c>
      <c r="E70" s="4" t="s">
        <v>706</v>
      </c>
      <c r="F70" s="6">
        <v>229360.628</v>
      </c>
      <c r="G70" s="4" t="s">
        <v>139</v>
      </c>
    </row>
    <row r="71" spans="1:7" s="3" customFormat="1" hidden="1" x14ac:dyDescent="0.2">
      <c r="A71" s="3" t="s">
        <v>739</v>
      </c>
      <c r="B71" s="4" t="s">
        <v>705</v>
      </c>
      <c r="C71" s="4" t="s">
        <v>67</v>
      </c>
      <c r="D71" s="4" t="s">
        <v>60</v>
      </c>
      <c r="E71" s="4" t="s">
        <v>706</v>
      </c>
      <c r="F71" s="6">
        <v>225944.087</v>
      </c>
      <c r="G71" s="4" t="s">
        <v>139</v>
      </c>
    </row>
    <row r="72" spans="1:7" s="3" customFormat="1" hidden="1" x14ac:dyDescent="0.2">
      <c r="A72" s="3" t="s">
        <v>750</v>
      </c>
      <c r="B72" s="4" t="s">
        <v>705</v>
      </c>
      <c r="C72" s="4" t="s">
        <v>67</v>
      </c>
      <c r="D72" s="4" t="s">
        <v>60</v>
      </c>
      <c r="E72" s="4" t="s">
        <v>706</v>
      </c>
      <c r="F72" s="6">
        <v>229465.41899999999</v>
      </c>
      <c r="G72" s="4" t="s">
        <v>139</v>
      </c>
    </row>
    <row r="73" spans="1:7" s="3" customFormat="1" hidden="1" x14ac:dyDescent="0.2">
      <c r="A73" s="3" t="s">
        <v>754</v>
      </c>
      <c r="B73" s="4" t="s">
        <v>705</v>
      </c>
      <c r="C73" s="4" t="s">
        <v>67</v>
      </c>
      <c r="D73" s="4" t="s">
        <v>60</v>
      </c>
      <c r="E73" s="4" t="s">
        <v>706</v>
      </c>
      <c r="F73" s="6">
        <v>234099.61900000001</v>
      </c>
      <c r="G73" s="4" t="s">
        <v>707</v>
      </c>
    </row>
    <row r="74" spans="1:7" s="3" customFormat="1" hidden="1" x14ac:dyDescent="0.2">
      <c r="A74" s="3" t="s">
        <v>88</v>
      </c>
      <c r="B74" s="4" t="s">
        <v>705</v>
      </c>
      <c r="C74" s="4" t="s">
        <v>67</v>
      </c>
      <c r="D74" s="4" t="s">
        <v>60</v>
      </c>
      <c r="E74" s="4" t="s">
        <v>708</v>
      </c>
      <c r="F74" s="6">
        <v>0.35199999999999998</v>
      </c>
      <c r="G74" s="4" t="s">
        <v>139</v>
      </c>
    </row>
    <row r="75" spans="1:7" s="3" customFormat="1" hidden="1" x14ac:dyDescent="0.2">
      <c r="A75" s="3" t="s">
        <v>87</v>
      </c>
      <c r="B75" s="4" t="s">
        <v>705</v>
      </c>
      <c r="C75" s="4" t="s">
        <v>67</v>
      </c>
      <c r="D75" s="4" t="s">
        <v>60</v>
      </c>
      <c r="E75" s="4" t="s">
        <v>708</v>
      </c>
      <c r="F75" s="6">
        <v>0.33800000000000002</v>
      </c>
      <c r="G75" s="4" t="s">
        <v>139</v>
      </c>
    </row>
    <row r="76" spans="1:7" s="3" customFormat="1" hidden="1" x14ac:dyDescent="0.2">
      <c r="A76" s="3" t="s">
        <v>86</v>
      </c>
      <c r="B76" s="4" t="s">
        <v>705</v>
      </c>
      <c r="C76" s="4" t="s">
        <v>67</v>
      </c>
      <c r="D76" s="4" t="s">
        <v>60</v>
      </c>
      <c r="E76" s="4" t="s">
        <v>708</v>
      </c>
      <c r="F76" s="6">
        <v>0.32600000000000001</v>
      </c>
      <c r="G76" s="4" t="s">
        <v>139</v>
      </c>
    </row>
    <row r="77" spans="1:7" s="3" customFormat="1" hidden="1" x14ac:dyDescent="0.2">
      <c r="A77" s="3" t="s">
        <v>85</v>
      </c>
      <c r="B77" s="4" t="s">
        <v>705</v>
      </c>
      <c r="C77" s="4" t="s">
        <v>67</v>
      </c>
      <c r="D77" s="4" t="s">
        <v>60</v>
      </c>
      <c r="E77" s="4" t="s">
        <v>708</v>
      </c>
      <c r="F77" s="6">
        <v>0.32100000000000001</v>
      </c>
      <c r="G77" s="4" t="s">
        <v>139</v>
      </c>
    </row>
    <row r="78" spans="1:7" s="3" customFormat="1" hidden="1" x14ac:dyDescent="0.2">
      <c r="A78" s="3" t="s">
        <v>84</v>
      </c>
      <c r="B78" s="4" t="s">
        <v>705</v>
      </c>
      <c r="C78" s="4" t="s">
        <v>67</v>
      </c>
      <c r="D78" s="4" t="s">
        <v>60</v>
      </c>
      <c r="E78" s="4" t="s">
        <v>708</v>
      </c>
      <c r="F78" s="6">
        <v>0.32400000000000001</v>
      </c>
      <c r="G78" s="4" t="s">
        <v>139</v>
      </c>
    </row>
    <row r="79" spans="1:7" s="3" customFormat="1" hidden="1" x14ac:dyDescent="0.2">
      <c r="A79" s="3" t="s">
        <v>83</v>
      </c>
      <c r="B79" s="4" t="s">
        <v>705</v>
      </c>
      <c r="C79" s="4" t="s">
        <v>67</v>
      </c>
      <c r="D79" s="4" t="s">
        <v>60</v>
      </c>
      <c r="E79" s="4" t="s">
        <v>708</v>
      </c>
      <c r="F79" s="6">
        <v>0.32200000000000001</v>
      </c>
      <c r="G79" s="4" t="s">
        <v>139</v>
      </c>
    </row>
    <row r="80" spans="1:7" s="3" customFormat="1" hidden="1" x14ac:dyDescent="0.2">
      <c r="A80" s="3" t="s">
        <v>82</v>
      </c>
      <c r="B80" s="4" t="s">
        <v>705</v>
      </c>
      <c r="C80" s="4" t="s">
        <v>67</v>
      </c>
      <c r="D80" s="4" t="s">
        <v>60</v>
      </c>
      <c r="E80" s="4" t="s">
        <v>708</v>
      </c>
      <c r="F80" s="6">
        <v>0.32900000000000001</v>
      </c>
      <c r="G80" s="4" t="s">
        <v>139</v>
      </c>
    </row>
    <row r="81" spans="1:7" s="3" customFormat="1" hidden="1" x14ac:dyDescent="0.2">
      <c r="A81" s="3" t="s">
        <v>81</v>
      </c>
      <c r="B81" s="4" t="s">
        <v>705</v>
      </c>
      <c r="C81" s="4" t="s">
        <v>67</v>
      </c>
      <c r="D81" s="4" t="s">
        <v>60</v>
      </c>
      <c r="E81" s="4" t="s">
        <v>708</v>
      </c>
      <c r="F81" s="6">
        <v>0.32</v>
      </c>
      <c r="G81" s="4" t="s">
        <v>139</v>
      </c>
    </row>
    <row r="82" spans="1:7" s="3" customFormat="1" hidden="1" x14ac:dyDescent="0.2">
      <c r="A82" s="3" t="s">
        <v>80</v>
      </c>
      <c r="B82" s="4" t="s">
        <v>705</v>
      </c>
      <c r="C82" s="4" t="s">
        <v>67</v>
      </c>
      <c r="D82" s="4" t="s">
        <v>60</v>
      </c>
      <c r="E82" s="4" t="s">
        <v>708</v>
      </c>
      <c r="F82" s="6">
        <v>0.32</v>
      </c>
      <c r="G82" s="4" t="s">
        <v>139</v>
      </c>
    </row>
    <row r="83" spans="1:7" s="3" customFormat="1" hidden="1" x14ac:dyDescent="0.2">
      <c r="A83" s="3" t="s">
        <v>79</v>
      </c>
      <c r="B83" s="4" t="s">
        <v>705</v>
      </c>
      <c r="C83" s="4" t="s">
        <v>67</v>
      </c>
      <c r="D83" s="4" t="s">
        <v>60</v>
      </c>
      <c r="E83" s="4" t="s">
        <v>708</v>
      </c>
      <c r="F83" s="6">
        <v>0.312</v>
      </c>
      <c r="G83" s="4" t="s">
        <v>707</v>
      </c>
    </row>
    <row r="84" spans="1:7" s="3" customFormat="1" hidden="1" x14ac:dyDescent="0.2">
      <c r="A84" s="3" t="s">
        <v>78</v>
      </c>
      <c r="B84" s="4" t="s">
        <v>705</v>
      </c>
      <c r="C84" s="4" t="s">
        <v>67</v>
      </c>
      <c r="D84" s="4" t="s">
        <v>60</v>
      </c>
      <c r="E84" s="4" t="s">
        <v>708</v>
      </c>
      <c r="F84" s="6">
        <v>0.373</v>
      </c>
      <c r="G84" s="4" t="s">
        <v>707</v>
      </c>
    </row>
    <row r="85" spans="1:7" s="3" customFormat="1" hidden="1" x14ac:dyDescent="0.2">
      <c r="A85" s="3" t="s">
        <v>77</v>
      </c>
      <c r="B85" s="4" t="s">
        <v>705</v>
      </c>
      <c r="C85" s="4" t="s">
        <v>67</v>
      </c>
      <c r="D85" s="4" t="s">
        <v>60</v>
      </c>
      <c r="E85" s="4" t="s">
        <v>708</v>
      </c>
      <c r="F85" s="6">
        <v>0.38900000000000001</v>
      </c>
      <c r="G85" s="4" t="s">
        <v>707</v>
      </c>
    </row>
    <row r="86" spans="1:7" s="3" customFormat="1" hidden="1" x14ac:dyDescent="0.2">
      <c r="A86" s="3" t="s">
        <v>76</v>
      </c>
      <c r="B86" s="4" t="s">
        <v>705</v>
      </c>
      <c r="C86" s="4" t="s">
        <v>67</v>
      </c>
      <c r="D86" s="4" t="s">
        <v>60</v>
      </c>
      <c r="E86" s="4" t="s">
        <v>708</v>
      </c>
      <c r="F86" s="6">
        <v>0.42</v>
      </c>
      <c r="G86" s="4" t="s">
        <v>707</v>
      </c>
    </row>
    <row r="87" spans="1:7" s="3" customFormat="1" hidden="1" x14ac:dyDescent="0.2">
      <c r="A87" s="3" t="s">
        <v>75</v>
      </c>
      <c r="B87" s="4" t="s">
        <v>705</v>
      </c>
      <c r="C87" s="4" t="s">
        <v>67</v>
      </c>
      <c r="D87" s="4" t="s">
        <v>60</v>
      </c>
      <c r="E87" s="4" t="s">
        <v>708</v>
      </c>
      <c r="F87" s="6">
        <v>0.48499999999999999</v>
      </c>
      <c r="G87" s="4" t="s">
        <v>707</v>
      </c>
    </row>
    <row r="88" spans="1:7" s="3" customFormat="1" hidden="1" x14ac:dyDescent="0.2">
      <c r="A88" s="3" t="s">
        <v>74</v>
      </c>
      <c r="B88" s="4" t="s">
        <v>705</v>
      </c>
      <c r="C88" s="4" t="s">
        <v>67</v>
      </c>
      <c r="D88" s="4" t="s">
        <v>60</v>
      </c>
      <c r="E88" s="4" t="s">
        <v>708</v>
      </c>
      <c r="F88" s="6">
        <v>0.42799999999999999</v>
      </c>
      <c r="G88" s="4" t="s">
        <v>707</v>
      </c>
    </row>
    <row r="89" spans="1:7" s="3" customFormat="1" hidden="1" x14ac:dyDescent="0.2">
      <c r="A89" s="3" t="s">
        <v>73</v>
      </c>
      <c r="B89" s="4" t="s">
        <v>705</v>
      </c>
      <c r="C89" s="4" t="s">
        <v>67</v>
      </c>
      <c r="D89" s="4" t="s">
        <v>60</v>
      </c>
      <c r="E89" s="4" t="s">
        <v>708</v>
      </c>
      <c r="F89" s="6">
        <v>0.42699999999999999</v>
      </c>
      <c r="G89" s="4" t="s">
        <v>707</v>
      </c>
    </row>
    <row r="90" spans="1:7" s="3" customFormat="1" hidden="1" x14ac:dyDescent="0.2">
      <c r="A90" s="3" t="s">
        <v>72</v>
      </c>
      <c r="B90" s="4" t="s">
        <v>705</v>
      </c>
      <c r="C90" s="4" t="s">
        <v>67</v>
      </c>
      <c r="D90" s="4" t="s">
        <v>60</v>
      </c>
      <c r="E90" s="4" t="s">
        <v>708</v>
      </c>
      <c r="F90" s="6">
        <v>0.46400000000000002</v>
      </c>
      <c r="G90" s="4" t="s">
        <v>707</v>
      </c>
    </row>
    <row r="91" spans="1:7" s="3" customFormat="1" hidden="1" x14ac:dyDescent="0.2">
      <c r="A91" s="3" t="s">
        <v>71</v>
      </c>
      <c r="B91" s="4" t="s">
        <v>705</v>
      </c>
      <c r="C91" s="4" t="s">
        <v>67</v>
      </c>
      <c r="D91" s="4" t="s">
        <v>60</v>
      </c>
      <c r="E91" s="4" t="s">
        <v>708</v>
      </c>
      <c r="F91" s="6">
        <v>0.47</v>
      </c>
      <c r="G91" s="4" t="s">
        <v>707</v>
      </c>
    </row>
    <row r="92" spans="1:7" s="3" customFormat="1" hidden="1" x14ac:dyDescent="0.2">
      <c r="A92" s="3" t="s">
        <v>70</v>
      </c>
      <c r="B92" s="4" t="s">
        <v>705</v>
      </c>
      <c r="C92" s="4" t="s">
        <v>67</v>
      </c>
      <c r="D92" s="4" t="s">
        <v>60</v>
      </c>
      <c r="E92" s="4" t="s">
        <v>708</v>
      </c>
      <c r="F92" s="6">
        <v>0.49</v>
      </c>
      <c r="G92" s="4" t="s">
        <v>707</v>
      </c>
    </row>
    <row r="93" spans="1:7" s="3" customFormat="1" hidden="1" x14ac:dyDescent="0.2">
      <c r="A93" s="3" t="s">
        <v>702</v>
      </c>
      <c r="B93" s="4" t="s">
        <v>705</v>
      </c>
      <c r="C93" s="4" t="s">
        <v>67</v>
      </c>
      <c r="D93" s="4" t="s">
        <v>60</v>
      </c>
      <c r="E93" s="4" t="s">
        <v>708</v>
      </c>
      <c r="F93" s="6">
        <v>0.495</v>
      </c>
      <c r="G93" s="4" t="s">
        <v>707</v>
      </c>
    </row>
    <row r="94" spans="1:7" s="3" customFormat="1" hidden="1" x14ac:dyDescent="0.2">
      <c r="A94" s="3" t="s">
        <v>731</v>
      </c>
      <c r="B94" s="4" t="s">
        <v>705</v>
      </c>
      <c r="C94" s="4" t="s">
        <v>67</v>
      </c>
      <c r="D94" s="4" t="s">
        <v>60</v>
      </c>
      <c r="E94" s="4" t="s">
        <v>708</v>
      </c>
      <c r="F94" s="6">
        <v>0.51300000000000001</v>
      </c>
      <c r="G94" s="4" t="s">
        <v>139</v>
      </c>
    </row>
    <row r="95" spans="1:7" s="3" customFormat="1" hidden="1" x14ac:dyDescent="0.2">
      <c r="A95" s="3" t="s">
        <v>739</v>
      </c>
      <c r="B95" s="4" t="s">
        <v>705</v>
      </c>
      <c r="C95" s="4" t="s">
        <v>67</v>
      </c>
      <c r="D95" s="4" t="s">
        <v>60</v>
      </c>
      <c r="E95" s="4" t="s">
        <v>708</v>
      </c>
      <c r="F95" s="6">
        <v>0.50600000000000001</v>
      </c>
      <c r="G95" s="4" t="s">
        <v>139</v>
      </c>
    </row>
    <row r="96" spans="1:7" s="3" customFormat="1" hidden="1" x14ac:dyDescent="0.2">
      <c r="A96" s="3" t="s">
        <v>750</v>
      </c>
      <c r="B96" s="4" t="s">
        <v>705</v>
      </c>
      <c r="C96" s="4" t="s">
        <v>67</v>
      </c>
      <c r="D96" s="4" t="s">
        <v>60</v>
      </c>
      <c r="E96" s="4" t="s">
        <v>708</v>
      </c>
      <c r="F96" s="6">
        <v>0.51300000000000001</v>
      </c>
      <c r="G96" s="4" t="s">
        <v>139</v>
      </c>
    </row>
    <row r="97" spans="1:7" s="3" customFormat="1" hidden="1" x14ac:dyDescent="0.2">
      <c r="A97" s="3" t="s">
        <v>754</v>
      </c>
      <c r="B97" s="4" t="s">
        <v>705</v>
      </c>
      <c r="C97" s="4" t="s">
        <v>67</v>
      </c>
      <c r="D97" s="4" t="s">
        <v>60</v>
      </c>
      <c r="E97" s="4" t="s">
        <v>708</v>
      </c>
      <c r="F97" s="6">
        <v>0.52200000000000002</v>
      </c>
      <c r="G97" s="4" t="s">
        <v>707</v>
      </c>
    </row>
    <row r="98" spans="1:7" s="3" customFormat="1" hidden="1" x14ac:dyDescent="0.2">
      <c r="A98" s="3" t="s">
        <v>88</v>
      </c>
      <c r="B98" s="4" t="s">
        <v>705</v>
      </c>
      <c r="C98" s="4" t="s">
        <v>65</v>
      </c>
      <c r="D98" s="4" t="s">
        <v>60</v>
      </c>
      <c r="E98" s="4" t="s">
        <v>706</v>
      </c>
      <c r="F98" s="6">
        <v>3146885.0449999999</v>
      </c>
      <c r="G98" s="4" t="s">
        <v>707</v>
      </c>
    </row>
    <row r="99" spans="1:7" s="3" customFormat="1" hidden="1" x14ac:dyDescent="0.2">
      <c r="A99" s="3" t="s">
        <v>87</v>
      </c>
      <c r="B99" s="4" t="s">
        <v>705</v>
      </c>
      <c r="C99" s="4" t="s">
        <v>65</v>
      </c>
      <c r="D99" s="4" t="s">
        <v>60</v>
      </c>
      <c r="E99" s="4" t="s">
        <v>706</v>
      </c>
      <c r="F99" s="6">
        <v>3208663.702</v>
      </c>
      <c r="G99" s="4" t="s">
        <v>707</v>
      </c>
    </row>
    <row r="100" spans="1:7" s="3" customFormat="1" hidden="1" x14ac:dyDescent="0.2">
      <c r="A100" s="3" t="s">
        <v>86</v>
      </c>
      <c r="B100" s="4" t="s">
        <v>705</v>
      </c>
      <c r="C100" s="4" t="s">
        <v>65</v>
      </c>
      <c r="D100" s="4" t="s">
        <v>60</v>
      </c>
      <c r="E100" s="4" t="s">
        <v>706</v>
      </c>
      <c r="F100" s="6">
        <v>3230865.8810000001</v>
      </c>
      <c r="G100" s="4" t="s">
        <v>707</v>
      </c>
    </row>
    <row r="101" spans="1:7" s="3" customFormat="1" hidden="1" x14ac:dyDescent="0.2">
      <c r="A101" s="3" t="s">
        <v>85</v>
      </c>
      <c r="B101" s="4" t="s">
        <v>705</v>
      </c>
      <c r="C101" s="4" t="s">
        <v>65</v>
      </c>
      <c r="D101" s="4" t="s">
        <v>60</v>
      </c>
      <c r="E101" s="4" t="s">
        <v>706</v>
      </c>
      <c r="F101" s="6">
        <v>3338892.7940000002</v>
      </c>
      <c r="G101" s="4" t="s">
        <v>707</v>
      </c>
    </row>
    <row r="102" spans="1:7" s="3" customFormat="1" hidden="1" x14ac:dyDescent="0.2">
      <c r="A102" s="3" t="s">
        <v>84</v>
      </c>
      <c r="B102" s="4" t="s">
        <v>705</v>
      </c>
      <c r="C102" s="4" t="s">
        <v>65</v>
      </c>
      <c r="D102" s="4" t="s">
        <v>60</v>
      </c>
      <c r="E102" s="4" t="s">
        <v>706</v>
      </c>
      <c r="F102" s="6">
        <v>3423910.8640000001</v>
      </c>
      <c r="G102" s="4" t="s">
        <v>707</v>
      </c>
    </row>
    <row r="103" spans="1:7" s="3" customFormat="1" hidden="1" x14ac:dyDescent="0.2">
      <c r="A103" s="3" t="s">
        <v>83</v>
      </c>
      <c r="B103" s="4" t="s">
        <v>705</v>
      </c>
      <c r="C103" s="4" t="s">
        <v>65</v>
      </c>
      <c r="D103" s="4" t="s">
        <v>60</v>
      </c>
      <c r="E103" s="4" t="s">
        <v>706</v>
      </c>
      <c r="F103" s="6">
        <v>3569278.8420000002</v>
      </c>
      <c r="G103" s="4" t="s">
        <v>707</v>
      </c>
    </row>
    <row r="104" spans="1:7" s="3" customFormat="1" hidden="1" x14ac:dyDescent="0.2">
      <c r="A104" s="3" t="s">
        <v>82</v>
      </c>
      <c r="B104" s="4" t="s">
        <v>705</v>
      </c>
      <c r="C104" s="4" t="s">
        <v>65</v>
      </c>
      <c r="D104" s="4" t="s">
        <v>60</v>
      </c>
      <c r="E104" s="4" t="s">
        <v>706</v>
      </c>
      <c r="F104" s="6">
        <v>3803193.3939999999</v>
      </c>
      <c r="G104" s="4" t="s">
        <v>707</v>
      </c>
    </row>
    <row r="105" spans="1:7" s="3" customFormat="1" hidden="1" x14ac:dyDescent="0.2">
      <c r="A105" s="3" t="s">
        <v>81</v>
      </c>
      <c r="B105" s="4" t="s">
        <v>705</v>
      </c>
      <c r="C105" s="4" t="s">
        <v>65</v>
      </c>
      <c r="D105" s="4" t="s">
        <v>60</v>
      </c>
      <c r="E105" s="4" t="s">
        <v>706</v>
      </c>
      <c r="F105" s="6">
        <v>4034190.0660000001</v>
      </c>
      <c r="G105" s="4" t="s">
        <v>707</v>
      </c>
    </row>
    <row r="106" spans="1:7" s="3" customFormat="1" hidden="1" x14ac:dyDescent="0.2">
      <c r="A106" s="3" t="s">
        <v>80</v>
      </c>
      <c r="B106" s="4" t="s">
        <v>705</v>
      </c>
      <c r="C106" s="4" t="s">
        <v>65</v>
      </c>
      <c r="D106" s="4" t="s">
        <v>60</v>
      </c>
      <c r="E106" s="4" t="s">
        <v>706</v>
      </c>
      <c r="F106" s="6">
        <v>3900863.696</v>
      </c>
      <c r="G106" s="4" t="s">
        <v>139</v>
      </c>
    </row>
    <row r="107" spans="1:7" s="3" customFormat="1" hidden="1" x14ac:dyDescent="0.2">
      <c r="A107" s="3" t="s">
        <v>79</v>
      </c>
      <c r="B107" s="4" t="s">
        <v>705</v>
      </c>
      <c r="C107" s="4" t="s">
        <v>65</v>
      </c>
      <c r="D107" s="4" t="s">
        <v>60</v>
      </c>
      <c r="E107" s="4" t="s">
        <v>706</v>
      </c>
      <c r="F107" s="6">
        <v>3301253.1039999998</v>
      </c>
      <c r="G107" s="4" t="s">
        <v>139</v>
      </c>
    </row>
    <row r="108" spans="1:7" s="3" customFormat="1" hidden="1" x14ac:dyDescent="0.2">
      <c r="A108" s="3" t="s">
        <v>78</v>
      </c>
      <c r="B108" s="4" t="s">
        <v>705</v>
      </c>
      <c r="C108" s="4" t="s">
        <v>65</v>
      </c>
      <c r="D108" s="4" t="s">
        <v>60</v>
      </c>
      <c r="E108" s="4" t="s">
        <v>706</v>
      </c>
      <c r="F108" s="6">
        <v>3115878.7089999998</v>
      </c>
      <c r="G108" s="4" t="s">
        <v>139</v>
      </c>
    </row>
    <row r="109" spans="1:7" s="3" customFormat="1" hidden="1" x14ac:dyDescent="0.2">
      <c r="A109" s="3" t="s">
        <v>77</v>
      </c>
      <c r="B109" s="4" t="s">
        <v>705</v>
      </c>
      <c r="C109" s="4" t="s">
        <v>65</v>
      </c>
      <c r="D109" s="4" t="s">
        <v>60</v>
      </c>
      <c r="E109" s="4" t="s">
        <v>706</v>
      </c>
      <c r="F109" s="6">
        <v>3345959.45</v>
      </c>
      <c r="G109" s="4" t="s">
        <v>139</v>
      </c>
    </row>
    <row r="110" spans="1:7" s="3" customFormat="1" hidden="1" x14ac:dyDescent="0.2">
      <c r="A110" s="3" t="s">
        <v>76</v>
      </c>
      <c r="B110" s="4" t="s">
        <v>705</v>
      </c>
      <c r="C110" s="4" t="s">
        <v>65</v>
      </c>
      <c r="D110" s="4" t="s">
        <v>60</v>
      </c>
      <c r="E110" s="4" t="s">
        <v>706</v>
      </c>
      <c r="F110" s="6">
        <v>2978143.2719999999</v>
      </c>
      <c r="G110" s="4" t="s">
        <v>139</v>
      </c>
    </row>
    <row r="111" spans="1:7" s="3" customFormat="1" hidden="1" x14ac:dyDescent="0.2">
      <c r="A111" s="3" t="s">
        <v>75</v>
      </c>
      <c r="B111" s="4" t="s">
        <v>705</v>
      </c>
      <c r="C111" s="4" t="s">
        <v>65</v>
      </c>
      <c r="D111" s="4" t="s">
        <v>60</v>
      </c>
      <c r="E111" s="4" t="s">
        <v>706</v>
      </c>
      <c r="F111" s="6">
        <v>2823000.4350000001</v>
      </c>
      <c r="G111" s="4" t="s">
        <v>139</v>
      </c>
    </row>
    <row r="112" spans="1:7" s="3" customFormat="1" hidden="1" x14ac:dyDescent="0.2">
      <c r="A112" s="3" t="s">
        <v>74</v>
      </c>
      <c r="B112" s="4" t="s">
        <v>705</v>
      </c>
      <c r="C112" s="4" t="s">
        <v>65</v>
      </c>
      <c r="D112" s="4" t="s">
        <v>60</v>
      </c>
      <c r="E112" s="4" t="s">
        <v>706</v>
      </c>
      <c r="F112" s="6">
        <v>2839148.798</v>
      </c>
      <c r="G112" s="4" t="s">
        <v>139</v>
      </c>
    </row>
    <row r="113" spans="1:7" s="3" customFormat="1" hidden="1" x14ac:dyDescent="0.2">
      <c r="A113" s="3" t="s">
        <v>73</v>
      </c>
      <c r="B113" s="4" t="s">
        <v>705</v>
      </c>
      <c r="C113" s="4" t="s">
        <v>65</v>
      </c>
      <c r="D113" s="4" t="s">
        <v>60</v>
      </c>
      <c r="E113" s="4" t="s">
        <v>706</v>
      </c>
      <c r="F113" s="6">
        <v>2929571.8330000001</v>
      </c>
      <c r="G113" s="4" t="s">
        <v>139</v>
      </c>
    </row>
    <row r="114" spans="1:7" s="3" customFormat="1" hidden="1" x14ac:dyDescent="0.2">
      <c r="A114" s="3" t="s">
        <v>72</v>
      </c>
      <c r="B114" s="4" t="s">
        <v>705</v>
      </c>
      <c r="C114" s="4" t="s">
        <v>65</v>
      </c>
      <c r="D114" s="4" t="s">
        <v>60</v>
      </c>
      <c r="E114" s="4" t="s">
        <v>706</v>
      </c>
      <c r="F114" s="6">
        <v>2926306.696</v>
      </c>
      <c r="G114" s="4" t="s">
        <v>139</v>
      </c>
    </row>
    <row r="115" spans="1:7" s="3" customFormat="1" hidden="1" x14ac:dyDescent="0.2">
      <c r="A115" s="3" t="s">
        <v>71</v>
      </c>
      <c r="B115" s="4" t="s">
        <v>705</v>
      </c>
      <c r="C115" s="4" t="s">
        <v>65</v>
      </c>
      <c r="D115" s="4" t="s">
        <v>60</v>
      </c>
      <c r="E115" s="4" t="s">
        <v>706</v>
      </c>
      <c r="F115" s="6">
        <v>3008571.6490000002</v>
      </c>
      <c r="G115" s="4" t="s">
        <v>139</v>
      </c>
    </row>
    <row r="116" spans="1:7" s="3" customFormat="1" hidden="1" x14ac:dyDescent="0.2">
      <c r="A116" s="3" t="s">
        <v>70</v>
      </c>
      <c r="B116" s="4" t="s">
        <v>705</v>
      </c>
      <c r="C116" s="4" t="s">
        <v>65</v>
      </c>
      <c r="D116" s="4" t="s">
        <v>60</v>
      </c>
      <c r="E116" s="4" t="s">
        <v>706</v>
      </c>
      <c r="F116" s="6">
        <v>3164215.997</v>
      </c>
      <c r="G116" s="4" t="s">
        <v>139</v>
      </c>
    </row>
    <row r="117" spans="1:7" s="3" customFormat="1" hidden="1" x14ac:dyDescent="0.2">
      <c r="A117" s="3" t="s">
        <v>702</v>
      </c>
      <c r="B117" s="4" t="s">
        <v>705</v>
      </c>
      <c r="C117" s="4" t="s">
        <v>65</v>
      </c>
      <c r="D117" s="4" t="s">
        <v>60</v>
      </c>
      <c r="E117" s="4" t="s">
        <v>706</v>
      </c>
      <c r="F117" s="6">
        <v>3273589.966</v>
      </c>
      <c r="G117" s="4" t="s">
        <v>139</v>
      </c>
    </row>
    <row r="118" spans="1:7" s="3" customFormat="1" hidden="1" x14ac:dyDescent="0.2">
      <c r="A118" s="3" t="s">
        <v>731</v>
      </c>
      <c r="B118" s="4" t="s">
        <v>705</v>
      </c>
      <c r="C118" s="4" t="s">
        <v>65</v>
      </c>
      <c r="D118" s="4" t="s">
        <v>60</v>
      </c>
      <c r="E118" s="4" t="s">
        <v>706</v>
      </c>
      <c r="F118" s="6">
        <v>3229089.284</v>
      </c>
      <c r="G118" s="4" t="s">
        <v>139</v>
      </c>
    </row>
    <row r="119" spans="1:7" s="3" customFormat="1" hidden="1" x14ac:dyDescent="0.2">
      <c r="A119" s="3" t="s">
        <v>739</v>
      </c>
      <c r="B119" s="4" t="s">
        <v>705</v>
      </c>
      <c r="C119" s="4" t="s">
        <v>65</v>
      </c>
      <c r="D119" s="4" t="s">
        <v>60</v>
      </c>
      <c r="E119" s="4" t="s">
        <v>706</v>
      </c>
      <c r="F119" s="6">
        <v>3359301.41</v>
      </c>
      <c r="G119" s="4" t="s">
        <v>139</v>
      </c>
    </row>
    <row r="120" spans="1:7" s="3" customFormat="1" hidden="1" x14ac:dyDescent="0.2">
      <c r="A120" s="3" t="s">
        <v>750</v>
      </c>
      <c r="B120" s="4" t="s">
        <v>705</v>
      </c>
      <c r="C120" s="4" t="s">
        <v>65</v>
      </c>
      <c r="D120" s="4" t="s">
        <v>60</v>
      </c>
      <c r="E120" s="4" t="s">
        <v>706</v>
      </c>
      <c r="F120" s="6">
        <v>3289219.4679999999</v>
      </c>
      <c r="G120" s="4" t="s">
        <v>139</v>
      </c>
    </row>
    <row r="121" spans="1:7" s="3" customFormat="1" hidden="1" x14ac:dyDescent="0.2">
      <c r="A121" s="3" t="s">
        <v>754</v>
      </c>
      <c r="B121" s="4" t="s">
        <v>705</v>
      </c>
      <c r="C121" s="4" t="s">
        <v>65</v>
      </c>
      <c r="D121" s="4" t="s">
        <v>60</v>
      </c>
      <c r="E121" s="4" t="s">
        <v>706</v>
      </c>
      <c r="F121" s="6">
        <v>3367144.5350000001</v>
      </c>
      <c r="G121" s="4" t="s">
        <v>707</v>
      </c>
    </row>
    <row r="122" spans="1:7" s="3" customFormat="1" hidden="1" x14ac:dyDescent="0.2">
      <c r="A122" s="3" t="s">
        <v>88</v>
      </c>
      <c r="B122" s="4" t="s">
        <v>705</v>
      </c>
      <c r="C122" s="4" t="s">
        <v>65</v>
      </c>
      <c r="D122" s="4" t="s">
        <v>60</v>
      </c>
      <c r="E122" s="4" t="s">
        <v>708</v>
      </c>
      <c r="F122" s="6">
        <v>7.3369999999999997</v>
      </c>
      <c r="G122" s="4" t="s">
        <v>707</v>
      </c>
    </row>
    <row r="123" spans="1:7" s="3" customFormat="1" hidden="1" x14ac:dyDescent="0.2">
      <c r="A123" s="3" t="s">
        <v>87</v>
      </c>
      <c r="B123" s="4" t="s">
        <v>705</v>
      </c>
      <c r="C123" s="4" t="s">
        <v>65</v>
      </c>
      <c r="D123" s="4" t="s">
        <v>60</v>
      </c>
      <c r="E123" s="4" t="s">
        <v>708</v>
      </c>
      <c r="F123" s="6">
        <v>7.4710000000000001</v>
      </c>
      <c r="G123" s="4" t="s">
        <v>707</v>
      </c>
    </row>
    <row r="124" spans="1:7" s="3" customFormat="1" hidden="1" x14ac:dyDescent="0.2">
      <c r="A124" s="3" t="s">
        <v>86</v>
      </c>
      <c r="B124" s="4" t="s">
        <v>705</v>
      </c>
      <c r="C124" s="4" t="s">
        <v>65</v>
      </c>
      <c r="D124" s="4" t="s">
        <v>60</v>
      </c>
      <c r="E124" s="4" t="s">
        <v>708</v>
      </c>
      <c r="F124" s="6">
        <v>7.5060000000000002</v>
      </c>
      <c r="G124" s="4" t="s">
        <v>707</v>
      </c>
    </row>
    <row r="125" spans="1:7" s="3" customFormat="1" hidden="1" x14ac:dyDescent="0.2">
      <c r="A125" s="3" t="s">
        <v>85</v>
      </c>
      <c r="B125" s="4" t="s">
        <v>705</v>
      </c>
      <c r="C125" s="4" t="s">
        <v>65</v>
      </c>
      <c r="D125" s="4" t="s">
        <v>60</v>
      </c>
      <c r="E125" s="4" t="s">
        <v>708</v>
      </c>
      <c r="F125" s="6">
        <v>7.7290000000000001</v>
      </c>
      <c r="G125" s="4" t="s">
        <v>707</v>
      </c>
    </row>
    <row r="126" spans="1:7" s="3" customFormat="1" hidden="1" x14ac:dyDescent="0.2">
      <c r="A126" s="3" t="s">
        <v>84</v>
      </c>
      <c r="B126" s="4" t="s">
        <v>705</v>
      </c>
      <c r="C126" s="4" t="s">
        <v>65</v>
      </c>
      <c r="D126" s="4" t="s">
        <v>60</v>
      </c>
      <c r="E126" s="4" t="s">
        <v>708</v>
      </c>
      <c r="F126" s="6">
        <v>7.8970000000000002</v>
      </c>
      <c r="G126" s="4" t="s">
        <v>707</v>
      </c>
    </row>
    <row r="127" spans="1:7" s="3" customFormat="1" hidden="1" x14ac:dyDescent="0.2">
      <c r="A127" s="3" t="s">
        <v>83</v>
      </c>
      <c r="B127" s="4" t="s">
        <v>705</v>
      </c>
      <c r="C127" s="4" t="s">
        <v>65</v>
      </c>
      <c r="D127" s="4" t="s">
        <v>60</v>
      </c>
      <c r="E127" s="4" t="s">
        <v>708</v>
      </c>
      <c r="F127" s="6">
        <v>8.2029999999999994</v>
      </c>
      <c r="G127" s="4" t="s">
        <v>707</v>
      </c>
    </row>
    <row r="128" spans="1:7" s="3" customFormat="1" hidden="1" x14ac:dyDescent="0.2">
      <c r="A128" s="3" t="s">
        <v>82</v>
      </c>
      <c r="B128" s="4" t="s">
        <v>705</v>
      </c>
      <c r="C128" s="4" t="s">
        <v>65</v>
      </c>
      <c r="D128" s="4" t="s">
        <v>60</v>
      </c>
      <c r="E128" s="4" t="s">
        <v>708</v>
      </c>
      <c r="F128" s="6">
        <v>8.7119999999999997</v>
      </c>
      <c r="G128" s="4" t="s">
        <v>707</v>
      </c>
    </row>
    <row r="129" spans="1:7" s="3" customFormat="1" hidden="1" x14ac:dyDescent="0.2">
      <c r="A129" s="3" t="s">
        <v>81</v>
      </c>
      <c r="B129" s="4" t="s">
        <v>705</v>
      </c>
      <c r="C129" s="4" t="s">
        <v>65</v>
      </c>
      <c r="D129" s="4" t="s">
        <v>60</v>
      </c>
      <c r="E129" s="4" t="s">
        <v>708</v>
      </c>
      <c r="F129" s="6">
        <v>9.2110000000000003</v>
      </c>
      <c r="G129" s="4" t="s">
        <v>707</v>
      </c>
    </row>
    <row r="130" spans="1:7" s="3" customFormat="1" hidden="1" x14ac:dyDescent="0.2">
      <c r="A130" s="3" t="s">
        <v>80</v>
      </c>
      <c r="B130" s="4" t="s">
        <v>705</v>
      </c>
      <c r="C130" s="4" t="s">
        <v>65</v>
      </c>
      <c r="D130" s="4" t="s">
        <v>60</v>
      </c>
      <c r="E130" s="4" t="s">
        <v>708</v>
      </c>
      <c r="F130" s="6">
        <v>8.8780000000000001</v>
      </c>
      <c r="G130" s="4" t="s">
        <v>139</v>
      </c>
    </row>
    <row r="131" spans="1:7" s="3" customFormat="1" hidden="1" x14ac:dyDescent="0.2">
      <c r="A131" s="3" t="s">
        <v>79</v>
      </c>
      <c r="B131" s="4" t="s">
        <v>705</v>
      </c>
      <c r="C131" s="4" t="s">
        <v>65</v>
      </c>
      <c r="D131" s="4" t="s">
        <v>60</v>
      </c>
      <c r="E131" s="4" t="s">
        <v>708</v>
      </c>
      <c r="F131" s="6">
        <v>7.4960000000000004</v>
      </c>
      <c r="G131" s="4" t="s">
        <v>139</v>
      </c>
    </row>
    <row r="132" spans="1:7" s="3" customFormat="1" hidden="1" x14ac:dyDescent="0.2">
      <c r="A132" s="3" t="s">
        <v>78</v>
      </c>
      <c r="B132" s="4" t="s">
        <v>705</v>
      </c>
      <c r="C132" s="4" t="s">
        <v>65</v>
      </c>
      <c r="D132" s="4" t="s">
        <v>60</v>
      </c>
      <c r="E132" s="4" t="s">
        <v>708</v>
      </c>
      <c r="F132" s="6">
        <v>7.0650000000000004</v>
      </c>
      <c r="G132" s="4" t="s">
        <v>139</v>
      </c>
    </row>
    <row r="133" spans="1:7" s="3" customFormat="1" hidden="1" x14ac:dyDescent="0.2">
      <c r="A133" s="3" t="s">
        <v>77</v>
      </c>
      <c r="B133" s="4" t="s">
        <v>705</v>
      </c>
      <c r="C133" s="4" t="s">
        <v>65</v>
      </c>
      <c r="D133" s="4" t="s">
        <v>60</v>
      </c>
      <c r="E133" s="4" t="s">
        <v>708</v>
      </c>
      <c r="F133" s="6">
        <v>7.6</v>
      </c>
      <c r="G133" s="4" t="s">
        <v>139</v>
      </c>
    </row>
    <row r="134" spans="1:7" s="3" customFormat="1" hidden="1" x14ac:dyDescent="0.2">
      <c r="A134" s="3" t="s">
        <v>76</v>
      </c>
      <c r="B134" s="4" t="s">
        <v>705</v>
      </c>
      <c r="C134" s="4" t="s">
        <v>65</v>
      </c>
      <c r="D134" s="4" t="s">
        <v>60</v>
      </c>
      <c r="E134" s="4" t="s">
        <v>708</v>
      </c>
      <c r="F134" s="6">
        <v>6.7549999999999999</v>
      </c>
      <c r="G134" s="4" t="s">
        <v>139</v>
      </c>
    </row>
    <row r="135" spans="1:7" s="3" customFormat="1" hidden="1" x14ac:dyDescent="0.2">
      <c r="A135" s="3" t="s">
        <v>75</v>
      </c>
      <c r="B135" s="4" t="s">
        <v>705</v>
      </c>
      <c r="C135" s="4" t="s">
        <v>65</v>
      </c>
      <c r="D135" s="4" t="s">
        <v>60</v>
      </c>
      <c r="E135" s="4" t="s">
        <v>708</v>
      </c>
      <c r="F135" s="6">
        <v>6.3869999999999996</v>
      </c>
      <c r="G135" s="4" t="s">
        <v>139</v>
      </c>
    </row>
    <row r="136" spans="1:7" s="3" customFormat="1" hidden="1" x14ac:dyDescent="0.2">
      <c r="A136" s="3" t="s">
        <v>74</v>
      </c>
      <c r="B136" s="4" t="s">
        <v>705</v>
      </c>
      <c r="C136" s="4" t="s">
        <v>65</v>
      </c>
      <c r="D136" s="4" t="s">
        <v>60</v>
      </c>
      <c r="E136" s="4" t="s">
        <v>708</v>
      </c>
      <c r="F136" s="6">
        <v>6.4050000000000002</v>
      </c>
      <c r="G136" s="4" t="s">
        <v>139</v>
      </c>
    </row>
    <row r="137" spans="1:7" s="3" customFormat="1" hidden="1" x14ac:dyDescent="0.2">
      <c r="A137" s="3" t="s">
        <v>73</v>
      </c>
      <c r="B137" s="4" t="s">
        <v>705</v>
      </c>
      <c r="C137" s="4" t="s">
        <v>65</v>
      </c>
      <c r="D137" s="4" t="s">
        <v>60</v>
      </c>
      <c r="E137" s="4" t="s">
        <v>708</v>
      </c>
      <c r="F137" s="6">
        <v>6.5949999999999998</v>
      </c>
      <c r="G137" s="4" t="s">
        <v>139</v>
      </c>
    </row>
    <row r="138" spans="1:7" s="3" customFormat="1" hidden="1" x14ac:dyDescent="0.2">
      <c r="A138" s="3" t="s">
        <v>72</v>
      </c>
      <c r="B138" s="4" t="s">
        <v>705</v>
      </c>
      <c r="C138" s="4" t="s">
        <v>65</v>
      </c>
      <c r="D138" s="4" t="s">
        <v>60</v>
      </c>
      <c r="E138" s="4" t="s">
        <v>708</v>
      </c>
      <c r="F138" s="6">
        <v>6.5739999999999998</v>
      </c>
      <c r="G138" s="4" t="s">
        <v>139</v>
      </c>
    </row>
    <row r="139" spans="1:7" s="3" customFormat="1" hidden="1" x14ac:dyDescent="0.2">
      <c r="A139" s="3" t="s">
        <v>71</v>
      </c>
      <c r="B139" s="4" t="s">
        <v>705</v>
      </c>
      <c r="C139" s="4" t="s">
        <v>65</v>
      </c>
      <c r="D139" s="4" t="s">
        <v>60</v>
      </c>
      <c r="E139" s="4" t="s">
        <v>708</v>
      </c>
      <c r="F139" s="6">
        <v>6.7480000000000002</v>
      </c>
      <c r="G139" s="4" t="s">
        <v>139</v>
      </c>
    </row>
    <row r="140" spans="1:7" s="3" customFormat="1" hidden="1" x14ac:dyDescent="0.2">
      <c r="A140" s="3" t="s">
        <v>70</v>
      </c>
      <c r="B140" s="4" t="s">
        <v>705</v>
      </c>
      <c r="C140" s="4" t="s">
        <v>65</v>
      </c>
      <c r="D140" s="4" t="s">
        <v>60</v>
      </c>
      <c r="E140" s="4" t="s">
        <v>708</v>
      </c>
      <c r="F140" s="6">
        <v>7.0839999999999996</v>
      </c>
      <c r="G140" s="4" t="s">
        <v>139</v>
      </c>
    </row>
    <row r="141" spans="1:7" s="3" customFormat="1" hidden="1" x14ac:dyDescent="0.2">
      <c r="A141" s="3" t="s">
        <v>702</v>
      </c>
      <c r="B141" s="4" t="s">
        <v>705</v>
      </c>
      <c r="C141" s="4" t="s">
        <v>65</v>
      </c>
      <c r="D141" s="4" t="s">
        <v>60</v>
      </c>
      <c r="E141" s="4" t="s">
        <v>708</v>
      </c>
      <c r="F141" s="6">
        <v>7.3230000000000004</v>
      </c>
      <c r="G141" s="4" t="s">
        <v>139</v>
      </c>
    </row>
    <row r="142" spans="1:7" s="3" customFormat="1" hidden="1" x14ac:dyDescent="0.2">
      <c r="A142" s="3" t="s">
        <v>731</v>
      </c>
      <c r="B142" s="4" t="s">
        <v>705</v>
      </c>
      <c r="C142" s="4" t="s">
        <v>65</v>
      </c>
      <c r="D142" s="4" t="s">
        <v>60</v>
      </c>
      <c r="E142" s="4" t="s">
        <v>708</v>
      </c>
      <c r="F142" s="6">
        <v>7.2240000000000002</v>
      </c>
      <c r="G142" s="4" t="s">
        <v>139</v>
      </c>
    </row>
    <row r="143" spans="1:7" s="3" customFormat="1" hidden="1" x14ac:dyDescent="0.2">
      <c r="A143" s="3" t="s">
        <v>739</v>
      </c>
      <c r="B143" s="4" t="s">
        <v>705</v>
      </c>
      <c r="C143" s="4" t="s">
        <v>65</v>
      </c>
      <c r="D143" s="4" t="s">
        <v>60</v>
      </c>
      <c r="E143" s="4" t="s">
        <v>708</v>
      </c>
      <c r="F143" s="6">
        <v>7.5279999999999996</v>
      </c>
      <c r="G143" s="4" t="s">
        <v>139</v>
      </c>
    </row>
    <row r="144" spans="1:7" s="3" customFormat="1" hidden="1" x14ac:dyDescent="0.2">
      <c r="A144" s="3" t="s">
        <v>750</v>
      </c>
      <c r="B144" s="4" t="s">
        <v>705</v>
      </c>
      <c r="C144" s="4" t="s">
        <v>65</v>
      </c>
      <c r="D144" s="4" t="s">
        <v>60</v>
      </c>
      <c r="E144" s="4" t="s">
        <v>708</v>
      </c>
      <c r="F144" s="6">
        <v>7.3520000000000003</v>
      </c>
      <c r="G144" s="4" t="s">
        <v>139</v>
      </c>
    </row>
    <row r="145" spans="1:7" s="3" customFormat="1" hidden="1" x14ac:dyDescent="0.2">
      <c r="A145" s="3" t="s">
        <v>754</v>
      </c>
      <c r="B145" s="4" t="s">
        <v>705</v>
      </c>
      <c r="C145" s="4" t="s">
        <v>65</v>
      </c>
      <c r="D145" s="4" t="s">
        <v>60</v>
      </c>
      <c r="E145" s="4" t="s">
        <v>708</v>
      </c>
      <c r="F145" s="6">
        <v>7.5030000000000001</v>
      </c>
      <c r="G145" s="4" t="s">
        <v>707</v>
      </c>
    </row>
    <row r="146" spans="1:7" s="3" customFormat="1" hidden="1" x14ac:dyDescent="0.2">
      <c r="A146" s="3" t="s">
        <v>88</v>
      </c>
      <c r="B146" s="4" t="s">
        <v>705</v>
      </c>
      <c r="C146" s="4" t="s">
        <v>64</v>
      </c>
      <c r="D146" s="4" t="s">
        <v>60</v>
      </c>
      <c r="E146" s="4" t="s">
        <v>706</v>
      </c>
      <c r="F146" s="6">
        <v>779561.66899999999</v>
      </c>
      <c r="G146" s="4" t="s">
        <v>707</v>
      </c>
    </row>
    <row r="147" spans="1:7" s="3" customFormat="1" hidden="1" x14ac:dyDescent="0.2">
      <c r="A147" s="3" t="s">
        <v>87</v>
      </c>
      <c r="B147" s="4" t="s">
        <v>705</v>
      </c>
      <c r="C147" s="4" t="s">
        <v>64</v>
      </c>
      <c r="D147" s="4" t="s">
        <v>60</v>
      </c>
      <c r="E147" s="4" t="s">
        <v>706</v>
      </c>
      <c r="F147" s="6">
        <v>789952.46400000004</v>
      </c>
      <c r="G147" s="4" t="s">
        <v>707</v>
      </c>
    </row>
    <row r="148" spans="1:7" s="3" customFormat="1" hidden="1" x14ac:dyDescent="0.2">
      <c r="A148" s="3" t="s">
        <v>86</v>
      </c>
      <c r="B148" s="4" t="s">
        <v>705</v>
      </c>
      <c r="C148" s="4" t="s">
        <v>64</v>
      </c>
      <c r="D148" s="4" t="s">
        <v>60</v>
      </c>
      <c r="E148" s="4" t="s">
        <v>706</v>
      </c>
      <c r="F148" s="6">
        <v>793139.10199999996</v>
      </c>
      <c r="G148" s="4" t="s">
        <v>707</v>
      </c>
    </row>
    <row r="149" spans="1:7" s="3" customFormat="1" hidden="1" x14ac:dyDescent="0.2">
      <c r="A149" s="3" t="s">
        <v>85</v>
      </c>
      <c r="B149" s="4" t="s">
        <v>705</v>
      </c>
      <c r="C149" s="4" t="s">
        <v>64</v>
      </c>
      <c r="D149" s="4" t="s">
        <v>60</v>
      </c>
      <c r="E149" s="4" t="s">
        <v>706</v>
      </c>
      <c r="F149" s="6">
        <v>792590.13699999999</v>
      </c>
      <c r="G149" s="4" t="s">
        <v>707</v>
      </c>
    </row>
    <row r="150" spans="1:7" s="3" customFormat="1" hidden="1" x14ac:dyDescent="0.2">
      <c r="A150" s="3" t="s">
        <v>84</v>
      </c>
      <c r="B150" s="4" t="s">
        <v>705</v>
      </c>
      <c r="C150" s="4" t="s">
        <v>64</v>
      </c>
      <c r="D150" s="4" t="s">
        <v>60</v>
      </c>
      <c r="E150" s="4" t="s">
        <v>706</v>
      </c>
      <c r="F150" s="6">
        <v>792498.40599999996</v>
      </c>
      <c r="G150" s="4" t="s">
        <v>707</v>
      </c>
    </row>
    <row r="151" spans="1:7" s="3" customFormat="1" hidden="1" x14ac:dyDescent="0.2">
      <c r="A151" s="3" t="s">
        <v>83</v>
      </c>
      <c r="B151" s="4" t="s">
        <v>705</v>
      </c>
      <c r="C151" s="4" t="s">
        <v>64</v>
      </c>
      <c r="D151" s="4" t="s">
        <v>60</v>
      </c>
      <c r="E151" s="4" t="s">
        <v>706</v>
      </c>
      <c r="F151" s="6">
        <v>774262.04399999999</v>
      </c>
      <c r="G151" s="4" t="s">
        <v>707</v>
      </c>
    </row>
    <row r="152" spans="1:7" s="3" customFormat="1" hidden="1" x14ac:dyDescent="0.2">
      <c r="A152" s="3" t="s">
        <v>82</v>
      </c>
      <c r="B152" s="4" t="s">
        <v>705</v>
      </c>
      <c r="C152" s="4" t="s">
        <v>64</v>
      </c>
      <c r="D152" s="4" t="s">
        <v>60</v>
      </c>
      <c r="E152" s="4" t="s">
        <v>706</v>
      </c>
      <c r="F152" s="6">
        <v>764509.44499999995</v>
      </c>
      <c r="G152" s="4" t="s">
        <v>707</v>
      </c>
    </row>
    <row r="153" spans="1:7" s="3" customFormat="1" hidden="1" x14ac:dyDescent="0.2">
      <c r="A153" s="3" t="s">
        <v>81</v>
      </c>
      <c r="B153" s="4" t="s">
        <v>705</v>
      </c>
      <c r="C153" s="4" t="s">
        <v>64</v>
      </c>
      <c r="D153" s="4" t="s">
        <v>60</v>
      </c>
      <c r="E153" s="4" t="s">
        <v>706</v>
      </c>
      <c r="F153" s="6">
        <v>746392.92599999998</v>
      </c>
      <c r="G153" s="4" t="s">
        <v>707</v>
      </c>
    </row>
    <row r="154" spans="1:7" s="3" customFormat="1" hidden="1" x14ac:dyDescent="0.2">
      <c r="A154" s="3" t="s">
        <v>80</v>
      </c>
      <c r="B154" s="4" t="s">
        <v>705</v>
      </c>
      <c r="C154" s="4" t="s">
        <v>64</v>
      </c>
      <c r="D154" s="4" t="s">
        <v>60</v>
      </c>
      <c r="E154" s="4" t="s">
        <v>706</v>
      </c>
      <c r="F154" s="6">
        <v>730772.68400000001</v>
      </c>
      <c r="G154" s="4" t="s">
        <v>139</v>
      </c>
    </row>
    <row r="155" spans="1:7" s="3" customFormat="1" hidden="1" x14ac:dyDescent="0.2">
      <c r="A155" s="3" t="s">
        <v>79</v>
      </c>
      <c r="B155" s="4" t="s">
        <v>705</v>
      </c>
      <c r="C155" s="4" t="s">
        <v>64</v>
      </c>
      <c r="D155" s="4" t="s">
        <v>60</v>
      </c>
      <c r="E155" s="4" t="s">
        <v>706</v>
      </c>
      <c r="F155" s="6">
        <v>696567.78399999999</v>
      </c>
      <c r="G155" s="4" t="s">
        <v>139</v>
      </c>
    </row>
    <row r="156" spans="1:7" s="3" customFormat="1" hidden="1" x14ac:dyDescent="0.2">
      <c r="A156" s="3" t="s">
        <v>78</v>
      </c>
      <c r="B156" s="4" t="s">
        <v>705</v>
      </c>
      <c r="C156" s="4" t="s">
        <v>64</v>
      </c>
      <c r="D156" s="4" t="s">
        <v>60</v>
      </c>
      <c r="E156" s="4" t="s">
        <v>706</v>
      </c>
      <c r="F156" s="6">
        <v>692162.32200000004</v>
      </c>
      <c r="G156" s="4" t="s">
        <v>139</v>
      </c>
    </row>
    <row r="157" spans="1:7" s="3" customFormat="1" hidden="1" x14ac:dyDescent="0.2">
      <c r="A157" s="3" t="s">
        <v>77</v>
      </c>
      <c r="B157" s="4" t="s">
        <v>705</v>
      </c>
      <c r="C157" s="4" t="s">
        <v>64</v>
      </c>
      <c r="D157" s="4" t="s">
        <v>60</v>
      </c>
      <c r="E157" s="4" t="s">
        <v>706</v>
      </c>
      <c r="F157" s="6">
        <v>711694.64199999999</v>
      </c>
      <c r="G157" s="4" t="s">
        <v>139</v>
      </c>
    </row>
    <row r="158" spans="1:7" s="3" customFormat="1" hidden="1" x14ac:dyDescent="0.2">
      <c r="A158" s="3" t="s">
        <v>76</v>
      </c>
      <c r="B158" s="4" t="s">
        <v>705</v>
      </c>
      <c r="C158" s="4" t="s">
        <v>64</v>
      </c>
      <c r="D158" s="4" t="s">
        <v>60</v>
      </c>
      <c r="E158" s="4" t="s">
        <v>706</v>
      </c>
      <c r="F158" s="6">
        <v>707787.96</v>
      </c>
      <c r="G158" s="4" t="s">
        <v>139</v>
      </c>
    </row>
    <row r="159" spans="1:7" s="3" customFormat="1" hidden="1" x14ac:dyDescent="0.2">
      <c r="A159" s="3" t="s">
        <v>75</v>
      </c>
      <c r="B159" s="4" t="s">
        <v>705</v>
      </c>
      <c r="C159" s="4" t="s">
        <v>64</v>
      </c>
      <c r="D159" s="4" t="s">
        <v>60</v>
      </c>
      <c r="E159" s="4" t="s">
        <v>706</v>
      </c>
      <c r="F159" s="6">
        <v>680137.66399999999</v>
      </c>
      <c r="G159" s="4" t="s">
        <v>139</v>
      </c>
    </row>
    <row r="160" spans="1:7" s="3" customFormat="1" hidden="1" x14ac:dyDescent="0.2">
      <c r="A160" s="3" t="s">
        <v>74</v>
      </c>
      <c r="B160" s="4" t="s">
        <v>705</v>
      </c>
      <c r="C160" s="4" t="s">
        <v>64</v>
      </c>
      <c r="D160" s="4" t="s">
        <v>60</v>
      </c>
      <c r="E160" s="4" t="s">
        <v>706</v>
      </c>
      <c r="F160" s="6">
        <v>646082.29</v>
      </c>
      <c r="G160" s="4" t="s">
        <v>707</v>
      </c>
    </row>
    <row r="161" spans="1:7" s="3" customFormat="1" hidden="1" x14ac:dyDescent="0.2">
      <c r="A161" s="3" t="s">
        <v>73</v>
      </c>
      <c r="B161" s="4" t="s">
        <v>705</v>
      </c>
      <c r="C161" s="4" t="s">
        <v>64</v>
      </c>
      <c r="D161" s="4" t="s">
        <v>60</v>
      </c>
      <c r="E161" s="4" t="s">
        <v>706</v>
      </c>
      <c r="F161" s="6">
        <v>623692.24899999995</v>
      </c>
      <c r="G161" s="4" t="s">
        <v>707</v>
      </c>
    </row>
    <row r="162" spans="1:7" s="3" customFormat="1" hidden="1" x14ac:dyDescent="0.2">
      <c r="A162" s="3" t="s">
        <v>72</v>
      </c>
      <c r="B162" s="4" t="s">
        <v>705</v>
      </c>
      <c r="C162" s="4" t="s">
        <v>64</v>
      </c>
      <c r="D162" s="4" t="s">
        <v>60</v>
      </c>
      <c r="E162" s="4" t="s">
        <v>706</v>
      </c>
      <c r="F162" s="6">
        <v>578034.38899999997</v>
      </c>
      <c r="G162" s="4" t="s">
        <v>707</v>
      </c>
    </row>
    <row r="163" spans="1:7" s="3" customFormat="1" hidden="1" x14ac:dyDescent="0.2">
      <c r="A163" s="3" t="s">
        <v>71</v>
      </c>
      <c r="B163" s="4" t="s">
        <v>705</v>
      </c>
      <c r="C163" s="4" t="s">
        <v>64</v>
      </c>
      <c r="D163" s="4" t="s">
        <v>60</v>
      </c>
      <c r="E163" s="4" t="s">
        <v>706</v>
      </c>
      <c r="F163" s="6">
        <v>581071.49199999997</v>
      </c>
      <c r="G163" s="4" t="s">
        <v>139</v>
      </c>
    </row>
    <row r="164" spans="1:7" s="3" customFormat="1" hidden="1" x14ac:dyDescent="0.2">
      <c r="A164" s="3" t="s">
        <v>70</v>
      </c>
      <c r="B164" s="4" t="s">
        <v>705</v>
      </c>
      <c r="C164" s="4" t="s">
        <v>64</v>
      </c>
      <c r="D164" s="4" t="s">
        <v>60</v>
      </c>
      <c r="E164" s="4" t="s">
        <v>706</v>
      </c>
      <c r="F164" s="6">
        <v>558373.66</v>
      </c>
      <c r="G164" s="4" t="s">
        <v>139</v>
      </c>
    </row>
    <row r="165" spans="1:7" s="3" customFormat="1" hidden="1" x14ac:dyDescent="0.2">
      <c r="A165" s="3" t="s">
        <v>702</v>
      </c>
      <c r="B165" s="4" t="s">
        <v>705</v>
      </c>
      <c r="C165" s="4" t="s">
        <v>64</v>
      </c>
      <c r="D165" s="4" t="s">
        <v>60</v>
      </c>
      <c r="E165" s="4" t="s">
        <v>706</v>
      </c>
      <c r="F165" s="6">
        <v>473318.37099999998</v>
      </c>
      <c r="G165" s="4" t="s">
        <v>139</v>
      </c>
    </row>
    <row r="166" spans="1:7" s="3" customFormat="1" hidden="1" x14ac:dyDescent="0.2">
      <c r="A166" s="3" t="s">
        <v>731</v>
      </c>
      <c r="B166" s="4" t="s">
        <v>705</v>
      </c>
      <c r="C166" s="4" t="s">
        <v>64</v>
      </c>
      <c r="D166" s="4" t="s">
        <v>60</v>
      </c>
      <c r="E166" s="4" t="s">
        <v>706</v>
      </c>
      <c r="F166" s="6">
        <v>383742.07500000001</v>
      </c>
      <c r="G166" s="4" t="s">
        <v>139</v>
      </c>
    </row>
    <row r="167" spans="1:7" s="3" customFormat="1" hidden="1" x14ac:dyDescent="0.2">
      <c r="A167" s="3" t="s">
        <v>739</v>
      </c>
      <c r="B167" s="4" t="s">
        <v>705</v>
      </c>
      <c r="C167" s="4" t="s">
        <v>64</v>
      </c>
      <c r="D167" s="4" t="s">
        <v>60</v>
      </c>
      <c r="E167" s="4" t="s">
        <v>706</v>
      </c>
      <c r="F167" s="6">
        <v>409702.56</v>
      </c>
      <c r="G167" s="4" t="s">
        <v>139</v>
      </c>
    </row>
    <row r="168" spans="1:7" s="3" customFormat="1" hidden="1" x14ac:dyDescent="0.2">
      <c r="A168" s="3" t="s">
        <v>750</v>
      </c>
      <c r="B168" s="4" t="s">
        <v>705</v>
      </c>
      <c r="C168" s="4" t="s">
        <v>64</v>
      </c>
      <c r="D168" s="4" t="s">
        <v>60</v>
      </c>
      <c r="E168" s="4" t="s">
        <v>706</v>
      </c>
      <c r="F168" s="6">
        <v>423308.23200000002</v>
      </c>
      <c r="G168" s="4" t="s">
        <v>139</v>
      </c>
    </row>
    <row r="169" spans="1:7" s="3" customFormat="1" hidden="1" x14ac:dyDescent="0.2">
      <c r="A169" s="3" t="s">
        <v>754</v>
      </c>
      <c r="B169" s="4" t="s">
        <v>705</v>
      </c>
      <c r="C169" s="4" t="s">
        <v>64</v>
      </c>
      <c r="D169" s="4" t="s">
        <v>60</v>
      </c>
      <c r="E169" s="4" t="s">
        <v>706</v>
      </c>
      <c r="F169" s="6">
        <v>343157.73</v>
      </c>
      <c r="G169" s="4" t="s">
        <v>707</v>
      </c>
    </row>
    <row r="170" spans="1:7" s="3" customFormat="1" hidden="1" x14ac:dyDescent="0.2">
      <c r="A170" s="3" t="s">
        <v>88</v>
      </c>
      <c r="B170" s="4" t="s">
        <v>705</v>
      </c>
      <c r="C170" s="4" t="s">
        <v>64</v>
      </c>
      <c r="D170" s="4" t="s">
        <v>60</v>
      </c>
      <c r="E170" s="4" t="s">
        <v>708</v>
      </c>
      <c r="F170" s="6">
        <v>1.8169999999999999</v>
      </c>
      <c r="G170" s="4" t="s">
        <v>707</v>
      </c>
    </row>
    <row r="171" spans="1:7" s="3" customFormat="1" hidden="1" x14ac:dyDescent="0.2">
      <c r="A171" s="3" t="s">
        <v>87</v>
      </c>
      <c r="B171" s="4" t="s">
        <v>705</v>
      </c>
      <c r="C171" s="4" t="s">
        <v>64</v>
      </c>
      <c r="D171" s="4" t="s">
        <v>60</v>
      </c>
      <c r="E171" s="4" t="s">
        <v>708</v>
      </c>
      <c r="F171" s="6">
        <v>1.839</v>
      </c>
      <c r="G171" s="4" t="s">
        <v>707</v>
      </c>
    </row>
    <row r="172" spans="1:7" s="3" customFormat="1" hidden="1" x14ac:dyDescent="0.2">
      <c r="A172" s="3" t="s">
        <v>86</v>
      </c>
      <c r="B172" s="4" t="s">
        <v>705</v>
      </c>
      <c r="C172" s="4" t="s">
        <v>64</v>
      </c>
      <c r="D172" s="4" t="s">
        <v>60</v>
      </c>
      <c r="E172" s="4" t="s">
        <v>708</v>
      </c>
      <c r="F172" s="6">
        <v>1.843</v>
      </c>
      <c r="G172" s="4" t="s">
        <v>707</v>
      </c>
    </row>
    <row r="173" spans="1:7" s="3" customFormat="1" hidden="1" x14ac:dyDescent="0.2">
      <c r="A173" s="3" t="s">
        <v>85</v>
      </c>
      <c r="B173" s="4" t="s">
        <v>705</v>
      </c>
      <c r="C173" s="4" t="s">
        <v>64</v>
      </c>
      <c r="D173" s="4" t="s">
        <v>60</v>
      </c>
      <c r="E173" s="4" t="s">
        <v>708</v>
      </c>
      <c r="F173" s="6">
        <v>1.835</v>
      </c>
      <c r="G173" s="4" t="s">
        <v>707</v>
      </c>
    </row>
    <row r="174" spans="1:7" s="3" customFormat="1" hidden="1" x14ac:dyDescent="0.2">
      <c r="A174" s="3" t="s">
        <v>84</v>
      </c>
      <c r="B174" s="4" t="s">
        <v>705</v>
      </c>
      <c r="C174" s="4" t="s">
        <v>64</v>
      </c>
      <c r="D174" s="4" t="s">
        <v>60</v>
      </c>
      <c r="E174" s="4" t="s">
        <v>708</v>
      </c>
      <c r="F174" s="6">
        <v>1.8280000000000001</v>
      </c>
      <c r="G174" s="4" t="s">
        <v>707</v>
      </c>
    </row>
    <row r="175" spans="1:7" s="3" customFormat="1" hidden="1" x14ac:dyDescent="0.2">
      <c r="A175" s="3" t="s">
        <v>83</v>
      </c>
      <c r="B175" s="4" t="s">
        <v>705</v>
      </c>
      <c r="C175" s="4" t="s">
        <v>64</v>
      </c>
      <c r="D175" s="4" t="s">
        <v>60</v>
      </c>
      <c r="E175" s="4" t="s">
        <v>708</v>
      </c>
      <c r="F175" s="6">
        <v>1.7789999999999999</v>
      </c>
      <c r="G175" s="4" t="s">
        <v>707</v>
      </c>
    </row>
    <row r="176" spans="1:7" s="3" customFormat="1" hidden="1" x14ac:dyDescent="0.2">
      <c r="A176" s="3" t="s">
        <v>82</v>
      </c>
      <c r="B176" s="4" t="s">
        <v>705</v>
      </c>
      <c r="C176" s="4" t="s">
        <v>64</v>
      </c>
      <c r="D176" s="4" t="s">
        <v>60</v>
      </c>
      <c r="E176" s="4" t="s">
        <v>708</v>
      </c>
      <c r="F176" s="6">
        <v>1.7509999999999999</v>
      </c>
      <c r="G176" s="4" t="s">
        <v>707</v>
      </c>
    </row>
    <row r="177" spans="1:7" s="3" customFormat="1" hidden="1" x14ac:dyDescent="0.2">
      <c r="A177" s="3" t="s">
        <v>81</v>
      </c>
      <c r="B177" s="4" t="s">
        <v>705</v>
      </c>
      <c r="C177" s="4" t="s">
        <v>64</v>
      </c>
      <c r="D177" s="4" t="s">
        <v>60</v>
      </c>
      <c r="E177" s="4" t="s">
        <v>708</v>
      </c>
      <c r="F177" s="6">
        <v>1.704</v>
      </c>
      <c r="G177" s="4" t="s">
        <v>707</v>
      </c>
    </row>
    <row r="178" spans="1:7" s="3" customFormat="1" hidden="1" x14ac:dyDescent="0.2">
      <c r="A178" s="3" t="s">
        <v>80</v>
      </c>
      <c r="B178" s="4" t="s">
        <v>705</v>
      </c>
      <c r="C178" s="4" t="s">
        <v>64</v>
      </c>
      <c r="D178" s="4" t="s">
        <v>60</v>
      </c>
      <c r="E178" s="4" t="s">
        <v>708</v>
      </c>
      <c r="F178" s="6">
        <v>1.663</v>
      </c>
      <c r="G178" s="4" t="s">
        <v>139</v>
      </c>
    </row>
    <row r="179" spans="1:7" s="3" customFormat="1" hidden="1" x14ac:dyDescent="0.2">
      <c r="A179" s="3" t="s">
        <v>79</v>
      </c>
      <c r="B179" s="4" t="s">
        <v>705</v>
      </c>
      <c r="C179" s="4" t="s">
        <v>64</v>
      </c>
      <c r="D179" s="4" t="s">
        <v>60</v>
      </c>
      <c r="E179" s="4" t="s">
        <v>708</v>
      </c>
      <c r="F179" s="6">
        <v>1.5820000000000001</v>
      </c>
      <c r="G179" s="4" t="s">
        <v>139</v>
      </c>
    </row>
    <row r="180" spans="1:7" s="3" customFormat="1" hidden="1" x14ac:dyDescent="0.2">
      <c r="A180" s="3" t="s">
        <v>78</v>
      </c>
      <c r="B180" s="4" t="s">
        <v>705</v>
      </c>
      <c r="C180" s="4" t="s">
        <v>64</v>
      </c>
      <c r="D180" s="4" t="s">
        <v>60</v>
      </c>
      <c r="E180" s="4" t="s">
        <v>708</v>
      </c>
      <c r="F180" s="6">
        <v>1.569</v>
      </c>
      <c r="G180" s="4" t="s">
        <v>139</v>
      </c>
    </row>
    <row r="181" spans="1:7" s="3" customFormat="1" hidden="1" x14ac:dyDescent="0.2">
      <c r="A181" s="3" t="s">
        <v>77</v>
      </c>
      <c r="B181" s="4" t="s">
        <v>705</v>
      </c>
      <c r="C181" s="4" t="s">
        <v>64</v>
      </c>
      <c r="D181" s="4" t="s">
        <v>60</v>
      </c>
      <c r="E181" s="4" t="s">
        <v>708</v>
      </c>
      <c r="F181" s="6">
        <v>1.617</v>
      </c>
      <c r="G181" s="4" t="s">
        <v>139</v>
      </c>
    </row>
    <row r="182" spans="1:7" s="3" customFormat="1" hidden="1" x14ac:dyDescent="0.2">
      <c r="A182" s="3" t="s">
        <v>76</v>
      </c>
      <c r="B182" s="4" t="s">
        <v>705</v>
      </c>
      <c r="C182" s="4" t="s">
        <v>64</v>
      </c>
      <c r="D182" s="4" t="s">
        <v>60</v>
      </c>
      <c r="E182" s="4" t="s">
        <v>708</v>
      </c>
      <c r="F182" s="6">
        <v>1.605</v>
      </c>
      <c r="G182" s="4" t="s">
        <v>139</v>
      </c>
    </row>
    <row r="183" spans="1:7" s="3" customFormat="1" hidden="1" x14ac:dyDescent="0.2">
      <c r="A183" s="3" t="s">
        <v>75</v>
      </c>
      <c r="B183" s="4" t="s">
        <v>705</v>
      </c>
      <c r="C183" s="4" t="s">
        <v>64</v>
      </c>
      <c r="D183" s="4" t="s">
        <v>60</v>
      </c>
      <c r="E183" s="4" t="s">
        <v>708</v>
      </c>
      <c r="F183" s="6">
        <v>1.5389999999999999</v>
      </c>
      <c r="G183" s="4" t="s">
        <v>139</v>
      </c>
    </row>
    <row r="184" spans="1:7" s="3" customFormat="1" hidden="1" x14ac:dyDescent="0.2">
      <c r="A184" s="3" t="s">
        <v>74</v>
      </c>
      <c r="B184" s="4" t="s">
        <v>705</v>
      </c>
      <c r="C184" s="4" t="s">
        <v>64</v>
      </c>
      <c r="D184" s="4" t="s">
        <v>60</v>
      </c>
      <c r="E184" s="4" t="s">
        <v>708</v>
      </c>
      <c r="F184" s="6">
        <v>1.458</v>
      </c>
      <c r="G184" s="4" t="s">
        <v>707</v>
      </c>
    </row>
    <row r="185" spans="1:7" s="3" customFormat="1" hidden="1" x14ac:dyDescent="0.2">
      <c r="A185" s="3" t="s">
        <v>73</v>
      </c>
      <c r="B185" s="4" t="s">
        <v>705</v>
      </c>
      <c r="C185" s="4" t="s">
        <v>64</v>
      </c>
      <c r="D185" s="4" t="s">
        <v>60</v>
      </c>
      <c r="E185" s="4" t="s">
        <v>708</v>
      </c>
      <c r="F185" s="6">
        <v>1.4039999999999999</v>
      </c>
      <c r="G185" s="4" t="s">
        <v>707</v>
      </c>
    </row>
    <row r="186" spans="1:7" s="3" customFormat="1" hidden="1" x14ac:dyDescent="0.2">
      <c r="A186" s="3" t="s">
        <v>72</v>
      </c>
      <c r="B186" s="4" t="s">
        <v>705</v>
      </c>
      <c r="C186" s="4" t="s">
        <v>64</v>
      </c>
      <c r="D186" s="4" t="s">
        <v>60</v>
      </c>
      <c r="E186" s="4" t="s">
        <v>708</v>
      </c>
      <c r="F186" s="6">
        <v>1.298</v>
      </c>
      <c r="G186" s="4" t="s">
        <v>707</v>
      </c>
    </row>
    <row r="187" spans="1:7" s="3" customFormat="1" hidden="1" x14ac:dyDescent="0.2">
      <c r="A187" s="3" t="s">
        <v>71</v>
      </c>
      <c r="B187" s="4" t="s">
        <v>705</v>
      </c>
      <c r="C187" s="4" t="s">
        <v>64</v>
      </c>
      <c r="D187" s="4" t="s">
        <v>60</v>
      </c>
      <c r="E187" s="4" t="s">
        <v>708</v>
      </c>
      <c r="F187" s="6">
        <v>1.3029999999999999</v>
      </c>
      <c r="G187" s="4" t="s">
        <v>139</v>
      </c>
    </row>
    <row r="188" spans="1:7" s="3" customFormat="1" hidden="1" x14ac:dyDescent="0.2">
      <c r="A188" s="3" t="s">
        <v>70</v>
      </c>
      <c r="B188" s="4" t="s">
        <v>705</v>
      </c>
      <c r="C188" s="4" t="s">
        <v>64</v>
      </c>
      <c r="D188" s="4" t="s">
        <v>60</v>
      </c>
      <c r="E188" s="4" t="s">
        <v>708</v>
      </c>
      <c r="F188" s="6">
        <v>1.25</v>
      </c>
      <c r="G188" s="4" t="s">
        <v>139</v>
      </c>
    </row>
    <row r="189" spans="1:7" s="3" customFormat="1" hidden="1" x14ac:dyDescent="0.2">
      <c r="A189" s="3" t="s">
        <v>702</v>
      </c>
      <c r="B189" s="4" t="s">
        <v>705</v>
      </c>
      <c r="C189" s="4" t="s">
        <v>64</v>
      </c>
      <c r="D189" s="4" t="s">
        <v>60</v>
      </c>
      <c r="E189" s="4" t="s">
        <v>708</v>
      </c>
      <c r="F189" s="6">
        <v>1.0589999999999999</v>
      </c>
      <c r="G189" s="4" t="s">
        <v>139</v>
      </c>
    </row>
    <row r="190" spans="1:7" s="3" customFormat="1" hidden="1" x14ac:dyDescent="0.2">
      <c r="A190" s="3" t="s">
        <v>731</v>
      </c>
      <c r="B190" s="4" t="s">
        <v>705</v>
      </c>
      <c r="C190" s="4" t="s">
        <v>64</v>
      </c>
      <c r="D190" s="4" t="s">
        <v>60</v>
      </c>
      <c r="E190" s="4" t="s">
        <v>708</v>
      </c>
      <c r="F190" s="6">
        <v>0.85799999999999998</v>
      </c>
      <c r="G190" s="4" t="s">
        <v>139</v>
      </c>
    </row>
    <row r="191" spans="1:7" s="3" customFormat="1" hidden="1" x14ac:dyDescent="0.2">
      <c r="A191" s="3" t="s">
        <v>739</v>
      </c>
      <c r="B191" s="4" t="s">
        <v>705</v>
      </c>
      <c r="C191" s="4" t="s">
        <v>64</v>
      </c>
      <c r="D191" s="4" t="s">
        <v>60</v>
      </c>
      <c r="E191" s="4" t="s">
        <v>708</v>
      </c>
      <c r="F191" s="6">
        <v>0.91800000000000004</v>
      </c>
      <c r="G191" s="4" t="s">
        <v>139</v>
      </c>
    </row>
    <row r="192" spans="1:7" s="3" customFormat="1" hidden="1" x14ac:dyDescent="0.2">
      <c r="A192" s="3" t="s">
        <v>750</v>
      </c>
      <c r="B192" s="4" t="s">
        <v>705</v>
      </c>
      <c r="C192" s="4" t="s">
        <v>64</v>
      </c>
      <c r="D192" s="4" t="s">
        <v>60</v>
      </c>
      <c r="E192" s="4" t="s">
        <v>708</v>
      </c>
      <c r="F192" s="6">
        <v>0.94599999999999995</v>
      </c>
      <c r="G192" s="4" t="s">
        <v>139</v>
      </c>
    </row>
    <row r="193" spans="1:7" s="3" customFormat="1" hidden="1" x14ac:dyDescent="0.2">
      <c r="A193" s="3" t="s">
        <v>754</v>
      </c>
      <c r="B193" s="4" t="s">
        <v>705</v>
      </c>
      <c r="C193" s="4" t="s">
        <v>64</v>
      </c>
      <c r="D193" s="4" t="s">
        <v>60</v>
      </c>
      <c r="E193" s="4" t="s">
        <v>708</v>
      </c>
      <c r="F193" s="6">
        <v>0.76500000000000001</v>
      </c>
      <c r="G193" s="4" t="s">
        <v>707</v>
      </c>
    </row>
    <row r="194" spans="1:7" s="3" customFormat="1" hidden="1" x14ac:dyDescent="0.2">
      <c r="A194" s="3" t="s">
        <v>88</v>
      </c>
      <c r="B194" s="4" t="s">
        <v>705</v>
      </c>
      <c r="C194" s="4" t="s">
        <v>62</v>
      </c>
      <c r="D194" s="4" t="s">
        <v>60</v>
      </c>
      <c r="E194" s="4" t="s">
        <v>706</v>
      </c>
      <c r="F194" s="6"/>
      <c r="G194" s="4" t="s">
        <v>709</v>
      </c>
    </row>
    <row r="195" spans="1:7" s="3" customFormat="1" hidden="1" x14ac:dyDescent="0.2">
      <c r="A195" s="3" t="s">
        <v>87</v>
      </c>
      <c r="B195" s="4" t="s">
        <v>705</v>
      </c>
      <c r="C195" s="4" t="s">
        <v>62</v>
      </c>
      <c r="D195" s="4" t="s">
        <v>60</v>
      </c>
      <c r="E195" s="4" t="s">
        <v>706</v>
      </c>
      <c r="F195" s="6"/>
      <c r="G195" s="4" t="s">
        <v>709</v>
      </c>
    </row>
    <row r="196" spans="1:7" s="3" customFormat="1" hidden="1" x14ac:dyDescent="0.2">
      <c r="A196" s="3" t="s">
        <v>86</v>
      </c>
      <c r="B196" s="4" t="s">
        <v>705</v>
      </c>
      <c r="C196" s="4" t="s">
        <v>62</v>
      </c>
      <c r="D196" s="4" t="s">
        <v>60</v>
      </c>
      <c r="E196" s="4" t="s">
        <v>706</v>
      </c>
      <c r="F196" s="6"/>
      <c r="G196" s="4" t="s">
        <v>709</v>
      </c>
    </row>
    <row r="197" spans="1:7" s="3" customFormat="1" hidden="1" x14ac:dyDescent="0.2">
      <c r="A197" s="3" t="s">
        <v>85</v>
      </c>
      <c r="B197" s="4" t="s">
        <v>705</v>
      </c>
      <c r="C197" s="4" t="s">
        <v>62</v>
      </c>
      <c r="D197" s="4" t="s">
        <v>60</v>
      </c>
      <c r="E197" s="4" t="s">
        <v>706</v>
      </c>
      <c r="F197" s="6"/>
      <c r="G197" s="4" t="s">
        <v>709</v>
      </c>
    </row>
    <row r="198" spans="1:7" s="3" customFormat="1" hidden="1" x14ac:dyDescent="0.2">
      <c r="A198" s="3" t="s">
        <v>84</v>
      </c>
      <c r="B198" s="4" t="s">
        <v>705</v>
      </c>
      <c r="C198" s="4" t="s">
        <v>62</v>
      </c>
      <c r="D198" s="4" t="s">
        <v>60</v>
      </c>
      <c r="E198" s="4" t="s">
        <v>706</v>
      </c>
      <c r="F198" s="6"/>
      <c r="G198" s="4" t="s">
        <v>709</v>
      </c>
    </row>
    <row r="199" spans="1:7" s="3" customFormat="1" hidden="1" x14ac:dyDescent="0.2">
      <c r="A199" s="3" t="s">
        <v>83</v>
      </c>
      <c r="B199" s="4" t="s">
        <v>705</v>
      </c>
      <c r="C199" s="4" t="s">
        <v>62</v>
      </c>
      <c r="D199" s="4" t="s">
        <v>60</v>
      </c>
      <c r="E199" s="4" t="s">
        <v>706</v>
      </c>
      <c r="F199" s="6"/>
      <c r="G199" s="4" t="s">
        <v>709</v>
      </c>
    </row>
    <row r="200" spans="1:7" s="3" customFormat="1" hidden="1" x14ac:dyDescent="0.2">
      <c r="A200" s="3" t="s">
        <v>82</v>
      </c>
      <c r="B200" s="4" t="s">
        <v>705</v>
      </c>
      <c r="C200" s="4" t="s">
        <v>62</v>
      </c>
      <c r="D200" s="4" t="s">
        <v>60</v>
      </c>
      <c r="E200" s="4" t="s">
        <v>706</v>
      </c>
      <c r="F200" s="6"/>
      <c r="G200" s="4" t="s">
        <v>709</v>
      </c>
    </row>
    <row r="201" spans="1:7" s="3" customFormat="1" hidden="1" x14ac:dyDescent="0.2">
      <c r="A201" s="3" t="s">
        <v>81</v>
      </c>
      <c r="B201" s="4" t="s">
        <v>705</v>
      </c>
      <c r="C201" s="4" t="s">
        <v>62</v>
      </c>
      <c r="D201" s="4" t="s">
        <v>60</v>
      </c>
      <c r="E201" s="4" t="s">
        <v>706</v>
      </c>
      <c r="F201" s="6"/>
      <c r="G201" s="4" t="s">
        <v>709</v>
      </c>
    </row>
    <row r="202" spans="1:7" s="3" customFormat="1" hidden="1" x14ac:dyDescent="0.2">
      <c r="A202" s="3" t="s">
        <v>80</v>
      </c>
      <c r="B202" s="4" t="s">
        <v>705</v>
      </c>
      <c r="C202" s="4" t="s">
        <v>62</v>
      </c>
      <c r="D202" s="4" t="s">
        <v>60</v>
      </c>
      <c r="E202" s="4" t="s">
        <v>706</v>
      </c>
      <c r="F202" s="6"/>
      <c r="G202" s="4" t="s">
        <v>709</v>
      </c>
    </row>
    <row r="203" spans="1:7" s="3" customFormat="1" hidden="1" x14ac:dyDescent="0.2">
      <c r="A203" s="3" t="s">
        <v>79</v>
      </c>
      <c r="B203" s="4" t="s">
        <v>705</v>
      </c>
      <c r="C203" s="4" t="s">
        <v>62</v>
      </c>
      <c r="D203" s="4" t="s">
        <v>60</v>
      </c>
      <c r="E203" s="4" t="s">
        <v>706</v>
      </c>
      <c r="F203" s="6"/>
      <c r="G203" s="4" t="s">
        <v>709</v>
      </c>
    </row>
    <row r="204" spans="1:7" s="3" customFormat="1" hidden="1" x14ac:dyDescent="0.2">
      <c r="A204" s="3" t="s">
        <v>78</v>
      </c>
      <c r="B204" s="4" t="s">
        <v>705</v>
      </c>
      <c r="C204" s="4" t="s">
        <v>62</v>
      </c>
      <c r="D204" s="4" t="s">
        <v>60</v>
      </c>
      <c r="E204" s="4" t="s">
        <v>706</v>
      </c>
      <c r="F204" s="6"/>
      <c r="G204" s="4" t="s">
        <v>709</v>
      </c>
    </row>
    <row r="205" spans="1:7" s="3" customFormat="1" hidden="1" x14ac:dyDescent="0.2">
      <c r="A205" s="3" t="s">
        <v>77</v>
      </c>
      <c r="B205" s="4" t="s">
        <v>705</v>
      </c>
      <c r="C205" s="4" t="s">
        <v>62</v>
      </c>
      <c r="D205" s="4" t="s">
        <v>60</v>
      </c>
      <c r="E205" s="4" t="s">
        <v>706</v>
      </c>
      <c r="F205" s="6"/>
      <c r="G205" s="4" t="s">
        <v>709</v>
      </c>
    </row>
    <row r="206" spans="1:7" s="3" customFormat="1" hidden="1" x14ac:dyDescent="0.2">
      <c r="A206" s="3" t="s">
        <v>76</v>
      </c>
      <c r="B206" s="4" t="s">
        <v>705</v>
      </c>
      <c r="C206" s="4" t="s">
        <v>62</v>
      </c>
      <c r="D206" s="4" t="s">
        <v>60</v>
      </c>
      <c r="E206" s="4" t="s">
        <v>706</v>
      </c>
      <c r="F206" s="6"/>
      <c r="G206" s="4" t="s">
        <v>709</v>
      </c>
    </row>
    <row r="207" spans="1:7" s="3" customFormat="1" hidden="1" x14ac:dyDescent="0.2">
      <c r="A207" s="3" t="s">
        <v>75</v>
      </c>
      <c r="B207" s="4" t="s">
        <v>705</v>
      </c>
      <c r="C207" s="4" t="s">
        <v>62</v>
      </c>
      <c r="D207" s="4" t="s">
        <v>60</v>
      </c>
      <c r="E207" s="4" t="s">
        <v>706</v>
      </c>
      <c r="F207" s="6"/>
      <c r="G207" s="4" t="s">
        <v>709</v>
      </c>
    </row>
    <row r="208" spans="1:7" s="3" customFormat="1" hidden="1" x14ac:dyDescent="0.2">
      <c r="A208" s="3" t="s">
        <v>74</v>
      </c>
      <c r="B208" s="4" t="s">
        <v>705</v>
      </c>
      <c r="C208" s="4" t="s">
        <v>62</v>
      </c>
      <c r="D208" s="4" t="s">
        <v>60</v>
      </c>
      <c r="E208" s="4" t="s">
        <v>706</v>
      </c>
      <c r="F208" s="6"/>
      <c r="G208" s="4" t="s">
        <v>709</v>
      </c>
    </row>
    <row r="209" spans="1:7" s="3" customFormat="1" hidden="1" x14ac:dyDescent="0.2">
      <c r="A209" s="3" t="s">
        <v>73</v>
      </c>
      <c r="B209" s="4" t="s">
        <v>705</v>
      </c>
      <c r="C209" s="4" t="s">
        <v>62</v>
      </c>
      <c r="D209" s="4" t="s">
        <v>60</v>
      </c>
      <c r="E209" s="4" t="s">
        <v>706</v>
      </c>
      <c r="F209" s="6"/>
      <c r="G209" s="4" t="s">
        <v>709</v>
      </c>
    </row>
    <row r="210" spans="1:7" s="3" customFormat="1" hidden="1" x14ac:dyDescent="0.2">
      <c r="A210" s="3" t="s">
        <v>72</v>
      </c>
      <c r="B210" s="4" t="s">
        <v>705</v>
      </c>
      <c r="C210" s="4" t="s">
        <v>62</v>
      </c>
      <c r="D210" s="4" t="s">
        <v>60</v>
      </c>
      <c r="E210" s="4" t="s">
        <v>706</v>
      </c>
      <c r="F210" s="6"/>
      <c r="G210" s="4" t="s">
        <v>709</v>
      </c>
    </row>
    <row r="211" spans="1:7" s="3" customFormat="1" hidden="1" x14ac:dyDescent="0.2">
      <c r="A211" s="3" t="s">
        <v>71</v>
      </c>
      <c r="B211" s="4" t="s">
        <v>705</v>
      </c>
      <c r="C211" s="4" t="s">
        <v>62</v>
      </c>
      <c r="D211" s="4" t="s">
        <v>60</v>
      </c>
      <c r="E211" s="4" t="s">
        <v>706</v>
      </c>
      <c r="F211" s="6"/>
      <c r="G211" s="4" t="s">
        <v>709</v>
      </c>
    </row>
    <row r="212" spans="1:7" s="3" customFormat="1" hidden="1" x14ac:dyDescent="0.2">
      <c r="A212" s="3" t="s">
        <v>70</v>
      </c>
      <c r="B212" s="4" t="s">
        <v>705</v>
      </c>
      <c r="C212" s="4" t="s">
        <v>62</v>
      </c>
      <c r="D212" s="4" t="s">
        <v>60</v>
      </c>
      <c r="E212" s="4" t="s">
        <v>706</v>
      </c>
      <c r="F212" s="6"/>
      <c r="G212" s="4" t="s">
        <v>709</v>
      </c>
    </row>
    <row r="213" spans="1:7" s="3" customFormat="1" hidden="1" x14ac:dyDescent="0.2">
      <c r="A213" s="3" t="s">
        <v>702</v>
      </c>
      <c r="B213" s="4" t="s">
        <v>705</v>
      </c>
      <c r="C213" s="4" t="s">
        <v>62</v>
      </c>
      <c r="D213" s="4" t="s">
        <v>60</v>
      </c>
      <c r="E213" s="4" t="s">
        <v>706</v>
      </c>
      <c r="F213" s="6"/>
      <c r="G213" s="4" t="s">
        <v>709</v>
      </c>
    </row>
    <row r="214" spans="1:7" s="3" customFormat="1" hidden="1" x14ac:dyDescent="0.2">
      <c r="A214" s="3" t="s">
        <v>731</v>
      </c>
      <c r="B214" s="4" t="s">
        <v>705</v>
      </c>
      <c r="C214" s="4" t="s">
        <v>62</v>
      </c>
      <c r="D214" s="4" t="s">
        <v>60</v>
      </c>
      <c r="E214" s="4" t="s">
        <v>706</v>
      </c>
      <c r="F214" s="6"/>
      <c r="G214" s="4" t="s">
        <v>709</v>
      </c>
    </row>
    <row r="215" spans="1:7" s="3" customFormat="1" hidden="1" x14ac:dyDescent="0.2">
      <c r="A215" s="3" t="s">
        <v>739</v>
      </c>
      <c r="B215" s="4" t="s">
        <v>705</v>
      </c>
      <c r="C215" s="4" t="s">
        <v>62</v>
      </c>
      <c r="D215" s="4" t="s">
        <v>60</v>
      </c>
      <c r="E215" s="4" t="s">
        <v>706</v>
      </c>
      <c r="F215" s="6"/>
      <c r="G215" s="4" t="s">
        <v>709</v>
      </c>
    </row>
    <row r="216" spans="1:7" s="3" customFormat="1" hidden="1" x14ac:dyDescent="0.2">
      <c r="A216" s="3" t="s">
        <v>750</v>
      </c>
      <c r="B216" s="4" t="s">
        <v>705</v>
      </c>
      <c r="C216" s="4" t="s">
        <v>62</v>
      </c>
      <c r="D216" s="4" t="s">
        <v>60</v>
      </c>
      <c r="E216" s="4" t="s">
        <v>706</v>
      </c>
      <c r="F216" s="6"/>
      <c r="G216" s="4" t="s">
        <v>709</v>
      </c>
    </row>
    <row r="217" spans="1:7" s="3" customFormat="1" hidden="1" x14ac:dyDescent="0.2">
      <c r="A217" s="3" t="s">
        <v>754</v>
      </c>
      <c r="B217" s="4" t="s">
        <v>705</v>
      </c>
      <c r="C217" s="4" t="s">
        <v>62</v>
      </c>
      <c r="D217" s="4" t="s">
        <v>60</v>
      </c>
      <c r="E217" s="4" t="s">
        <v>706</v>
      </c>
      <c r="F217" s="6"/>
      <c r="G217" s="4" t="s">
        <v>709</v>
      </c>
    </row>
    <row r="218" spans="1:7" s="3" customFormat="1" hidden="1" x14ac:dyDescent="0.2">
      <c r="A218" s="3" t="s">
        <v>88</v>
      </c>
      <c r="B218" s="4" t="s">
        <v>705</v>
      </c>
      <c r="C218" s="4" t="s">
        <v>62</v>
      </c>
      <c r="D218" s="4" t="s">
        <v>60</v>
      </c>
      <c r="E218" s="4" t="s">
        <v>708</v>
      </c>
      <c r="F218" s="6"/>
      <c r="G218" s="4" t="s">
        <v>709</v>
      </c>
    </row>
    <row r="219" spans="1:7" s="3" customFormat="1" hidden="1" x14ac:dyDescent="0.2">
      <c r="A219" s="3" t="s">
        <v>87</v>
      </c>
      <c r="B219" s="4" t="s">
        <v>705</v>
      </c>
      <c r="C219" s="4" t="s">
        <v>62</v>
      </c>
      <c r="D219" s="4" t="s">
        <v>60</v>
      </c>
      <c r="E219" s="4" t="s">
        <v>708</v>
      </c>
      <c r="F219" s="6"/>
      <c r="G219" s="4" t="s">
        <v>709</v>
      </c>
    </row>
    <row r="220" spans="1:7" s="3" customFormat="1" hidden="1" x14ac:dyDescent="0.2">
      <c r="A220" s="3" t="s">
        <v>86</v>
      </c>
      <c r="B220" s="4" t="s">
        <v>705</v>
      </c>
      <c r="C220" s="4" t="s">
        <v>62</v>
      </c>
      <c r="D220" s="4" t="s">
        <v>60</v>
      </c>
      <c r="E220" s="4" t="s">
        <v>708</v>
      </c>
      <c r="F220" s="6"/>
      <c r="G220" s="4" t="s">
        <v>709</v>
      </c>
    </row>
    <row r="221" spans="1:7" s="3" customFormat="1" hidden="1" x14ac:dyDescent="0.2">
      <c r="A221" s="3" t="s">
        <v>85</v>
      </c>
      <c r="B221" s="4" t="s">
        <v>705</v>
      </c>
      <c r="C221" s="4" t="s">
        <v>62</v>
      </c>
      <c r="D221" s="4" t="s">
        <v>60</v>
      </c>
      <c r="E221" s="4" t="s">
        <v>708</v>
      </c>
      <c r="F221" s="6"/>
      <c r="G221" s="4" t="s">
        <v>709</v>
      </c>
    </row>
    <row r="222" spans="1:7" s="3" customFormat="1" hidden="1" x14ac:dyDescent="0.2">
      <c r="A222" s="3" t="s">
        <v>84</v>
      </c>
      <c r="B222" s="4" t="s">
        <v>705</v>
      </c>
      <c r="C222" s="4" t="s">
        <v>62</v>
      </c>
      <c r="D222" s="4" t="s">
        <v>60</v>
      </c>
      <c r="E222" s="4" t="s">
        <v>708</v>
      </c>
      <c r="F222" s="6"/>
      <c r="G222" s="4" t="s">
        <v>709</v>
      </c>
    </row>
    <row r="223" spans="1:7" s="3" customFormat="1" hidden="1" x14ac:dyDescent="0.2">
      <c r="A223" s="3" t="s">
        <v>83</v>
      </c>
      <c r="B223" s="4" t="s">
        <v>705</v>
      </c>
      <c r="C223" s="4" t="s">
        <v>62</v>
      </c>
      <c r="D223" s="4" t="s">
        <v>60</v>
      </c>
      <c r="E223" s="4" t="s">
        <v>708</v>
      </c>
      <c r="F223" s="6"/>
      <c r="G223" s="4" t="s">
        <v>709</v>
      </c>
    </row>
    <row r="224" spans="1:7" s="3" customFormat="1" hidden="1" x14ac:dyDescent="0.2">
      <c r="A224" s="3" t="s">
        <v>82</v>
      </c>
      <c r="B224" s="4" t="s">
        <v>705</v>
      </c>
      <c r="C224" s="4" t="s">
        <v>62</v>
      </c>
      <c r="D224" s="4" t="s">
        <v>60</v>
      </c>
      <c r="E224" s="4" t="s">
        <v>708</v>
      </c>
      <c r="F224" s="6"/>
      <c r="G224" s="4" t="s">
        <v>709</v>
      </c>
    </row>
    <row r="225" spans="1:7" s="3" customFormat="1" hidden="1" x14ac:dyDescent="0.2">
      <c r="A225" s="3" t="s">
        <v>81</v>
      </c>
      <c r="B225" s="4" t="s">
        <v>705</v>
      </c>
      <c r="C225" s="4" t="s">
        <v>62</v>
      </c>
      <c r="D225" s="4" t="s">
        <v>60</v>
      </c>
      <c r="E225" s="4" t="s">
        <v>708</v>
      </c>
      <c r="F225" s="6"/>
      <c r="G225" s="4" t="s">
        <v>709</v>
      </c>
    </row>
    <row r="226" spans="1:7" s="3" customFormat="1" hidden="1" x14ac:dyDescent="0.2">
      <c r="A226" s="3" t="s">
        <v>80</v>
      </c>
      <c r="B226" s="4" t="s">
        <v>705</v>
      </c>
      <c r="C226" s="4" t="s">
        <v>62</v>
      </c>
      <c r="D226" s="4" t="s">
        <v>60</v>
      </c>
      <c r="E226" s="4" t="s">
        <v>708</v>
      </c>
      <c r="F226" s="6"/>
      <c r="G226" s="4" t="s">
        <v>709</v>
      </c>
    </row>
    <row r="227" spans="1:7" s="3" customFormat="1" hidden="1" x14ac:dyDescent="0.2">
      <c r="A227" s="3" t="s">
        <v>79</v>
      </c>
      <c r="B227" s="4" t="s">
        <v>705</v>
      </c>
      <c r="C227" s="4" t="s">
        <v>62</v>
      </c>
      <c r="D227" s="4" t="s">
        <v>60</v>
      </c>
      <c r="E227" s="4" t="s">
        <v>708</v>
      </c>
      <c r="F227" s="6"/>
      <c r="G227" s="4" t="s">
        <v>709</v>
      </c>
    </row>
    <row r="228" spans="1:7" s="3" customFormat="1" hidden="1" x14ac:dyDescent="0.2">
      <c r="A228" s="3" t="s">
        <v>78</v>
      </c>
      <c r="B228" s="4" t="s">
        <v>705</v>
      </c>
      <c r="C228" s="4" t="s">
        <v>62</v>
      </c>
      <c r="D228" s="4" t="s">
        <v>60</v>
      </c>
      <c r="E228" s="4" t="s">
        <v>708</v>
      </c>
      <c r="F228" s="6"/>
      <c r="G228" s="4" t="s">
        <v>709</v>
      </c>
    </row>
    <row r="229" spans="1:7" s="3" customFormat="1" hidden="1" x14ac:dyDescent="0.2">
      <c r="A229" s="3" t="s">
        <v>77</v>
      </c>
      <c r="B229" s="4" t="s">
        <v>705</v>
      </c>
      <c r="C229" s="4" t="s">
        <v>62</v>
      </c>
      <c r="D229" s="4" t="s">
        <v>60</v>
      </c>
      <c r="E229" s="4" t="s">
        <v>708</v>
      </c>
      <c r="F229" s="6"/>
      <c r="G229" s="4" t="s">
        <v>709</v>
      </c>
    </row>
    <row r="230" spans="1:7" s="3" customFormat="1" hidden="1" x14ac:dyDescent="0.2">
      <c r="A230" s="3" t="s">
        <v>76</v>
      </c>
      <c r="B230" s="4" t="s">
        <v>705</v>
      </c>
      <c r="C230" s="4" t="s">
        <v>62</v>
      </c>
      <c r="D230" s="4" t="s">
        <v>60</v>
      </c>
      <c r="E230" s="4" t="s">
        <v>708</v>
      </c>
      <c r="F230" s="6"/>
      <c r="G230" s="4" t="s">
        <v>709</v>
      </c>
    </row>
    <row r="231" spans="1:7" s="3" customFormat="1" hidden="1" x14ac:dyDescent="0.2">
      <c r="A231" s="3" t="s">
        <v>75</v>
      </c>
      <c r="B231" s="4" t="s">
        <v>705</v>
      </c>
      <c r="C231" s="4" t="s">
        <v>62</v>
      </c>
      <c r="D231" s="4" t="s">
        <v>60</v>
      </c>
      <c r="E231" s="4" t="s">
        <v>708</v>
      </c>
      <c r="F231" s="6"/>
      <c r="G231" s="4" t="s">
        <v>709</v>
      </c>
    </row>
    <row r="232" spans="1:7" s="3" customFormat="1" hidden="1" x14ac:dyDescent="0.2">
      <c r="A232" s="3" t="s">
        <v>74</v>
      </c>
      <c r="B232" s="4" t="s">
        <v>705</v>
      </c>
      <c r="C232" s="4" t="s">
        <v>62</v>
      </c>
      <c r="D232" s="4" t="s">
        <v>60</v>
      </c>
      <c r="E232" s="4" t="s">
        <v>708</v>
      </c>
      <c r="F232" s="6"/>
      <c r="G232" s="4" t="s">
        <v>709</v>
      </c>
    </row>
    <row r="233" spans="1:7" s="3" customFormat="1" hidden="1" x14ac:dyDescent="0.2">
      <c r="A233" s="3" t="s">
        <v>73</v>
      </c>
      <c r="B233" s="4" t="s">
        <v>705</v>
      </c>
      <c r="C233" s="4" t="s">
        <v>62</v>
      </c>
      <c r="D233" s="4" t="s">
        <v>60</v>
      </c>
      <c r="E233" s="4" t="s">
        <v>708</v>
      </c>
      <c r="F233" s="6"/>
      <c r="G233" s="4" t="s">
        <v>709</v>
      </c>
    </row>
    <row r="234" spans="1:7" s="3" customFormat="1" hidden="1" x14ac:dyDescent="0.2">
      <c r="A234" s="3" t="s">
        <v>72</v>
      </c>
      <c r="B234" s="4" t="s">
        <v>705</v>
      </c>
      <c r="C234" s="4" t="s">
        <v>62</v>
      </c>
      <c r="D234" s="4" t="s">
        <v>60</v>
      </c>
      <c r="E234" s="4" t="s">
        <v>708</v>
      </c>
      <c r="F234" s="6"/>
      <c r="G234" s="4" t="s">
        <v>709</v>
      </c>
    </row>
    <row r="235" spans="1:7" s="3" customFormat="1" hidden="1" x14ac:dyDescent="0.2">
      <c r="A235" s="3" t="s">
        <v>71</v>
      </c>
      <c r="B235" s="4" t="s">
        <v>705</v>
      </c>
      <c r="C235" s="4" t="s">
        <v>62</v>
      </c>
      <c r="D235" s="4" t="s">
        <v>60</v>
      </c>
      <c r="E235" s="4" t="s">
        <v>708</v>
      </c>
      <c r="F235" s="6"/>
      <c r="G235" s="4" t="s">
        <v>709</v>
      </c>
    </row>
    <row r="236" spans="1:7" s="3" customFormat="1" hidden="1" x14ac:dyDescent="0.2">
      <c r="A236" s="3" t="s">
        <v>70</v>
      </c>
      <c r="B236" s="4" t="s">
        <v>705</v>
      </c>
      <c r="C236" s="4" t="s">
        <v>62</v>
      </c>
      <c r="D236" s="4" t="s">
        <v>60</v>
      </c>
      <c r="E236" s="4" t="s">
        <v>708</v>
      </c>
      <c r="F236" s="6"/>
      <c r="G236" s="4" t="s">
        <v>709</v>
      </c>
    </row>
    <row r="237" spans="1:7" s="3" customFormat="1" hidden="1" x14ac:dyDescent="0.2">
      <c r="A237" s="3" t="s">
        <v>702</v>
      </c>
      <c r="B237" s="4" t="s">
        <v>705</v>
      </c>
      <c r="C237" s="4" t="s">
        <v>62</v>
      </c>
      <c r="D237" s="4" t="s">
        <v>60</v>
      </c>
      <c r="E237" s="4" t="s">
        <v>708</v>
      </c>
      <c r="F237" s="6"/>
      <c r="G237" s="4" t="s">
        <v>709</v>
      </c>
    </row>
    <row r="238" spans="1:7" s="3" customFormat="1" hidden="1" x14ac:dyDescent="0.2">
      <c r="A238" s="3" t="s">
        <v>731</v>
      </c>
      <c r="B238" s="4" t="s">
        <v>705</v>
      </c>
      <c r="C238" s="4" t="s">
        <v>62</v>
      </c>
      <c r="D238" s="4" t="s">
        <v>60</v>
      </c>
      <c r="E238" s="4" t="s">
        <v>708</v>
      </c>
      <c r="F238" s="6"/>
      <c r="G238" s="4" t="s">
        <v>709</v>
      </c>
    </row>
    <row r="239" spans="1:7" s="3" customFormat="1" hidden="1" x14ac:dyDescent="0.2">
      <c r="A239" s="3" t="s">
        <v>739</v>
      </c>
      <c r="B239" s="4" t="s">
        <v>705</v>
      </c>
      <c r="C239" s="4" t="s">
        <v>62</v>
      </c>
      <c r="D239" s="4" t="s">
        <v>60</v>
      </c>
      <c r="E239" s="4" t="s">
        <v>708</v>
      </c>
      <c r="F239" s="6"/>
      <c r="G239" s="4" t="s">
        <v>709</v>
      </c>
    </row>
    <row r="240" spans="1:7" s="3" customFormat="1" hidden="1" x14ac:dyDescent="0.2">
      <c r="A240" s="3" t="s">
        <v>750</v>
      </c>
      <c r="B240" s="4" t="s">
        <v>705</v>
      </c>
      <c r="C240" s="4" t="s">
        <v>62</v>
      </c>
      <c r="D240" s="4" t="s">
        <v>60</v>
      </c>
      <c r="E240" s="4" t="s">
        <v>708</v>
      </c>
      <c r="F240" s="6"/>
      <c r="G240" s="4" t="s">
        <v>709</v>
      </c>
    </row>
    <row r="241" spans="1:7" s="3" customFormat="1" hidden="1" x14ac:dyDescent="0.2">
      <c r="A241" s="3" t="s">
        <v>754</v>
      </c>
      <c r="B241" s="4" t="s">
        <v>705</v>
      </c>
      <c r="C241" s="4" t="s">
        <v>62</v>
      </c>
      <c r="D241" s="4" t="s">
        <v>60</v>
      </c>
      <c r="E241" s="4" t="s">
        <v>708</v>
      </c>
      <c r="F241" s="6"/>
      <c r="G241" s="4" t="s">
        <v>709</v>
      </c>
    </row>
    <row r="242" spans="1:7" s="3" customFormat="1" hidden="1" x14ac:dyDescent="0.2">
      <c r="A242" s="3" t="s">
        <v>88</v>
      </c>
      <c r="B242" s="4" t="s">
        <v>705</v>
      </c>
      <c r="C242" s="4" t="s">
        <v>55</v>
      </c>
      <c r="D242" s="4" t="s">
        <v>60</v>
      </c>
      <c r="E242" s="4" t="s">
        <v>706</v>
      </c>
      <c r="F242" s="6"/>
      <c r="G242" s="4" t="s">
        <v>709</v>
      </c>
    </row>
    <row r="243" spans="1:7" s="3" customFormat="1" hidden="1" x14ac:dyDescent="0.2">
      <c r="A243" s="3" t="s">
        <v>87</v>
      </c>
      <c r="B243" s="4" t="s">
        <v>705</v>
      </c>
      <c r="C243" s="4" t="s">
        <v>55</v>
      </c>
      <c r="D243" s="4" t="s">
        <v>60</v>
      </c>
      <c r="E243" s="4" t="s">
        <v>706</v>
      </c>
      <c r="F243" s="6"/>
      <c r="G243" s="4" t="s">
        <v>709</v>
      </c>
    </row>
    <row r="244" spans="1:7" s="3" customFormat="1" hidden="1" x14ac:dyDescent="0.2">
      <c r="A244" s="3" t="s">
        <v>86</v>
      </c>
      <c r="B244" s="4" t="s">
        <v>705</v>
      </c>
      <c r="C244" s="4" t="s">
        <v>55</v>
      </c>
      <c r="D244" s="4" t="s">
        <v>60</v>
      </c>
      <c r="E244" s="4" t="s">
        <v>706</v>
      </c>
      <c r="F244" s="6"/>
      <c r="G244" s="4" t="s">
        <v>709</v>
      </c>
    </row>
    <row r="245" spans="1:7" s="3" customFormat="1" hidden="1" x14ac:dyDescent="0.2">
      <c r="A245" s="3" t="s">
        <v>85</v>
      </c>
      <c r="B245" s="4" t="s">
        <v>705</v>
      </c>
      <c r="C245" s="4" t="s">
        <v>55</v>
      </c>
      <c r="D245" s="4" t="s">
        <v>60</v>
      </c>
      <c r="E245" s="4" t="s">
        <v>706</v>
      </c>
      <c r="F245" s="6"/>
      <c r="G245" s="4" t="s">
        <v>709</v>
      </c>
    </row>
    <row r="246" spans="1:7" s="3" customFormat="1" hidden="1" x14ac:dyDescent="0.2">
      <c r="A246" s="3" t="s">
        <v>84</v>
      </c>
      <c r="B246" s="4" t="s">
        <v>705</v>
      </c>
      <c r="C246" s="4" t="s">
        <v>55</v>
      </c>
      <c r="D246" s="4" t="s">
        <v>60</v>
      </c>
      <c r="E246" s="4" t="s">
        <v>706</v>
      </c>
      <c r="F246" s="6"/>
      <c r="G246" s="4" t="s">
        <v>709</v>
      </c>
    </row>
    <row r="247" spans="1:7" s="3" customFormat="1" hidden="1" x14ac:dyDescent="0.2">
      <c r="A247" s="3" t="s">
        <v>83</v>
      </c>
      <c r="B247" s="4" t="s">
        <v>705</v>
      </c>
      <c r="C247" s="4" t="s">
        <v>55</v>
      </c>
      <c r="D247" s="4" t="s">
        <v>60</v>
      </c>
      <c r="E247" s="4" t="s">
        <v>706</v>
      </c>
      <c r="F247" s="6"/>
      <c r="G247" s="4" t="s">
        <v>709</v>
      </c>
    </row>
    <row r="248" spans="1:7" s="3" customFormat="1" hidden="1" x14ac:dyDescent="0.2">
      <c r="A248" s="3" t="s">
        <v>82</v>
      </c>
      <c r="B248" s="4" t="s">
        <v>705</v>
      </c>
      <c r="C248" s="4" t="s">
        <v>55</v>
      </c>
      <c r="D248" s="4" t="s">
        <v>60</v>
      </c>
      <c r="E248" s="4" t="s">
        <v>706</v>
      </c>
      <c r="F248" s="6"/>
      <c r="G248" s="4" t="s">
        <v>709</v>
      </c>
    </row>
    <row r="249" spans="1:7" s="3" customFormat="1" hidden="1" x14ac:dyDescent="0.2">
      <c r="A249" s="3" t="s">
        <v>81</v>
      </c>
      <c r="B249" s="4" t="s">
        <v>705</v>
      </c>
      <c r="C249" s="4" t="s">
        <v>55</v>
      </c>
      <c r="D249" s="4" t="s">
        <v>60</v>
      </c>
      <c r="E249" s="4" t="s">
        <v>706</v>
      </c>
      <c r="F249" s="6"/>
      <c r="G249" s="4" t="s">
        <v>709</v>
      </c>
    </row>
    <row r="250" spans="1:7" s="3" customFormat="1" hidden="1" x14ac:dyDescent="0.2">
      <c r="A250" s="3" t="s">
        <v>80</v>
      </c>
      <c r="B250" s="4" t="s">
        <v>705</v>
      </c>
      <c r="C250" s="4" t="s">
        <v>55</v>
      </c>
      <c r="D250" s="4" t="s">
        <v>60</v>
      </c>
      <c r="E250" s="4" t="s">
        <v>706</v>
      </c>
      <c r="F250" s="6"/>
      <c r="G250" s="4" t="s">
        <v>709</v>
      </c>
    </row>
    <row r="251" spans="1:7" s="3" customFormat="1" hidden="1" x14ac:dyDescent="0.2">
      <c r="A251" s="3" t="s">
        <v>79</v>
      </c>
      <c r="B251" s="4" t="s">
        <v>705</v>
      </c>
      <c r="C251" s="4" t="s">
        <v>55</v>
      </c>
      <c r="D251" s="4" t="s">
        <v>60</v>
      </c>
      <c r="E251" s="4" t="s">
        <v>706</v>
      </c>
      <c r="F251" s="6"/>
      <c r="G251" s="4" t="s">
        <v>709</v>
      </c>
    </row>
    <row r="252" spans="1:7" s="3" customFormat="1" hidden="1" x14ac:dyDescent="0.2">
      <c r="A252" s="3" t="s">
        <v>78</v>
      </c>
      <c r="B252" s="4" t="s">
        <v>705</v>
      </c>
      <c r="C252" s="4" t="s">
        <v>55</v>
      </c>
      <c r="D252" s="4" t="s">
        <v>60</v>
      </c>
      <c r="E252" s="4" t="s">
        <v>706</v>
      </c>
      <c r="F252" s="6"/>
      <c r="G252" s="4" t="s">
        <v>709</v>
      </c>
    </row>
    <row r="253" spans="1:7" s="3" customFormat="1" hidden="1" x14ac:dyDescent="0.2">
      <c r="A253" s="3" t="s">
        <v>77</v>
      </c>
      <c r="B253" s="4" t="s">
        <v>705</v>
      </c>
      <c r="C253" s="4" t="s">
        <v>55</v>
      </c>
      <c r="D253" s="4" t="s">
        <v>60</v>
      </c>
      <c r="E253" s="4" t="s">
        <v>706</v>
      </c>
      <c r="F253" s="6"/>
      <c r="G253" s="4" t="s">
        <v>709</v>
      </c>
    </row>
    <row r="254" spans="1:7" s="3" customFormat="1" hidden="1" x14ac:dyDescent="0.2">
      <c r="A254" s="3" t="s">
        <v>76</v>
      </c>
      <c r="B254" s="4" t="s">
        <v>705</v>
      </c>
      <c r="C254" s="4" t="s">
        <v>55</v>
      </c>
      <c r="D254" s="4" t="s">
        <v>60</v>
      </c>
      <c r="E254" s="4" t="s">
        <v>706</v>
      </c>
      <c r="F254" s="6"/>
      <c r="G254" s="4" t="s">
        <v>709</v>
      </c>
    </row>
    <row r="255" spans="1:7" s="3" customFormat="1" hidden="1" x14ac:dyDescent="0.2">
      <c r="A255" s="3" t="s">
        <v>75</v>
      </c>
      <c r="B255" s="4" t="s">
        <v>705</v>
      </c>
      <c r="C255" s="4" t="s">
        <v>55</v>
      </c>
      <c r="D255" s="4" t="s">
        <v>60</v>
      </c>
      <c r="E255" s="4" t="s">
        <v>706</v>
      </c>
      <c r="F255" s="6"/>
      <c r="G255" s="4" t="s">
        <v>709</v>
      </c>
    </row>
    <row r="256" spans="1:7" s="3" customFormat="1" hidden="1" x14ac:dyDescent="0.2">
      <c r="A256" s="3" t="s">
        <v>74</v>
      </c>
      <c r="B256" s="4" t="s">
        <v>705</v>
      </c>
      <c r="C256" s="4" t="s">
        <v>55</v>
      </c>
      <c r="D256" s="4" t="s">
        <v>60</v>
      </c>
      <c r="E256" s="4" t="s">
        <v>706</v>
      </c>
      <c r="F256" s="6"/>
      <c r="G256" s="4" t="s">
        <v>709</v>
      </c>
    </row>
    <row r="257" spans="1:7" s="3" customFormat="1" hidden="1" x14ac:dyDescent="0.2">
      <c r="A257" s="3" t="s">
        <v>73</v>
      </c>
      <c r="B257" s="4" t="s">
        <v>705</v>
      </c>
      <c r="C257" s="4" t="s">
        <v>55</v>
      </c>
      <c r="D257" s="4" t="s">
        <v>60</v>
      </c>
      <c r="E257" s="4" t="s">
        <v>706</v>
      </c>
      <c r="F257" s="6"/>
      <c r="G257" s="4" t="s">
        <v>709</v>
      </c>
    </row>
    <row r="258" spans="1:7" s="3" customFormat="1" hidden="1" x14ac:dyDescent="0.2">
      <c r="A258" s="3" t="s">
        <v>72</v>
      </c>
      <c r="B258" s="4" t="s">
        <v>705</v>
      </c>
      <c r="C258" s="4" t="s">
        <v>55</v>
      </c>
      <c r="D258" s="4" t="s">
        <v>60</v>
      </c>
      <c r="E258" s="4" t="s">
        <v>706</v>
      </c>
      <c r="F258" s="6"/>
      <c r="G258" s="4" t="s">
        <v>709</v>
      </c>
    </row>
    <row r="259" spans="1:7" s="3" customFormat="1" hidden="1" x14ac:dyDescent="0.2">
      <c r="A259" s="3" t="s">
        <v>71</v>
      </c>
      <c r="B259" s="4" t="s">
        <v>705</v>
      </c>
      <c r="C259" s="4" t="s">
        <v>55</v>
      </c>
      <c r="D259" s="4" t="s">
        <v>60</v>
      </c>
      <c r="E259" s="4" t="s">
        <v>706</v>
      </c>
      <c r="F259" s="6"/>
      <c r="G259" s="4" t="s">
        <v>709</v>
      </c>
    </row>
    <row r="260" spans="1:7" s="3" customFormat="1" hidden="1" x14ac:dyDescent="0.2">
      <c r="A260" s="3" t="s">
        <v>70</v>
      </c>
      <c r="B260" s="4" t="s">
        <v>705</v>
      </c>
      <c r="C260" s="4" t="s">
        <v>55</v>
      </c>
      <c r="D260" s="4" t="s">
        <v>60</v>
      </c>
      <c r="E260" s="4" t="s">
        <v>706</v>
      </c>
      <c r="F260" s="6"/>
      <c r="G260" s="4" t="s">
        <v>709</v>
      </c>
    </row>
    <row r="261" spans="1:7" s="3" customFormat="1" hidden="1" x14ac:dyDescent="0.2">
      <c r="A261" s="3" t="s">
        <v>702</v>
      </c>
      <c r="B261" s="4" t="s">
        <v>705</v>
      </c>
      <c r="C261" s="4" t="s">
        <v>55</v>
      </c>
      <c r="D261" s="4" t="s">
        <v>60</v>
      </c>
      <c r="E261" s="4" t="s">
        <v>706</v>
      </c>
      <c r="F261" s="6"/>
      <c r="G261" s="4" t="s">
        <v>709</v>
      </c>
    </row>
    <row r="262" spans="1:7" s="3" customFormat="1" hidden="1" x14ac:dyDescent="0.2">
      <c r="A262" s="3" t="s">
        <v>731</v>
      </c>
      <c r="B262" s="4" t="s">
        <v>705</v>
      </c>
      <c r="C262" s="4" t="s">
        <v>55</v>
      </c>
      <c r="D262" s="4" t="s">
        <v>60</v>
      </c>
      <c r="E262" s="4" t="s">
        <v>706</v>
      </c>
      <c r="F262" s="6"/>
      <c r="G262" s="4" t="s">
        <v>709</v>
      </c>
    </row>
    <row r="263" spans="1:7" s="3" customFormat="1" hidden="1" x14ac:dyDescent="0.2">
      <c r="A263" s="3" t="s">
        <v>739</v>
      </c>
      <c r="B263" s="4" t="s">
        <v>705</v>
      </c>
      <c r="C263" s="4" t="s">
        <v>55</v>
      </c>
      <c r="D263" s="4" t="s">
        <v>60</v>
      </c>
      <c r="E263" s="4" t="s">
        <v>706</v>
      </c>
      <c r="F263" s="6"/>
      <c r="G263" s="4" t="s">
        <v>709</v>
      </c>
    </row>
    <row r="264" spans="1:7" s="3" customFormat="1" hidden="1" x14ac:dyDescent="0.2">
      <c r="A264" s="3" t="s">
        <v>750</v>
      </c>
      <c r="B264" s="4" t="s">
        <v>705</v>
      </c>
      <c r="C264" s="4" t="s">
        <v>55</v>
      </c>
      <c r="D264" s="4" t="s">
        <v>60</v>
      </c>
      <c r="E264" s="4" t="s">
        <v>706</v>
      </c>
      <c r="F264" s="6"/>
      <c r="G264" s="4" t="s">
        <v>709</v>
      </c>
    </row>
    <row r="265" spans="1:7" s="3" customFormat="1" hidden="1" x14ac:dyDescent="0.2">
      <c r="A265" s="3" t="s">
        <v>754</v>
      </c>
      <c r="B265" s="4" t="s">
        <v>705</v>
      </c>
      <c r="C265" s="4" t="s">
        <v>55</v>
      </c>
      <c r="D265" s="4" t="s">
        <v>60</v>
      </c>
      <c r="E265" s="4" t="s">
        <v>706</v>
      </c>
      <c r="F265" s="6"/>
      <c r="G265" s="4" t="s">
        <v>709</v>
      </c>
    </row>
    <row r="266" spans="1:7" s="3" customFormat="1" hidden="1" x14ac:dyDescent="0.2">
      <c r="A266" s="3" t="s">
        <v>88</v>
      </c>
      <c r="B266" s="4" t="s">
        <v>705</v>
      </c>
      <c r="C266" s="4" t="s">
        <v>55</v>
      </c>
      <c r="D266" s="4" t="s">
        <v>60</v>
      </c>
      <c r="E266" s="4" t="s">
        <v>708</v>
      </c>
      <c r="F266" s="6"/>
      <c r="G266" s="4" t="s">
        <v>709</v>
      </c>
    </row>
    <row r="267" spans="1:7" s="3" customFormat="1" hidden="1" x14ac:dyDescent="0.2">
      <c r="A267" s="3" t="s">
        <v>87</v>
      </c>
      <c r="B267" s="4" t="s">
        <v>705</v>
      </c>
      <c r="C267" s="4" t="s">
        <v>55</v>
      </c>
      <c r="D267" s="4" t="s">
        <v>60</v>
      </c>
      <c r="E267" s="4" t="s">
        <v>708</v>
      </c>
      <c r="F267" s="6"/>
      <c r="G267" s="4" t="s">
        <v>709</v>
      </c>
    </row>
    <row r="268" spans="1:7" s="3" customFormat="1" hidden="1" x14ac:dyDescent="0.2">
      <c r="A268" s="3" t="s">
        <v>86</v>
      </c>
      <c r="B268" s="4" t="s">
        <v>705</v>
      </c>
      <c r="C268" s="4" t="s">
        <v>55</v>
      </c>
      <c r="D268" s="4" t="s">
        <v>60</v>
      </c>
      <c r="E268" s="4" t="s">
        <v>708</v>
      </c>
      <c r="F268" s="6"/>
      <c r="G268" s="4" t="s">
        <v>709</v>
      </c>
    </row>
    <row r="269" spans="1:7" s="3" customFormat="1" hidden="1" x14ac:dyDescent="0.2">
      <c r="A269" s="3" t="s">
        <v>85</v>
      </c>
      <c r="B269" s="4" t="s">
        <v>705</v>
      </c>
      <c r="C269" s="4" t="s">
        <v>55</v>
      </c>
      <c r="D269" s="4" t="s">
        <v>60</v>
      </c>
      <c r="E269" s="4" t="s">
        <v>708</v>
      </c>
      <c r="F269" s="6"/>
      <c r="G269" s="4" t="s">
        <v>709</v>
      </c>
    </row>
    <row r="270" spans="1:7" s="3" customFormat="1" hidden="1" x14ac:dyDescent="0.2">
      <c r="A270" s="3" t="s">
        <v>84</v>
      </c>
      <c r="B270" s="4" t="s">
        <v>705</v>
      </c>
      <c r="C270" s="4" t="s">
        <v>55</v>
      </c>
      <c r="D270" s="4" t="s">
        <v>60</v>
      </c>
      <c r="E270" s="4" t="s">
        <v>708</v>
      </c>
      <c r="F270" s="6"/>
      <c r="G270" s="4" t="s">
        <v>709</v>
      </c>
    </row>
    <row r="271" spans="1:7" s="3" customFormat="1" hidden="1" x14ac:dyDescent="0.2">
      <c r="A271" s="3" t="s">
        <v>83</v>
      </c>
      <c r="B271" s="4" t="s">
        <v>705</v>
      </c>
      <c r="C271" s="4" t="s">
        <v>55</v>
      </c>
      <c r="D271" s="4" t="s">
        <v>60</v>
      </c>
      <c r="E271" s="4" t="s">
        <v>708</v>
      </c>
      <c r="F271" s="6"/>
      <c r="G271" s="4" t="s">
        <v>709</v>
      </c>
    </row>
    <row r="272" spans="1:7" s="3" customFormat="1" hidden="1" x14ac:dyDescent="0.2">
      <c r="A272" s="3" t="s">
        <v>82</v>
      </c>
      <c r="B272" s="4" t="s">
        <v>705</v>
      </c>
      <c r="C272" s="4" t="s">
        <v>55</v>
      </c>
      <c r="D272" s="4" t="s">
        <v>60</v>
      </c>
      <c r="E272" s="4" t="s">
        <v>708</v>
      </c>
      <c r="F272" s="6"/>
      <c r="G272" s="4" t="s">
        <v>709</v>
      </c>
    </row>
    <row r="273" spans="1:7" s="3" customFormat="1" hidden="1" x14ac:dyDescent="0.2">
      <c r="A273" s="3" t="s">
        <v>81</v>
      </c>
      <c r="B273" s="4" t="s">
        <v>705</v>
      </c>
      <c r="C273" s="4" t="s">
        <v>55</v>
      </c>
      <c r="D273" s="4" t="s">
        <v>60</v>
      </c>
      <c r="E273" s="4" t="s">
        <v>708</v>
      </c>
      <c r="F273" s="6"/>
      <c r="G273" s="4" t="s">
        <v>709</v>
      </c>
    </row>
    <row r="274" spans="1:7" s="3" customFormat="1" hidden="1" x14ac:dyDescent="0.2">
      <c r="A274" s="3" t="s">
        <v>80</v>
      </c>
      <c r="B274" s="4" t="s">
        <v>705</v>
      </c>
      <c r="C274" s="4" t="s">
        <v>55</v>
      </c>
      <c r="D274" s="4" t="s">
        <v>60</v>
      </c>
      <c r="E274" s="4" t="s">
        <v>708</v>
      </c>
      <c r="F274" s="6"/>
      <c r="G274" s="4" t="s">
        <v>709</v>
      </c>
    </row>
    <row r="275" spans="1:7" s="3" customFormat="1" hidden="1" x14ac:dyDescent="0.2">
      <c r="A275" s="3" t="s">
        <v>79</v>
      </c>
      <c r="B275" s="4" t="s">
        <v>705</v>
      </c>
      <c r="C275" s="4" t="s">
        <v>55</v>
      </c>
      <c r="D275" s="4" t="s">
        <v>60</v>
      </c>
      <c r="E275" s="4" t="s">
        <v>708</v>
      </c>
      <c r="F275" s="6"/>
      <c r="G275" s="4" t="s">
        <v>709</v>
      </c>
    </row>
    <row r="276" spans="1:7" s="3" customFormat="1" hidden="1" x14ac:dyDescent="0.2">
      <c r="A276" s="3" t="s">
        <v>78</v>
      </c>
      <c r="B276" s="4" t="s">
        <v>705</v>
      </c>
      <c r="C276" s="4" t="s">
        <v>55</v>
      </c>
      <c r="D276" s="4" t="s">
        <v>60</v>
      </c>
      <c r="E276" s="4" t="s">
        <v>708</v>
      </c>
      <c r="F276" s="6"/>
      <c r="G276" s="4" t="s">
        <v>709</v>
      </c>
    </row>
    <row r="277" spans="1:7" s="3" customFormat="1" hidden="1" x14ac:dyDescent="0.2">
      <c r="A277" s="3" t="s">
        <v>77</v>
      </c>
      <c r="B277" s="4" t="s">
        <v>705</v>
      </c>
      <c r="C277" s="4" t="s">
        <v>55</v>
      </c>
      <c r="D277" s="4" t="s">
        <v>60</v>
      </c>
      <c r="E277" s="4" t="s">
        <v>708</v>
      </c>
      <c r="F277" s="6"/>
      <c r="G277" s="4" t="s">
        <v>709</v>
      </c>
    </row>
    <row r="278" spans="1:7" s="3" customFormat="1" hidden="1" x14ac:dyDescent="0.2">
      <c r="A278" s="3" t="s">
        <v>76</v>
      </c>
      <c r="B278" s="4" t="s">
        <v>705</v>
      </c>
      <c r="C278" s="4" t="s">
        <v>55</v>
      </c>
      <c r="D278" s="4" t="s">
        <v>60</v>
      </c>
      <c r="E278" s="4" t="s">
        <v>708</v>
      </c>
      <c r="F278" s="6"/>
      <c r="G278" s="4" t="s">
        <v>709</v>
      </c>
    </row>
    <row r="279" spans="1:7" s="3" customFormat="1" hidden="1" x14ac:dyDescent="0.2">
      <c r="A279" s="3" t="s">
        <v>75</v>
      </c>
      <c r="B279" s="4" t="s">
        <v>705</v>
      </c>
      <c r="C279" s="4" t="s">
        <v>55</v>
      </c>
      <c r="D279" s="4" t="s">
        <v>60</v>
      </c>
      <c r="E279" s="4" t="s">
        <v>708</v>
      </c>
      <c r="F279" s="6"/>
      <c r="G279" s="4" t="s">
        <v>709</v>
      </c>
    </row>
    <row r="280" spans="1:7" s="3" customFormat="1" hidden="1" x14ac:dyDescent="0.2">
      <c r="A280" s="3" t="s">
        <v>74</v>
      </c>
      <c r="B280" s="4" t="s">
        <v>705</v>
      </c>
      <c r="C280" s="4" t="s">
        <v>55</v>
      </c>
      <c r="D280" s="4" t="s">
        <v>60</v>
      </c>
      <c r="E280" s="4" t="s">
        <v>708</v>
      </c>
      <c r="F280" s="6"/>
      <c r="G280" s="4" t="s">
        <v>709</v>
      </c>
    </row>
    <row r="281" spans="1:7" s="3" customFormat="1" hidden="1" x14ac:dyDescent="0.2">
      <c r="A281" s="3" t="s">
        <v>73</v>
      </c>
      <c r="B281" s="4" t="s">
        <v>705</v>
      </c>
      <c r="C281" s="4" t="s">
        <v>55</v>
      </c>
      <c r="D281" s="4" t="s">
        <v>60</v>
      </c>
      <c r="E281" s="4" t="s">
        <v>708</v>
      </c>
      <c r="F281" s="6"/>
      <c r="G281" s="4" t="s">
        <v>709</v>
      </c>
    </row>
    <row r="282" spans="1:7" s="3" customFormat="1" hidden="1" x14ac:dyDescent="0.2">
      <c r="A282" s="3" t="s">
        <v>72</v>
      </c>
      <c r="B282" s="4" t="s">
        <v>705</v>
      </c>
      <c r="C282" s="4" t="s">
        <v>55</v>
      </c>
      <c r="D282" s="4" t="s">
        <v>60</v>
      </c>
      <c r="E282" s="4" t="s">
        <v>708</v>
      </c>
      <c r="F282" s="6"/>
      <c r="G282" s="4" t="s">
        <v>709</v>
      </c>
    </row>
    <row r="283" spans="1:7" s="3" customFormat="1" hidden="1" x14ac:dyDescent="0.2">
      <c r="A283" s="3" t="s">
        <v>71</v>
      </c>
      <c r="B283" s="4" t="s">
        <v>705</v>
      </c>
      <c r="C283" s="4" t="s">
        <v>55</v>
      </c>
      <c r="D283" s="4" t="s">
        <v>60</v>
      </c>
      <c r="E283" s="4" t="s">
        <v>708</v>
      </c>
      <c r="F283" s="6"/>
      <c r="G283" s="4" t="s">
        <v>709</v>
      </c>
    </row>
    <row r="284" spans="1:7" s="3" customFormat="1" hidden="1" x14ac:dyDescent="0.2">
      <c r="A284" s="3" t="s">
        <v>70</v>
      </c>
      <c r="B284" s="4" t="s">
        <v>705</v>
      </c>
      <c r="C284" s="4" t="s">
        <v>55</v>
      </c>
      <c r="D284" s="4" t="s">
        <v>60</v>
      </c>
      <c r="E284" s="4" t="s">
        <v>708</v>
      </c>
      <c r="F284" s="6"/>
      <c r="G284" s="4" t="s">
        <v>709</v>
      </c>
    </row>
    <row r="285" spans="1:7" s="3" customFormat="1" hidden="1" x14ac:dyDescent="0.2">
      <c r="A285" s="3" t="s">
        <v>702</v>
      </c>
      <c r="B285" s="4" t="s">
        <v>705</v>
      </c>
      <c r="C285" s="4" t="s">
        <v>55</v>
      </c>
      <c r="D285" s="4" t="s">
        <v>60</v>
      </c>
      <c r="E285" s="4" t="s">
        <v>708</v>
      </c>
      <c r="F285" s="6"/>
      <c r="G285" s="4" t="s">
        <v>709</v>
      </c>
    </row>
    <row r="286" spans="1:7" s="3" customFormat="1" hidden="1" x14ac:dyDescent="0.2">
      <c r="A286" s="3" t="s">
        <v>731</v>
      </c>
      <c r="B286" s="4" t="s">
        <v>705</v>
      </c>
      <c r="C286" s="4" t="s">
        <v>55</v>
      </c>
      <c r="D286" s="4" t="s">
        <v>60</v>
      </c>
      <c r="E286" s="4" t="s">
        <v>708</v>
      </c>
      <c r="F286" s="6"/>
      <c r="G286" s="4" t="s">
        <v>709</v>
      </c>
    </row>
    <row r="287" spans="1:7" s="3" customFormat="1" hidden="1" x14ac:dyDescent="0.2">
      <c r="A287" s="3" t="s">
        <v>739</v>
      </c>
      <c r="B287" s="4" t="s">
        <v>705</v>
      </c>
      <c r="C287" s="4" t="s">
        <v>55</v>
      </c>
      <c r="D287" s="4" t="s">
        <v>60</v>
      </c>
      <c r="E287" s="4" t="s">
        <v>708</v>
      </c>
      <c r="F287" s="6"/>
      <c r="G287" s="4" t="s">
        <v>709</v>
      </c>
    </row>
    <row r="288" spans="1:7" s="3" customFormat="1" hidden="1" x14ac:dyDescent="0.2">
      <c r="A288" s="3" t="s">
        <v>750</v>
      </c>
      <c r="B288" s="4" t="s">
        <v>705</v>
      </c>
      <c r="C288" s="4" t="s">
        <v>55</v>
      </c>
      <c r="D288" s="4" t="s">
        <v>60</v>
      </c>
      <c r="E288" s="4" t="s">
        <v>708</v>
      </c>
      <c r="F288" s="6"/>
      <c r="G288" s="4" t="s">
        <v>709</v>
      </c>
    </row>
    <row r="289" spans="1:7" s="3" customFormat="1" hidden="1" x14ac:dyDescent="0.2">
      <c r="A289" s="3" t="s">
        <v>754</v>
      </c>
      <c r="B289" s="4" t="s">
        <v>705</v>
      </c>
      <c r="C289" s="4" t="s">
        <v>55</v>
      </c>
      <c r="D289" s="4" t="s">
        <v>60</v>
      </c>
      <c r="E289" s="4" t="s">
        <v>708</v>
      </c>
      <c r="F289" s="6"/>
      <c r="G289" s="4" t="s">
        <v>709</v>
      </c>
    </row>
    <row r="290" spans="1:7" x14ac:dyDescent="0.2">
      <c r="A290" s="208" t="s">
        <v>88</v>
      </c>
      <c r="B290" s="210" t="s">
        <v>705</v>
      </c>
      <c r="C290" s="210" t="s">
        <v>69</v>
      </c>
      <c r="D290" s="210" t="s">
        <v>60</v>
      </c>
      <c r="E290" s="210" t="s">
        <v>142</v>
      </c>
      <c r="F290" s="209">
        <v>100</v>
      </c>
      <c r="G290" s="210" t="s">
        <v>139</v>
      </c>
    </row>
    <row r="291" spans="1:7" x14ac:dyDescent="0.2">
      <c r="A291" s="208" t="s">
        <v>87</v>
      </c>
      <c r="B291" s="210" t="s">
        <v>705</v>
      </c>
      <c r="C291" s="210" t="s">
        <v>69</v>
      </c>
      <c r="D291" s="210" t="s">
        <v>60</v>
      </c>
      <c r="E291" s="210" t="s">
        <v>142</v>
      </c>
      <c r="F291" s="209">
        <v>100.821</v>
      </c>
      <c r="G291" s="210" t="s">
        <v>707</v>
      </c>
    </row>
    <row r="292" spans="1:7" x14ac:dyDescent="0.2">
      <c r="A292" s="208" t="s">
        <v>86</v>
      </c>
      <c r="B292" s="210" t="s">
        <v>705</v>
      </c>
      <c r="C292" s="210" t="s">
        <v>69</v>
      </c>
      <c r="D292" s="210" t="s">
        <v>60</v>
      </c>
      <c r="E292" s="210" t="s">
        <v>142</v>
      </c>
      <c r="F292" s="209">
        <v>101.379</v>
      </c>
      <c r="G292" s="210" t="s">
        <v>707</v>
      </c>
    </row>
    <row r="293" spans="1:7" x14ac:dyDescent="0.2">
      <c r="A293" s="208" t="s">
        <v>85</v>
      </c>
      <c r="B293" s="210" t="s">
        <v>705</v>
      </c>
      <c r="C293" s="210" t="s">
        <v>69</v>
      </c>
      <c r="D293" s="210" t="s">
        <v>60</v>
      </c>
      <c r="E293" s="210" t="s">
        <v>142</v>
      </c>
      <c r="F293" s="209">
        <v>101.19</v>
      </c>
      <c r="G293" s="210" t="s">
        <v>707</v>
      </c>
    </row>
    <row r="294" spans="1:7" x14ac:dyDescent="0.2">
      <c r="A294" s="208" t="s">
        <v>84</v>
      </c>
      <c r="B294" s="210" t="s">
        <v>705</v>
      </c>
      <c r="C294" s="210" t="s">
        <v>69</v>
      </c>
      <c r="D294" s="210" t="s">
        <v>60</v>
      </c>
      <c r="E294" s="210" t="s">
        <v>142</v>
      </c>
      <c r="F294" s="209">
        <v>106.084</v>
      </c>
      <c r="G294" s="210" t="s">
        <v>707</v>
      </c>
    </row>
    <row r="295" spans="1:7" x14ac:dyDescent="0.2">
      <c r="A295" s="208" t="s">
        <v>83</v>
      </c>
      <c r="B295" s="210" t="s">
        <v>705</v>
      </c>
      <c r="C295" s="210" t="s">
        <v>69</v>
      </c>
      <c r="D295" s="210" t="s">
        <v>60</v>
      </c>
      <c r="E295" s="210" t="s">
        <v>142</v>
      </c>
      <c r="F295" s="209">
        <v>107.458</v>
      </c>
      <c r="G295" s="210" t="s">
        <v>707</v>
      </c>
    </row>
    <row r="296" spans="1:7" x14ac:dyDescent="0.2">
      <c r="A296" s="208" t="s">
        <v>82</v>
      </c>
      <c r="B296" s="210" t="s">
        <v>705</v>
      </c>
      <c r="C296" s="210" t="s">
        <v>69</v>
      </c>
      <c r="D296" s="210" t="s">
        <v>60</v>
      </c>
      <c r="E296" s="210" t="s">
        <v>142</v>
      </c>
      <c r="F296" s="209">
        <v>110.13</v>
      </c>
      <c r="G296" s="210" t="s">
        <v>707</v>
      </c>
    </row>
    <row r="297" spans="1:7" x14ac:dyDescent="0.2">
      <c r="A297" s="208" t="s">
        <v>81</v>
      </c>
      <c r="B297" s="210" t="s">
        <v>705</v>
      </c>
      <c r="C297" s="210" t="s">
        <v>69</v>
      </c>
      <c r="D297" s="210" t="s">
        <v>60</v>
      </c>
      <c r="E297" s="210" t="s">
        <v>142</v>
      </c>
      <c r="F297" s="209">
        <v>114.68</v>
      </c>
      <c r="G297" s="210" t="s">
        <v>707</v>
      </c>
    </row>
    <row r="298" spans="1:7" x14ac:dyDescent="0.2">
      <c r="A298" s="208" t="s">
        <v>80</v>
      </c>
      <c r="B298" s="210" t="s">
        <v>705</v>
      </c>
      <c r="C298" s="210" t="s">
        <v>69</v>
      </c>
      <c r="D298" s="210" t="s">
        <v>60</v>
      </c>
      <c r="E298" s="210" t="s">
        <v>142</v>
      </c>
      <c r="F298" s="209">
        <v>112.73699999999999</v>
      </c>
      <c r="G298" s="210" t="s">
        <v>707</v>
      </c>
    </row>
    <row r="299" spans="1:7" x14ac:dyDescent="0.2">
      <c r="A299" s="208" t="s">
        <v>79</v>
      </c>
      <c r="B299" s="210" t="s">
        <v>705</v>
      </c>
      <c r="C299" s="210" t="s">
        <v>69</v>
      </c>
      <c r="D299" s="210" t="s">
        <v>60</v>
      </c>
      <c r="E299" s="210" t="s">
        <v>142</v>
      </c>
      <c r="F299" s="209">
        <v>100.78400000000001</v>
      </c>
      <c r="G299" s="210" t="s">
        <v>707</v>
      </c>
    </row>
    <row r="300" spans="1:7" x14ac:dyDescent="0.2">
      <c r="A300" s="208" t="s">
        <v>78</v>
      </c>
      <c r="B300" s="210" t="s">
        <v>705</v>
      </c>
      <c r="C300" s="210" t="s">
        <v>69</v>
      </c>
      <c r="D300" s="210" t="s">
        <v>60</v>
      </c>
      <c r="E300" s="210" t="s">
        <v>142</v>
      </c>
      <c r="F300" s="209">
        <v>97.38</v>
      </c>
      <c r="G300" s="210" t="s">
        <v>707</v>
      </c>
    </row>
    <row r="301" spans="1:7" x14ac:dyDescent="0.2">
      <c r="A301" s="208" t="s">
        <v>77</v>
      </c>
      <c r="B301" s="210" t="s">
        <v>705</v>
      </c>
      <c r="C301" s="210" t="s">
        <v>69</v>
      </c>
      <c r="D301" s="210" t="s">
        <v>60</v>
      </c>
      <c r="E301" s="210" t="s">
        <v>142</v>
      </c>
      <c r="F301" s="209">
        <v>103.105</v>
      </c>
      <c r="G301" s="210" t="s">
        <v>707</v>
      </c>
    </row>
    <row r="302" spans="1:7" x14ac:dyDescent="0.2">
      <c r="A302" s="208" t="s">
        <v>76</v>
      </c>
      <c r="B302" s="210" t="s">
        <v>705</v>
      </c>
      <c r="C302" s="210" t="s">
        <v>69</v>
      </c>
      <c r="D302" s="210" t="s">
        <v>60</v>
      </c>
      <c r="E302" s="210" t="s">
        <v>142</v>
      </c>
      <c r="F302" s="209">
        <v>95.453999999999994</v>
      </c>
      <c r="G302" s="210" t="s">
        <v>707</v>
      </c>
    </row>
    <row r="303" spans="1:7" x14ac:dyDescent="0.2">
      <c r="A303" s="208" t="s">
        <v>75</v>
      </c>
      <c r="B303" s="210" t="s">
        <v>705</v>
      </c>
      <c r="C303" s="210" t="s">
        <v>69</v>
      </c>
      <c r="D303" s="210" t="s">
        <v>60</v>
      </c>
      <c r="E303" s="210" t="s">
        <v>142</v>
      </c>
      <c r="F303" s="209">
        <v>93.593999999999994</v>
      </c>
      <c r="G303" s="210" t="s">
        <v>707</v>
      </c>
    </row>
    <row r="304" spans="1:7" x14ac:dyDescent="0.2">
      <c r="A304" s="208" t="s">
        <v>74</v>
      </c>
      <c r="B304" s="210" t="s">
        <v>705</v>
      </c>
      <c r="C304" s="210" t="s">
        <v>69</v>
      </c>
      <c r="D304" s="210" t="s">
        <v>60</v>
      </c>
      <c r="E304" s="210" t="s">
        <v>142</v>
      </c>
      <c r="F304" s="209">
        <v>94.578999999999994</v>
      </c>
      <c r="G304" s="210" t="s">
        <v>707</v>
      </c>
    </row>
    <row r="305" spans="1:7" x14ac:dyDescent="0.2">
      <c r="A305" s="208" t="s">
        <v>73</v>
      </c>
      <c r="B305" s="210" t="s">
        <v>705</v>
      </c>
      <c r="C305" s="210" t="s">
        <v>69</v>
      </c>
      <c r="D305" s="210" t="s">
        <v>60</v>
      </c>
      <c r="E305" s="210" t="s">
        <v>142</v>
      </c>
      <c r="F305" s="209">
        <v>93.897000000000006</v>
      </c>
      <c r="G305" s="210" t="s">
        <v>707</v>
      </c>
    </row>
    <row r="306" spans="1:7" x14ac:dyDescent="0.2">
      <c r="A306" s="208" t="s">
        <v>72</v>
      </c>
      <c r="B306" s="210" t="s">
        <v>705</v>
      </c>
      <c r="C306" s="210" t="s">
        <v>69</v>
      </c>
      <c r="D306" s="210" t="s">
        <v>60</v>
      </c>
      <c r="E306" s="210" t="s">
        <v>142</v>
      </c>
      <c r="F306" s="209">
        <v>93.673000000000002</v>
      </c>
      <c r="G306" s="210" t="s">
        <v>707</v>
      </c>
    </row>
    <row r="307" spans="1:7" x14ac:dyDescent="0.2">
      <c r="A307" s="208" t="s">
        <v>71</v>
      </c>
      <c r="B307" s="210" t="s">
        <v>705</v>
      </c>
      <c r="C307" s="210" t="s">
        <v>69</v>
      </c>
      <c r="D307" s="210" t="s">
        <v>60</v>
      </c>
      <c r="E307" s="210" t="s">
        <v>142</v>
      </c>
      <c r="F307" s="209">
        <v>96.203999999999994</v>
      </c>
      <c r="G307" s="210" t="s">
        <v>707</v>
      </c>
    </row>
    <row r="308" spans="1:7" x14ac:dyDescent="0.2">
      <c r="A308" s="208" t="s">
        <v>70</v>
      </c>
      <c r="B308" s="210" t="s">
        <v>705</v>
      </c>
      <c r="C308" s="210" t="s">
        <v>69</v>
      </c>
      <c r="D308" s="210" t="s">
        <v>60</v>
      </c>
      <c r="E308" s="210" t="s">
        <v>142</v>
      </c>
      <c r="F308" s="209">
        <v>97.497</v>
      </c>
      <c r="G308" s="210" t="s">
        <v>707</v>
      </c>
    </row>
    <row r="309" spans="1:7" x14ac:dyDescent="0.2">
      <c r="A309" s="208" t="s">
        <v>702</v>
      </c>
      <c r="B309" s="210" t="s">
        <v>705</v>
      </c>
      <c r="C309" s="210" t="s">
        <v>69</v>
      </c>
      <c r="D309" s="210" t="s">
        <v>60</v>
      </c>
      <c r="E309" s="210" t="s">
        <v>142</v>
      </c>
      <c r="F309" s="209">
        <v>98.655000000000001</v>
      </c>
      <c r="G309" s="210" t="s">
        <v>707</v>
      </c>
    </row>
    <row r="310" spans="1:7" x14ac:dyDescent="0.2">
      <c r="A310" s="208" t="s">
        <v>731</v>
      </c>
      <c r="B310" s="210" t="s">
        <v>705</v>
      </c>
      <c r="C310" s="210" t="s">
        <v>69</v>
      </c>
      <c r="D310" s="210" t="s">
        <v>60</v>
      </c>
      <c r="E310" s="210" t="s">
        <v>142</v>
      </c>
      <c r="F310" s="209">
        <v>96.369</v>
      </c>
      <c r="G310" s="210" t="s">
        <v>707</v>
      </c>
    </row>
    <row r="311" spans="1:7" x14ac:dyDescent="0.2">
      <c r="A311" s="208" t="s">
        <v>739</v>
      </c>
      <c r="B311" s="210" t="s">
        <v>705</v>
      </c>
      <c r="C311" s="210" t="s">
        <v>69</v>
      </c>
      <c r="D311" s="210" t="s">
        <v>60</v>
      </c>
      <c r="E311" s="210" t="s">
        <v>142</v>
      </c>
      <c r="F311" s="209">
        <v>99.957999999999998</v>
      </c>
      <c r="G311" s="210" t="s">
        <v>707</v>
      </c>
    </row>
    <row r="312" spans="1:7" x14ac:dyDescent="0.2">
      <c r="A312" s="208" t="s">
        <v>750</v>
      </c>
      <c r="B312" s="210" t="s">
        <v>705</v>
      </c>
      <c r="C312" s="210" t="s">
        <v>69</v>
      </c>
      <c r="D312" s="210" t="s">
        <v>60</v>
      </c>
      <c r="E312" s="210" t="s">
        <v>142</v>
      </c>
      <c r="F312" s="209">
        <v>96.885000000000005</v>
      </c>
      <c r="G312" s="210" t="s">
        <v>707</v>
      </c>
    </row>
    <row r="313" spans="1:7" x14ac:dyDescent="0.2">
      <c r="A313" s="208" t="s">
        <v>754</v>
      </c>
      <c r="B313" s="210" t="s">
        <v>705</v>
      </c>
      <c r="C313" s="210" t="s">
        <v>69</v>
      </c>
      <c r="D313" s="210" t="s">
        <v>60</v>
      </c>
      <c r="E313" s="210" t="s">
        <v>142</v>
      </c>
      <c r="F313" s="209">
        <v>96.751000000000005</v>
      </c>
      <c r="G313" s="210" t="s">
        <v>707</v>
      </c>
    </row>
    <row r="314" spans="1:7" s="3" customFormat="1" hidden="1" x14ac:dyDescent="0.2">
      <c r="A314" s="3" t="s">
        <v>88</v>
      </c>
      <c r="B314" s="4" t="s">
        <v>705</v>
      </c>
      <c r="C314" s="4" t="s">
        <v>69</v>
      </c>
      <c r="D314" s="4" t="s">
        <v>60</v>
      </c>
      <c r="E314" s="4" t="s">
        <v>706</v>
      </c>
      <c r="F314" s="6">
        <v>5557305.6880000001</v>
      </c>
      <c r="G314" s="4" t="s">
        <v>707</v>
      </c>
    </row>
    <row r="315" spans="1:7" s="3" customFormat="1" hidden="1" x14ac:dyDescent="0.2">
      <c r="A315" s="3" t="s">
        <v>87</v>
      </c>
      <c r="B315" s="4" t="s">
        <v>705</v>
      </c>
      <c r="C315" s="4" t="s">
        <v>69</v>
      </c>
      <c r="D315" s="4" t="s">
        <v>60</v>
      </c>
      <c r="E315" s="4" t="s">
        <v>706</v>
      </c>
      <c r="F315" s="6">
        <v>5602916.5999999996</v>
      </c>
      <c r="G315" s="4" t="s">
        <v>707</v>
      </c>
    </row>
    <row r="316" spans="1:7" s="3" customFormat="1" hidden="1" x14ac:dyDescent="0.2">
      <c r="A316" s="3" t="s">
        <v>86</v>
      </c>
      <c r="B316" s="4" t="s">
        <v>705</v>
      </c>
      <c r="C316" s="4" t="s">
        <v>69</v>
      </c>
      <c r="D316" s="4" t="s">
        <v>60</v>
      </c>
      <c r="E316" s="4" t="s">
        <v>706</v>
      </c>
      <c r="F316" s="6">
        <v>5633921.2120000003</v>
      </c>
      <c r="G316" s="4" t="s">
        <v>707</v>
      </c>
    </row>
    <row r="317" spans="1:7" s="3" customFormat="1" hidden="1" x14ac:dyDescent="0.2">
      <c r="A317" s="3" t="s">
        <v>85</v>
      </c>
      <c r="B317" s="4" t="s">
        <v>705</v>
      </c>
      <c r="C317" s="4" t="s">
        <v>69</v>
      </c>
      <c r="D317" s="4" t="s">
        <v>60</v>
      </c>
      <c r="E317" s="4" t="s">
        <v>706</v>
      </c>
      <c r="F317" s="6">
        <v>5623424.9919999996</v>
      </c>
      <c r="G317" s="4" t="s">
        <v>707</v>
      </c>
    </row>
    <row r="318" spans="1:7" s="3" customFormat="1" hidden="1" x14ac:dyDescent="0.2">
      <c r="A318" s="3" t="s">
        <v>84</v>
      </c>
      <c r="B318" s="4" t="s">
        <v>705</v>
      </c>
      <c r="C318" s="4" t="s">
        <v>69</v>
      </c>
      <c r="D318" s="4" t="s">
        <v>60</v>
      </c>
      <c r="E318" s="4" t="s">
        <v>706</v>
      </c>
      <c r="F318" s="6">
        <v>5895410.3940000003</v>
      </c>
      <c r="G318" s="4" t="s">
        <v>707</v>
      </c>
    </row>
    <row r="319" spans="1:7" s="3" customFormat="1" hidden="1" x14ac:dyDescent="0.2">
      <c r="A319" s="3" t="s">
        <v>83</v>
      </c>
      <c r="B319" s="4" t="s">
        <v>705</v>
      </c>
      <c r="C319" s="4" t="s">
        <v>69</v>
      </c>
      <c r="D319" s="4" t="s">
        <v>60</v>
      </c>
      <c r="E319" s="4" t="s">
        <v>706</v>
      </c>
      <c r="F319" s="6">
        <v>5971749.5369999995</v>
      </c>
      <c r="G319" s="4" t="s">
        <v>707</v>
      </c>
    </row>
    <row r="320" spans="1:7" s="3" customFormat="1" hidden="1" x14ac:dyDescent="0.2">
      <c r="A320" s="3" t="s">
        <v>82</v>
      </c>
      <c r="B320" s="4" t="s">
        <v>705</v>
      </c>
      <c r="C320" s="4" t="s">
        <v>69</v>
      </c>
      <c r="D320" s="4" t="s">
        <v>60</v>
      </c>
      <c r="E320" s="4" t="s">
        <v>706</v>
      </c>
      <c r="F320" s="6">
        <v>6120254.2209999999</v>
      </c>
      <c r="G320" s="4" t="s">
        <v>707</v>
      </c>
    </row>
    <row r="321" spans="1:7" s="3" customFormat="1" hidden="1" x14ac:dyDescent="0.2">
      <c r="A321" s="3" t="s">
        <v>81</v>
      </c>
      <c r="B321" s="4" t="s">
        <v>705</v>
      </c>
      <c r="C321" s="4" t="s">
        <v>69</v>
      </c>
      <c r="D321" s="4" t="s">
        <v>60</v>
      </c>
      <c r="E321" s="4" t="s">
        <v>706</v>
      </c>
      <c r="F321" s="6">
        <v>6373120.4720000001</v>
      </c>
      <c r="G321" s="4" t="s">
        <v>707</v>
      </c>
    </row>
    <row r="322" spans="1:7" s="3" customFormat="1" hidden="1" x14ac:dyDescent="0.2">
      <c r="A322" s="3" t="s">
        <v>80</v>
      </c>
      <c r="B322" s="4" t="s">
        <v>705</v>
      </c>
      <c r="C322" s="4" t="s">
        <v>69</v>
      </c>
      <c r="D322" s="4" t="s">
        <v>60</v>
      </c>
      <c r="E322" s="4" t="s">
        <v>706</v>
      </c>
      <c r="F322" s="6">
        <v>6265122.0539999995</v>
      </c>
      <c r="G322" s="4" t="s">
        <v>139</v>
      </c>
    </row>
    <row r="323" spans="1:7" s="3" customFormat="1" hidden="1" x14ac:dyDescent="0.2">
      <c r="A323" s="3" t="s">
        <v>79</v>
      </c>
      <c r="B323" s="4" t="s">
        <v>705</v>
      </c>
      <c r="C323" s="4" t="s">
        <v>69</v>
      </c>
      <c r="D323" s="4" t="s">
        <v>60</v>
      </c>
      <c r="E323" s="4" t="s">
        <v>706</v>
      </c>
      <c r="F323" s="6">
        <v>5600855.5889999997</v>
      </c>
      <c r="G323" s="4" t="s">
        <v>707</v>
      </c>
    </row>
    <row r="324" spans="1:7" s="3" customFormat="1" hidden="1" x14ac:dyDescent="0.2">
      <c r="A324" s="3" t="s">
        <v>78</v>
      </c>
      <c r="B324" s="4" t="s">
        <v>705</v>
      </c>
      <c r="C324" s="4" t="s">
        <v>69</v>
      </c>
      <c r="D324" s="4" t="s">
        <v>60</v>
      </c>
      <c r="E324" s="4" t="s">
        <v>706</v>
      </c>
      <c r="F324" s="6">
        <v>5411688.7920000004</v>
      </c>
      <c r="G324" s="4" t="s">
        <v>707</v>
      </c>
    </row>
    <row r="325" spans="1:7" s="3" customFormat="1" hidden="1" x14ac:dyDescent="0.2">
      <c r="A325" s="3" t="s">
        <v>77</v>
      </c>
      <c r="B325" s="4" t="s">
        <v>705</v>
      </c>
      <c r="C325" s="4" t="s">
        <v>69</v>
      </c>
      <c r="D325" s="4" t="s">
        <v>60</v>
      </c>
      <c r="E325" s="4" t="s">
        <v>706</v>
      </c>
      <c r="F325" s="6">
        <v>5729862.9910000004</v>
      </c>
      <c r="G325" s="4" t="s">
        <v>707</v>
      </c>
    </row>
    <row r="326" spans="1:7" s="3" customFormat="1" hidden="1" x14ac:dyDescent="0.2">
      <c r="A326" s="3" t="s">
        <v>76</v>
      </c>
      <c r="B326" s="4" t="s">
        <v>705</v>
      </c>
      <c r="C326" s="4" t="s">
        <v>69</v>
      </c>
      <c r="D326" s="4" t="s">
        <v>60</v>
      </c>
      <c r="E326" s="4" t="s">
        <v>706</v>
      </c>
      <c r="F326" s="6">
        <v>5304689.8080000002</v>
      </c>
      <c r="G326" s="4" t="s">
        <v>707</v>
      </c>
    </row>
    <row r="327" spans="1:7" s="3" customFormat="1" hidden="1" x14ac:dyDescent="0.2">
      <c r="A327" s="3" t="s">
        <v>75</v>
      </c>
      <c r="B327" s="4" t="s">
        <v>705</v>
      </c>
      <c r="C327" s="4" t="s">
        <v>69</v>
      </c>
      <c r="D327" s="4" t="s">
        <v>60</v>
      </c>
      <c r="E327" s="4" t="s">
        <v>706</v>
      </c>
      <c r="F327" s="6">
        <v>5201309.4050000003</v>
      </c>
      <c r="G327" s="4" t="s">
        <v>707</v>
      </c>
    </row>
    <row r="328" spans="1:7" s="3" customFormat="1" hidden="1" x14ac:dyDescent="0.2">
      <c r="A328" s="3" t="s">
        <v>74</v>
      </c>
      <c r="B328" s="4" t="s">
        <v>705</v>
      </c>
      <c r="C328" s="4" t="s">
        <v>69</v>
      </c>
      <c r="D328" s="4" t="s">
        <v>60</v>
      </c>
      <c r="E328" s="4" t="s">
        <v>706</v>
      </c>
      <c r="F328" s="6">
        <v>5256049.4620000003</v>
      </c>
      <c r="G328" s="4" t="s">
        <v>707</v>
      </c>
    </row>
    <row r="329" spans="1:7" s="3" customFormat="1" hidden="1" x14ac:dyDescent="0.2">
      <c r="A329" s="3" t="s">
        <v>73</v>
      </c>
      <c r="B329" s="4" t="s">
        <v>705</v>
      </c>
      <c r="C329" s="4" t="s">
        <v>69</v>
      </c>
      <c r="D329" s="4" t="s">
        <v>60</v>
      </c>
      <c r="E329" s="4" t="s">
        <v>706</v>
      </c>
      <c r="F329" s="6">
        <v>5218164.5060000001</v>
      </c>
      <c r="G329" s="4" t="s">
        <v>707</v>
      </c>
    </row>
    <row r="330" spans="1:7" s="3" customFormat="1" hidden="1" x14ac:dyDescent="0.2">
      <c r="A330" s="3" t="s">
        <v>72</v>
      </c>
      <c r="B330" s="4" t="s">
        <v>705</v>
      </c>
      <c r="C330" s="4" t="s">
        <v>69</v>
      </c>
      <c r="D330" s="4" t="s">
        <v>60</v>
      </c>
      <c r="E330" s="4" t="s">
        <v>706</v>
      </c>
      <c r="F330" s="6">
        <v>5205680.0619999999</v>
      </c>
      <c r="G330" s="4" t="s">
        <v>707</v>
      </c>
    </row>
    <row r="331" spans="1:7" s="3" customFormat="1" hidden="1" x14ac:dyDescent="0.2">
      <c r="A331" s="3" t="s">
        <v>71</v>
      </c>
      <c r="B331" s="4" t="s">
        <v>705</v>
      </c>
      <c r="C331" s="4" t="s">
        <v>69</v>
      </c>
      <c r="D331" s="4" t="s">
        <v>60</v>
      </c>
      <c r="E331" s="4" t="s">
        <v>706</v>
      </c>
      <c r="F331" s="6">
        <v>5346334.8789999997</v>
      </c>
      <c r="G331" s="4" t="s">
        <v>707</v>
      </c>
    </row>
    <row r="332" spans="1:7" s="3" customFormat="1" hidden="1" x14ac:dyDescent="0.2">
      <c r="A332" s="3" t="s">
        <v>70</v>
      </c>
      <c r="B332" s="4" t="s">
        <v>705</v>
      </c>
      <c r="C332" s="4" t="s">
        <v>69</v>
      </c>
      <c r="D332" s="4" t="s">
        <v>60</v>
      </c>
      <c r="E332" s="4" t="s">
        <v>706</v>
      </c>
      <c r="F332" s="6">
        <v>5418219.0690000001</v>
      </c>
      <c r="G332" s="4" t="s">
        <v>707</v>
      </c>
    </row>
    <row r="333" spans="1:7" s="3" customFormat="1" hidden="1" x14ac:dyDescent="0.2">
      <c r="A333" s="3" t="s">
        <v>702</v>
      </c>
      <c r="B333" s="4" t="s">
        <v>705</v>
      </c>
      <c r="C333" s="4" t="s">
        <v>69</v>
      </c>
      <c r="D333" s="4" t="s">
        <v>60</v>
      </c>
      <c r="E333" s="4" t="s">
        <v>706</v>
      </c>
      <c r="F333" s="6">
        <v>5482574.7790000001</v>
      </c>
      <c r="G333" s="4" t="s">
        <v>707</v>
      </c>
    </row>
    <row r="334" spans="1:7" s="3" customFormat="1" hidden="1" x14ac:dyDescent="0.2">
      <c r="A334" s="3" t="s">
        <v>731</v>
      </c>
      <c r="B334" s="4" t="s">
        <v>705</v>
      </c>
      <c r="C334" s="4" t="s">
        <v>69</v>
      </c>
      <c r="D334" s="4" t="s">
        <v>60</v>
      </c>
      <c r="E334" s="4" t="s">
        <v>706</v>
      </c>
      <c r="F334" s="6">
        <v>5355498.8219999997</v>
      </c>
      <c r="G334" s="4" t="s">
        <v>139</v>
      </c>
    </row>
    <row r="335" spans="1:7" s="3" customFormat="1" hidden="1" x14ac:dyDescent="0.2">
      <c r="A335" s="3" t="s">
        <v>739</v>
      </c>
      <c r="B335" s="4" t="s">
        <v>705</v>
      </c>
      <c r="C335" s="4" t="s">
        <v>69</v>
      </c>
      <c r="D335" s="4" t="s">
        <v>60</v>
      </c>
      <c r="E335" s="4" t="s">
        <v>706</v>
      </c>
      <c r="F335" s="6">
        <v>5554962.8689999999</v>
      </c>
      <c r="G335" s="4" t="s">
        <v>139</v>
      </c>
    </row>
    <row r="336" spans="1:7" s="3" customFormat="1" hidden="1" x14ac:dyDescent="0.2">
      <c r="A336" s="3" t="s">
        <v>750</v>
      </c>
      <c r="B336" s="4" t="s">
        <v>705</v>
      </c>
      <c r="C336" s="4" t="s">
        <v>69</v>
      </c>
      <c r="D336" s="4" t="s">
        <v>60</v>
      </c>
      <c r="E336" s="4" t="s">
        <v>706</v>
      </c>
      <c r="F336" s="6">
        <v>5384176.4000000004</v>
      </c>
      <c r="G336" s="4" t="s">
        <v>139</v>
      </c>
    </row>
    <row r="337" spans="1:7" s="3" customFormat="1" hidden="1" x14ac:dyDescent="0.2">
      <c r="A337" s="3" t="s">
        <v>754</v>
      </c>
      <c r="B337" s="4" t="s">
        <v>705</v>
      </c>
      <c r="C337" s="4" t="s">
        <v>69</v>
      </c>
      <c r="D337" s="4" t="s">
        <v>60</v>
      </c>
      <c r="E337" s="4" t="s">
        <v>706</v>
      </c>
      <c r="F337" s="6">
        <v>5376735.1940000001</v>
      </c>
      <c r="G337" s="4" t="s">
        <v>707</v>
      </c>
    </row>
    <row r="338" spans="1:7" s="3" customFormat="1" hidden="1" x14ac:dyDescent="0.2">
      <c r="A338" s="3" t="s">
        <v>88</v>
      </c>
      <c r="B338" s="4" t="s">
        <v>705</v>
      </c>
      <c r="C338" s="4" t="s">
        <v>69</v>
      </c>
      <c r="D338" s="4" t="s">
        <v>60</v>
      </c>
      <c r="E338" s="4" t="s">
        <v>708</v>
      </c>
      <c r="F338" s="6">
        <v>12.956</v>
      </c>
      <c r="G338" s="4" t="s">
        <v>707</v>
      </c>
    </row>
    <row r="339" spans="1:7" s="3" customFormat="1" hidden="1" x14ac:dyDescent="0.2">
      <c r="A339" s="3" t="s">
        <v>87</v>
      </c>
      <c r="B339" s="4" t="s">
        <v>705</v>
      </c>
      <c r="C339" s="4" t="s">
        <v>69</v>
      </c>
      <c r="D339" s="4" t="s">
        <v>60</v>
      </c>
      <c r="E339" s="4" t="s">
        <v>708</v>
      </c>
      <c r="F339" s="6">
        <v>13.045999999999999</v>
      </c>
      <c r="G339" s="4" t="s">
        <v>707</v>
      </c>
    </row>
    <row r="340" spans="1:7" s="3" customFormat="1" hidden="1" x14ac:dyDescent="0.2">
      <c r="A340" s="3" t="s">
        <v>86</v>
      </c>
      <c r="B340" s="4" t="s">
        <v>705</v>
      </c>
      <c r="C340" s="4" t="s">
        <v>69</v>
      </c>
      <c r="D340" s="4" t="s">
        <v>60</v>
      </c>
      <c r="E340" s="4" t="s">
        <v>708</v>
      </c>
      <c r="F340" s="6">
        <v>13.087999999999999</v>
      </c>
      <c r="G340" s="4" t="s">
        <v>707</v>
      </c>
    </row>
    <row r="341" spans="1:7" s="3" customFormat="1" hidden="1" x14ac:dyDescent="0.2">
      <c r="A341" s="3" t="s">
        <v>85</v>
      </c>
      <c r="B341" s="4" t="s">
        <v>705</v>
      </c>
      <c r="C341" s="4" t="s">
        <v>69</v>
      </c>
      <c r="D341" s="4" t="s">
        <v>60</v>
      </c>
      <c r="E341" s="4" t="s">
        <v>708</v>
      </c>
      <c r="F341" s="6">
        <v>13.018000000000001</v>
      </c>
      <c r="G341" s="4" t="s">
        <v>707</v>
      </c>
    </row>
    <row r="342" spans="1:7" s="3" customFormat="1" hidden="1" x14ac:dyDescent="0.2">
      <c r="A342" s="3" t="s">
        <v>84</v>
      </c>
      <c r="B342" s="4" t="s">
        <v>705</v>
      </c>
      <c r="C342" s="4" t="s">
        <v>69</v>
      </c>
      <c r="D342" s="4" t="s">
        <v>60</v>
      </c>
      <c r="E342" s="4" t="s">
        <v>708</v>
      </c>
      <c r="F342" s="6">
        <v>13.597</v>
      </c>
      <c r="G342" s="4" t="s">
        <v>707</v>
      </c>
    </row>
    <row r="343" spans="1:7" s="3" customFormat="1" hidden="1" x14ac:dyDescent="0.2">
      <c r="A343" s="3" t="s">
        <v>83</v>
      </c>
      <c r="B343" s="4" t="s">
        <v>705</v>
      </c>
      <c r="C343" s="4" t="s">
        <v>69</v>
      </c>
      <c r="D343" s="4" t="s">
        <v>60</v>
      </c>
      <c r="E343" s="4" t="s">
        <v>708</v>
      </c>
      <c r="F343" s="6">
        <v>13.724</v>
      </c>
      <c r="G343" s="4" t="s">
        <v>707</v>
      </c>
    </row>
    <row r="344" spans="1:7" s="3" customFormat="1" hidden="1" x14ac:dyDescent="0.2">
      <c r="A344" s="3" t="s">
        <v>82</v>
      </c>
      <c r="B344" s="4" t="s">
        <v>705</v>
      </c>
      <c r="C344" s="4" t="s">
        <v>69</v>
      </c>
      <c r="D344" s="4" t="s">
        <v>60</v>
      </c>
      <c r="E344" s="4" t="s">
        <v>708</v>
      </c>
      <c r="F344" s="6">
        <v>14.02</v>
      </c>
      <c r="G344" s="4" t="s">
        <v>707</v>
      </c>
    </row>
    <row r="345" spans="1:7" s="3" customFormat="1" hidden="1" x14ac:dyDescent="0.2">
      <c r="A345" s="3" t="s">
        <v>81</v>
      </c>
      <c r="B345" s="4" t="s">
        <v>705</v>
      </c>
      <c r="C345" s="4" t="s">
        <v>69</v>
      </c>
      <c r="D345" s="4" t="s">
        <v>60</v>
      </c>
      <c r="E345" s="4" t="s">
        <v>708</v>
      </c>
      <c r="F345" s="6">
        <v>14.551</v>
      </c>
      <c r="G345" s="4" t="s">
        <v>707</v>
      </c>
    </row>
    <row r="346" spans="1:7" s="3" customFormat="1" hidden="1" x14ac:dyDescent="0.2">
      <c r="A346" s="3" t="s">
        <v>80</v>
      </c>
      <c r="B346" s="4" t="s">
        <v>705</v>
      </c>
      <c r="C346" s="4" t="s">
        <v>69</v>
      </c>
      <c r="D346" s="4" t="s">
        <v>60</v>
      </c>
      <c r="E346" s="4" t="s">
        <v>708</v>
      </c>
      <c r="F346" s="6">
        <v>14.259</v>
      </c>
      <c r="G346" s="4" t="s">
        <v>139</v>
      </c>
    </row>
    <row r="347" spans="1:7" s="3" customFormat="1" hidden="1" x14ac:dyDescent="0.2">
      <c r="A347" s="3" t="s">
        <v>79</v>
      </c>
      <c r="B347" s="4" t="s">
        <v>705</v>
      </c>
      <c r="C347" s="4" t="s">
        <v>69</v>
      </c>
      <c r="D347" s="4" t="s">
        <v>60</v>
      </c>
      <c r="E347" s="4" t="s">
        <v>708</v>
      </c>
      <c r="F347" s="6">
        <v>12.717000000000001</v>
      </c>
      <c r="G347" s="4" t="s">
        <v>707</v>
      </c>
    </row>
    <row r="348" spans="1:7" s="3" customFormat="1" hidden="1" x14ac:dyDescent="0.2">
      <c r="A348" s="3" t="s">
        <v>78</v>
      </c>
      <c r="B348" s="4" t="s">
        <v>705</v>
      </c>
      <c r="C348" s="4" t="s">
        <v>69</v>
      </c>
      <c r="D348" s="4" t="s">
        <v>60</v>
      </c>
      <c r="E348" s="4" t="s">
        <v>708</v>
      </c>
      <c r="F348" s="6">
        <v>12.27</v>
      </c>
      <c r="G348" s="4" t="s">
        <v>707</v>
      </c>
    </row>
    <row r="349" spans="1:7" s="3" customFormat="1" hidden="1" x14ac:dyDescent="0.2">
      <c r="A349" s="3" t="s">
        <v>77</v>
      </c>
      <c r="B349" s="4" t="s">
        <v>705</v>
      </c>
      <c r="C349" s="4" t="s">
        <v>69</v>
      </c>
      <c r="D349" s="4" t="s">
        <v>60</v>
      </c>
      <c r="E349" s="4" t="s">
        <v>708</v>
      </c>
      <c r="F349" s="6">
        <v>13.015000000000001</v>
      </c>
      <c r="G349" s="4" t="s">
        <v>707</v>
      </c>
    </row>
    <row r="350" spans="1:7" s="3" customFormat="1" hidden="1" x14ac:dyDescent="0.2">
      <c r="A350" s="3" t="s">
        <v>76</v>
      </c>
      <c r="B350" s="4" t="s">
        <v>705</v>
      </c>
      <c r="C350" s="4" t="s">
        <v>69</v>
      </c>
      <c r="D350" s="4" t="s">
        <v>60</v>
      </c>
      <c r="E350" s="4" t="s">
        <v>708</v>
      </c>
      <c r="F350" s="6">
        <v>12.031000000000001</v>
      </c>
      <c r="G350" s="4" t="s">
        <v>707</v>
      </c>
    </row>
    <row r="351" spans="1:7" s="3" customFormat="1" hidden="1" x14ac:dyDescent="0.2">
      <c r="A351" s="3" t="s">
        <v>75</v>
      </c>
      <c r="B351" s="4" t="s">
        <v>705</v>
      </c>
      <c r="C351" s="4" t="s">
        <v>69</v>
      </c>
      <c r="D351" s="4" t="s">
        <v>60</v>
      </c>
      <c r="E351" s="4" t="s">
        <v>708</v>
      </c>
      <c r="F351" s="6">
        <v>11.769</v>
      </c>
      <c r="G351" s="4" t="s">
        <v>707</v>
      </c>
    </row>
    <row r="352" spans="1:7" s="3" customFormat="1" hidden="1" x14ac:dyDescent="0.2">
      <c r="A352" s="3" t="s">
        <v>74</v>
      </c>
      <c r="B352" s="4" t="s">
        <v>705</v>
      </c>
      <c r="C352" s="4" t="s">
        <v>69</v>
      </c>
      <c r="D352" s="4" t="s">
        <v>60</v>
      </c>
      <c r="E352" s="4" t="s">
        <v>708</v>
      </c>
      <c r="F352" s="6">
        <v>11.856999999999999</v>
      </c>
      <c r="G352" s="4" t="s">
        <v>707</v>
      </c>
    </row>
    <row r="353" spans="1:7" s="3" customFormat="1" hidden="1" x14ac:dyDescent="0.2">
      <c r="A353" s="3" t="s">
        <v>73</v>
      </c>
      <c r="B353" s="4" t="s">
        <v>705</v>
      </c>
      <c r="C353" s="4" t="s">
        <v>69</v>
      </c>
      <c r="D353" s="4" t="s">
        <v>60</v>
      </c>
      <c r="E353" s="4" t="s">
        <v>708</v>
      </c>
      <c r="F353" s="6">
        <v>11.746</v>
      </c>
      <c r="G353" s="4" t="s">
        <v>707</v>
      </c>
    </row>
    <row r="354" spans="1:7" s="3" customFormat="1" hidden="1" x14ac:dyDescent="0.2">
      <c r="A354" s="3" t="s">
        <v>72</v>
      </c>
      <c r="B354" s="4" t="s">
        <v>705</v>
      </c>
      <c r="C354" s="4" t="s">
        <v>69</v>
      </c>
      <c r="D354" s="4" t="s">
        <v>60</v>
      </c>
      <c r="E354" s="4" t="s">
        <v>708</v>
      </c>
      <c r="F354" s="6">
        <v>11.694000000000001</v>
      </c>
      <c r="G354" s="4" t="s">
        <v>707</v>
      </c>
    </row>
    <row r="355" spans="1:7" s="3" customFormat="1" hidden="1" x14ac:dyDescent="0.2">
      <c r="A355" s="3" t="s">
        <v>71</v>
      </c>
      <c r="B355" s="4" t="s">
        <v>705</v>
      </c>
      <c r="C355" s="4" t="s">
        <v>69</v>
      </c>
      <c r="D355" s="4" t="s">
        <v>60</v>
      </c>
      <c r="E355" s="4" t="s">
        <v>708</v>
      </c>
      <c r="F355" s="6">
        <v>11.991</v>
      </c>
      <c r="G355" s="4" t="s">
        <v>707</v>
      </c>
    </row>
    <row r="356" spans="1:7" s="3" customFormat="1" hidden="1" x14ac:dyDescent="0.2">
      <c r="A356" s="3" t="s">
        <v>70</v>
      </c>
      <c r="B356" s="4" t="s">
        <v>705</v>
      </c>
      <c r="C356" s="4" t="s">
        <v>69</v>
      </c>
      <c r="D356" s="4" t="s">
        <v>60</v>
      </c>
      <c r="E356" s="4" t="s">
        <v>708</v>
      </c>
      <c r="F356" s="6">
        <v>12.131</v>
      </c>
      <c r="G356" s="4" t="s">
        <v>707</v>
      </c>
    </row>
    <row r="357" spans="1:7" s="3" customFormat="1" hidden="1" x14ac:dyDescent="0.2">
      <c r="A357" s="3" t="s">
        <v>702</v>
      </c>
      <c r="B357" s="4" t="s">
        <v>705</v>
      </c>
      <c r="C357" s="4" t="s">
        <v>69</v>
      </c>
      <c r="D357" s="4" t="s">
        <v>60</v>
      </c>
      <c r="E357" s="4" t="s">
        <v>708</v>
      </c>
      <c r="F357" s="6">
        <v>12.265000000000001</v>
      </c>
      <c r="G357" s="4" t="s">
        <v>707</v>
      </c>
    </row>
    <row r="358" spans="1:7" s="3" customFormat="1" hidden="1" x14ac:dyDescent="0.2">
      <c r="A358" s="3" t="s">
        <v>731</v>
      </c>
      <c r="B358" s="4" t="s">
        <v>705</v>
      </c>
      <c r="C358" s="4" t="s">
        <v>69</v>
      </c>
      <c r="D358" s="4" t="s">
        <v>60</v>
      </c>
      <c r="E358" s="4" t="s">
        <v>708</v>
      </c>
      <c r="F358" s="6">
        <v>11.981</v>
      </c>
      <c r="G358" s="4" t="s">
        <v>139</v>
      </c>
    </row>
    <row r="359" spans="1:7" s="3" customFormat="1" hidden="1" x14ac:dyDescent="0.2">
      <c r="A359" s="3" t="s">
        <v>739</v>
      </c>
      <c r="B359" s="4" t="s">
        <v>705</v>
      </c>
      <c r="C359" s="4" t="s">
        <v>69</v>
      </c>
      <c r="D359" s="4" t="s">
        <v>60</v>
      </c>
      <c r="E359" s="4" t="s">
        <v>708</v>
      </c>
      <c r="F359" s="6">
        <v>12.448</v>
      </c>
      <c r="G359" s="4" t="s">
        <v>139</v>
      </c>
    </row>
    <row r="360" spans="1:7" s="3" customFormat="1" hidden="1" x14ac:dyDescent="0.2">
      <c r="A360" s="3" t="s">
        <v>750</v>
      </c>
      <c r="B360" s="4" t="s">
        <v>705</v>
      </c>
      <c r="C360" s="4" t="s">
        <v>69</v>
      </c>
      <c r="D360" s="4" t="s">
        <v>60</v>
      </c>
      <c r="E360" s="4" t="s">
        <v>708</v>
      </c>
      <c r="F360" s="6">
        <v>12.034000000000001</v>
      </c>
      <c r="G360" s="4" t="s">
        <v>139</v>
      </c>
    </row>
    <row r="361" spans="1:7" s="3" customFormat="1" hidden="1" x14ac:dyDescent="0.2">
      <c r="A361" s="3" t="s">
        <v>754</v>
      </c>
      <c r="B361" s="4" t="s">
        <v>705</v>
      </c>
      <c r="C361" s="4" t="s">
        <v>69</v>
      </c>
      <c r="D361" s="4" t="s">
        <v>60</v>
      </c>
      <c r="E361" s="4" t="s">
        <v>708</v>
      </c>
      <c r="F361" s="6">
        <v>11.981</v>
      </c>
      <c r="G361" s="4" t="s">
        <v>707</v>
      </c>
    </row>
    <row r="362" spans="1:7" s="3" customFormat="1" hidden="1" x14ac:dyDescent="0.2">
      <c r="A362" s="3" t="s">
        <v>88</v>
      </c>
      <c r="B362" s="4" t="s">
        <v>705</v>
      </c>
      <c r="C362" s="4" t="s">
        <v>68</v>
      </c>
      <c r="D362" s="4" t="s">
        <v>56</v>
      </c>
      <c r="E362" s="4" t="s">
        <v>706</v>
      </c>
      <c r="F362" s="6">
        <v>1508675.348</v>
      </c>
      <c r="G362" s="4" t="s">
        <v>707</v>
      </c>
    </row>
    <row r="363" spans="1:7" s="3" customFormat="1" hidden="1" x14ac:dyDescent="0.2">
      <c r="A363" s="3" t="s">
        <v>87</v>
      </c>
      <c r="B363" s="4" t="s">
        <v>705</v>
      </c>
      <c r="C363" s="4" t="s">
        <v>68</v>
      </c>
      <c r="D363" s="4" t="s">
        <v>56</v>
      </c>
      <c r="E363" s="4" t="s">
        <v>706</v>
      </c>
      <c r="F363" s="6">
        <v>1496546.4280000001</v>
      </c>
      <c r="G363" s="4" t="s">
        <v>707</v>
      </c>
    </row>
    <row r="364" spans="1:7" s="3" customFormat="1" hidden="1" x14ac:dyDescent="0.2">
      <c r="A364" s="3" t="s">
        <v>86</v>
      </c>
      <c r="B364" s="4" t="s">
        <v>705</v>
      </c>
      <c r="C364" s="4" t="s">
        <v>68</v>
      </c>
      <c r="D364" s="4" t="s">
        <v>56</v>
      </c>
      <c r="E364" s="4" t="s">
        <v>706</v>
      </c>
      <c r="F364" s="6">
        <v>1510559.7209999999</v>
      </c>
      <c r="G364" s="4" t="s">
        <v>707</v>
      </c>
    </row>
    <row r="365" spans="1:7" s="3" customFormat="1" hidden="1" x14ac:dyDescent="0.2">
      <c r="A365" s="3" t="s">
        <v>85</v>
      </c>
      <c r="B365" s="4" t="s">
        <v>705</v>
      </c>
      <c r="C365" s="4" t="s">
        <v>68</v>
      </c>
      <c r="D365" s="4" t="s">
        <v>56</v>
      </c>
      <c r="E365" s="4" t="s">
        <v>706</v>
      </c>
      <c r="F365" s="6">
        <v>1389956.5109999999</v>
      </c>
      <c r="G365" s="4" t="s">
        <v>707</v>
      </c>
    </row>
    <row r="366" spans="1:7" s="3" customFormat="1" hidden="1" x14ac:dyDescent="0.2">
      <c r="A366" s="3" t="s">
        <v>84</v>
      </c>
      <c r="B366" s="4" t="s">
        <v>705</v>
      </c>
      <c r="C366" s="4" t="s">
        <v>68</v>
      </c>
      <c r="D366" s="4" t="s">
        <v>56</v>
      </c>
      <c r="E366" s="4" t="s">
        <v>706</v>
      </c>
      <c r="F366" s="6">
        <v>1579415.1240000001</v>
      </c>
      <c r="G366" s="4" t="s">
        <v>707</v>
      </c>
    </row>
    <row r="367" spans="1:7" s="3" customFormat="1" hidden="1" x14ac:dyDescent="0.2">
      <c r="A367" s="3" t="s">
        <v>83</v>
      </c>
      <c r="B367" s="4" t="s">
        <v>705</v>
      </c>
      <c r="C367" s="4" t="s">
        <v>68</v>
      </c>
      <c r="D367" s="4" t="s">
        <v>56</v>
      </c>
      <c r="E367" s="4" t="s">
        <v>706</v>
      </c>
      <c r="F367" s="6">
        <v>1519287.87</v>
      </c>
      <c r="G367" s="4" t="s">
        <v>707</v>
      </c>
    </row>
    <row r="368" spans="1:7" s="3" customFormat="1" hidden="1" x14ac:dyDescent="0.2">
      <c r="A368" s="3" t="s">
        <v>82</v>
      </c>
      <c r="B368" s="4" t="s">
        <v>705</v>
      </c>
      <c r="C368" s="4" t="s">
        <v>68</v>
      </c>
      <c r="D368" s="4" t="s">
        <v>56</v>
      </c>
      <c r="E368" s="4" t="s">
        <v>706</v>
      </c>
      <c r="F368" s="6">
        <v>1437833.7479999999</v>
      </c>
      <c r="G368" s="4" t="s">
        <v>707</v>
      </c>
    </row>
    <row r="369" spans="1:7" s="3" customFormat="1" hidden="1" x14ac:dyDescent="0.2">
      <c r="A369" s="3" t="s">
        <v>81</v>
      </c>
      <c r="B369" s="4" t="s">
        <v>705</v>
      </c>
      <c r="C369" s="4" t="s">
        <v>68</v>
      </c>
      <c r="D369" s="4" t="s">
        <v>56</v>
      </c>
      <c r="E369" s="4" t="s">
        <v>706</v>
      </c>
      <c r="F369" s="6">
        <v>1500029.102</v>
      </c>
      <c r="G369" s="4" t="s">
        <v>707</v>
      </c>
    </row>
    <row r="370" spans="1:7" s="3" customFormat="1" hidden="1" x14ac:dyDescent="0.2">
      <c r="A370" s="3" t="s">
        <v>80</v>
      </c>
      <c r="B370" s="4" t="s">
        <v>705</v>
      </c>
      <c r="C370" s="4" t="s">
        <v>68</v>
      </c>
      <c r="D370" s="4" t="s">
        <v>56</v>
      </c>
      <c r="E370" s="4" t="s">
        <v>706</v>
      </c>
      <c r="F370" s="6">
        <v>1526042.226</v>
      </c>
      <c r="G370" s="4" t="s">
        <v>139</v>
      </c>
    </row>
    <row r="371" spans="1:7" s="3" customFormat="1" hidden="1" x14ac:dyDescent="0.2">
      <c r="A371" s="3" t="s">
        <v>79</v>
      </c>
      <c r="B371" s="4" t="s">
        <v>705</v>
      </c>
      <c r="C371" s="4" t="s">
        <v>68</v>
      </c>
      <c r="D371" s="4" t="s">
        <v>56</v>
      </c>
      <c r="E371" s="4" t="s">
        <v>706</v>
      </c>
      <c r="F371" s="6">
        <v>1473953.5689999999</v>
      </c>
      <c r="G371" s="4" t="s">
        <v>139</v>
      </c>
    </row>
    <row r="372" spans="1:7" s="3" customFormat="1" hidden="1" x14ac:dyDescent="0.2">
      <c r="A372" s="3" t="s">
        <v>78</v>
      </c>
      <c r="B372" s="4" t="s">
        <v>705</v>
      </c>
      <c r="C372" s="4" t="s">
        <v>68</v>
      </c>
      <c r="D372" s="4" t="s">
        <v>56</v>
      </c>
      <c r="E372" s="4" t="s">
        <v>706</v>
      </c>
      <c r="F372" s="6">
        <v>1439917.1240000001</v>
      </c>
      <c r="G372" s="4" t="s">
        <v>139</v>
      </c>
    </row>
    <row r="373" spans="1:7" s="3" customFormat="1" hidden="1" x14ac:dyDescent="0.2">
      <c r="A373" s="3" t="s">
        <v>77</v>
      </c>
      <c r="B373" s="4" t="s">
        <v>705</v>
      </c>
      <c r="C373" s="4" t="s">
        <v>68</v>
      </c>
      <c r="D373" s="4" t="s">
        <v>56</v>
      </c>
      <c r="E373" s="4" t="s">
        <v>706</v>
      </c>
      <c r="F373" s="6">
        <v>1507954.6529999999</v>
      </c>
      <c r="G373" s="4" t="s">
        <v>139</v>
      </c>
    </row>
    <row r="374" spans="1:7" s="3" customFormat="1" hidden="1" x14ac:dyDescent="0.2">
      <c r="A374" s="3" t="s">
        <v>76</v>
      </c>
      <c r="B374" s="4" t="s">
        <v>705</v>
      </c>
      <c r="C374" s="4" t="s">
        <v>68</v>
      </c>
      <c r="D374" s="4" t="s">
        <v>56</v>
      </c>
      <c r="E374" s="4" t="s">
        <v>706</v>
      </c>
      <c r="F374" s="6">
        <v>1434358.6129999999</v>
      </c>
      <c r="G374" s="4" t="s">
        <v>139</v>
      </c>
    </row>
    <row r="375" spans="1:7" s="3" customFormat="1" hidden="1" x14ac:dyDescent="0.2">
      <c r="A375" s="3" t="s">
        <v>75</v>
      </c>
      <c r="B375" s="4" t="s">
        <v>705</v>
      </c>
      <c r="C375" s="4" t="s">
        <v>68</v>
      </c>
      <c r="D375" s="4" t="s">
        <v>56</v>
      </c>
      <c r="E375" s="4" t="s">
        <v>706</v>
      </c>
      <c r="F375" s="6">
        <v>1470404.824</v>
      </c>
      <c r="G375" s="4" t="s">
        <v>139</v>
      </c>
    </row>
    <row r="376" spans="1:7" s="3" customFormat="1" hidden="1" x14ac:dyDescent="0.2">
      <c r="A376" s="3" t="s">
        <v>74</v>
      </c>
      <c r="B376" s="4" t="s">
        <v>705</v>
      </c>
      <c r="C376" s="4" t="s">
        <v>68</v>
      </c>
      <c r="D376" s="4" t="s">
        <v>56</v>
      </c>
      <c r="E376" s="4" t="s">
        <v>706</v>
      </c>
      <c r="F376" s="6">
        <v>1573905.9140000001</v>
      </c>
      <c r="G376" s="4" t="s">
        <v>139</v>
      </c>
    </row>
    <row r="377" spans="1:7" s="3" customFormat="1" hidden="1" x14ac:dyDescent="0.2">
      <c r="A377" s="3" t="s">
        <v>73</v>
      </c>
      <c r="B377" s="4" t="s">
        <v>705</v>
      </c>
      <c r="C377" s="4" t="s">
        <v>68</v>
      </c>
      <c r="D377" s="4" t="s">
        <v>56</v>
      </c>
      <c r="E377" s="4" t="s">
        <v>706</v>
      </c>
      <c r="F377" s="6">
        <v>1457905.4210000001</v>
      </c>
      <c r="G377" s="4" t="s">
        <v>139</v>
      </c>
    </row>
    <row r="378" spans="1:7" s="3" customFormat="1" hidden="1" x14ac:dyDescent="0.2">
      <c r="A378" s="3" t="s">
        <v>72</v>
      </c>
      <c r="B378" s="4" t="s">
        <v>705</v>
      </c>
      <c r="C378" s="4" t="s">
        <v>68</v>
      </c>
      <c r="D378" s="4" t="s">
        <v>56</v>
      </c>
      <c r="E378" s="4" t="s">
        <v>706</v>
      </c>
      <c r="F378" s="6">
        <v>1481288.1029999999</v>
      </c>
      <c r="G378" s="4" t="s">
        <v>139</v>
      </c>
    </row>
    <row r="379" spans="1:7" s="3" customFormat="1" hidden="1" x14ac:dyDescent="0.2">
      <c r="A379" s="3" t="s">
        <v>71</v>
      </c>
      <c r="B379" s="4" t="s">
        <v>705</v>
      </c>
      <c r="C379" s="4" t="s">
        <v>68</v>
      </c>
      <c r="D379" s="4" t="s">
        <v>56</v>
      </c>
      <c r="E379" s="4" t="s">
        <v>706</v>
      </c>
      <c r="F379" s="6">
        <v>1542621.243</v>
      </c>
      <c r="G379" s="4" t="s">
        <v>139</v>
      </c>
    </row>
    <row r="380" spans="1:7" s="3" customFormat="1" hidden="1" x14ac:dyDescent="0.2">
      <c r="A380" s="3" t="s">
        <v>70</v>
      </c>
      <c r="B380" s="4" t="s">
        <v>705</v>
      </c>
      <c r="C380" s="4" t="s">
        <v>68</v>
      </c>
      <c r="D380" s="4" t="s">
        <v>56</v>
      </c>
      <c r="E380" s="4" t="s">
        <v>706</v>
      </c>
      <c r="F380" s="6">
        <v>1488566.683</v>
      </c>
      <c r="G380" s="4" t="s">
        <v>139</v>
      </c>
    </row>
    <row r="381" spans="1:7" s="3" customFormat="1" hidden="1" x14ac:dyDescent="0.2">
      <c r="A381" s="3" t="s">
        <v>702</v>
      </c>
      <c r="B381" s="4" t="s">
        <v>705</v>
      </c>
      <c r="C381" s="4" t="s">
        <v>68</v>
      </c>
      <c r="D381" s="4" t="s">
        <v>56</v>
      </c>
      <c r="E381" s="4" t="s">
        <v>706</v>
      </c>
      <c r="F381" s="6">
        <v>1510965.8559999999</v>
      </c>
      <c r="G381" s="4" t="s">
        <v>139</v>
      </c>
    </row>
    <row r="382" spans="1:7" s="3" customFormat="1" hidden="1" x14ac:dyDescent="0.2">
      <c r="A382" s="3" t="s">
        <v>731</v>
      </c>
      <c r="B382" s="4" t="s">
        <v>705</v>
      </c>
      <c r="C382" s="4" t="s">
        <v>68</v>
      </c>
      <c r="D382" s="4" t="s">
        <v>56</v>
      </c>
      <c r="E382" s="4" t="s">
        <v>706</v>
      </c>
      <c r="F382" s="6">
        <v>1486782.9650000001</v>
      </c>
      <c r="G382" s="4" t="s">
        <v>139</v>
      </c>
    </row>
    <row r="383" spans="1:7" s="3" customFormat="1" hidden="1" x14ac:dyDescent="0.2">
      <c r="A383" s="3" t="s">
        <v>739</v>
      </c>
      <c r="B383" s="4" t="s">
        <v>705</v>
      </c>
      <c r="C383" s="4" t="s">
        <v>68</v>
      </c>
      <c r="D383" s="4" t="s">
        <v>56</v>
      </c>
      <c r="E383" s="4" t="s">
        <v>706</v>
      </c>
      <c r="F383" s="6">
        <v>1531942.2490000001</v>
      </c>
      <c r="G383" s="4" t="s">
        <v>139</v>
      </c>
    </row>
    <row r="384" spans="1:7" s="3" customFormat="1" hidden="1" x14ac:dyDescent="0.2">
      <c r="A384" s="3" t="s">
        <v>750</v>
      </c>
      <c r="B384" s="4" t="s">
        <v>705</v>
      </c>
      <c r="C384" s="4" t="s">
        <v>68</v>
      </c>
      <c r="D384" s="4" t="s">
        <v>56</v>
      </c>
      <c r="E384" s="4" t="s">
        <v>706</v>
      </c>
      <c r="F384" s="6">
        <v>1438702.936</v>
      </c>
      <c r="G384" s="4" t="s">
        <v>139</v>
      </c>
    </row>
    <row r="385" spans="1:7" s="3" customFormat="1" hidden="1" x14ac:dyDescent="0.2">
      <c r="A385" s="3" t="s">
        <v>754</v>
      </c>
      <c r="B385" s="4" t="s">
        <v>705</v>
      </c>
      <c r="C385" s="4" t="s">
        <v>68</v>
      </c>
      <c r="D385" s="4" t="s">
        <v>56</v>
      </c>
      <c r="E385" s="4" t="s">
        <v>706</v>
      </c>
      <c r="F385" s="6">
        <v>1423912.5079999999</v>
      </c>
      <c r="G385" s="4" t="s">
        <v>707</v>
      </c>
    </row>
    <row r="386" spans="1:7" s="3" customFormat="1" hidden="1" x14ac:dyDescent="0.2">
      <c r="A386" s="3" t="s">
        <v>88</v>
      </c>
      <c r="B386" s="4" t="s">
        <v>705</v>
      </c>
      <c r="C386" s="4" t="s">
        <v>68</v>
      </c>
      <c r="D386" s="4" t="s">
        <v>56</v>
      </c>
      <c r="E386" s="4" t="s">
        <v>708</v>
      </c>
      <c r="F386" s="6">
        <v>3.5169999999999999</v>
      </c>
      <c r="G386" s="4" t="s">
        <v>707</v>
      </c>
    </row>
    <row r="387" spans="1:7" s="3" customFormat="1" hidden="1" x14ac:dyDescent="0.2">
      <c r="A387" s="3" t="s">
        <v>87</v>
      </c>
      <c r="B387" s="4" t="s">
        <v>705</v>
      </c>
      <c r="C387" s="4" t="s">
        <v>68</v>
      </c>
      <c r="D387" s="4" t="s">
        <v>56</v>
      </c>
      <c r="E387" s="4" t="s">
        <v>708</v>
      </c>
      <c r="F387" s="6">
        <v>3.4849999999999999</v>
      </c>
      <c r="G387" s="4" t="s">
        <v>707</v>
      </c>
    </row>
    <row r="388" spans="1:7" s="3" customFormat="1" hidden="1" x14ac:dyDescent="0.2">
      <c r="A388" s="3" t="s">
        <v>86</v>
      </c>
      <c r="B388" s="4" t="s">
        <v>705</v>
      </c>
      <c r="C388" s="4" t="s">
        <v>68</v>
      </c>
      <c r="D388" s="4" t="s">
        <v>56</v>
      </c>
      <c r="E388" s="4" t="s">
        <v>708</v>
      </c>
      <c r="F388" s="6">
        <v>3.5089999999999999</v>
      </c>
      <c r="G388" s="4" t="s">
        <v>707</v>
      </c>
    </row>
    <row r="389" spans="1:7" s="3" customFormat="1" hidden="1" x14ac:dyDescent="0.2">
      <c r="A389" s="3" t="s">
        <v>85</v>
      </c>
      <c r="B389" s="4" t="s">
        <v>705</v>
      </c>
      <c r="C389" s="4" t="s">
        <v>68</v>
      </c>
      <c r="D389" s="4" t="s">
        <v>56</v>
      </c>
      <c r="E389" s="4" t="s">
        <v>708</v>
      </c>
      <c r="F389" s="6">
        <v>3.218</v>
      </c>
      <c r="G389" s="4" t="s">
        <v>707</v>
      </c>
    </row>
    <row r="390" spans="1:7" s="3" customFormat="1" hidden="1" x14ac:dyDescent="0.2">
      <c r="A390" s="3" t="s">
        <v>84</v>
      </c>
      <c r="B390" s="4" t="s">
        <v>705</v>
      </c>
      <c r="C390" s="4" t="s">
        <v>68</v>
      </c>
      <c r="D390" s="4" t="s">
        <v>56</v>
      </c>
      <c r="E390" s="4" t="s">
        <v>708</v>
      </c>
      <c r="F390" s="6">
        <v>3.6429999999999998</v>
      </c>
      <c r="G390" s="4" t="s">
        <v>707</v>
      </c>
    </row>
    <row r="391" spans="1:7" s="3" customFormat="1" hidden="1" x14ac:dyDescent="0.2">
      <c r="A391" s="3" t="s">
        <v>83</v>
      </c>
      <c r="B391" s="4" t="s">
        <v>705</v>
      </c>
      <c r="C391" s="4" t="s">
        <v>68</v>
      </c>
      <c r="D391" s="4" t="s">
        <v>56</v>
      </c>
      <c r="E391" s="4" t="s">
        <v>708</v>
      </c>
      <c r="F391" s="6">
        <v>3.492</v>
      </c>
      <c r="G391" s="4" t="s">
        <v>707</v>
      </c>
    </row>
    <row r="392" spans="1:7" s="3" customFormat="1" hidden="1" x14ac:dyDescent="0.2">
      <c r="A392" s="3" t="s">
        <v>82</v>
      </c>
      <c r="B392" s="4" t="s">
        <v>705</v>
      </c>
      <c r="C392" s="4" t="s">
        <v>68</v>
      </c>
      <c r="D392" s="4" t="s">
        <v>56</v>
      </c>
      <c r="E392" s="4" t="s">
        <v>708</v>
      </c>
      <c r="F392" s="6">
        <v>3.294</v>
      </c>
      <c r="G392" s="4" t="s">
        <v>707</v>
      </c>
    </row>
    <row r="393" spans="1:7" s="3" customFormat="1" hidden="1" x14ac:dyDescent="0.2">
      <c r="A393" s="3" t="s">
        <v>81</v>
      </c>
      <c r="B393" s="4" t="s">
        <v>705</v>
      </c>
      <c r="C393" s="4" t="s">
        <v>68</v>
      </c>
      <c r="D393" s="4" t="s">
        <v>56</v>
      </c>
      <c r="E393" s="4" t="s">
        <v>708</v>
      </c>
      <c r="F393" s="6">
        <v>3.4249999999999998</v>
      </c>
      <c r="G393" s="4" t="s">
        <v>707</v>
      </c>
    </row>
    <row r="394" spans="1:7" s="3" customFormat="1" hidden="1" x14ac:dyDescent="0.2">
      <c r="A394" s="3" t="s">
        <v>80</v>
      </c>
      <c r="B394" s="4" t="s">
        <v>705</v>
      </c>
      <c r="C394" s="4" t="s">
        <v>68</v>
      </c>
      <c r="D394" s="4" t="s">
        <v>56</v>
      </c>
      <c r="E394" s="4" t="s">
        <v>708</v>
      </c>
      <c r="F394" s="6">
        <v>3.4729999999999999</v>
      </c>
      <c r="G394" s="4" t="s">
        <v>139</v>
      </c>
    </row>
    <row r="395" spans="1:7" s="3" customFormat="1" hidden="1" x14ac:dyDescent="0.2">
      <c r="A395" s="3" t="s">
        <v>79</v>
      </c>
      <c r="B395" s="4" t="s">
        <v>705</v>
      </c>
      <c r="C395" s="4" t="s">
        <v>68</v>
      </c>
      <c r="D395" s="4" t="s">
        <v>56</v>
      </c>
      <c r="E395" s="4" t="s">
        <v>708</v>
      </c>
      <c r="F395" s="6">
        <v>3.347</v>
      </c>
      <c r="G395" s="4" t="s">
        <v>139</v>
      </c>
    </row>
    <row r="396" spans="1:7" s="3" customFormat="1" hidden="1" x14ac:dyDescent="0.2">
      <c r="A396" s="3" t="s">
        <v>78</v>
      </c>
      <c r="B396" s="4" t="s">
        <v>705</v>
      </c>
      <c r="C396" s="4" t="s">
        <v>68</v>
      </c>
      <c r="D396" s="4" t="s">
        <v>56</v>
      </c>
      <c r="E396" s="4" t="s">
        <v>708</v>
      </c>
      <c r="F396" s="6">
        <v>3.2650000000000001</v>
      </c>
      <c r="G396" s="4" t="s">
        <v>139</v>
      </c>
    </row>
    <row r="397" spans="1:7" s="3" customFormat="1" hidden="1" x14ac:dyDescent="0.2">
      <c r="A397" s="3" t="s">
        <v>77</v>
      </c>
      <c r="B397" s="4" t="s">
        <v>705</v>
      </c>
      <c r="C397" s="4" t="s">
        <v>68</v>
      </c>
      <c r="D397" s="4" t="s">
        <v>56</v>
      </c>
      <c r="E397" s="4" t="s">
        <v>708</v>
      </c>
      <c r="F397" s="6">
        <v>3.4249999999999998</v>
      </c>
      <c r="G397" s="4" t="s">
        <v>139</v>
      </c>
    </row>
    <row r="398" spans="1:7" s="3" customFormat="1" hidden="1" x14ac:dyDescent="0.2">
      <c r="A398" s="3" t="s">
        <v>76</v>
      </c>
      <c r="B398" s="4" t="s">
        <v>705</v>
      </c>
      <c r="C398" s="4" t="s">
        <v>68</v>
      </c>
      <c r="D398" s="4" t="s">
        <v>56</v>
      </c>
      <c r="E398" s="4" t="s">
        <v>708</v>
      </c>
      <c r="F398" s="6">
        <v>3.2530000000000001</v>
      </c>
      <c r="G398" s="4" t="s">
        <v>139</v>
      </c>
    </row>
    <row r="399" spans="1:7" s="3" customFormat="1" hidden="1" x14ac:dyDescent="0.2">
      <c r="A399" s="3" t="s">
        <v>75</v>
      </c>
      <c r="B399" s="4" t="s">
        <v>705</v>
      </c>
      <c r="C399" s="4" t="s">
        <v>68</v>
      </c>
      <c r="D399" s="4" t="s">
        <v>56</v>
      </c>
      <c r="E399" s="4" t="s">
        <v>708</v>
      </c>
      <c r="F399" s="6">
        <v>3.327</v>
      </c>
      <c r="G399" s="4" t="s">
        <v>139</v>
      </c>
    </row>
    <row r="400" spans="1:7" s="3" customFormat="1" hidden="1" x14ac:dyDescent="0.2">
      <c r="A400" s="3" t="s">
        <v>74</v>
      </c>
      <c r="B400" s="4" t="s">
        <v>705</v>
      </c>
      <c r="C400" s="4" t="s">
        <v>68</v>
      </c>
      <c r="D400" s="4" t="s">
        <v>56</v>
      </c>
      <c r="E400" s="4" t="s">
        <v>708</v>
      </c>
      <c r="F400" s="6">
        <v>3.5510000000000002</v>
      </c>
      <c r="G400" s="4" t="s">
        <v>139</v>
      </c>
    </row>
    <row r="401" spans="1:7" s="3" customFormat="1" hidden="1" x14ac:dyDescent="0.2">
      <c r="A401" s="3" t="s">
        <v>73</v>
      </c>
      <c r="B401" s="4" t="s">
        <v>705</v>
      </c>
      <c r="C401" s="4" t="s">
        <v>68</v>
      </c>
      <c r="D401" s="4" t="s">
        <v>56</v>
      </c>
      <c r="E401" s="4" t="s">
        <v>708</v>
      </c>
      <c r="F401" s="6">
        <v>3.282</v>
      </c>
      <c r="G401" s="4" t="s">
        <v>139</v>
      </c>
    </row>
    <row r="402" spans="1:7" s="3" customFormat="1" hidden="1" x14ac:dyDescent="0.2">
      <c r="A402" s="3" t="s">
        <v>72</v>
      </c>
      <c r="B402" s="4" t="s">
        <v>705</v>
      </c>
      <c r="C402" s="4" t="s">
        <v>68</v>
      </c>
      <c r="D402" s="4" t="s">
        <v>56</v>
      </c>
      <c r="E402" s="4" t="s">
        <v>708</v>
      </c>
      <c r="F402" s="6">
        <v>3.327</v>
      </c>
      <c r="G402" s="4" t="s">
        <v>139</v>
      </c>
    </row>
    <row r="403" spans="1:7" s="3" customFormat="1" hidden="1" x14ac:dyDescent="0.2">
      <c r="A403" s="3" t="s">
        <v>71</v>
      </c>
      <c r="B403" s="4" t="s">
        <v>705</v>
      </c>
      <c r="C403" s="4" t="s">
        <v>68</v>
      </c>
      <c r="D403" s="4" t="s">
        <v>56</v>
      </c>
      <c r="E403" s="4" t="s">
        <v>708</v>
      </c>
      <c r="F403" s="6">
        <v>3.46</v>
      </c>
      <c r="G403" s="4" t="s">
        <v>139</v>
      </c>
    </row>
    <row r="404" spans="1:7" s="3" customFormat="1" hidden="1" x14ac:dyDescent="0.2">
      <c r="A404" s="3" t="s">
        <v>70</v>
      </c>
      <c r="B404" s="4" t="s">
        <v>705</v>
      </c>
      <c r="C404" s="4" t="s">
        <v>68</v>
      </c>
      <c r="D404" s="4" t="s">
        <v>56</v>
      </c>
      <c r="E404" s="4" t="s">
        <v>708</v>
      </c>
      <c r="F404" s="6">
        <v>3.3330000000000002</v>
      </c>
      <c r="G404" s="4" t="s">
        <v>139</v>
      </c>
    </row>
    <row r="405" spans="1:7" s="3" customFormat="1" hidden="1" x14ac:dyDescent="0.2">
      <c r="A405" s="3" t="s">
        <v>702</v>
      </c>
      <c r="B405" s="4" t="s">
        <v>705</v>
      </c>
      <c r="C405" s="4" t="s">
        <v>68</v>
      </c>
      <c r="D405" s="4" t="s">
        <v>56</v>
      </c>
      <c r="E405" s="4" t="s">
        <v>708</v>
      </c>
      <c r="F405" s="6">
        <v>3.38</v>
      </c>
      <c r="G405" s="4" t="s">
        <v>139</v>
      </c>
    </row>
    <row r="406" spans="1:7" s="3" customFormat="1" hidden="1" x14ac:dyDescent="0.2">
      <c r="A406" s="3" t="s">
        <v>731</v>
      </c>
      <c r="B406" s="4" t="s">
        <v>705</v>
      </c>
      <c r="C406" s="4" t="s">
        <v>68</v>
      </c>
      <c r="D406" s="4" t="s">
        <v>56</v>
      </c>
      <c r="E406" s="4" t="s">
        <v>708</v>
      </c>
      <c r="F406" s="6">
        <v>3.3260000000000001</v>
      </c>
      <c r="G406" s="4" t="s">
        <v>139</v>
      </c>
    </row>
    <row r="407" spans="1:7" s="3" customFormat="1" hidden="1" x14ac:dyDescent="0.2">
      <c r="A407" s="3" t="s">
        <v>739</v>
      </c>
      <c r="B407" s="4" t="s">
        <v>705</v>
      </c>
      <c r="C407" s="4" t="s">
        <v>68</v>
      </c>
      <c r="D407" s="4" t="s">
        <v>56</v>
      </c>
      <c r="E407" s="4" t="s">
        <v>708</v>
      </c>
      <c r="F407" s="6">
        <v>3.4329999999999998</v>
      </c>
      <c r="G407" s="4" t="s">
        <v>139</v>
      </c>
    </row>
    <row r="408" spans="1:7" s="3" customFormat="1" hidden="1" x14ac:dyDescent="0.2">
      <c r="A408" s="3" t="s">
        <v>750</v>
      </c>
      <c r="B408" s="4" t="s">
        <v>705</v>
      </c>
      <c r="C408" s="4" t="s">
        <v>68</v>
      </c>
      <c r="D408" s="4" t="s">
        <v>56</v>
      </c>
      <c r="E408" s="4" t="s">
        <v>708</v>
      </c>
      <c r="F408" s="6">
        <v>3.2160000000000002</v>
      </c>
      <c r="G408" s="4" t="s">
        <v>139</v>
      </c>
    </row>
    <row r="409" spans="1:7" s="3" customFormat="1" hidden="1" x14ac:dyDescent="0.2">
      <c r="A409" s="3" t="s">
        <v>754</v>
      </c>
      <c r="B409" s="4" t="s">
        <v>705</v>
      </c>
      <c r="C409" s="4" t="s">
        <v>68</v>
      </c>
      <c r="D409" s="4" t="s">
        <v>56</v>
      </c>
      <c r="E409" s="4" t="s">
        <v>708</v>
      </c>
      <c r="F409" s="6">
        <v>3.173</v>
      </c>
      <c r="G409" s="4" t="s">
        <v>707</v>
      </c>
    </row>
    <row r="410" spans="1:7" s="3" customFormat="1" hidden="1" x14ac:dyDescent="0.2">
      <c r="A410" s="3" t="s">
        <v>88</v>
      </c>
      <c r="B410" s="4" t="s">
        <v>705</v>
      </c>
      <c r="C410" s="4" t="s">
        <v>67</v>
      </c>
      <c r="D410" s="4" t="s">
        <v>56</v>
      </c>
      <c r="E410" s="4" t="s">
        <v>706</v>
      </c>
      <c r="F410" s="6">
        <v>304764.59899999999</v>
      </c>
      <c r="G410" s="4" t="s">
        <v>139</v>
      </c>
    </row>
    <row r="411" spans="1:7" s="3" customFormat="1" hidden="1" x14ac:dyDescent="0.2">
      <c r="A411" s="3" t="s">
        <v>87</v>
      </c>
      <c r="B411" s="4" t="s">
        <v>705</v>
      </c>
      <c r="C411" s="4" t="s">
        <v>67</v>
      </c>
      <c r="D411" s="4" t="s">
        <v>56</v>
      </c>
      <c r="E411" s="4" t="s">
        <v>706</v>
      </c>
      <c r="F411" s="6">
        <v>287530.81900000002</v>
      </c>
      <c r="G411" s="4" t="s">
        <v>139</v>
      </c>
    </row>
    <row r="412" spans="1:7" s="3" customFormat="1" hidden="1" x14ac:dyDescent="0.2">
      <c r="A412" s="3" t="s">
        <v>86</v>
      </c>
      <c r="B412" s="4" t="s">
        <v>705</v>
      </c>
      <c r="C412" s="4" t="s">
        <v>67</v>
      </c>
      <c r="D412" s="4" t="s">
        <v>56</v>
      </c>
      <c r="E412" s="4" t="s">
        <v>706</v>
      </c>
      <c r="F412" s="6">
        <v>274737.70199999999</v>
      </c>
      <c r="G412" s="4" t="s">
        <v>139</v>
      </c>
    </row>
    <row r="413" spans="1:7" s="3" customFormat="1" hidden="1" x14ac:dyDescent="0.2">
      <c r="A413" s="3" t="s">
        <v>85</v>
      </c>
      <c r="B413" s="4" t="s">
        <v>705</v>
      </c>
      <c r="C413" s="4" t="s">
        <v>67</v>
      </c>
      <c r="D413" s="4" t="s">
        <v>56</v>
      </c>
      <c r="E413" s="4" t="s">
        <v>706</v>
      </c>
      <c r="F413" s="6">
        <v>287278.43099999998</v>
      </c>
      <c r="G413" s="4" t="s">
        <v>139</v>
      </c>
    </row>
    <row r="414" spans="1:7" s="3" customFormat="1" hidden="1" x14ac:dyDescent="0.2">
      <c r="A414" s="3" t="s">
        <v>84</v>
      </c>
      <c r="B414" s="4" t="s">
        <v>705</v>
      </c>
      <c r="C414" s="4" t="s">
        <v>67</v>
      </c>
      <c r="D414" s="4" t="s">
        <v>56</v>
      </c>
      <c r="E414" s="4" t="s">
        <v>706</v>
      </c>
      <c r="F414" s="6">
        <v>304060.28399999999</v>
      </c>
      <c r="G414" s="4" t="s">
        <v>139</v>
      </c>
    </row>
    <row r="415" spans="1:7" s="3" customFormat="1" hidden="1" x14ac:dyDescent="0.2">
      <c r="A415" s="3" t="s">
        <v>83</v>
      </c>
      <c r="B415" s="4" t="s">
        <v>705</v>
      </c>
      <c r="C415" s="4" t="s">
        <v>67</v>
      </c>
      <c r="D415" s="4" t="s">
        <v>56</v>
      </c>
      <c r="E415" s="4" t="s">
        <v>706</v>
      </c>
      <c r="F415" s="6">
        <v>310852.16499999998</v>
      </c>
      <c r="G415" s="4" t="s">
        <v>139</v>
      </c>
    </row>
    <row r="416" spans="1:7" s="3" customFormat="1" hidden="1" x14ac:dyDescent="0.2">
      <c r="A416" s="3" t="s">
        <v>82</v>
      </c>
      <c r="B416" s="4" t="s">
        <v>705</v>
      </c>
      <c r="C416" s="4" t="s">
        <v>67</v>
      </c>
      <c r="D416" s="4" t="s">
        <v>56</v>
      </c>
      <c r="E416" s="4" t="s">
        <v>706</v>
      </c>
      <c r="F416" s="6">
        <v>317281.01199999999</v>
      </c>
      <c r="G416" s="4" t="s">
        <v>139</v>
      </c>
    </row>
    <row r="417" spans="1:7" s="3" customFormat="1" hidden="1" x14ac:dyDescent="0.2">
      <c r="A417" s="3" t="s">
        <v>81</v>
      </c>
      <c r="B417" s="4" t="s">
        <v>705</v>
      </c>
      <c r="C417" s="4" t="s">
        <v>67</v>
      </c>
      <c r="D417" s="4" t="s">
        <v>56</v>
      </c>
      <c r="E417" s="4" t="s">
        <v>706</v>
      </c>
      <c r="F417" s="6">
        <v>317203.30900000001</v>
      </c>
      <c r="G417" s="4" t="s">
        <v>139</v>
      </c>
    </row>
    <row r="418" spans="1:7" s="3" customFormat="1" hidden="1" x14ac:dyDescent="0.2">
      <c r="A418" s="3" t="s">
        <v>80</v>
      </c>
      <c r="B418" s="4" t="s">
        <v>705</v>
      </c>
      <c r="C418" s="4" t="s">
        <v>67</v>
      </c>
      <c r="D418" s="4" t="s">
        <v>56</v>
      </c>
      <c r="E418" s="4" t="s">
        <v>706</v>
      </c>
      <c r="F418" s="6">
        <v>303558.63900000002</v>
      </c>
      <c r="G418" s="4" t="s">
        <v>139</v>
      </c>
    </row>
    <row r="419" spans="1:7" s="3" customFormat="1" hidden="1" x14ac:dyDescent="0.2">
      <c r="A419" s="3" t="s">
        <v>79</v>
      </c>
      <c r="B419" s="4" t="s">
        <v>705</v>
      </c>
      <c r="C419" s="4" t="s">
        <v>67</v>
      </c>
      <c r="D419" s="4" t="s">
        <v>56</v>
      </c>
      <c r="E419" s="4" t="s">
        <v>706</v>
      </c>
      <c r="F419" s="6">
        <v>199941.709</v>
      </c>
      <c r="G419" s="4" t="s">
        <v>707</v>
      </c>
    </row>
    <row r="420" spans="1:7" s="3" customFormat="1" hidden="1" x14ac:dyDescent="0.2">
      <c r="A420" s="3" t="s">
        <v>78</v>
      </c>
      <c r="B420" s="4" t="s">
        <v>705</v>
      </c>
      <c r="C420" s="4" t="s">
        <v>67</v>
      </c>
      <c r="D420" s="4" t="s">
        <v>56</v>
      </c>
      <c r="E420" s="4" t="s">
        <v>706</v>
      </c>
      <c r="F420" s="6">
        <v>272448.071</v>
      </c>
      <c r="G420" s="4" t="s">
        <v>707</v>
      </c>
    </row>
    <row r="421" spans="1:7" s="3" customFormat="1" hidden="1" x14ac:dyDescent="0.2">
      <c r="A421" s="3" t="s">
        <v>77</v>
      </c>
      <c r="B421" s="4" t="s">
        <v>705</v>
      </c>
      <c r="C421" s="4" t="s">
        <v>67</v>
      </c>
      <c r="D421" s="4" t="s">
        <v>56</v>
      </c>
      <c r="E421" s="4" t="s">
        <v>706</v>
      </c>
      <c r="F421" s="6">
        <v>277469.402</v>
      </c>
      <c r="G421" s="4" t="s">
        <v>707</v>
      </c>
    </row>
    <row r="422" spans="1:7" s="3" customFormat="1" hidden="1" x14ac:dyDescent="0.2">
      <c r="A422" s="3" t="s">
        <v>76</v>
      </c>
      <c r="B422" s="4" t="s">
        <v>705</v>
      </c>
      <c r="C422" s="4" t="s">
        <v>67</v>
      </c>
      <c r="D422" s="4" t="s">
        <v>56</v>
      </c>
      <c r="E422" s="4" t="s">
        <v>706</v>
      </c>
      <c r="F422" s="6">
        <v>260042.47700000001</v>
      </c>
      <c r="G422" s="4" t="s">
        <v>707</v>
      </c>
    </row>
    <row r="423" spans="1:7" s="3" customFormat="1" hidden="1" x14ac:dyDescent="0.2">
      <c r="A423" s="3" t="s">
        <v>75</v>
      </c>
      <c r="B423" s="4" t="s">
        <v>705</v>
      </c>
      <c r="C423" s="4" t="s">
        <v>67</v>
      </c>
      <c r="D423" s="4" t="s">
        <v>56</v>
      </c>
      <c r="E423" s="4" t="s">
        <v>706</v>
      </c>
      <c r="F423" s="6">
        <v>305509.69</v>
      </c>
      <c r="G423" s="4" t="s">
        <v>707</v>
      </c>
    </row>
    <row r="424" spans="1:7" s="3" customFormat="1" hidden="1" x14ac:dyDescent="0.2">
      <c r="A424" s="3" t="s">
        <v>74</v>
      </c>
      <c r="B424" s="4" t="s">
        <v>705</v>
      </c>
      <c r="C424" s="4" t="s">
        <v>67</v>
      </c>
      <c r="D424" s="4" t="s">
        <v>56</v>
      </c>
      <c r="E424" s="4" t="s">
        <v>706</v>
      </c>
      <c r="F424" s="6">
        <v>289359.71799999999</v>
      </c>
      <c r="G424" s="4" t="s">
        <v>707</v>
      </c>
    </row>
    <row r="425" spans="1:7" s="3" customFormat="1" hidden="1" x14ac:dyDescent="0.2">
      <c r="A425" s="3" t="s">
        <v>73</v>
      </c>
      <c r="B425" s="4" t="s">
        <v>705</v>
      </c>
      <c r="C425" s="4" t="s">
        <v>67</v>
      </c>
      <c r="D425" s="4" t="s">
        <v>56</v>
      </c>
      <c r="E425" s="4" t="s">
        <v>706</v>
      </c>
      <c r="F425" s="6">
        <v>313250.114</v>
      </c>
      <c r="G425" s="4" t="s">
        <v>707</v>
      </c>
    </row>
    <row r="426" spans="1:7" s="3" customFormat="1" hidden="1" x14ac:dyDescent="0.2">
      <c r="A426" s="3" t="s">
        <v>72</v>
      </c>
      <c r="B426" s="4" t="s">
        <v>705</v>
      </c>
      <c r="C426" s="4" t="s">
        <v>67</v>
      </c>
      <c r="D426" s="4" t="s">
        <v>56</v>
      </c>
      <c r="E426" s="4" t="s">
        <v>706</v>
      </c>
      <c r="F426" s="6">
        <v>323012.40500000003</v>
      </c>
      <c r="G426" s="4" t="s">
        <v>707</v>
      </c>
    </row>
    <row r="427" spans="1:7" s="3" customFormat="1" hidden="1" x14ac:dyDescent="0.2">
      <c r="A427" s="3" t="s">
        <v>71</v>
      </c>
      <c r="B427" s="4" t="s">
        <v>705</v>
      </c>
      <c r="C427" s="4" t="s">
        <v>67</v>
      </c>
      <c r="D427" s="4" t="s">
        <v>56</v>
      </c>
      <c r="E427" s="4" t="s">
        <v>706</v>
      </c>
      <c r="F427" s="6">
        <v>324973.81599999999</v>
      </c>
      <c r="G427" s="4" t="s">
        <v>707</v>
      </c>
    </row>
    <row r="428" spans="1:7" s="3" customFormat="1" hidden="1" x14ac:dyDescent="0.2">
      <c r="A428" s="3" t="s">
        <v>70</v>
      </c>
      <c r="B428" s="4" t="s">
        <v>705</v>
      </c>
      <c r="C428" s="4" t="s">
        <v>67</v>
      </c>
      <c r="D428" s="4" t="s">
        <v>56</v>
      </c>
      <c r="E428" s="4" t="s">
        <v>706</v>
      </c>
      <c r="F428" s="6">
        <v>350575.68400000001</v>
      </c>
      <c r="G428" s="4" t="s">
        <v>707</v>
      </c>
    </row>
    <row r="429" spans="1:7" s="3" customFormat="1" hidden="1" x14ac:dyDescent="0.2">
      <c r="A429" s="3" t="s">
        <v>702</v>
      </c>
      <c r="B429" s="4" t="s">
        <v>705</v>
      </c>
      <c r="C429" s="4" t="s">
        <v>67</v>
      </c>
      <c r="D429" s="4" t="s">
        <v>56</v>
      </c>
      <c r="E429" s="4" t="s">
        <v>706</v>
      </c>
      <c r="F429" s="6">
        <v>335017.35700000002</v>
      </c>
      <c r="G429" s="4" t="s">
        <v>707</v>
      </c>
    </row>
    <row r="430" spans="1:7" s="3" customFormat="1" hidden="1" x14ac:dyDescent="0.2">
      <c r="A430" s="3" t="s">
        <v>731</v>
      </c>
      <c r="B430" s="4" t="s">
        <v>705</v>
      </c>
      <c r="C430" s="4" t="s">
        <v>67</v>
      </c>
      <c r="D430" s="4" t="s">
        <v>56</v>
      </c>
      <c r="E430" s="4" t="s">
        <v>706</v>
      </c>
      <c r="F430" s="6">
        <v>320433.18300000002</v>
      </c>
      <c r="G430" s="4" t="s">
        <v>139</v>
      </c>
    </row>
    <row r="431" spans="1:7" s="3" customFormat="1" hidden="1" x14ac:dyDescent="0.2">
      <c r="A431" s="3" t="s">
        <v>739</v>
      </c>
      <c r="B431" s="4" t="s">
        <v>705</v>
      </c>
      <c r="C431" s="4" t="s">
        <v>67</v>
      </c>
      <c r="D431" s="4" t="s">
        <v>56</v>
      </c>
      <c r="E431" s="4" t="s">
        <v>706</v>
      </c>
      <c r="F431" s="6">
        <v>343309.245</v>
      </c>
      <c r="G431" s="4" t="s">
        <v>139</v>
      </c>
    </row>
    <row r="432" spans="1:7" s="3" customFormat="1" hidden="1" x14ac:dyDescent="0.2">
      <c r="A432" s="3" t="s">
        <v>750</v>
      </c>
      <c r="B432" s="4" t="s">
        <v>705</v>
      </c>
      <c r="C432" s="4" t="s">
        <v>67</v>
      </c>
      <c r="D432" s="4" t="s">
        <v>56</v>
      </c>
      <c r="E432" s="4" t="s">
        <v>706</v>
      </c>
      <c r="F432" s="6">
        <v>346620.01</v>
      </c>
      <c r="G432" s="4" t="s">
        <v>139</v>
      </c>
    </row>
    <row r="433" spans="1:7" s="3" customFormat="1" hidden="1" x14ac:dyDescent="0.2">
      <c r="A433" s="3" t="s">
        <v>754</v>
      </c>
      <c r="B433" s="4" t="s">
        <v>705</v>
      </c>
      <c r="C433" s="4" t="s">
        <v>67</v>
      </c>
      <c r="D433" s="4" t="s">
        <v>56</v>
      </c>
      <c r="E433" s="4" t="s">
        <v>706</v>
      </c>
      <c r="F433" s="6">
        <v>321082.10600000003</v>
      </c>
      <c r="G433" s="4" t="s">
        <v>707</v>
      </c>
    </row>
    <row r="434" spans="1:7" s="3" customFormat="1" hidden="1" x14ac:dyDescent="0.2">
      <c r="A434" s="3" t="s">
        <v>88</v>
      </c>
      <c r="B434" s="4" t="s">
        <v>705</v>
      </c>
      <c r="C434" s="4" t="s">
        <v>67</v>
      </c>
      <c r="D434" s="4" t="s">
        <v>56</v>
      </c>
      <c r="E434" s="4" t="s">
        <v>708</v>
      </c>
      <c r="F434" s="6">
        <v>0.71099999999999997</v>
      </c>
      <c r="G434" s="4" t="s">
        <v>139</v>
      </c>
    </row>
    <row r="435" spans="1:7" s="3" customFormat="1" hidden="1" x14ac:dyDescent="0.2">
      <c r="A435" s="3" t="s">
        <v>87</v>
      </c>
      <c r="B435" s="4" t="s">
        <v>705</v>
      </c>
      <c r="C435" s="4" t="s">
        <v>67</v>
      </c>
      <c r="D435" s="4" t="s">
        <v>56</v>
      </c>
      <c r="E435" s="4" t="s">
        <v>708</v>
      </c>
      <c r="F435" s="6">
        <v>0.66900000000000004</v>
      </c>
      <c r="G435" s="4" t="s">
        <v>139</v>
      </c>
    </row>
    <row r="436" spans="1:7" s="3" customFormat="1" hidden="1" x14ac:dyDescent="0.2">
      <c r="A436" s="3" t="s">
        <v>86</v>
      </c>
      <c r="B436" s="4" t="s">
        <v>705</v>
      </c>
      <c r="C436" s="4" t="s">
        <v>67</v>
      </c>
      <c r="D436" s="4" t="s">
        <v>56</v>
      </c>
      <c r="E436" s="4" t="s">
        <v>708</v>
      </c>
      <c r="F436" s="6">
        <v>0.63800000000000001</v>
      </c>
      <c r="G436" s="4" t="s">
        <v>139</v>
      </c>
    </row>
    <row r="437" spans="1:7" s="3" customFormat="1" hidden="1" x14ac:dyDescent="0.2">
      <c r="A437" s="3" t="s">
        <v>85</v>
      </c>
      <c r="B437" s="4" t="s">
        <v>705</v>
      </c>
      <c r="C437" s="4" t="s">
        <v>67</v>
      </c>
      <c r="D437" s="4" t="s">
        <v>56</v>
      </c>
      <c r="E437" s="4" t="s">
        <v>708</v>
      </c>
      <c r="F437" s="6">
        <v>0.66500000000000004</v>
      </c>
      <c r="G437" s="4" t="s">
        <v>139</v>
      </c>
    </row>
    <row r="438" spans="1:7" s="3" customFormat="1" hidden="1" x14ac:dyDescent="0.2">
      <c r="A438" s="3" t="s">
        <v>84</v>
      </c>
      <c r="B438" s="4" t="s">
        <v>705</v>
      </c>
      <c r="C438" s="4" t="s">
        <v>67</v>
      </c>
      <c r="D438" s="4" t="s">
        <v>56</v>
      </c>
      <c r="E438" s="4" t="s">
        <v>708</v>
      </c>
      <c r="F438" s="6">
        <v>0.70099999999999996</v>
      </c>
      <c r="G438" s="4" t="s">
        <v>139</v>
      </c>
    </row>
    <row r="439" spans="1:7" s="3" customFormat="1" hidden="1" x14ac:dyDescent="0.2">
      <c r="A439" s="3" t="s">
        <v>83</v>
      </c>
      <c r="B439" s="4" t="s">
        <v>705</v>
      </c>
      <c r="C439" s="4" t="s">
        <v>67</v>
      </c>
      <c r="D439" s="4" t="s">
        <v>56</v>
      </c>
      <c r="E439" s="4" t="s">
        <v>708</v>
      </c>
      <c r="F439" s="6">
        <v>0.71399999999999997</v>
      </c>
      <c r="G439" s="4" t="s">
        <v>139</v>
      </c>
    </row>
    <row r="440" spans="1:7" s="3" customFormat="1" hidden="1" x14ac:dyDescent="0.2">
      <c r="A440" s="3" t="s">
        <v>82</v>
      </c>
      <c r="B440" s="4" t="s">
        <v>705</v>
      </c>
      <c r="C440" s="4" t="s">
        <v>67</v>
      </c>
      <c r="D440" s="4" t="s">
        <v>56</v>
      </c>
      <c r="E440" s="4" t="s">
        <v>708</v>
      </c>
      <c r="F440" s="6">
        <v>0.72699999999999998</v>
      </c>
      <c r="G440" s="4" t="s">
        <v>139</v>
      </c>
    </row>
    <row r="441" spans="1:7" s="3" customFormat="1" hidden="1" x14ac:dyDescent="0.2">
      <c r="A441" s="3" t="s">
        <v>81</v>
      </c>
      <c r="B441" s="4" t="s">
        <v>705</v>
      </c>
      <c r="C441" s="4" t="s">
        <v>67</v>
      </c>
      <c r="D441" s="4" t="s">
        <v>56</v>
      </c>
      <c r="E441" s="4" t="s">
        <v>708</v>
      </c>
      <c r="F441" s="6">
        <v>0.72399999999999998</v>
      </c>
      <c r="G441" s="4" t="s">
        <v>139</v>
      </c>
    </row>
    <row r="442" spans="1:7" s="3" customFormat="1" hidden="1" x14ac:dyDescent="0.2">
      <c r="A442" s="3" t="s">
        <v>80</v>
      </c>
      <c r="B442" s="4" t="s">
        <v>705</v>
      </c>
      <c r="C442" s="4" t="s">
        <v>67</v>
      </c>
      <c r="D442" s="4" t="s">
        <v>56</v>
      </c>
      <c r="E442" s="4" t="s">
        <v>708</v>
      </c>
      <c r="F442" s="6">
        <v>0.69099999999999995</v>
      </c>
      <c r="G442" s="4" t="s">
        <v>139</v>
      </c>
    </row>
    <row r="443" spans="1:7" s="3" customFormat="1" hidden="1" x14ac:dyDescent="0.2">
      <c r="A443" s="3" t="s">
        <v>79</v>
      </c>
      <c r="B443" s="4" t="s">
        <v>705</v>
      </c>
      <c r="C443" s="4" t="s">
        <v>67</v>
      </c>
      <c r="D443" s="4" t="s">
        <v>56</v>
      </c>
      <c r="E443" s="4" t="s">
        <v>708</v>
      </c>
      <c r="F443" s="6">
        <v>0.45400000000000001</v>
      </c>
      <c r="G443" s="4" t="s">
        <v>707</v>
      </c>
    </row>
    <row r="444" spans="1:7" s="3" customFormat="1" hidden="1" x14ac:dyDescent="0.2">
      <c r="A444" s="3" t="s">
        <v>78</v>
      </c>
      <c r="B444" s="4" t="s">
        <v>705</v>
      </c>
      <c r="C444" s="4" t="s">
        <v>67</v>
      </c>
      <c r="D444" s="4" t="s">
        <v>56</v>
      </c>
      <c r="E444" s="4" t="s">
        <v>708</v>
      </c>
      <c r="F444" s="6">
        <v>0.61799999999999999</v>
      </c>
      <c r="G444" s="4" t="s">
        <v>707</v>
      </c>
    </row>
    <row r="445" spans="1:7" s="3" customFormat="1" hidden="1" x14ac:dyDescent="0.2">
      <c r="A445" s="3" t="s">
        <v>77</v>
      </c>
      <c r="B445" s="4" t="s">
        <v>705</v>
      </c>
      <c r="C445" s="4" t="s">
        <v>67</v>
      </c>
      <c r="D445" s="4" t="s">
        <v>56</v>
      </c>
      <c r="E445" s="4" t="s">
        <v>708</v>
      </c>
      <c r="F445" s="6">
        <v>0.63</v>
      </c>
      <c r="G445" s="4" t="s">
        <v>707</v>
      </c>
    </row>
    <row r="446" spans="1:7" s="3" customFormat="1" hidden="1" x14ac:dyDescent="0.2">
      <c r="A446" s="3" t="s">
        <v>76</v>
      </c>
      <c r="B446" s="4" t="s">
        <v>705</v>
      </c>
      <c r="C446" s="4" t="s">
        <v>67</v>
      </c>
      <c r="D446" s="4" t="s">
        <v>56</v>
      </c>
      <c r="E446" s="4" t="s">
        <v>708</v>
      </c>
      <c r="F446" s="6">
        <v>0.59</v>
      </c>
      <c r="G446" s="4" t="s">
        <v>707</v>
      </c>
    </row>
    <row r="447" spans="1:7" s="3" customFormat="1" hidden="1" x14ac:dyDescent="0.2">
      <c r="A447" s="3" t="s">
        <v>75</v>
      </c>
      <c r="B447" s="4" t="s">
        <v>705</v>
      </c>
      <c r="C447" s="4" t="s">
        <v>67</v>
      </c>
      <c r="D447" s="4" t="s">
        <v>56</v>
      </c>
      <c r="E447" s="4" t="s">
        <v>708</v>
      </c>
      <c r="F447" s="6">
        <v>0.69099999999999995</v>
      </c>
      <c r="G447" s="4" t="s">
        <v>707</v>
      </c>
    </row>
    <row r="448" spans="1:7" s="3" customFormat="1" hidden="1" x14ac:dyDescent="0.2">
      <c r="A448" s="3" t="s">
        <v>74</v>
      </c>
      <c r="B448" s="4" t="s">
        <v>705</v>
      </c>
      <c r="C448" s="4" t="s">
        <v>67</v>
      </c>
      <c r="D448" s="4" t="s">
        <v>56</v>
      </c>
      <c r="E448" s="4" t="s">
        <v>708</v>
      </c>
      <c r="F448" s="6">
        <v>0.65300000000000002</v>
      </c>
      <c r="G448" s="4" t="s">
        <v>707</v>
      </c>
    </row>
    <row r="449" spans="1:7" s="3" customFormat="1" hidden="1" x14ac:dyDescent="0.2">
      <c r="A449" s="3" t="s">
        <v>73</v>
      </c>
      <c r="B449" s="4" t="s">
        <v>705</v>
      </c>
      <c r="C449" s="4" t="s">
        <v>67</v>
      </c>
      <c r="D449" s="4" t="s">
        <v>56</v>
      </c>
      <c r="E449" s="4" t="s">
        <v>708</v>
      </c>
      <c r="F449" s="6">
        <v>0.70499999999999996</v>
      </c>
      <c r="G449" s="4" t="s">
        <v>707</v>
      </c>
    </row>
    <row r="450" spans="1:7" s="3" customFormat="1" hidden="1" x14ac:dyDescent="0.2">
      <c r="A450" s="3" t="s">
        <v>72</v>
      </c>
      <c r="B450" s="4" t="s">
        <v>705</v>
      </c>
      <c r="C450" s="4" t="s">
        <v>67</v>
      </c>
      <c r="D450" s="4" t="s">
        <v>56</v>
      </c>
      <c r="E450" s="4" t="s">
        <v>708</v>
      </c>
      <c r="F450" s="6">
        <v>0.72599999999999998</v>
      </c>
      <c r="G450" s="4" t="s">
        <v>707</v>
      </c>
    </row>
    <row r="451" spans="1:7" s="3" customFormat="1" hidden="1" x14ac:dyDescent="0.2">
      <c r="A451" s="3" t="s">
        <v>71</v>
      </c>
      <c r="B451" s="4" t="s">
        <v>705</v>
      </c>
      <c r="C451" s="4" t="s">
        <v>67</v>
      </c>
      <c r="D451" s="4" t="s">
        <v>56</v>
      </c>
      <c r="E451" s="4" t="s">
        <v>708</v>
      </c>
      <c r="F451" s="6">
        <v>0.72899999999999998</v>
      </c>
      <c r="G451" s="4" t="s">
        <v>707</v>
      </c>
    </row>
    <row r="452" spans="1:7" s="3" customFormat="1" hidden="1" x14ac:dyDescent="0.2">
      <c r="A452" s="3" t="s">
        <v>70</v>
      </c>
      <c r="B452" s="4" t="s">
        <v>705</v>
      </c>
      <c r="C452" s="4" t="s">
        <v>67</v>
      </c>
      <c r="D452" s="4" t="s">
        <v>56</v>
      </c>
      <c r="E452" s="4" t="s">
        <v>708</v>
      </c>
      <c r="F452" s="6">
        <v>0.78500000000000003</v>
      </c>
      <c r="G452" s="4" t="s">
        <v>707</v>
      </c>
    </row>
    <row r="453" spans="1:7" s="3" customFormat="1" hidden="1" x14ac:dyDescent="0.2">
      <c r="A453" s="3" t="s">
        <v>702</v>
      </c>
      <c r="B453" s="4" t="s">
        <v>705</v>
      </c>
      <c r="C453" s="4" t="s">
        <v>67</v>
      </c>
      <c r="D453" s="4" t="s">
        <v>56</v>
      </c>
      <c r="E453" s="4" t="s">
        <v>708</v>
      </c>
      <c r="F453" s="6">
        <v>0.749</v>
      </c>
      <c r="G453" s="4" t="s">
        <v>707</v>
      </c>
    </row>
    <row r="454" spans="1:7" s="3" customFormat="1" hidden="1" x14ac:dyDescent="0.2">
      <c r="A454" s="3" t="s">
        <v>731</v>
      </c>
      <c r="B454" s="4" t="s">
        <v>705</v>
      </c>
      <c r="C454" s="4" t="s">
        <v>67</v>
      </c>
      <c r="D454" s="4" t="s">
        <v>56</v>
      </c>
      <c r="E454" s="4" t="s">
        <v>708</v>
      </c>
      <c r="F454" s="6">
        <v>0.71699999999999997</v>
      </c>
      <c r="G454" s="4" t="s">
        <v>139</v>
      </c>
    </row>
    <row r="455" spans="1:7" s="3" customFormat="1" hidden="1" x14ac:dyDescent="0.2">
      <c r="A455" s="3" t="s">
        <v>739</v>
      </c>
      <c r="B455" s="4" t="s">
        <v>705</v>
      </c>
      <c r="C455" s="4" t="s">
        <v>67</v>
      </c>
      <c r="D455" s="4" t="s">
        <v>56</v>
      </c>
      <c r="E455" s="4" t="s">
        <v>708</v>
      </c>
      <c r="F455" s="6">
        <v>0.76900000000000002</v>
      </c>
      <c r="G455" s="4" t="s">
        <v>139</v>
      </c>
    </row>
    <row r="456" spans="1:7" s="3" customFormat="1" hidden="1" x14ac:dyDescent="0.2">
      <c r="A456" s="3" t="s">
        <v>750</v>
      </c>
      <c r="B456" s="4" t="s">
        <v>705</v>
      </c>
      <c r="C456" s="4" t="s">
        <v>67</v>
      </c>
      <c r="D456" s="4" t="s">
        <v>56</v>
      </c>
      <c r="E456" s="4" t="s">
        <v>708</v>
      </c>
      <c r="F456" s="6">
        <v>0.77500000000000002</v>
      </c>
      <c r="G456" s="4" t="s">
        <v>139</v>
      </c>
    </row>
    <row r="457" spans="1:7" s="3" customFormat="1" hidden="1" x14ac:dyDescent="0.2">
      <c r="A457" s="3" t="s">
        <v>754</v>
      </c>
      <c r="B457" s="4" t="s">
        <v>705</v>
      </c>
      <c r="C457" s="4" t="s">
        <v>67</v>
      </c>
      <c r="D457" s="4" t="s">
        <v>56</v>
      </c>
      <c r="E457" s="4" t="s">
        <v>708</v>
      </c>
      <c r="F457" s="6">
        <v>0.71499999999999997</v>
      </c>
      <c r="G457" s="4" t="s">
        <v>707</v>
      </c>
    </row>
    <row r="458" spans="1:7" s="3" customFormat="1" hidden="1" x14ac:dyDescent="0.2">
      <c r="A458" s="3" t="s">
        <v>88</v>
      </c>
      <c r="B458" s="4" t="s">
        <v>705</v>
      </c>
      <c r="C458" s="4" t="s">
        <v>65</v>
      </c>
      <c r="D458" s="4" t="s">
        <v>56</v>
      </c>
      <c r="E458" s="4" t="s">
        <v>706</v>
      </c>
      <c r="F458" s="6">
        <v>3167499.88</v>
      </c>
      <c r="G458" s="4" t="s">
        <v>707</v>
      </c>
    </row>
    <row r="459" spans="1:7" s="3" customFormat="1" hidden="1" x14ac:dyDescent="0.2">
      <c r="A459" s="3" t="s">
        <v>87</v>
      </c>
      <c r="B459" s="4" t="s">
        <v>705</v>
      </c>
      <c r="C459" s="4" t="s">
        <v>65</v>
      </c>
      <c r="D459" s="4" t="s">
        <v>56</v>
      </c>
      <c r="E459" s="4" t="s">
        <v>706</v>
      </c>
      <c r="F459" s="6">
        <v>3231382.7889999999</v>
      </c>
      <c r="G459" s="4" t="s">
        <v>707</v>
      </c>
    </row>
    <row r="460" spans="1:7" s="3" customFormat="1" hidden="1" x14ac:dyDescent="0.2">
      <c r="A460" s="3" t="s">
        <v>86</v>
      </c>
      <c r="B460" s="4" t="s">
        <v>705</v>
      </c>
      <c r="C460" s="4" t="s">
        <v>65</v>
      </c>
      <c r="D460" s="4" t="s">
        <v>56</v>
      </c>
      <c r="E460" s="4" t="s">
        <v>706</v>
      </c>
      <c r="F460" s="6">
        <v>3255536.6919999998</v>
      </c>
      <c r="G460" s="4" t="s">
        <v>707</v>
      </c>
    </row>
    <row r="461" spans="1:7" s="3" customFormat="1" hidden="1" x14ac:dyDescent="0.2">
      <c r="A461" s="3" t="s">
        <v>85</v>
      </c>
      <c r="B461" s="4" t="s">
        <v>705</v>
      </c>
      <c r="C461" s="4" t="s">
        <v>65</v>
      </c>
      <c r="D461" s="4" t="s">
        <v>56</v>
      </c>
      <c r="E461" s="4" t="s">
        <v>706</v>
      </c>
      <c r="F461" s="6">
        <v>3368375.9309999999</v>
      </c>
      <c r="G461" s="4" t="s">
        <v>707</v>
      </c>
    </row>
    <row r="462" spans="1:7" s="3" customFormat="1" hidden="1" x14ac:dyDescent="0.2">
      <c r="A462" s="3" t="s">
        <v>84</v>
      </c>
      <c r="B462" s="4" t="s">
        <v>705</v>
      </c>
      <c r="C462" s="4" t="s">
        <v>65</v>
      </c>
      <c r="D462" s="4" t="s">
        <v>56</v>
      </c>
      <c r="E462" s="4" t="s">
        <v>706</v>
      </c>
      <c r="F462" s="6">
        <v>3457179.341</v>
      </c>
      <c r="G462" s="4" t="s">
        <v>707</v>
      </c>
    </row>
    <row r="463" spans="1:7" s="3" customFormat="1" hidden="1" x14ac:dyDescent="0.2">
      <c r="A463" s="3" t="s">
        <v>83</v>
      </c>
      <c r="B463" s="4" t="s">
        <v>705</v>
      </c>
      <c r="C463" s="4" t="s">
        <v>65</v>
      </c>
      <c r="D463" s="4" t="s">
        <v>56</v>
      </c>
      <c r="E463" s="4" t="s">
        <v>706</v>
      </c>
      <c r="F463" s="6">
        <v>3600496.7459999998</v>
      </c>
      <c r="G463" s="4" t="s">
        <v>707</v>
      </c>
    </row>
    <row r="464" spans="1:7" s="3" customFormat="1" hidden="1" x14ac:dyDescent="0.2">
      <c r="A464" s="3" t="s">
        <v>82</v>
      </c>
      <c r="B464" s="4" t="s">
        <v>705</v>
      </c>
      <c r="C464" s="4" t="s">
        <v>65</v>
      </c>
      <c r="D464" s="4" t="s">
        <v>56</v>
      </c>
      <c r="E464" s="4" t="s">
        <v>706</v>
      </c>
      <c r="F464" s="6">
        <v>3839684.0290000001</v>
      </c>
      <c r="G464" s="4" t="s">
        <v>707</v>
      </c>
    </row>
    <row r="465" spans="1:7" s="3" customFormat="1" hidden="1" x14ac:dyDescent="0.2">
      <c r="A465" s="3" t="s">
        <v>81</v>
      </c>
      <c r="B465" s="4" t="s">
        <v>705</v>
      </c>
      <c r="C465" s="4" t="s">
        <v>65</v>
      </c>
      <c r="D465" s="4" t="s">
        <v>56</v>
      </c>
      <c r="E465" s="4" t="s">
        <v>706</v>
      </c>
      <c r="F465" s="6">
        <v>4081321.5729999999</v>
      </c>
      <c r="G465" s="4" t="s">
        <v>707</v>
      </c>
    </row>
    <row r="466" spans="1:7" s="3" customFormat="1" hidden="1" x14ac:dyDescent="0.2">
      <c r="A466" s="3" t="s">
        <v>80</v>
      </c>
      <c r="B466" s="4" t="s">
        <v>705</v>
      </c>
      <c r="C466" s="4" t="s">
        <v>65</v>
      </c>
      <c r="D466" s="4" t="s">
        <v>56</v>
      </c>
      <c r="E466" s="4" t="s">
        <v>706</v>
      </c>
      <c r="F466" s="6">
        <v>3935378.24</v>
      </c>
      <c r="G466" s="4" t="s">
        <v>139</v>
      </c>
    </row>
    <row r="467" spans="1:7" s="3" customFormat="1" hidden="1" x14ac:dyDescent="0.2">
      <c r="A467" s="3" t="s">
        <v>79</v>
      </c>
      <c r="B467" s="4" t="s">
        <v>705</v>
      </c>
      <c r="C467" s="4" t="s">
        <v>65</v>
      </c>
      <c r="D467" s="4" t="s">
        <v>56</v>
      </c>
      <c r="E467" s="4" t="s">
        <v>706</v>
      </c>
      <c r="F467" s="6">
        <v>3316632.0950000002</v>
      </c>
      <c r="G467" s="4" t="s">
        <v>139</v>
      </c>
    </row>
    <row r="468" spans="1:7" s="3" customFormat="1" hidden="1" x14ac:dyDescent="0.2">
      <c r="A468" s="3" t="s">
        <v>78</v>
      </c>
      <c r="B468" s="4" t="s">
        <v>705</v>
      </c>
      <c r="C468" s="4" t="s">
        <v>65</v>
      </c>
      <c r="D468" s="4" t="s">
        <v>56</v>
      </c>
      <c r="E468" s="4" t="s">
        <v>706</v>
      </c>
      <c r="F468" s="6">
        <v>3132765.8280000002</v>
      </c>
      <c r="G468" s="4" t="s">
        <v>139</v>
      </c>
    </row>
    <row r="469" spans="1:7" s="3" customFormat="1" hidden="1" x14ac:dyDescent="0.2">
      <c r="A469" s="3" t="s">
        <v>77</v>
      </c>
      <c r="B469" s="4" t="s">
        <v>705</v>
      </c>
      <c r="C469" s="4" t="s">
        <v>65</v>
      </c>
      <c r="D469" s="4" t="s">
        <v>56</v>
      </c>
      <c r="E469" s="4" t="s">
        <v>706</v>
      </c>
      <c r="F469" s="6">
        <v>3366395.676</v>
      </c>
      <c r="G469" s="4" t="s">
        <v>139</v>
      </c>
    </row>
    <row r="470" spans="1:7" s="3" customFormat="1" hidden="1" x14ac:dyDescent="0.2">
      <c r="A470" s="3" t="s">
        <v>76</v>
      </c>
      <c r="B470" s="4" t="s">
        <v>705</v>
      </c>
      <c r="C470" s="4" t="s">
        <v>65</v>
      </c>
      <c r="D470" s="4" t="s">
        <v>56</v>
      </c>
      <c r="E470" s="4" t="s">
        <v>706</v>
      </c>
      <c r="F470" s="6">
        <v>2974205.8229999999</v>
      </c>
      <c r="G470" s="4" t="s">
        <v>139</v>
      </c>
    </row>
    <row r="471" spans="1:7" s="3" customFormat="1" hidden="1" x14ac:dyDescent="0.2">
      <c r="A471" s="3" t="s">
        <v>75</v>
      </c>
      <c r="B471" s="4" t="s">
        <v>705</v>
      </c>
      <c r="C471" s="4" t="s">
        <v>65</v>
      </c>
      <c r="D471" s="4" t="s">
        <v>56</v>
      </c>
      <c r="E471" s="4" t="s">
        <v>706</v>
      </c>
      <c r="F471" s="6">
        <v>2808977.7749999999</v>
      </c>
      <c r="G471" s="4" t="s">
        <v>139</v>
      </c>
    </row>
    <row r="472" spans="1:7" s="3" customFormat="1" hidden="1" x14ac:dyDescent="0.2">
      <c r="A472" s="3" t="s">
        <v>74</v>
      </c>
      <c r="B472" s="4" t="s">
        <v>705</v>
      </c>
      <c r="C472" s="4" t="s">
        <v>65</v>
      </c>
      <c r="D472" s="4" t="s">
        <v>56</v>
      </c>
      <c r="E472" s="4" t="s">
        <v>706</v>
      </c>
      <c r="F472" s="6">
        <v>2822146.3640000001</v>
      </c>
      <c r="G472" s="4" t="s">
        <v>139</v>
      </c>
    </row>
    <row r="473" spans="1:7" s="3" customFormat="1" hidden="1" x14ac:dyDescent="0.2">
      <c r="A473" s="3" t="s">
        <v>73</v>
      </c>
      <c r="B473" s="4" t="s">
        <v>705</v>
      </c>
      <c r="C473" s="4" t="s">
        <v>65</v>
      </c>
      <c r="D473" s="4" t="s">
        <v>56</v>
      </c>
      <c r="E473" s="4" t="s">
        <v>706</v>
      </c>
      <c r="F473" s="6">
        <v>2910199.7969999998</v>
      </c>
      <c r="G473" s="4" t="s">
        <v>139</v>
      </c>
    </row>
    <row r="474" spans="1:7" s="3" customFormat="1" hidden="1" x14ac:dyDescent="0.2">
      <c r="A474" s="3" t="s">
        <v>72</v>
      </c>
      <c r="B474" s="4" t="s">
        <v>705</v>
      </c>
      <c r="C474" s="4" t="s">
        <v>65</v>
      </c>
      <c r="D474" s="4" t="s">
        <v>56</v>
      </c>
      <c r="E474" s="4" t="s">
        <v>706</v>
      </c>
      <c r="F474" s="6">
        <v>2911034.02</v>
      </c>
      <c r="G474" s="4" t="s">
        <v>139</v>
      </c>
    </row>
    <row r="475" spans="1:7" s="3" customFormat="1" hidden="1" x14ac:dyDescent="0.2">
      <c r="A475" s="3" t="s">
        <v>71</v>
      </c>
      <c r="B475" s="4" t="s">
        <v>705</v>
      </c>
      <c r="C475" s="4" t="s">
        <v>65</v>
      </c>
      <c r="D475" s="4" t="s">
        <v>56</v>
      </c>
      <c r="E475" s="4" t="s">
        <v>706</v>
      </c>
      <c r="F475" s="6">
        <v>3002536.713</v>
      </c>
      <c r="G475" s="4" t="s">
        <v>139</v>
      </c>
    </row>
    <row r="476" spans="1:7" s="3" customFormat="1" hidden="1" x14ac:dyDescent="0.2">
      <c r="A476" s="3" t="s">
        <v>70</v>
      </c>
      <c r="B476" s="4" t="s">
        <v>705</v>
      </c>
      <c r="C476" s="4" t="s">
        <v>65</v>
      </c>
      <c r="D476" s="4" t="s">
        <v>56</v>
      </c>
      <c r="E476" s="4" t="s">
        <v>706</v>
      </c>
      <c r="F476" s="6">
        <v>3164770.9580000001</v>
      </c>
      <c r="G476" s="4" t="s">
        <v>139</v>
      </c>
    </row>
    <row r="477" spans="1:7" s="3" customFormat="1" hidden="1" x14ac:dyDescent="0.2">
      <c r="A477" s="3" t="s">
        <v>702</v>
      </c>
      <c r="B477" s="4" t="s">
        <v>705</v>
      </c>
      <c r="C477" s="4" t="s">
        <v>65</v>
      </c>
      <c r="D477" s="4" t="s">
        <v>56</v>
      </c>
      <c r="E477" s="4" t="s">
        <v>706</v>
      </c>
      <c r="F477" s="6">
        <v>3285867.5759999999</v>
      </c>
      <c r="G477" s="4" t="s">
        <v>139</v>
      </c>
    </row>
    <row r="478" spans="1:7" s="3" customFormat="1" hidden="1" x14ac:dyDescent="0.2">
      <c r="A478" s="3" t="s">
        <v>731</v>
      </c>
      <c r="B478" s="4" t="s">
        <v>705</v>
      </c>
      <c r="C478" s="4" t="s">
        <v>65</v>
      </c>
      <c r="D478" s="4" t="s">
        <v>56</v>
      </c>
      <c r="E478" s="4" t="s">
        <v>706</v>
      </c>
      <c r="F478" s="6">
        <v>3243010.66</v>
      </c>
      <c r="G478" s="4" t="s">
        <v>139</v>
      </c>
    </row>
    <row r="479" spans="1:7" s="3" customFormat="1" hidden="1" x14ac:dyDescent="0.2">
      <c r="A479" s="3" t="s">
        <v>739</v>
      </c>
      <c r="B479" s="4" t="s">
        <v>705</v>
      </c>
      <c r="C479" s="4" t="s">
        <v>65</v>
      </c>
      <c r="D479" s="4" t="s">
        <v>56</v>
      </c>
      <c r="E479" s="4" t="s">
        <v>706</v>
      </c>
      <c r="F479" s="6">
        <v>3377516.0279999999</v>
      </c>
      <c r="G479" s="4" t="s">
        <v>139</v>
      </c>
    </row>
    <row r="480" spans="1:7" s="3" customFormat="1" hidden="1" x14ac:dyDescent="0.2">
      <c r="A480" s="3" t="s">
        <v>750</v>
      </c>
      <c r="B480" s="4" t="s">
        <v>705</v>
      </c>
      <c r="C480" s="4" t="s">
        <v>65</v>
      </c>
      <c r="D480" s="4" t="s">
        <v>56</v>
      </c>
      <c r="E480" s="4" t="s">
        <v>706</v>
      </c>
      <c r="F480" s="6">
        <v>3311431.5750000002</v>
      </c>
      <c r="G480" s="4" t="s">
        <v>139</v>
      </c>
    </row>
    <row r="481" spans="1:7" s="3" customFormat="1" hidden="1" x14ac:dyDescent="0.2">
      <c r="A481" s="3" t="s">
        <v>754</v>
      </c>
      <c r="B481" s="4" t="s">
        <v>705</v>
      </c>
      <c r="C481" s="4" t="s">
        <v>65</v>
      </c>
      <c r="D481" s="4" t="s">
        <v>56</v>
      </c>
      <c r="E481" s="4" t="s">
        <v>706</v>
      </c>
      <c r="F481" s="6">
        <v>3381462.14</v>
      </c>
      <c r="G481" s="4" t="s">
        <v>707</v>
      </c>
    </row>
    <row r="482" spans="1:7" s="3" customFormat="1" hidden="1" x14ac:dyDescent="0.2">
      <c r="A482" s="3" t="s">
        <v>88</v>
      </c>
      <c r="B482" s="4" t="s">
        <v>705</v>
      </c>
      <c r="C482" s="4" t="s">
        <v>65</v>
      </c>
      <c r="D482" s="4" t="s">
        <v>56</v>
      </c>
      <c r="E482" s="4" t="s">
        <v>708</v>
      </c>
      <c r="F482" s="6">
        <v>7.3849999999999998</v>
      </c>
      <c r="G482" s="4" t="s">
        <v>707</v>
      </c>
    </row>
    <row r="483" spans="1:7" s="3" customFormat="1" hidden="1" x14ac:dyDescent="0.2">
      <c r="A483" s="3" t="s">
        <v>87</v>
      </c>
      <c r="B483" s="4" t="s">
        <v>705</v>
      </c>
      <c r="C483" s="4" t="s">
        <v>65</v>
      </c>
      <c r="D483" s="4" t="s">
        <v>56</v>
      </c>
      <c r="E483" s="4" t="s">
        <v>708</v>
      </c>
      <c r="F483" s="6">
        <v>7.524</v>
      </c>
      <c r="G483" s="4" t="s">
        <v>707</v>
      </c>
    </row>
    <row r="484" spans="1:7" s="3" customFormat="1" hidden="1" x14ac:dyDescent="0.2">
      <c r="A484" s="3" t="s">
        <v>86</v>
      </c>
      <c r="B484" s="4" t="s">
        <v>705</v>
      </c>
      <c r="C484" s="4" t="s">
        <v>65</v>
      </c>
      <c r="D484" s="4" t="s">
        <v>56</v>
      </c>
      <c r="E484" s="4" t="s">
        <v>708</v>
      </c>
      <c r="F484" s="6">
        <v>7.5629999999999997</v>
      </c>
      <c r="G484" s="4" t="s">
        <v>707</v>
      </c>
    </row>
    <row r="485" spans="1:7" s="3" customFormat="1" hidden="1" x14ac:dyDescent="0.2">
      <c r="A485" s="3" t="s">
        <v>85</v>
      </c>
      <c r="B485" s="4" t="s">
        <v>705</v>
      </c>
      <c r="C485" s="4" t="s">
        <v>65</v>
      </c>
      <c r="D485" s="4" t="s">
        <v>56</v>
      </c>
      <c r="E485" s="4" t="s">
        <v>708</v>
      </c>
      <c r="F485" s="6">
        <v>7.798</v>
      </c>
      <c r="G485" s="4" t="s">
        <v>707</v>
      </c>
    </row>
    <row r="486" spans="1:7" s="3" customFormat="1" hidden="1" x14ac:dyDescent="0.2">
      <c r="A486" s="3" t="s">
        <v>84</v>
      </c>
      <c r="B486" s="4" t="s">
        <v>705</v>
      </c>
      <c r="C486" s="4" t="s">
        <v>65</v>
      </c>
      <c r="D486" s="4" t="s">
        <v>56</v>
      </c>
      <c r="E486" s="4" t="s">
        <v>708</v>
      </c>
      <c r="F486" s="6">
        <v>7.9729999999999999</v>
      </c>
      <c r="G486" s="4" t="s">
        <v>707</v>
      </c>
    </row>
    <row r="487" spans="1:7" s="3" customFormat="1" hidden="1" x14ac:dyDescent="0.2">
      <c r="A487" s="3" t="s">
        <v>83</v>
      </c>
      <c r="B487" s="4" t="s">
        <v>705</v>
      </c>
      <c r="C487" s="4" t="s">
        <v>65</v>
      </c>
      <c r="D487" s="4" t="s">
        <v>56</v>
      </c>
      <c r="E487" s="4" t="s">
        <v>708</v>
      </c>
      <c r="F487" s="6">
        <v>8.2750000000000004</v>
      </c>
      <c r="G487" s="4" t="s">
        <v>707</v>
      </c>
    </row>
    <row r="488" spans="1:7" s="3" customFormat="1" hidden="1" x14ac:dyDescent="0.2">
      <c r="A488" s="3" t="s">
        <v>82</v>
      </c>
      <c r="B488" s="4" t="s">
        <v>705</v>
      </c>
      <c r="C488" s="4" t="s">
        <v>65</v>
      </c>
      <c r="D488" s="4" t="s">
        <v>56</v>
      </c>
      <c r="E488" s="4" t="s">
        <v>708</v>
      </c>
      <c r="F488" s="6">
        <v>8.7959999999999994</v>
      </c>
      <c r="G488" s="4" t="s">
        <v>707</v>
      </c>
    </row>
    <row r="489" spans="1:7" s="3" customFormat="1" hidden="1" x14ac:dyDescent="0.2">
      <c r="A489" s="3" t="s">
        <v>81</v>
      </c>
      <c r="B489" s="4" t="s">
        <v>705</v>
      </c>
      <c r="C489" s="4" t="s">
        <v>65</v>
      </c>
      <c r="D489" s="4" t="s">
        <v>56</v>
      </c>
      <c r="E489" s="4" t="s">
        <v>708</v>
      </c>
      <c r="F489" s="6">
        <v>9.3179999999999996</v>
      </c>
      <c r="G489" s="4" t="s">
        <v>707</v>
      </c>
    </row>
    <row r="490" spans="1:7" s="3" customFormat="1" hidden="1" x14ac:dyDescent="0.2">
      <c r="A490" s="3" t="s">
        <v>80</v>
      </c>
      <c r="B490" s="4" t="s">
        <v>705</v>
      </c>
      <c r="C490" s="4" t="s">
        <v>65</v>
      </c>
      <c r="D490" s="4" t="s">
        <v>56</v>
      </c>
      <c r="E490" s="4" t="s">
        <v>708</v>
      </c>
      <c r="F490" s="6">
        <v>8.9570000000000007</v>
      </c>
      <c r="G490" s="4" t="s">
        <v>139</v>
      </c>
    </row>
    <row r="491" spans="1:7" s="3" customFormat="1" hidden="1" x14ac:dyDescent="0.2">
      <c r="A491" s="3" t="s">
        <v>79</v>
      </c>
      <c r="B491" s="4" t="s">
        <v>705</v>
      </c>
      <c r="C491" s="4" t="s">
        <v>65</v>
      </c>
      <c r="D491" s="4" t="s">
        <v>56</v>
      </c>
      <c r="E491" s="4" t="s">
        <v>708</v>
      </c>
      <c r="F491" s="6">
        <v>7.5309999999999997</v>
      </c>
      <c r="G491" s="4" t="s">
        <v>139</v>
      </c>
    </row>
    <row r="492" spans="1:7" s="3" customFormat="1" hidden="1" x14ac:dyDescent="0.2">
      <c r="A492" s="3" t="s">
        <v>78</v>
      </c>
      <c r="B492" s="4" t="s">
        <v>705</v>
      </c>
      <c r="C492" s="4" t="s">
        <v>65</v>
      </c>
      <c r="D492" s="4" t="s">
        <v>56</v>
      </c>
      <c r="E492" s="4" t="s">
        <v>708</v>
      </c>
      <c r="F492" s="6">
        <v>7.1029999999999998</v>
      </c>
      <c r="G492" s="4" t="s">
        <v>139</v>
      </c>
    </row>
    <row r="493" spans="1:7" s="3" customFormat="1" hidden="1" x14ac:dyDescent="0.2">
      <c r="A493" s="3" t="s">
        <v>77</v>
      </c>
      <c r="B493" s="4" t="s">
        <v>705</v>
      </c>
      <c r="C493" s="4" t="s">
        <v>65</v>
      </c>
      <c r="D493" s="4" t="s">
        <v>56</v>
      </c>
      <c r="E493" s="4" t="s">
        <v>708</v>
      </c>
      <c r="F493" s="6">
        <v>7.6459999999999999</v>
      </c>
      <c r="G493" s="4" t="s">
        <v>139</v>
      </c>
    </row>
    <row r="494" spans="1:7" s="3" customFormat="1" hidden="1" x14ac:dyDescent="0.2">
      <c r="A494" s="3" t="s">
        <v>76</v>
      </c>
      <c r="B494" s="4" t="s">
        <v>705</v>
      </c>
      <c r="C494" s="4" t="s">
        <v>65</v>
      </c>
      <c r="D494" s="4" t="s">
        <v>56</v>
      </c>
      <c r="E494" s="4" t="s">
        <v>708</v>
      </c>
      <c r="F494" s="6">
        <v>6.7460000000000004</v>
      </c>
      <c r="G494" s="4" t="s">
        <v>139</v>
      </c>
    </row>
    <row r="495" spans="1:7" s="3" customFormat="1" hidden="1" x14ac:dyDescent="0.2">
      <c r="A495" s="3" t="s">
        <v>75</v>
      </c>
      <c r="B495" s="4" t="s">
        <v>705</v>
      </c>
      <c r="C495" s="4" t="s">
        <v>65</v>
      </c>
      <c r="D495" s="4" t="s">
        <v>56</v>
      </c>
      <c r="E495" s="4" t="s">
        <v>708</v>
      </c>
      <c r="F495" s="6">
        <v>6.3559999999999999</v>
      </c>
      <c r="G495" s="4" t="s">
        <v>139</v>
      </c>
    </row>
    <row r="496" spans="1:7" s="3" customFormat="1" hidden="1" x14ac:dyDescent="0.2">
      <c r="A496" s="3" t="s">
        <v>74</v>
      </c>
      <c r="B496" s="4" t="s">
        <v>705</v>
      </c>
      <c r="C496" s="4" t="s">
        <v>65</v>
      </c>
      <c r="D496" s="4" t="s">
        <v>56</v>
      </c>
      <c r="E496" s="4" t="s">
        <v>708</v>
      </c>
      <c r="F496" s="6">
        <v>6.367</v>
      </c>
      <c r="G496" s="4" t="s">
        <v>139</v>
      </c>
    </row>
    <row r="497" spans="1:7" s="3" customFormat="1" hidden="1" x14ac:dyDescent="0.2">
      <c r="A497" s="3" t="s">
        <v>73</v>
      </c>
      <c r="B497" s="4" t="s">
        <v>705</v>
      </c>
      <c r="C497" s="4" t="s">
        <v>65</v>
      </c>
      <c r="D497" s="4" t="s">
        <v>56</v>
      </c>
      <c r="E497" s="4" t="s">
        <v>708</v>
      </c>
      <c r="F497" s="6">
        <v>6.5510000000000002</v>
      </c>
      <c r="G497" s="4" t="s">
        <v>139</v>
      </c>
    </row>
    <row r="498" spans="1:7" s="3" customFormat="1" hidden="1" x14ac:dyDescent="0.2">
      <c r="A498" s="3" t="s">
        <v>72</v>
      </c>
      <c r="B498" s="4" t="s">
        <v>705</v>
      </c>
      <c r="C498" s="4" t="s">
        <v>65</v>
      </c>
      <c r="D498" s="4" t="s">
        <v>56</v>
      </c>
      <c r="E498" s="4" t="s">
        <v>708</v>
      </c>
      <c r="F498" s="6">
        <v>6.5389999999999997</v>
      </c>
      <c r="G498" s="4" t="s">
        <v>139</v>
      </c>
    </row>
    <row r="499" spans="1:7" s="3" customFormat="1" hidden="1" x14ac:dyDescent="0.2">
      <c r="A499" s="3" t="s">
        <v>71</v>
      </c>
      <c r="B499" s="4" t="s">
        <v>705</v>
      </c>
      <c r="C499" s="4" t="s">
        <v>65</v>
      </c>
      <c r="D499" s="4" t="s">
        <v>56</v>
      </c>
      <c r="E499" s="4" t="s">
        <v>708</v>
      </c>
      <c r="F499" s="6">
        <v>6.734</v>
      </c>
      <c r="G499" s="4" t="s">
        <v>139</v>
      </c>
    </row>
    <row r="500" spans="1:7" s="3" customFormat="1" hidden="1" x14ac:dyDescent="0.2">
      <c r="A500" s="3" t="s">
        <v>70</v>
      </c>
      <c r="B500" s="4" t="s">
        <v>705</v>
      </c>
      <c r="C500" s="4" t="s">
        <v>65</v>
      </c>
      <c r="D500" s="4" t="s">
        <v>56</v>
      </c>
      <c r="E500" s="4" t="s">
        <v>708</v>
      </c>
      <c r="F500" s="6">
        <v>7.085</v>
      </c>
      <c r="G500" s="4" t="s">
        <v>139</v>
      </c>
    </row>
    <row r="501" spans="1:7" s="3" customFormat="1" hidden="1" x14ac:dyDescent="0.2">
      <c r="A501" s="3" t="s">
        <v>702</v>
      </c>
      <c r="B501" s="4" t="s">
        <v>705</v>
      </c>
      <c r="C501" s="4" t="s">
        <v>65</v>
      </c>
      <c r="D501" s="4" t="s">
        <v>56</v>
      </c>
      <c r="E501" s="4" t="s">
        <v>708</v>
      </c>
      <c r="F501" s="6">
        <v>7.351</v>
      </c>
      <c r="G501" s="4" t="s">
        <v>139</v>
      </c>
    </row>
    <row r="502" spans="1:7" s="3" customFormat="1" hidden="1" x14ac:dyDescent="0.2">
      <c r="A502" s="3" t="s">
        <v>731</v>
      </c>
      <c r="B502" s="4" t="s">
        <v>705</v>
      </c>
      <c r="C502" s="4" t="s">
        <v>65</v>
      </c>
      <c r="D502" s="4" t="s">
        <v>56</v>
      </c>
      <c r="E502" s="4" t="s">
        <v>708</v>
      </c>
      <c r="F502" s="6">
        <v>7.2549999999999999</v>
      </c>
      <c r="G502" s="4" t="s">
        <v>139</v>
      </c>
    </row>
    <row r="503" spans="1:7" s="3" customFormat="1" hidden="1" x14ac:dyDescent="0.2">
      <c r="A503" s="3" t="s">
        <v>739</v>
      </c>
      <c r="B503" s="4" t="s">
        <v>705</v>
      </c>
      <c r="C503" s="4" t="s">
        <v>65</v>
      </c>
      <c r="D503" s="4" t="s">
        <v>56</v>
      </c>
      <c r="E503" s="4" t="s">
        <v>708</v>
      </c>
      <c r="F503" s="6">
        <v>7.569</v>
      </c>
      <c r="G503" s="4" t="s">
        <v>139</v>
      </c>
    </row>
    <row r="504" spans="1:7" s="3" customFormat="1" hidden="1" x14ac:dyDescent="0.2">
      <c r="A504" s="3" t="s">
        <v>750</v>
      </c>
      <c r="B504" s="4" t="s">
        <v>705</v>
      </c>
      <c r="C504" s="4" t="s">
        <v>65</v>
      </c>
      <c r="D504" s="4" t="s">
        <v>56</v>
      </c>
      <c r="E504" s="4" t="s">
        <v>708</v>
      </c>
      <c r="F504" s="6">
        <v>7.4009999999999998</v>
      </c>
      <c r="G504" s="4" t="s">
        <v>139</v>
      </c>
    </row>
    <row r="505" spans="1:7" s="3" customFormat="1" hidden="1" x14ac:dyDescent="0.2">
      <c r="A505" s="3" t="s">
        <v>754</v>
      </c>
      <c r="B505" s="4" t="s">
        <v>705</v>
      </c>
      <c r="C505" s="4" t="s">
        <v>65</v>
      </c>
      <c r="D505" s="4" t="s">
        <v>56</v>
      </c>
      <c r="E505" s="4" t="s">
        <v>708</v>
      </c>
      <c r="F505" s="6">
        <v>7.5350000000000001</v>
      </c>
      <c r="G505" s="4" t="s">
        <v>707</v>
      </c>
    </row>
    <row r="506" spans="1:7" s="3" customFormat="1" hidden="1" x14ac:dyDescent="0.2">
      <c r="A506" s="3" t="s">
        <v>88</v>
      </c>
      <c r="B506" s="4" t="s">
        <v>705</v>
      </c>
      <c r="C506" s="4" t="s">
        <v>64</v>
      </c>
      <c r="D506" s="4" t="s">
        <v>56</v>
      </c>
      <c r="E506" s="4" t="s">
        <v>706</v>
      </c>
      <c r="F506" s="6">
        <v>1623504.5919999999</v>
      </c>
      <c r="G506" s="4" t="s">
        <v>707</v>
      </c>
    </row>
    <row r="507" spans="1:7" s="3" customFormat="1" hidden="1" x14ac:dyDescent="0.2">
      <c r="A507" s="3" t="s">
        <v>87</v>
      </c>
      <c r="B507" s="4" t="s">
        <v>705</v>
      </c>
      <c r="C507" s="4" t="s">
        <v>64</v>
      </c>
      <c r="D507" s="4" t="s">
        <v>56</v>
      </c>
      <c r="E507" s="4" t="s">
        <v>706</v>
      </c>
      <c r="F507" s="6">
        <v>1618552.341</v>
      </c>
      <c r="G507" s="4" t="s">
        <v>707</v>
      </c>
    </row>
    <row r="508" spans="1:7" s="3" customFormat="1" hidden="1" x14ac:dyDescent="0.2">
      <c r="A508" s="3" t="s">
        <v>86</v>
      </c>
      <c r="B508" s="4" t="s">
        <v>705</v>
      </c>
      <c r="C508" s="4" t="s">
        <v>64</v>
      </c>
      <c r="D508" s="4" t="s">
        <v>56</v>
      </c>
      <c r="E508" s="4" t="s">
        <v>706</v>
      </c>
      <c r="F508" s="6">
        <v>1664765.166</v>
      </c>
      <c r="G508" s="4" t="s">
        <v>707</v>
      </c>
    </row>
    <row r="509" spans="1:7" s="3" customFormat="1" hidden="1" x14ac:dyDescent="0.2">
      <c r="A509" s="3" t="s">
        <v>85</v>
      </c>
      <c r="B509" s="4" t="s">
        <v>705</v>
      </c>
      <c r="C509" s="4" t="s">
        <v>64</v>
      </c>
      <c r="D509" s="4" t="s">
        <v>56</v>
      </c>
      <c r="E509" s="4" t="s">
        <v>706</v>
      </c>
      <c r="F509" s="6">
        <v>1713686.716</v>
      </c>
      <c r="G509" s="4" t="s">
        <v>707</v>
      </c>
    </row>
    <row r="510" spans="1:7" s="3" customFormat="1" hidden="1" x14ac:dyDescent="0.2">
      <c r="A510" s="3" t="s">
        <v>84</v>
      </c>
      <c r="B510" s="4" t="s">
        <v>705</v>
      </c>
      <c r="C510" s="4" t="s">
        <v>64</v>
      </c>
      <c r="D510" s="4" t="s">
        <v>56</v>
      </c>
      <c r="E510" s="4" t="s">
        <v>706</v>
      </c>
      <c r="F510" s="6">
        <v>1715166.3870000001</v>
      </c>
      <c r="G510" s="4" t="s">
        <v>707</v>
      </c>
    </row>
    <row r="511" spans="1:7" s="3" customFormat="1" hidden="1" x14ac:dyDescent="0.2">
      <c r="A511" s="3" t="s">
        <v>83</v>
      </c>
      <c r="B511" s="4" t="s">
        <v>705</v>
      </c>
      <c r="C511" s="4" t="s">
        <v>64</v>
      </c>
      <c r="D511" s="4" t="s">
        <v>56</v>
      </c>
      <c r="E511" s="4" t="s">
        <v>706</v>
      </c>
      <c r="F511" s="6">
        <v>1707881.59</v>
      </c>
      <c r="G511" s="4" t="s">
        <v>707</v>
      </c>
    </row>
    <row r="512" spans="1:7" s="3" customFormat="1" hidden="1" x14ac:dyDescent="0.2">
      <c r="A512" s="3" t="s">
        <v>82</v>
      </c>
      <c r="B512" s="4" t="s">
        <v>705</v>
      </c>
      <c r="C512" s="4" t="s">
        <v>64</v>
      </c>
      <c r="D512" s="4" t="s">
        <v>56</v>
      </c>
      <c r="E512" s="4" t="s">
        <v>706</v>
      </c>
      <c r="F512" s="6">
        <v>1715321.9010000001</v>
      </c>
      <c r="G512" s="4" t="s">
        <v>707</v>
      </c>
    </row>
    <row r="513" spans="1:7" s="3" customFormat="1" hidden="1" x14ac:dyDescent="0.2">
      <c r="A513" s="3" t="s">
        <v>81</v>
      </c>
      <c r="B513" s="4" t="s">
        <v>705</v>
      </c>
      <c r="C513" s="4" t="s">
        <v>64</v>
      </c>
      <c r="D513" s="4" t="s">
        <v>56</v>
      </c>
      <c r="E513" s="4" t="s">
        <v>706</v>
      </c>
      <c r="F513" s="6">
        <v>1672798.04</v>
      </c>
      <c r="G513" s="4" t="s">
        <v>707</v>
      </c>
    </row>
    <row r="514" spans="1:7" s="3" customFormat="1" hidden="1" x14ac:dyDescent="0.2">
      <c r="A514" s="3" t="s">
        <v>80</v>
      </c>
      <c r="B514" s="4" t="s">
        <v>705</v>
      </c>
      <c r="C514" s="4" t="s">
        <v>64</v>
      </c>
      <c r="D514" s="4" t="s">
        <v>56</v>
      </c>
      <c r="E514" s="4" t="s">
        <v>706</v>
      </c>
      <c r="F514" s="6">
        <v>1666016.8659999999</v>
      </c>
      <c r="G514" s="4" t="s">
        <v>139</v>
      </c>
    </row>
    <row r="515" spans="1:7" s="3" customFormat="1" hidden="1" x14ac:dyDescent="0.2">
      <c r="A515" s="3" t="s">
        <v>79</v>
      </c>
      <c r="B515" s="4" t="s">
        <v>705</v>
      </c>
      <c r="C515" s="4" t="s">
        <v>64</v>
      </c>
      <c r="D515" s="4" t="s">
        <v>56</v>
      </c>
      <c r="E515" s="4" t="s">
        <v>706</v>
      </c>
      <c r="F515" s="6">
        <v>1541881.6669999999</v>
      </c>
      <c r="G515" s="4" t="s">
        <v>139</v>
      </c>
    </row>
    <row r="516" spans="1:7" s="3" customFormat="1" hidden="1" x14ac:dyDescent="0.2">
      <c r="A516" s="3" t="s">
        <v>78</v>
      </c>
      <c r="B516" s="4" t="s">
        <v>705</v>
      </c>
      <c r="C516" s="4" t="s">
        <v>64</v>
      </c>
      <c r="D516" s="4" t="s">
        <v>56</v>
      </c>
      <c r="E516" s="4" t="s">
        <v>706</v>
      </c>
      <c r="F516" s="6">
        <v>1551229.5</v>
      </c>
      <c r="G516" s="4" t="s">
        <v>139</v>
      </c>
    </row>
    <row r="517" spans="1:7" s="3" customFormat="1" hidden="1" x14ac:dyDescent="0.2">
      <c r="A517" s="3" t="s">
        <v>77</v>
      </c>
      <c r="B517" s="4" t="s">
        <v>705</v>
      </c>
      <c r="C517" s="4" t="s">
        <v>64</v>
      </c>
      <c r="D517" s="4" t="s">
        <v>56</v>
      </c>
      <c r="E517" s="4" t="s">
        <v>706</v>
      </c>
      <c r="F517" s="6">
        <v>1569130.165</v>
      </c>
      <c r="G517" s="4" t="s">
        <v>139</v>
      </c>
    </row>
    <row r="518" spans="1:7" s="3" customFormat="1" hidden="1" x14ac:dyDescent="0.2">
      <c r="A518" s="3" t="s">
        <v>76</v>
      </c>
      <c r="B518" s="4" t="s">
        <v>705</v>
      </c>
      <c r="C518" s="4" t="s">
        <v>64</v>
      </c>
      <c r="D518" s="4" t="s">
        <v>56</v>
      </c>
      <c r="E518" s="4" t="s">
        <v>706</v>
      </c>
      <c r="F518" s="6">
        <v>1535241.3489999999</v>
      </c>
      <c r="G518" s="4" t="s">
        <v>139</v>
      </c>
    </row>
    <row r="519" spans="1:7" s="3" customFormat="1" hidden="1" x14ac:dyDescent="0.2">
      <c r="A519" s="3" t="s">
        <v>75</v>
      </c>
      <c r="B519" s="4" t="s">
        <v>705</v>
      </c>
      <c r="C519" s="4" t="s">
        <v>64</v>
      </c>
      <c r="D519" s="4" t="s">
        <v>56</v>
      </c>
      <c r="E519" s="4" t="s">
        <v>706</v>
      </c>
      <c r="F519" s="6">
        <v>1468445.4979999999</v>
      </c>
      <c r="G519" s="4" t="s">
        <v>139</v>
      </c>
    </row>
    <row r="520" spans="1:7" s="3" customFormat="1" hidden="1" x14ac:dyDescent="0.2">
      <c r="A520" s="3" t="s">
        <v>74</v>
      </c>
      <c r="B520" s="4" t="s">
        <v>705</v>
      </c>
      <c r="C520" s="4" t="s">
        <v>64</v>
      </c>
      <c r="D520" s="4" t="s">
        <v>56</v>
      </c>
      <c r="E520" s="4" t="s">
        <v>706</v>
      </c>
      <c r="F520" s="6">
        <v>1432480.273</v>
      </c>
      <c r="G520" s="4" t="s">
        <v>707</v>
      </c>
    </row>
    <row r="521" spans="1:7" s="3" customFormat="1" hidden="1" x14ac:dyDescent="0.2">
      <c r="A521" s="3" t="s">
        <v>73</v>
      </c>
      <c r="B521" s="4" t="s">
        <v>705</v>
      </c>
      <c r="C521" s="4" t="s">
        <v>64</v>
      </c>
      <c r="D521" s="4" t="s">
        <v>56</v>
      </c>
      <c r="E521" s="4" t="s">
        <v>706</v>
      </c>
      <c r="F521" s="6">
        <v>1458451.6869999999</v>
      </c>
      <c r="G521" s="4" t="s">
        <v>707</v>
      </c>
    </row>
    <row r="522" spans="1:7" s="3" customFormat="1" hidden="1" x14ac:dyDescent="0.2">
      <c r="A522" s="3" t="s">
        <v>72</v>
      </c>
      <c r="B522" s="4" t="s">
        <v>705</v>
      </c>
      <c r="C522" s="4" t="s">
        <v>64</v>
      </c>
      <c r="D522" s="4" t="s">
        <v>56</v>
      </c>
      <c r="E522" s="4" t="s">
        <v>706</v>
      </c>
      <c r="F522" s="6">
        <v>1404541.186</v>
      </c>
      <c r="G522" s="4" t="s">
        <v>707</v>
      </c>
    </row>
    <row r="523" spans="1:7" s="3" customFormat="1" hidden="1" x14ac:dyDescent="0.2">
      <c r="A523" s="3" t="s">
        <v>71</v>
      </c>
      <c r="B523" s="4" t="s">
        <v>705</v>
      </c>
      <c r="C523" s="4" t="s">
        <v>64</v>
      </c>
      <c r="D523" s="4" t="s">
        <v>56</v>
      </c>
      <c r="E523" s="4" t="s">
        <v>706</v>
      </c>
      <c r="F523" s="6">
        <v>1406102.1780000001</v>
      </c>
      <c r="G523" s="4" t="s">
        <v>139</v>
      </c>
    </row>
    <row r="524" spans="1:7" s="3" customFormat="1" hidden="1" x14ac:dyDescent="0.2">
      <c r="A524" s="3" t="s">
        <v>70</v>
      </c>
      <c r="B524" s="4" t="s">
        <v>705</v>
      </c>
      <c r="C524" s="4" t="s">
        <v>64</v>
      </c>
      <c r="D524" s="4" t="s">
        <v>56</v>
      </c>
      <c r="E524" s="4" t="s">
        <v>706</v>
      </c>
      <c r="F524" s="6">
        <v>1394017.142</v>
      </c>
      <c r="G524" s="4" t="s">
        <v>139</v>
      </c>
    </row>
    <row r="525" spans="1:7" s="3" customFormat="1" hidden="1" x14ac:dyDescent="0.2">
      <c r="A525" s="3" t="s">
        <v>702</v>
      </c>
      <c r="B525" s="4" t="s">
        <v>705</v>
      </c>
      <c r="C525" s="4" t="s">
        <v>64</v>
      </c>
      <c r="D525" s="4" t="s">
        <v>56</v>
      </c>
      <c r="E525" s="4" t="s">
        <v>706</v>
      </c>
      <c r="F525" s="6">
        <v>1290776.57</v>
      </c>
      <c r="G525" s="4" t="s">
        <v>139</v>
      </c>
    </row>
    <row r="526" spans="1:7" s="3" customFormat="1" hidden="1" x14ac:dyDescent="0.2">
      <c r="A526" s="3" t="s">
        <v>731</v>
      </c>
      <c r="B526" s="4" t="s">
        <v>705</v>
      </c>
      <c r="C526" s="4" t="s">
        <v>64</v>
      </c>
      <c r="D526" s="4" t="s">
        <v>56</v>
      </c>
      <c r="E526" s="4" t="s">
        <v>706</v>
      </c>
      <c r="F526" s="6">
        <v>1101876.6880000001</v>
      </c>
      <c r="G526" s="4" t="s">
        <v>139</v>
      </c>
    </row>
    <row r="527" spans="1:7" s="3" customFormat="1" hidden="1" x14ac:dyDescent="0.2">
      <c r="A527" s="3" t="s">
        <v>739</v>
      </c>
      <c r="B527" s="4" t="s">
        <v>705</v>
      </c>
      <c r="C527" s="4" t="s">
        <v>64</v>
      </c>
      <c r="D527" s="4" t="s">
        <v>56</v>
      </c>
      <c r="E527" s="4" t="s">
        <v>706</v>
      </c>
      <c r="F527" s="6">
        <v>1159683.8500000001</v>
      </c>
      <c r="G527" s="4" t="s">
        <v>139</v>
      </c>
    </row>
    <row r="528" spans="1:7" s="3" customFormat="1" hidden="1" x14ac:dyDescent="0.2">
      <c r="A528" s="3" t="s">
        <v>750</v>
      </c>
      <c r="B528" s="4" t="s">
        <v>705</v>
      </c>
      <c r="C528" s="4" t="s">
        <v>64</v>
      </c>
      <c r="D528" s="4" t="s">
        <v>56</v>
      </c>
      <c r="E528" s="4" t="s">
        <v>706</v>
      </c>
      <c r="F528" s="6">
        <v>1235521.0560000001</v>
      </c>
      <c r="G528" s="4" t="s">
        <v>139</v>
      </c>
    </row>
    <row r="529" spans="1:7" s="3" customFormat="1" hidden="1" x14ac:dyDescent="0.2">
      <c r="A529" s="3" t="s">
        <v>754</v>
      </c>
      <c r="B529" s="4" t="s">
        <v>705</v>
      </c>
      <c r="C529" s="4" t="s">
        <v>64</v>
      </c>
      <c r="D529" s="4" t="s">
        <v>56</v>
      </c>
      <c r="E529" s="4" t="s">
        <v>706</v>
      </c>
      <c r="F529" s="6">
        <v>1065636.6470000001</v>
      </c>
      <c r="G529" s="4" t="s">
        <v>707</v>
      </c>
    </row>
    <row r="530" spans="1:7" s="3" customFormat="1" hidden="1" x14ac:dyDescent="0.2">
      <c r="A530" s="3" t="s">
        <v>88</v>
      </c>
      <c r="B530" s="4" t="s">
        <v>705</v>
      </c>
      <c r="C530" s="4" t="s">
        <v>64</v>
      </c>
      <c r="D530" s="4" t="s">
        <v>56</v>
      </c>
      <c r="E530" s="4" t="s">
        <v>708</v>
      </c>
      <c r="F530" s="6">
        <v>3.7850000000000001</v>
      </c>
      <c r="G530" s="4" t="s">
        <v>707</v>
      </c>
    </row>
    <row r="531" spans="1:7" s="3" customFormat="1" hidden="1" x14ac:dyDescent="0.2">
      <c r="A531" s="3" t="s">
        <v>87</v>
      </c>
      <c r="B531" s="4" t="s">
        <v>705</v>
      </c>
      <c r="C531" s="4" t="s">
        <v>64</v>
      </c>
      <c r="D531" s="4" t="s">
        <v>56</v>
      </c>
      <c r="E531" s="4" t="s">
        <v>708</v>
      </c>
      <c r="F531" s="6">
        <v>3.7690000000000001</v>
      </c>
      <c r="G531" s="4" t="s">
        <v>707</v>
      </c>
    </row>
    <row r="532" spans="1:7" s="3" customFormat="1" hidden="1" x14ac:dyDescent="0.2">
      <c r="A532" s="3" t="s">
        <v>86</v>
      </c>
      <c r="B532" s="4" t="s">
        <v>705</v>
      </c>
      <c r="C532" s="4" t="s">
        <v>64</v>
      </c>
      <c r="D532" s="4" t="s">
        <v>56</v>
      </c>
      <c r="E532" s="4" t="s">
        <v>708</v>
      </c>
      <c r="F532" s="6">
        <v>3.867</v>
      </c>
      <c r="G532" s="4" t="s">
        <v>707</v>
      </c>
    </row>
    <row r="533" spans="1:7" s="3" customFormat="1" hidden="1" x14ac:dyDescent="0.2">
      <c r="A533" s="3" t="s">
        <v>85</v>
      </c>
      <c r="B533" s="4" t="s">
        <v>705</v>
      </c>
      <c r="C533" s="4" t="s">
        <v>64</v>
      </c>
      <c r="D533" s="4" t="s">
        <v>56</v>
      </c>
      <c r="E533" s="4" t="s">
        <v>708</v>
      </c>
      <c r="F533" s="6">
        <v>3.9670000000000001</v>
      </c>
      <c r="G533" s="4" t="s">
        <v>707</v>
      </c>
    </row>
    <row r="534" spans="1:7" s="3" customFormat="1" hidden="1" x14ac:dyDescent="0.2">
      <c r="A534" s="3" t="s">
        <v>84</v>
      </c>
      <c r="B534" s="4" t="s">
        <v>705</v>
      </c>
      <c r="C534" s="4" t="s">
        <v>64</v>
      </c>
      <c r="D534" s="4" t="s">
        <v>56</v>
      </c>
      <c r="E534" s="4" t="s">
        <v>708</v>
      </c>
      <c r="F534" s="6">
        <v>3.956</v>
      </c>
      <c r="G534" s="4" t="s">
        <v>707</v>
      </c>
    </row>
    <row r="535" spans="1:7" s="3" customFormat="1" hidden="1" x14ac:dyDescent="0.2">
      <c r="A535" s="3" t="s">
        <v>83</v>
      </c>
      <c r="B535" s="4" t="s">
        <v>705</v>
      </c>
      <c r="C535" s="4" t="s">
        <v>64</v>
      </c>
      <c r="D535" s="4" t="s">
        <v>56</v>
      </c>
      <c r="E535" s="4" t="s">
        <v>708</v>
      </c>
      <c r="F535" s="6">
        <v>3.9249999999999998</v>
      </c>
      <c r="G535" s="4" t="s">
        <v>707</v>
      </c>
    </row>
    <row r="536" spans="1:7" s="3" customFormat="1" hidden="1" x14ac:dyDescent="0.2">
      <c r="A536" s="3" t="s">
        <v>82</v>
      </c>
      <c r="B536" s="4" t="s">
        <v>705</v>
      </c>
      <c r="C536" s="4" t="s">
        <v>64</v>
      </c>
      <c r="D536" s="4" t="s">
        <v>56</v>
      </c>
      <c r="E536" s="4" t="s">
        <v>708</v>
      </c>
      <c r="F536" s="6">
        <v>3.93</v>
      </c>
      <c r="G536" s="4" t="s">
        <v>707</v>
      </c>
    </row>
    <row r="537" spans="1:7" s="3" customFormat="1" hidden="1" x14ac:dyDescent="0.2">
      <c r="A537" s="3" t="s">
        <v>81</v>
      </c>
      <c r="B537" s="4" t="s">
        <v>705</v>
      </c>
      <c r="C537" s="4" t="s">
        <v>64</v>
      </c>
      <c r="D537" s="4" t="s">
        <v>56</v>
      </c>
      <c r="E537" s="4" t="s">
        <v>708</v>
      </c>
      <c r="F537" s="6">
        <v>3.819</v>
      </c>
      <c r="G537" s="4" t="s">
        <v>707</v>
      </c>
    </row>
    <row r="538" spans="1:7" s="3" customFormat="1" hidden="1" x14ac:dyDescent="0.2">
      <c r="A538" s="3" t="s">
        <v>80</v>
      </c>
      <c r="B538" s="4" t="s">
        <v>705</v>
      </c>
      <c r="C538" s="4" t="s">
        <v>64</v>
      </c>
      <c r="D538" s="4" t="s">
        <v>56</v>
      </c>
      <c r="E538" s="4" t="s">
        <v>708</v>
      </c>
      <c r="F538" s="6">
        <v>3.7919999999999998</v>
      </c>
      <c r="G538" s="4" t="s">
        <v>139</v>
      </c>
    </row>
    <row r="539" spans="1:7" s="3" customFormat="1" hidden="1" x14ac:dyDescent="0.2">
      <c r="A539" s="3" t="s">
        <v>79</v>
      </c>
      <c r="B539" s="4" t="s">
        <v>705</v>
      </c>
      <c r="C539" s="4" t="s">
        <v>64</v>
      </c>
      <c r="D539" s="4" t="s">
        <v>56</v>
      </c>
      <c r="E539" s="4" t="s">
        <v>708</v>
      </c>
      <c r="F539" s="6">
        <v>3.5009999999999999</v>
      </c>
      <c r="G539" s="4" t="s">
        <v>139</v>
      </c>
    </row>
    <row r="540" spans="1:7" s="3" customFormat="1" hidden="1" x14ac:dyDescent="0.2">
      <c r="A540" s="3" t="s">
        <v>78</v>
      </c>
      <c r="B540" s="4" t="s">
        <v>705</v>
      </c>
      <c r="C540" s="4" t="s">
        <v>64</v>
      </c>
      <c r="D540" s="4" t="s">
        <v>56</v>
      </c>
      <c r="E540" s="4" t="s">
        <v>708</v>
      </c>
      <c r="F540" s="6">
        <v>3.5169999999999999</v>
      </c>
      <c r="G540" s="4" t="s">
        <v>139</v>
      </c>
    </row>
    <row r="541" spans="1:7" s="3" customFormat="1" hidden="1" x14ac:dyDescent="0.2">
      <c r="A541" s="3" t="s">
        <v>77</v>
      </c>
      <c r="B541" s="4" t="s">
        <v>705</v>
      </c>
      <c r="C541" s="4" t="s">
        <v>64</v>
      </c>
      <c r="D541" s="4" t="s">
        <v>56</v>
      </c>
      <c r="E541" s="4" t="s">
        <v>708</v>
      </c>
      <c r="F541" s="6">
        <v>3.5640000000000001</v>
      </c>
      <c r="G541" s="4" t="s">
        <v>139</v>
      </c>
    </row>
    <row r="542" spans="1:7" s="3" customFormat="1" hidden="1" x14ac:dyDescent="0.2">
      <c r="A542" s="3" t="s">
        <v>76</v>
      </c>
      <c r="B542" s="4" t="s">
        <v>705</v>
      </c>
      <c r="C542" s="4" t="s">
        <v>64</v>
      </c>
      <c r="D542" s="4" t="s">
        <v>56</v>
      </c>
      <c r="E542" s="4" t="s">
        <v>708</v>
      </c>
      <c r="F542" s="6">
        <v>3.4820000000000002</v>
      </c>
      <c r="G542" s="4" t="s">
        <v>139</v>
      </c>
    </row>
    <row r="543" spans="1:7" s="3" customFormat="1" hidden="1" x14ac:dyDescent="0.2">
      <c r="A543" s="3" t="s">
        <v>75</v>
      </c>
      <c r="B543" s="4" t="s">
        <v>705</v>
      </c>
      <c r="C543" s="4" t="s">
        <v>64</v>
      </c>
      <c r="D543" s="4" t="s">
        <v>56</v>
      </c>
      <c r="E543" s="4" t="s">
        <v>708</v>
      </c>
      <c r="F543" s="6">
        <v>3.323</v>
      </c>
      <c r="G543" s="4" t="s">
        <v>139</v>
      </c>
    </row>
    <row r="544" spans="1:7" s="3" customFormat="1" hidden="1" x14ac:dyDescent="0.2">
      <c r="A544" s="3" t="s">
        <v>74</v>
      </c>
      <c r="B544" s="4" t="s">
        <v>705</v>
      </c>
      <c r="C544" s="4" t="s">
        <v>64</v>
      </c>
      <c r="D544" s="4" t="s">
        <v>56</v>
      </c>
      <c r="E544" s="4" t="s">
        <v>708</v>
      </c>
      <c r="F544" s="6">
        <v>3.2320000000000002</v>
      </c>
      <c r="G544" s="4" t="s">
        <v>707</v>
      </c>
    </row>
    <row r="545" spans="1:7" s="3" customFormat="1" hidden="1" x14ac:dyDescent="0.2">
      <c r="A545" s="3" t="s">
        <v>73</v>
      </c>
      <c r="B545" s="4" t="s">
        <v>705</v>
      </c>
      <c r="C545" s="4" t="s">
        <v>64</v>
      </c>
      <c r="D545" s="4" t="s">
        <v>56</v>
      </c>
      <c r="E545" s="4" t="s">
        <v>708</v>
      </c>
      <c r="F545" s="6">
        <v>3.2829999999999999</v>
      </c>
      <c r="G545" s="4" t="s">
        <v>707</v>
      </c>
    </row>
    <row r="546" spans="1:7" s="3" customFormat="1" hidden="1" x14ac:dyDescent="0.2">
      <c r="A546" s="3" t="s">
        <v>72</v>
      </c>
      <c r="B546" s="4" t="s">
        <v>705</v>
      </c>
      <c r="C546" s="4" t="s">
        <v>64</v>
      </c>
      <c r="D546" s="4" t="s">
        <v>56</v>
      </c>
      <c r="E546" s="4" t="s">
        <v>708</v>
      </c>
      <c r="F546" s="6">
        <v>3.1549999999999998</v>
      </c>
      <c r="G546" s="4" t="s">
        <v>707</v>
      </c>
    </row>
    <row r="547" spans="1:7" s="3" customFormat="1" hidden="1" x14ac:dyDescent="0.2">
      <c r="A547" s="3" t="s">
        <v>71</v>
      </c>
      <c r="B547" s="4" t="s">
        <v>705</v>
      </c>
      <c r="C547" s="4" t="s">
        <v>64</v>
      </c>
      <c r="D547" s="4" t="s">
        <v>56</v>
      </c>
      <c r="E547" s="4" t="s">
        <v>708</v>
      </c>
      <c r="F547" s="6">
        <v>3.1539999999999999</v>
      </c>
      <c r="G547" s="4" t="s">
        <v>139</v>
      </c>
    </row>
    <row r="548" spans="1:7" s="3" customFormat="1" hidden="1" x14ac:dyDescent="0.2">
      <c r="A548" s="3" t="s">
        <v>70</v>
      </c>
      <c r="B548" s="4" t="s">
        <v>705</v>
      </c>
      <c r="C548" s="4" t="s">
        <v>64</v>
      </c>
      <c r="D548" s="4" t="s">
        <v>56</v>
      </c>
      <c r="E548" s="4" t="s">
        <v>708</v>
      </c>
      <c r="F548" s="6">
        <v>3.121</v>
      </c>
      <c r="G548" s="4" t="s">
        <v>139</v>
      </c>
    </row>
    <row r="549" spans="1:7" s="3" customFormat="1" hidden="1" x14ac:dyDescent="0.2">
      <c r="A549" s="3" t="s">
        <v>702</v>
      </c>
      <c r="B549" s="4" t="s">
        <v>705</v>
      </c>
      <c r="C549" s="4" t="s">
        <v>64</v>
      </c>
      <c r="D549" s="4" t="s">
        <v>56</v>
      </c>
      <c r="E549" s="4" t="s">
        <v>708</v>
      </c>
      <c r="F549" s="6">
        <v>2.8879999999999999</v>
      </c>
      <c r="G549" s="4" t="s">
        <v>139</v>
      </c>
    </row>
    <row r="550" spans="1:7" s="3" customFormat="1" hidden="1" x14ac:dyDescent="0.2">
      <c r="A550" s="3" t="s">
        <v>731</v>
      </c>
      <c r="B550" s="4" t="s">
        <v>705</v>
      </c>
      <c r="C550" s="4" t="s">
        <v>64</v>
      </c>
      <c r="D550" s="4" t="s">
        <v>56</v>
      </c>
      <c r="E550" s="4" t="s">
        <v>708</v>
      </c>
      <c r="F550" s="6">
        <v>2.4649999999999999</v>
      </c>
      <c r="G550" s="4" t="s">
        <v>139</v>
      </c>
    </row>
    <row r="551" spans="1:7" s="3" customFormat="1" hidden="1" x14ac:dyDescent="0.2">
      <c r="A551" s="3" t="s">
        <v>739</v>
      </c>
      <c r="B551" s="4" t="s">
        <v>705</v>
      </c>
      <c r="C551" s="4" t="s">
        <v>64</v>
      </c>
      <c r="D551" s="4" t="s">
        <v>56</v>
      </c>
      <c r="E551" s="4" t="s">
        <v>708</v>
      </c>
      <c r="F551" s="6">
        <v>2.5990000000000002</v>
      </c>
      <c r="G551" s="4" t="s">
        <v>139</v>
      </c>
    </row>
    <row r="552" spans="1:7" s="3" customFormat="1" hidden="1" x14ac:dyDescent="0.2">
      <c r="A552" s="3" t="s">
        <v>750</v>
      </c>
      <c r="B552" s="4" t="s">
        <v>705</v>
      </c>
      <c r="C552" s="4" t="s">
        <v>64</v>
      </c>
      <c r="D552" s="4" t="s">
        <v>56</v>
      </c>
      <c r="E552" s="4" t="s">
        <v>708</v>
      </c>
      <c r="F552" s="6">
        <v>2.762</v>
      </c>
      <c r="G552" s="4" t="s">
        <v>139</v>
      </c>
    </row>
    <row r="553" spans="1:7" s="3" customFormat="1" hidden="1" x14ac:dyDescent="0.2">
      <c r="A553" s="3" t="s">
        <v>754</v>
      </c>
      <c r="B553" s="4" t="s">
        <v>705</v>
      </c>
      <c r="C553" s="4" t="s">
        <v>64</v>
      </c>
      <c r="D553" s="4" t="s">
        <v>56</v>
      </c>
      <c r="E553" s="4" t="s">
        <v>708</v>
      </c>
      <c r="F553" s="6">
        <v>2.375</v>
      </c>
      <c r="G553" s="4" t="s">
        <v>707</v>
      </c>
    </row>
    <row r="554" spans="1:7" s="3" customFormat="1" hidden="1" x14ac:dyDescent="0.2">
      <c r="A554" s="3" t="s">
        <v>88</v>
      </c>
      <c r="B554" s="4" t="s">
        <v>705</v>
      </c>
      <c r="C554" s="4" t="s">
        <v>62</v>
      </c>
      <c r="D554" s="4" t="s">
        <v>56</v>
      </c>
      <c r="E554" s="4" t="s">
        <v>706</v>
      </c>
      <c r="F554" s="6">
        <v>-5436.1229999999996</v>
      </c>
      <c r="G554" s="4" t="s">
        <v>707</v>
      </c>
    </row>
    <row r="555" spans="1:7" s="3" customFormat="1" hidden="1" x14ac:dyDescent="0.2">
      <c r="A555" s="3" t="s">
        <v>87</v>
      </c>
      <c r="B555" s="4" t="s">
        <v>705</v>
      </c>
      <c r="C555" s="4" t="s">
        <v>62</v>
      </c>
      <c r="D555" s="4" t="s">
        <v>56</v>
      </c>
      <c r="E555" s="4" t="s">
        <v>706</v>
      </c>
      <c r="F555" s="6">
        <v>-9835.1560000000009</v>
      </c>
      <c r="G555" s="4" t="s">
        <v>707</v>
      </c>
    </row>
    <row r="556" spans="1:7" s="3" customFormat="1" hidden="1" x14ac:dyDescent="0.2">
      <c r="A556" s="3" t="s">
        <v>86</v>
      </c>
      <c r="B556" s="4" t="s">
        <v>705</v>
      </c>
      <c r="C556" s="4" t="s">
        <v>62</v>
      </c>
      <c r="D556" s="4" t="s">
        <v>56</v>
      </c>
      <c r="E556" s="4" t="s">
        <v>706</v>
      </c>
      <c r="F556" s="6">
        <v>-8253.2790000000005</v>
      </c>
      <c r="G556" s="4" t="s">
        <v>707</v>
      </c>
    </row>
    <row r="557" spans="1:7" s="3" customFormat="1" hidden="1" x14ac:dyDescent="0.2">
      <c r="A557" s="3" t="s">
        <v>85</v>
      </c>
      <c r="B557" s="4" t="s">
        <v>705</v>
      </c>
      <c r="C557" s="4" t="s">
        <v>62</v>
      </c>
      <c r="D557" s="4" t="s">
        <v>56</v>
      </c>
      <c r="E557" s="4" t="s">
        <v>706</v>
      </c>
      <c r="F557" s="6">
        <v>95.039000000000001</v>
      </c>
      <c r="G557" s="4" t="s">
        <v>707</v>
      </c>
    </row>
    <row r="558" spans="1:7" s="3" customFormat="1" hidden="1" x14ac:dyDescent="0.2">
      <c r="A558" s="3" t="s">
        <v>84</v>
      </c>
      <c r="B558" s="4" t="s">
        <v>705</v>
      </c>
      <c r="C558" s="4" t="s">
        <v>62</v>
      </c>
      <c r="D558" s="4" t="s">
        <v>56</v>
      </c>
      <c r="E558" s="4" t="s">
        <v>706</v>
      </c>
      <c r="F558" s="6">
        <v>3636.0450000000001</v>
      </c>
      <c r="G558" s="4" t="s">
        <v>139</v>
      </c>
    </row>
    <row r="559" spans="1:7" s="3" customFormat="1" hidden="1" x14ac:dyDescent="0.2">
      <c r="A559" s="3" t="s">
        <v>83</v>
      </c>
      <c r="B559" s="4" t="s">
        <v>705</v>
      </c>
      <c r="C559" s="4" t="s">
        <v>62</v>
      </c>
      <c r="D559" s="4" t="s">
        <v>56</v>
      </c>
      <c r="E559" s="4" t="s">
        <v>706</v>
      </c>
      <c r="F559" s="6">
        <v>-4222.0860000000002</v>
      </c>
      <c r="G559" s="4" t="s">
        <v>139</v>
      </c>
    </row>
    <row r="560" spans="1:7" s="3" customFormat="1" hidden="1" x14ac:dyDescent="0.2">
      <c r="A560" s="3" t="s">
        <v>82</v>
      </c>
      <c r="B560" s="4" t="s">
        <v>705</v>
      </c>
      <c r="C560" s="4" t="s">
        <v>62</v>
      </c>
      <c r="D560" s="4" t="s">
        <v>56</v>
      </c>
      <c r="E560" s="4" t="s">
        <v>706</v>
      </c>
      <c r="F560" s="6">
        <v>-6579.232</v>
      </c>
      <c r="G560" s="4" t="s">
        <v>139</v>
      </c>
    </row>
    <row r="561" spans="1:7" s="3" customFormat="1" hidden="1" x14ac:dyDescent="0.2">
      <c r="A561" s="3" t="s">
        <v>81</v>
      </c>
      <c r="B561" s="4" t="s">
        <v>705</v>
      </c>
      <c r="C561" s="4" t="s">
        <v>62</v>
      </c>
      <c r="D561" s="4" t="s">
        <v>56</v>
      </c>
      <c r="E561" s="4" t="s">
        <v>706</v>
      </c>
      <c r="F561" s="6">
        <v>1622.3109999999999</v>
      </c>
      <c r="G561" s="4" t="s">
        <v>139</v>
      </c>
    </row>
    <row r="562" spans="1:7" s="3" customFormat="1" hidden="1" x14ac:dyDescent="0.2">
      <c r="A562" s="3" t="s">
        <v>80</v>
      </c>
      <c r="B562" s="4" t="s">
        <v>705</v>
      </c>
      <c r="C562" s="4" t="s">
        <v>62</v>
      </c>
      <c r="D562" s="4" t="s">
        <v>56</v>
      </c>
      <c r="E562" s="4" t="s">
        <v>706</v>
      </c>
      <c r="F562" s="6">
        <v>2795.0390000000002</v>
      </c>
      <c r="G562" s="4" t="s">
        <v>139</v>
      </c>
    </row>
    <row r="563" spans="1:7" s="3" customFormat="1" hidden="1" x14ac:dyDescent="0.2">
      <c r="A563" s="3" t="s">
        <v>79</v>
      </c>
      <c r="B563" s="4" t="s">
        <v>705</v>
      </c>
      <c r="C563" s="4" t="s">
        <v>62</v>
      </c>
      <c r="D563" s="4" t="s">
        <v>56</v>
      </c>
      <c r="E563" s="4" t="s">
        <v>706</v>
      </c>
      <c r="F563" s="6">
        <v>902.11599999999999</v>
      </c>
      <c r="G563" s="4" t="s">
        <v>139</v>
      </c>
    </row>
    <row r="564" spans="1:7" s="3" customFormat="1" hidden="1" x14ac:dyDescent="0.2">
      <c r="A564" s="3" t="s">
        <v>78</v>
      </c>
      <c r="B564" s="4" t="s">
        <v>705</v>
      </c>
      <c r="C564" s="4" t="s">
        <v>62</v>
      </c>
      <c r="D564" s="4" t="s">
        <v>56</v>
      </c>
      <c r="E564" s="4" t="s">
        <v>706</v>
      </c>
      <c r="F564" s="6">
        <v>-153.94499999999999</v>
      </c>
      <c r="G564" s="4" t="s">
        <v>139</v>
      </c>
    </row>
    <row r="565" spans="1:7" s="3" customFormat="1" hidden="1" x14ac:dyDescent="0.2">
      <c r="A565" s="3" t="s">
        <v>77</v>
      </c>
      <c r="B565" s="4" t="s">
        <v>705</v>
      </c>
      <c r="C565" s="4" t="s">
        <v>62</v>
      </c>
      <c r="D565" s="4" t="s">
        <v>56</v>
      </c>
      <c r="E565" s="4" t="s">
        <v>706</v>
      </c>
      <c r="F565" s="6">
        <v>-508.39100000000002</v>
      </c>
      <c r="G565" s="4" t="s">
        <v>139</v>
      </c>
    </row>
    <row r="566" spans="1:7" s="3" customFormat="1" hidden="1" x14ac:dyDescent="0.2">
      <c r="A566" s="3" t="s">
        <v>76</v>
      </c>
      <c r="B566" s="4" t="s">
        <v>705</v>
      </c>
      <c r="C566" s="4" t="s">
        <v>62</v>
      </c>
      <c r="D566" s="4" t="s">
        <v>56</v>
      </c>
      <c r="E566" s="4" t="s">
        <v>706</v>
      </c>
      <c r="F566" s="6">
        <v>-4408.5420000000004</v>
      </c>
      <c r="G566" s="4" t="s">
        <v>139</v>
      </c>
    </row>
    <row r="567" spans="1:7" s="3" customFormat="1" hidden="1" x14ac:dyDescent="0.2">
      <c r="A567" s="3" t="s">
        <v>75</v>
      </c>
      <c r="B567" s="4" t="s">
        <v>705</v>
      </c>
      <c r="C567" s="4" t="s">
        <v>62</v>
      </c>
      <c r="D567" s="4" t="s">
        <v>56</v>
      </c>
      <c r="E567" s="4" t="s">
        <v>706</v>
      </c>
      <c r="F567" s="6">
        <v>-1865.1130000000001</v>
      </c>
      <c r="G567" s="4" t="s">
        <v>139</v>
      </c>
    </row>
    <row r="568" spans="1:7" s="3" customFormat="1" hidden="1" x14ac:dyDescent="0.2">
      <c r="A568" s="3" t="s">
        <v>74</v>
      </c>
      <c r="B568" s="4" t="s">
        <v>705</v>
      </c>
      <c r="C568" s="4" t="s">
        <v>62</v>
      </c>
      <c r="D568" s="4" t="s">
        <v>56</v>
      </c>
      <c r="E568" s="4" t="s">
        <v>706</v>
      </c>
      <c r="F568" s="6">
        <v>-2661.92</v>
      </c>
      <c r="G568" s="4" t="s">
        <v>139</v>
      </c>
    </row>
    <row r="569" spans="1:7" s="3" customFormat="1" hidden="1" x14ac:dyDescent="0.2">
      <c r="A569" s="3" t="s">
        <v>73</v>
      </c>
      <c r="B569" s="4" t="s">
        <v>705</v>
      </c>
      <c r="C569" s="4" t="s">
        <v>62</v>
      </c>
      <c r="D569" s="4" t="s">
        <v>56</v>
      </c>
      <c r="E569" s="4" t="s">
        <v>706</v>
      </c>
      <c r="F569" s="6">
        <v>-2441.9749999999999</v>
      </c>
      <c r="G569" s="4" t="s">
        <v>139</v>
      </c>
    </row>
    <row r="570" spans="1:7" s="3" customFormat="1" hidden="1" x14ac:dyDescent="0.2">
      <c r="A570" s="3" t="s">
        <v>72</v>
      </c>
      <c r="B570" s="4" t="s">
        <v>705</v>
      </c>
      <c r="C570" s="4" t="s">
        <v>62</v>
      </c>
      <c r="D570" s="4" t="s">
        <v>56</v>
      </c>
      <c r="E570" s="4" t="s">
        <v>706</v>
      </c>
      <c r="F570" s="6">
        <v>-603.26499999999999</v>
      </c>
      <c r="G570" s="4" t="s">
        <v>139</v>
      </c>
    </row>
    <row r="571" spans="1:7" s="3" customFormat="1" hidden="1" x14ac:dyDescent="0.2">
      <c r="A571" s="3" t="s">
        <v>71</v>
      </c>
      <c r="B571" s="4" t="s">
        <v>705</v>
      </c>
      <c r="C571" s="4" t="s">
        <v>62</v>
      </c>
      <c r="D571" s="4" t="s">
        <v>56</v>
      </c>
      <c r="E571" s="4" t="s">
        <v>706</v>
      </c>
      <c r="F571" s="6">
        <v>-1110.174</v>
      </c>
      <c r="G571" s="4" t="s">
        <v>139</v>
      </c>
    </row>
    <row r="572" spans="1:7" s="3" customFormat="1" hidden="1" x14ac:dyDescent="0.2">
      <c r="A572" s="3" t="s">
        <v>70</v>
      </c>
      <c r="B572" s="4" t="s">
        <v>705</v>
      </c>
      <c r="C572" s="4" t="s">
        <v>62</v>
      </c>
      <c r="D572" s="4" t="s">
        <v>56</v>
      </c>
      <c r="E572" s="4" t="s">
        <v>706</v>
      </c>
      <c r="F572" s="6">
        <v>6203.5069999999996</v>
      </c>
      <c r="G572" s="4" t="s">
        <v>139</v>
      </c>
    </row>
    <row r="573" spans="1:7" s="3" customFormat="1" hidden="1" x14ac:dyDescent="0.2">
      <c r="A573" s="3" t="s">
        <v>702</v>
      </c>
      <c r="B573" s="4" t="s">
        <v>705</v>
      </c>
      <c r="C573" s="4" t="s">
        <v>62</v>
      </c>
      <c r="D573" s="4" t="s">
        <v>56</v>
      </c>
      <c r="E573" s="4" t="s">
        <v>706</v>
      </c>
      <c r="F573" s="6">
        <v>13485.12</v>
      </c>
      <c r="G573" s="4" t="s">
        <v>139</v>
      </c>
    </row>
    <row r="574" spans="1:7" s="3" customFormat="1" hidden="1" x14ac:dyDescent="0.2">
      <c r="A574" s="3" t="s">
        <v>731</v>
      </c>
      <c r="B574" s="4" t="s">
        <v>705</v>
      </c>
      <c r="C574" s="4" t="s">
        <v>62</v>
      </c>
      <c r="D574" s="4" t="s">
        <v>56</v>
      </c>
      <c r="E574" s="4" t="s">
        <v>706</v>
      </c>
      <c r="F574" s="6">
        <v>10541.661</v>
      </c>
      <c r="G574" s="4" t="s">
        <v>139</v>
      </c>
    </row>
    <row r="575" spans="1:7" s="3" customFormat="1" hidden="1" x14ac:dyDescent="0.2">
      <c r="A575" s="3" t="s">
        <v>739</v>
      </c>
      <c r="B575" s="4" t="s">
        <v>705</v>
      </c>
      <c r="C575" s="4" t="s">
        <v>62</v>
      </c>
      <c r="D575" s="4" t="s">
        <v>56</v>
      </c>
      <c r="E575" s="4" t="s">
        <v>706</v>
      </c>
      <c r="F575" s="6">
        <v>12672.851000000001</v>
      </c>
      <c r="G575" s="4" t="s">
        <v>139</v>
      </c>
    </row>
    <row r="576" spans="1:7" s="3" customFormat="1" hidden="1" x14ac:dyDescent="0.2">
      <c r="A576" s="3" t="s">
        <v>750</v>
      </c>
      <c r="B576" s="4" t="s">
        <v>705</v>
      </c>
      <c r="C576" s="4" t="s">
        <v>62</v>
      </c>
      <c r="D576" s="4" t="s">
        <v>56</v>
      </c>
      <c r="E576" s="4" t="s">
        <v>706</v>
      </c>
      <c r="F576" s="6">
        <v>29592.166000000001</v>
      </c>
      <c r="G576" s="4" t="s">
        <v>139</v>
      </c>
    </row>
    <row r="577" spans="1:7" s="3" customFormat="1" hidden="1" x14ac:dyDescent="0.2">
      <c r="A577" s="3" t="s">
        <v>754</v>
      </c>
      <c r="B577" s="4" t="s">
        <v>705</v>
      </c>
      <c r="C577" s="4" t="s">
        <v>62</v>
      </c>
      <c r="D577" s="4" t="s">
        <v>56</v>
      </c>
      <c r="E577" s="4" t="s">
        <v>706</v>
      </c>
      <c r="F577" s="6">
        <v>25376.355</v>
      </c>
      <c r="G577" s="4" t="s">
        <v>139</v>
      </c>
    </row>
    <row r="578" spans="1:7" s="3" customFormat="1" hidden="1" x14ac:dyDescent="0.2">
      <c r="A578" s="3" t="s">
        <v>88</v>
      </c>
      <c r="B578" s="4" t="s">
        <v>705</v>
      </c>
      <c r="C578" s="4" t="s">
        <v>62</v>
      </c>
      <c r="D578" s="4" t="s">
        <v>56</v>
      </c>
      <c r="E578" s="4" t="s">
        <v>708</v>
      </c>
      <c r="F578" s="6">
        <v>-1.2999999999999999E-2</v>
      </c>
      <c r="G578" s="4" t="s">
        <v>707</v>
      </c>
    </row>
    <row r="579" spans="1:7" s="3" customFormat="1" hidden="1" x14ac:dyDescent="0.2">
      <c r="A579" s="3" t="s">
        <v>87</v>
      </c>
      <c r="B579" s="4" t="s">
        <v>705</v>
      </c>
      <c r="C579" s="4" t="s">
        <v>62</v>
      </c>
      <c r="D579" s="4" t="s">
        <v>56</v>
      </c>
      <c r="E579" s="4" t="s">
        <v>708</v>
      </c>
      <c r="F579" s="6">
        <v>-2.3E-2</v>
      </c>
      <c r="G579" s="4" t="s">
        <v>707</v>
      </c>
    </row>
    <row r="580" spans="1:7" s="3" customFormat="1" hidden="1" x14ac:dyDescent="0.2">
      <c r="A580" s="3" t="s">
        <v>86</v>
      </c>
      <c r="B580" s="4" t="s">
        <v>705</v>
      </c>
      <c r="C580" s="4" t="s">
        <v>62</v>
      </c>
      <c r="D580" s="4" t="s">
        <v>56</v>
      </c>
      <c r="E580" s="4" t="s">
        <v>708</v>
      </c>
      <c r="F580" s="6">
        <v>-1.9E-2</v>
      </c>
      <c r="G580" s="4" t="s">
        <v>707</v>
      </c>
    </row>
    <row r="581" spans="1:7" s="3" customFormat="1" hidden="1" x14ac:dyDescent="0.2">
      <c r="A581" s="3" t="s">
        <v>85</v>
      </c>
      <c r="B581" s="4" t="s">
        <v>705</v>
      </c>
      <c r="C581" s="4" t="s">
        <v>62</v>
      </c>
      <c r="D581" s="4" t="s">
        <v>56</v>
      </c>
      <c r="E581" s="4" t="s">
        <v>708</v>
      </c>
      <c r="F581" s="6">
        <v>0</v>
      </c>
      <c r="G581" s="4" t="s">
        <v>707</v>
      </c>
    </row>
    <row r="582" spans="1:7" s="3" customFormat="1" hidden="1" x14ac:dyDescent="0.2">
      <c r="A582" s="3" t="s">
        <v>84</v>
      </c>
      <c r="B582" s="4" t="s">
        <v>705</v>
      </c>
      <c r="C582" s="4" t="s">
        <v>62</v>
      </c>
      <c r="D582" s="4" t="s">
        <v>56</v>
      </c>
      <c r="E582" s="4" t="s">
        <v>708</v>
      </c>
      <c r="F582" s="6">
        <v>8.0000000000000002E-3</v>
      </c>
      <c r="G582" s="4" t="s">
        <v>139</v>
      </c>
    </row>
    <row r="583" spans="1:7" s="3" customFormat="1" hidden="1" x14ac:dyDescent="0.2">
      <c r="A583" s="3" t="s">
        <v>83</v>
      </c>
      <c r="B583" s="4" t="s">
        <v>705</v>
      </c>
      <c r="C583" s="4" t="s">
        <v>62</v>
      </c>
      <c r="D583" s="4" t="s">
        <v>56</v>
      </c>
      <c r="E583" s="4" t="s">
        <v>708</v>
      </c>
      <c r="F583" s="6">
        <v>-0.01</v>
      </c>
      <c r="G583" s="4" t="s">
        <v>139</v>
      </c>
    </row>
    <row r="584" spans="1:7" s="3" customFormat="1" hidden="1" x14ac:dyDescent="0.2">
      <c r="A584" s="3" t="s">
        <v>82</v>
      </c>
      <c r="B584" s="4" t="s">
        <v>705</v>
      </c>
      <c r="C584" s="4" t="s">
        <v>62</v>
      </c>
      <c r="D584" s="4" t="s">
        <v>56</v>
      </c>
      <c r="E584" s="4" t="s">
        <v>708</v>
      </c>
      <c r="F584" s="6">
        <v>-1.4999999999999999E-2</v>
      </c>
      <c r="G584" s="4" t="s">
        <v>139</v>
      </c>
    </row>
    <row r="585" spans="1:7" s="3" customFormat="1" hidden="1" x14ac:dyDescent="0.2">
      <c r="A585" s="3" t="s">
        <v>81</v>
      </c>
      <c r="B585" s="4" t="s">
        <v>705</v>
      </c>
      <c r="C585" s="4" t="s">
        <v>62</v>
      </c>
      <c r="D585" s="4" t="s">
        <v>56</v>
      </c>
      <c r="E585" s="4" t="s">
        <v>708</v>
      </c>
      <c r="F585" s="6">
        <v>4.0000000000000001E-3</v>
      </c>
      <c r="G585" s="4" t="s">
        <v>139</v>
      </c>
    </row>
    <row r="586" spans="1:7" s="3" customFormat="1" hidden="1" x14ac:dyDescent="0.2">
      <c r="A586" s="3" t="s">
        <v>80</v>
      </c>
      <c r="B586" s="4" t="s">
        <v>705</v>
      </c>
      <c r="C586" s="4" t="s">
        <v>62</v>
      </c>
      <c r="D586" s="4" t="s">
        <v>56</v>
      </c>
      <c r="E586" s="4" t="s">
        <v>708</v>
      </c>
      <c r="F586" s="6">
        <v>6.0000000000000001E-3</v>
      </c>
      <c r="G586" s="4" t="s">
        <v>139</v>
      </c>
    </row>
    <row r="587" spans="1:7" s="3" customFormat="1" hidden="1" x14ac:dyDescent="0.2">
      <c r="A587" s="3" t="s">
        <v>79</v>
      </c>
      <c r="B587" s="4" t="s">
        <v>705</v>
      </c>
      <c r="C587" s="4" t="s">
        <v>62</v>
      </c>
      <c r="D587" s="4" t="s">
        <v>56</v>
      </c>
      <c r="E587" s="4" t="s">
        <v>708</v>
      </c>
      <c r="F587" s="6">
        <v>2E-3</v>
      </c>
      <c r="G587" s="4" t="s">
        <v>139</v>
      </c>
    </row>
    <row r="588" spans="1:7" s="3" customFormat="1" hidden="1" x14ac:dyDescent="0.2">
      <c r="A588" s="3" t="s">
        <v>78</v>
      </c>
      <c r="B588" s="4" t="s">
        <v>705</v>
      </c>
      <c r="C588" s="4" t="s">
        <v>62</v>
      </c>
      <c r="D588" s="4" t="s">
        <v>56</v>
      </c>
      <c r="E588" s="4" t="s">
        <v>708</v>
      </c>
      <c r="F588" s="6">
        <v>0</v>
      </c>
      <c r="G588" s="4" t="s">
        <v>139</v>
      </c>
    </row>
    <row r="589" spans="1:7" s="3" customFormat="1" hidden="1" x14ac:dyDescent="0.2">
      <c r="A589" s="3" t="s">
        <v>77</v>
      </c>
      <c r="B589" s="4" t="s">
        <v>705</v>
      </c>
      <c r="C589" s="4" t="s">
        <v>62</v>
      </c>
      <c r="D589" s="4" t="s">
        <v>56</v>
      </c>
      <c r="E589" s="4" t="s">
        <v>708</v>
      </c>
      <c r="F589" s="6">
        <v>-1E-3</v>
      </c>
      <c r="G589" s="4" t="s">
        <v>139</v>
      </c>
    </row>
    <row r="590" spans="1:7" s="3" customFormat="1" hidden="1" x14ac:dyDescent="0.2">
      <c r="A590" s="3" t="s">
        <v>76</v>
      </c>
      <c r="B590" s="4" t="s">
        <v>705</v>
      </c>
      <c r="C590" s="4" t="s">
        <v>62</v>
      </c>
      <c r="D590" s="4" t="s">
        <v>56</v>
      </c>
      <c r="E590" s="4" t="s">
        <v>708</v>
      </c>
      <c r="F590" s="6">
        <v>-0.01</v>
      </c>
      <c r="G590" s="4" t="s">
        <v>139</v>
      </c>
    </row>
    <row r="591" spans="1:7" s="3" customFormat="1" hidden="1" x14ac:dyDescent="0.2">
      <c r="A591" s="3" t="s">
        <v>75</v>
      </c>
      <c r="B591" s="4" t="s">
        <v>705</v>
      </c>
      <c r="C591" s="4" t="s">
        <v>62</v>
      </c>
      <c r="D591" s="4" t="s">
        <v>56</v>
      </c>
      <c r="E591" s="4" t="s">
        <v>708</v>
      </c>
      <c r="F591" s="6">
        <v>-4.0000000000000001E-3</v>
      </c>
      <c r="G591" s="4" t="s">
        <v>139</v>
      </c>
    </row>
    <row r="592" spans="1:7" s="3" customFormat="1" hidden="1" x14ac:dyDescent="0.2">
      <c r="A592" s="3" t="s">
        <v>74</v>
      </c>
      <c r="B592" s="4" t="s">
        <v>705</v>
      </c>
      <c r="C592" s="4" t="s">
        <v>62</v>
      </c>
      <c r="D592" s="4" t="s">
        <v>56</v>
      </c>
      <c r="E592" s="4" t="s">
        <v>708</v>
      </c>
      <c r="F592" s="6">
        <v>-6.0000000000000001E-3</v>
      </c>
      <c r="G592" s="4" t="s">
        <v>139</v>
      </c>
    </row>
    <row r="593" spans="1:7" s="3" customFormat="1" hidden="1" x14ac:dyDescent="0.2">
      <c r="A593" s="3" t="s">
        <v>73</v>
      </c>
      <c r="B593" s="4" t="s">
        <v>705</v>
      </c>
      <c r="C593" s="4" t="s">
        <v>62</v>
      </c>
      <c r="D593" s="4" t="s">
        <v>56</v>
      </c>
      <c r="E593" s="4" t="s">
        <v>708</v>
      </c>
      <c r="F593" s="6">
        <v>-5.0000000000000001E-3</v>
      </c>
      <c r="G593" s="4" t="s">
        <v>139</v>
      </c>
    </row>
    <row r="594" spans="1:7" s="3" customFormat="1" hidden="1" x14ac:dyDescent="0.2">
      <c r="A594" s="3" t="s">
        <v>72</v>
      </c>
      <c r="B594" s="4" t="s">
        <v>705</v>
      </c>
      <c r="C594" s="4" t="s">
        <v>62</v>
      </c>
      <c r="D594" s="4" t="s">
        <v>56</v>
      </c>
      <c r="E594" s="4" t="s">
        <v>708</v>
      </c>
      <c r="F594" s="6">
        <v>-1E-3</v>
      </c>
      <c r="G594" s="4" t="s">
        <v>139</v>
      </c>
    </row>
    <row r="595" spans="1:7" s="3" customFormat="1" hidden="1" x14ac:dyDescent="0.2">
      <c r="A595" s="3" t="s">
        <v>71</v>
      </c>
      <c r="B595" s="4" t="s">
        <v>705</v>
      </c>
      <c r="C595" s="4" t="s">
        <v>62</v>
      </c>
      <c r="D595" s="4" t="s">
        <v>56</v>
      </c>
      <c r="E595" s="4" t="s">
        <v>708</v>
      </c>
      <c r="F595" s="6">
        <v>-2E-3</v>
      </c>
      <c r="G595" s="4" t="s">
        <v>139</v>
      </c>
    </row>
    <row r="596" spans="1:7" s="3" customFormat="1" hidden="1" x14ac:dyDescent="0.2">
      <c r="A596" s="3" t="s">
        <v>70</v>
      </c>
      <c r="B596" s="4" t="s">
        <v>705</v>
      </c>
      <c r="C596" s="4" t="s">
        <v>62</v>
      </c>
      <c r="D596" s="4" t="s">
        <v>56</v>
      </c>
      <c r="E596" s="4" t="s">
        <v>708</v>
      </c>
      <c r="F596" s="6">
        <v>1.4E-2</v>
      </c>
      <c r="G596" s="4" t="s">
        <v>139</v>
      </c>
    </row>
    <row r="597" spans="1:7" s="3" customFormat="1" hidden="1" x14ac:dyDescent="0.2">
      <c r="A597" s="3" t="s">
        <v>702</v>
      </c>
      <c r="B597" s="4" t="s">
        <v>705</v>
      </c>
      <c r="C597" s="4" t="s">
        <v>62</v>
      </c>
      <c r="D597" s="4" t="s">
        <v>56</v>
      </c>
      <c r="E597" s="4" t="s">
        <v>708</v>
      </c>
      <c r="F597" s="6">
        <v>0.03</v>
      </c>
      <c r="G597" s="4" t="s">
        <v>139</v>
      </c>
    </row>
    <row r="598" spans="1:7" s="3" customFormat="1" hidden="1" x14ac:dyDescent="0.2">
      <c r="A598" s="3" t="s">
        <v>731</v>
      </c>
      <c r="B598" s="4" t="s">
        <v>705</v>
      </c>
      <c r="C598" s="4" t="s">
        <v>62</v>
      </c>
      <c r="D598" s="4" t="s">
        <v>56</v>
      </c>
      <c r="E598" s="4" t="s">
        <v>708</v>
      </c>
      <c r="F598" s="6">
        <v>2.4E-2</v>
      </c>
      <c r="G598" s="4" t="s">
        <v>139</v>
      </c>
    </row>
    <row r="599" spans="1:7" s="3" customFormat="1" hidden="1" x14ac:dyDescent="0.2">
      <c r="A599" s="3" t="s">
        <v>739</v>
      </c>
      <c r="B599" s="4" t="s">
        <v>705</v>
      </c>
      <c r="C599" s="4" t="s">
        <v>62</v>
      </c>
      <c r="D599" s="4" t="s">
        <v>56</v>
      </c>
      <c r="E599" s="4" t="s">
        <v>708</v>
      </c>
      <c r="F599" s="6">
        <v>2.8000000000000001E-2</v>
      </c>
      <c r="G599" s="4" t="s">
        <v>139</v>
      </c>
    </row>
    <row r="600" spans="1:7" s="3" customFormat="1" hidden="1" x14ac:dyDescent="0.2">
      <c r="A600" s="3" t="s">
        <v>750</v>
      </c>
      <c r="B600" s="4" t="s">
        <v>705</v>
      </c>
      <c r="C600" s="4" t="s">
        <v>62</v>
      </c>
      <c r="D600" s="4" t="s">
        <v>56</v>
      </c>
      <c r="E600" s="4" t="s">
        <v>708</v>
      </c>
      <c r="F600" s="6">
        <v>6.6000000000000003E-2</v>
      </c>
      <c r="G600" s="4" t="s">
        <v>139</v>
      </c>
    </row>
    <row r="601" spans="1:7" s="3" customFormat="1" hidden="1" x14ac:dyDescent="0.2">
      <c r="A601" s="3" t="s">
        <v>754</v>
      </c>
      <c r="B601" s="4" t="s">
        <v>705</v>
      </c>
      <c r="C601" s="4" t="s">
        <v>62</v>
      </c>
      <c r="D601" s="4" t="s">
        <v>56</v>
      </c>
      <c r="E601" s="4" t="s">
        <v>708</v>
      </c>
      <c r="F601" s="6">
        <v>5.7000000000000002E-2</v>
      </c>
      <c r="G601" s="4" t="s">
        <v>139</v>
      </c>
    </row>
    <row r="602" spans="1:7" s="3" customFormat="1" hidden="1" x14ac:dyDescent="0.2">
      <c r="A602" s="3" t="s">
        <v>88</v>
      </c>
      <c r="B602" s="4" t="s">
        <v>705</v>
      </c>
      <c r="C602" s="4" t="s">
        <v>55</v>
      </c>
      <c r="D602" s="4" t="s">
        <v>56</v>
      </c>
      <c r="E602" s="4" t="s">
        <v>706</v>
      </c>
      <c r="F602" s="6">
        <v>-0.441</v>
      </c>
      <c r="G602" s="4" t="s">
        <v>139</v>
      </c>
    </row>
    <row r="603" spans="1:7" s="3" customFormat="1" hidden="1" x14ac:dyDescent="0.2">
      <c r="A603" s="3" t="s">
        <v>87</v>
      </c>
      <c r="B603" s="4" t="s">
        <v>705</v>
      </c>
      <c r="C603" s="4" t="s">
        <v>55</v>
      </c>
      <c r="D603" s="4" t="s">
        <v>56</v>
      </c>
      <c r="E603" s="4" t="s">
        <v>706</v>
      </c>
      <c r="F603" s="6">
        <v>-0.17499999999999999</v>
      </c>
      <c r="G603" s="4" t="s">
        <v>139</v>
      </c>
    </row>
    <row r="604" spans="1:7" s="3" customFormat="1" hidden="1" x14ac:dyDescent="0.2">
      <c r="A604" s="3" t="s">
        <v>86</v>
      </c>
      <c r="B604" s="4" t="s">
        <v>705</v>
      </c>
      <c r="C604" s="4" t="s">
        <v>55</v>
      </c>
      <c r="D604" s="4" t="s">
        <v>56</v>
      </c>
      <c r="E604" s="4" t="s">
        <v>706</v>
      </c>
      <c r="F604" s="6">
        <v>46.792999999999999</v>
      </c>
      <c r="G604" s="4" t="s">
        <v>139</v>
      </c>
    </row>
    <row r="605" spans="1:7" s="3" customFormat="1" hidden="1" x14ac:dyDescent="0.2">
      <c r="A605" s="3" t="s">
        <v>85</v>
      </c>
      <c r="B605" s="4" t="s">
        <v>705</v>
      </c>
      <c r="C605" s="4" t="s">
        <v>55</v>
      </c>
      <c r="D605" s="4" t="s">
        <v>56</v>
      </c>
      <c r="E605" s="4" t="s">
        <v>706</v>
      </c>
      <c r="F605" s="6">
        <v>63.972999999999999</v>
      </c>
      <c r="G605" s="4" t="s">
        <v>139</v>
      </c>
    </row>
    <row r="606" spans="1:7" s="3" customFormat="1" hidden="1" x14ac:dyDescent="0.2">
      <c r="A606" s="3" t="s">
        <v>84</v>
      </c>
      <c r="B606" s="4" t="s">
        <v>705</v>
      </c>
      <c r="C606" s="4" t="s">
        <v>55</v>
      </c>
      <c r="D606" s="4" t="s">
        <v>56</v>
      </c>
      <c r="E606" s="4" t="s">
        <v>706</v>
      </c>
      <c r="F606" s="6">
        <v>60.627000000000002</v>
      </c>
      <c r="G606" s="4" t="s">
        <v>139</v>
      </c>
    </row>
    <row r="607" spans="1:7" s="3" customFormat="1" hidden="1" x14ac:dyDescent="0.2">
      <c r="A607" s="3" t="s">
        <v>83</v>
      </c>
      <c r="B607" s="4" t="s">
        <v>705</v>
      </c>
      <c r="C607" s="4" t="s">
        <v>55</v>
      </c>
      <c r="D607" s="4" t="s">
        <v>56</v>
      </c>
      <c r="E607" s="4" t="s">
        <v>706</v>
      </c>
      <c r="F607" s="6">
        <v>101.11499999999999</v>
      </c>
      <c r="G607" s="4" t="s">
        <v>139</v>
      </c>
    </row>
    <row r="608" spans="1:7" s="3" customFormat="1" hidden="1" x14ac:dyDescent="0.2">
      <c r="A608" s="3" t="s">
        <v>82</v>
      </c>
      <c r="B608" s="4" t="s">
        <v>705</v>
      </c>
      <c r="C608" s="4" t="s">
        <v>55</v>
      </c>
      <c r="D608" s="4" t="s">
        <v>56</v>
      </c>
      <c r="E608" s="4" t="s">
        <v>706</v>
      </c>
      <c r="F608" s="6">
        <v>-55.384999999999998</v>
      </c>
      <c r="G608" s="4" t="s">
        <v>139</v>
      </c>
    </row>
    <row r="609" spans="1:7" s="3" customFormat="1" hidden="1" x14ac:dyDescent="0.2">
      <c r="A609" s="3" t="s">
        <v>81</v>
      </c>
      <c r="B609" s="4" t="s">
        <v>705</v>
      </c>
      <c r="C609" s="4" t="s">
        <v>55</v>
      </c>
      <c r="D609" s="4" t="s">
        <v>56</v>
      </c>
      <c r="E609" s="4" t="s">
        <v>706</v>
      </c>
      <c r="F609" s="6">
        <v>-64.873999999999995</v>
      </c>
      <c r="G609" s="4" t="s">
        <v>139</v>
      </c>
    </row>
    <row r="610" spans="1:7" s="3" customFormat="1" hidden="1" x14ac:dyDescent="0.2">
      <c r="A610" s="3" t="s">
        <v>80</v>
      </c>
      <c r="B610" s="4" t="s">
        <v>705</v>
      </c>
      <c r="C610" s="4" t="s">
        <v>55</v>
      </c>
      <c r="D610" s="4" t="s">
        <v>56</v>
      </c>
      <c r="E610" s="4" t="s">
        <v>706</v>
      </c>
      <c r="F610" s="6">
        <v>-8.5939999999999994</v>
      </c>
      <c r="G610" s="4" t="s">
        <v>139</v>
      </c>
    </row>
    <row r="611" spans="1:7" s="3" customFormat="1" hidden="1" x14ac:dyDescent="0.2">
      <c r="A611" s="3" t="s">
        <v>79</v>
      </c>
      <c r="B611" s="4" t="s">
        <v>705</v>
      </c>
      <c r="C611" s="4" t="s">
        <v>55</v>
      </c>
      <c r="D611" s="4" t="s">
        <v>56</v>
      </c>
      <c r="E611" s="4" t="s">
        <v>706</v>
      </c>
      <c r="F611" s="6">
        <v>425.15699999999998</v>
      </c>
      <c r="G611" s="4" t="s">
        <v>139</v>
      </c>
    </row>
    <row r="612" spans="1:7" s="3" customFormat="1" hidden="1" x14ac:dyDescent="0.2">
      <c r="A612" s="3" t="s">
        <v>78</v>
      </c>
      <c r="B612" s="4" t="s">
        <v>705</v>
      </c>
      <c r="C612" s="4" t="s">
        <v>55</v>
      </c>
      <c r="D612" s="4" t="s">
        <v>56</v>
      </c>
      <c r="E612" s="4" t="s">
        <v>706</v>
      </c>
      <c r="F612" s="6">
        <v>347</v>
      </c>
      <c r="G612" s="4" t="s">
        <v>139</v>
      </c>
    </row>
    <row r="613" spans="1:7" s="3" customFormat="1" hidden="1" x14ac:dyDescent="0.2">
      <c r="A613" s="3" t="s">
        <v>77</v>
      </c>
      <c r="B613" s="4" t="s">
        <v>705</v>
      </c>
      <c r="C613" s="4" t="s">
        <v>55</v>
      </c>
      <c r="D613" s="4" t="s">
        <v>56</v>
      </c>
      <c r="E613" s="4" t="s">
        <v>706</v>
      </c>
      <c r="F613" s="6">
        <v>201.32300000000001</v>
      </c>
      <c r="G613" s="4" t="s">
        <v>139</v>
      </c>
    </row>
    <row r="614" spans="1:7" s="3" customFormat="1" hidden="1" x14ac:dyDescent="0.2">
      <c r="A614" s="3" t="s">
        <v>76</v>
      </c>
      <c r="B614" s="4" t="s">
        <v>705</v>
      </c>
      <c r="C614" s="4" t="s">
        <v>55</v>
      </c>
      <c r="D614" s="4" t="s">
        <v>56</v>
      </c>
      <c r="E614" s="4" t="s">
        <v>706</v>
      </c>
      <c r="F614" s="6">
        <v>178.12100000000001</v>
      </c>
      <c r="G614" s="4" t="s">
        <v>139</v>
      </c>
    </row>
    <row r="615" spans="1:7" s="3" customFormat="1" hidden="1" x14ac:dyDescent="0.2">
      <c r="A615" s="3" t="s">
        <v>75</v>
      </c>
      <c r="B615" s="4" t="s">
        <v>705</v>
      </c>
      <c r="C615" s="4" t="s">
        <v>55</v>
      </c>
      <c r="D615" s="4" t="s">
        <v>56</v>
      </c>
      <c r="E615" s="4" t="s">
        <v>706</v>
      </c>
      <c r="F615" s="6">
        <v>277.54399999999998</v>
      </c>
      <c r="G615" s="4" t="s">
        <v>139</v>
      </c>
    </row>
    <row r="616" spans="1:7" s="3" customFormat="1" hidden="1" x14ac:dyDescent="0.2">
      <c r="A616" s="3" t="s">
        <v>74</v>
      </c>
      <c r="B616" s="4" t="s">
        <v>705</v>
      </c>
      <c r="C616" s="4" t="s">
        <v>55</v>
      </c>
      <c r="D616" s="4" t="s">
        <v>56</v>
      </c>
      <c r="E616" s="4" t="s">
        <v>706</v>
      </c>
      <c r="F616" s="6">
        <v>559.27</v>
      </c>
      <c r="G616" s="4" t="s">
        <v>139</v>
      </c>
    </row>
    <row r="617" spans="1:7" s="3" customFormat="1" hidden="1" x14ac:dyDescent="0.2">
      <c r="A617" s="3" t="s">
        <v>73</v>
      </c>
      <c r="B617" s="4" t="s">
        <v>705</v>
      </c>
      <c r="C617" s="4" t="s">
        <v>55</v>
      </c>
      <c r="D617" s="4" t="s">
        <v>56</v>
      </c>
      <c r="E617" s="4" t="s">
        <v>706</v>
      </c>
      <c r="F617" s="6">
        <v>563.44500000000005</v>
      </c>
      <c r="G617" s="4" t="s">
        <v>139</v>
      </c>
    </row>
    <row r="618" spans="1:7" s="3" customFormat="1" hidden="1" x14ac:dyDescent="0.2">
      <c r="A618" s="3" t="s">
        <v>72</v>
      </c>
      <c r="B618" s="4" t="s">
        <v>705</v>
      </c>
      <c r="C618" s="4" t="s">
        <v>55</v>
      </c>
      <c r="D618" s="4" t="s">
        <v>56</v>
      </c>
      <c r="E618" s="4" t="s">
        <v>706</v>
      </c>
      <c r="F618" s="6">
        <v>2042.865</v>
      </c>
      <c r="G618" s="4" t="s">
        <v>139</v>
      </c>
    </row>
    <row r="619" spans="1:7" s="3" customFormat="1" hidden="1" x14ac:dyDescent="0.2">
      <c r="A619" s="3" t="s">
        <v>71</v>
      </c>
      <c r="B619" s="4" t="s">
        <v>705</v>
      </c>
      <c r="C619" s="4" t="s">
        <v>55</v>
      </c>
      <c r="D619" s="4" t="s">
        <v>56</v>
      </c>
      <c r="E619" s="4" t="s">
        <v>706</v>
      </c>
      <c r="F619" s="6">
        <v>3440.25</v>
      </c>
      <c r="G619" s="4" t="s">
        <v>139</v>
      </c>
    </row>
    <row r="620" spans="1:7" s="3" customFormat="1" hidden="1" x14ac:dyDescent="0.2">
      <c r="A620" s="3" t="s">
        <v>70</v>
      </c>
      <c r="B620" s="4" t="s">
        <v>705</v>
      </c>
      <c r="C620" s="4" t="s">
        <v>55</v>
      </c>
      <c r="D620" s="4" t="s">
        <v>56</v>
      </c>
      <c r="E620" s="4" t="s">
        <v>706</v>
      </c>
      <c r="F620" s="6">
        <v>907.053</v>
      </c>
      <c r="G620" s="4" t="s">
        <v>139</v>
      </c>
    </row>
    <row r="621" spans="1:7" s="3" customFormat="1" hidden="1" x14ac:dyDescent="0.2">
      <c r="A621" s="3" t="s">
        <v>702</v>
      </c>
      <c r="B621" s="4" t="s">
        <v>705</v>
      </c>
      <c r="C621" s="4" t="s">
        <v>55</v>
      </c>
      <c r="D621" s="4" t="s">
        <v>56</v>
      </c>
      <c r="E621" s="4" t="s">
        <v>706</v>
      </c>
      <c r="F621" s="6">
        <v>751.82500000000005</v>
      </c>
      <c r="G621" s="4" t="s">
        <v>139</v>
      </c>
    </row>
    <row r="622" spans="1:7" s="3" customFormat="1" hidden="1" x14ac:dyDescent="0.2">
      <c r="A622" s="3" t="s">
        <v>731</v>
      </c>
      <c r="B622" s="4" t="s">
        <v>705</v>
      </c>
      <c r="C622" s="4" t="s">
        <v>55</v>
      </c>
      <c r="D622" s="4" t="s">
        <v>56</v>
      </c>
      <c r="E622" s="4" t="s">
        <v>706</v>
      </c>
      <c r="F622" s="6">
        <v>1048.296</v>
      </c>
      <c r="G622" s="4" t="s">
        <v>139</v>
      </c>
    </row>
    <row r="623" spans="1:7" s="3" customFormat="1" hidden="1" x14ac:dyDescent="0.2">
      <c r="A623" s="3" t="s">
        <v>739</v>
      </c>
      <c r="B623" s="4" t="s">
        <v>705</v>
      </c>
      <c r="C623" s="4" t="s">
        <v>55</v>
      </c>
      <c r="D623" s="4" t="s">
        <v>56</v>
      </c>
      <c r="E623" s="4" t="s">
        <v>706</v>
      </c>
      <c r="F623" s="6">
        <v>2637.7449999999999</v>
      </c>
      <c r="G623" s="4" t="s">
        <v>139</v>
      </c>
    </row>
    <row r="624" spans="1:7" s="3" customFormat="1" hidden="1" x14ac:dyDescent="0.2">
      <c r="A624" s="3" t="s">
        <v>750</v>
      </c>
      <c r="B624" s="4" t="s">
        <v>705</v>
      </c>
      <c r="C624" s="4" t="s">
        <v>55</v>
      </c>
      <c r="D624" s="4" t="s">
        <v>56</v>
      </c>
      <c r="E624" s="4" t="s">
        <v>706</v>
      </c>
      <c r="F624" s="6">
        <v>3314.3629999999998</v>
      </c>
      <c r="G624" s="4" t="s">
        <v>139</v>
      </c>
    </row>
    <row r="625" spans="1:7" s="3" customFormat="1" hidden="1" x14ac:dyDescent="0.2">
      <c r="A625" s="3" t="s">
        <v>754</v>
      </c>
      <c r="B625" s="4" t="s">
        <v>705</v>
      </c>
      <c r="C625" s="4" t="s">
        <v>55</v>
      </c>
      <c r="D625" s="4" t="s">
        <v>56</v>
      </c>
      <c r="E625" s="4" t="s">
        <v>706</v>
      </c>
      <c r="F625" s="6">
        <v>2979.652</v>
      </c>
      <c r="G625" s="4" t="s">
        <v>139</v>
      </c>
    </row>
    <row r="626" spans="1:7" s="3" customFormat="1" hidden="1" x14ac:dyDescent="0.2">
      <c r="A626" s="3" t="s">
        <v>88</v>
      </c>
      <c r="B626" s="4" t="s">
        <v>705</v>
      </c>
      <c r="C626" s="4" t="s">
        <v>55</v>
      </c>
      <c r="D626" s="4" t="s">
        <v>56</v>
      </c>
      <c r="E626" s="4" t="s">
        <v>708</v>
      </c>
      <c r="F626" s="6">
        <v>0</v>
      </c>
      <c r="G626" s="4" t="s">
        <v>139</v>
      </c>
    </row>
    <row r="627" spans="1:7" s="3" customFormat="1" hidden="1" x14ac:dyDescent="0.2">
      <c r="A627" s="3" t="s">
        <v>87</v>
      </c>
      <c r="B627" s="4" t="s">
        <v>705</v>
      </c>
      <c r="C627" s="4" t="s">
        <v>55</v>
      </c>
      <c r="D627" s="4" t="s">
        <v>56</v>
      </c>
      <c r="E627" s="4" t="s">
        <v>708</v>
      </c>
      <c r="F627" s="6">
        <v>0</v>
      </c>
      <c r="G627" s="4" t="s">
        <v>139</v>
      </c>
    </row>
    <row r="628" spans="1:7" s="3" customFormat="1" hidden="1" x14ac:dyDescent="0.2">
      <c r="A628" s="3" t="s">
        <v>86</v>
      </c>
      <c r="B628" s="4" t="s">
        <v>705</v>
      </c>
      <c r="C628" s="4" t="s">
        <v>55</v>
      </c>
      <c r="D628" s="4" t="s">
        <v>56</v>
      </c>
      <c r="E628" s="4" t="s">
        <v>708</v>
      </c>
      <c r="F628" s="6">
        <v>0</v>
      </c>
      <c r="G628" s="4" t="s">
        <v>139</v>
      </c>
    </row>
    <row r="629" spans="1:7" s="3" customFormat="1" hidden="1" x14ac:dyDescent="0.2">
      <c r="A629" s="3" t="s">
        <v>85</v>
      </c>
      <c r="B629" s="4" t="s">
        <v>705</v>
      </c>
      <c r="C629" s="4" t="s">
        <v>55</v>
      </c>
      <c r="D629" s="4" t="s">
        <v>56</v>
      </c>
      <c r="E629" s="4" t="s">
        <v>708</v>
      </c>
      <c r="F629" s="6">
        <v>0</v>
      </c>
      <c r="G629" s="4" t="s">
        <v>139</v>
      </c>
    </row>
    <row r="630" spans="1:7" s="3" customFormat="1" hidden="1" x14ac:dyDescent="0.2">
      <c r="A630" s="3" t="s">
        <v>84</v>
      </c>
      <c r="B630" s="4" t="s">
        <v>705</v>
      </c>
      <c r="C630" s="4" t="s">
        <v>55</v>
      </c>
      <c r="D630" s="4" t="s">
        <v>56</v>
      </c>
      <c r="E630" s="4" t="s">
        <v>708</v>
      </c>
      <c r="F630" s="6">
        <v>0</v>
      </c>
      <c r="G630" s="4" t="s">
        <v>139</v>
      </c>
    </row>
    <row r="631" spans="1:7" s="3" customFormat="1" hidden="1" x14ac:dyDescent="0.2">
      <c r="A631" s="3" t="s">
        <v>83</v>
      </c>
      <c r="B631" s="4" t="s">
        <v>705</v>
      </c>
      <c r="C631" s="4" t="s">
        <v>55</v>
      </c>
      <c r="D631" s="4" t="s">
        <v>56</v>
      </c>
      <c r="E631" s="4" t="s">
        <v>708</v>
      </c>
      <c r="F631" s="6">
        <v>0</v>
      </c>
      <c r="G631" s="4" t="s">
        <v>139</v>
      </c>
    </row>
    <row r="632" spans="1:7" s="3" customFormat="1" hidden="1" x14ac:dyDescent="0.2">
      <c r="A632" s="3" t="s">
        <v>82</v>
      </c>
      <c r="B632" s="4" t="s">
        <v>705</v>
      </c>
      <c r="C632" s="4" t="s">
        <v>55</v>
      </c>
      <c r="D632" s="4" t="s">
        <v>56</v>
      </c>
      <c r="E632" s="4" t="s">
        <v>708</v>
      </c>
      <c r="F632" s="6">
        <v>0</v>
      </c>
      <c r="G632" s="4" t="s">
        <v>139</v>
      </c>
    </row>
    <row r="633" spans="1:7" s="3" customFormat="1" hidden="1" x14ac:dyDescent="0.2">
      <c r="A633" s="3" t="s">
        <v>81</v>
      </c>
      <c r="B633" s="4" t="s">
        <v>705</v>
      </c>
      <c r="C633" s="4" t="s">
        <v>55</v>
      </c>
      <c r="D633" s="4" t="s">
        <v>56</v>
      </c>
      <c r="E633" s="4" t="s">
        <v>708</v>
      </c>
      <c r="F633" s="6">
        <v>0</v>
      </c>
      <c r="G633" s="4" t="s">
        <v>139</v>
      </c>
    </row>
    <row r="634" spans="1:7" s="3" customFormat="1" hidden="1" x14ac:dyDescent="0.2">
      <c r="A634" s="3" t="s">
        <v>80</v>
      </c>
      <c r="B634" s="4" t="s">
        <v>705</v>
      </c>
      <c r="C634" s="4" t="s">
        <v>55</v>
      </c>
      <c r="D634" s="4" t="s">
        <v>56</v>
      </c>
      <c r="E634" s="4" t="s">
        <v>708</v>
      </c>
      <c r="F634" s="6">
        <v>0</v>
      </c>
      <c r="G634" s="4" t="s">
        <v>139</v>
      </c>
    </row>
    <row r="635" spans="1:7" s="3" customFormat="1" hidden="1" x14ac:dyDescent="0.2">
      <c r="A635" s="3" t="s">
        <v>79</v>
      </c>
      <c r="B635" s="4" t="s">
        <v>705</v>
      </c>
      <c r="C635" s="4" t="s">
        <v>55</v>
      </c>
      <c r="D635" s="4" t="s">
        <v>56</v>
      </c>
      <c r="E635" s="4" t="s">
        <v>708</v>
      </c>
      <c r="F635" s="6">
        <v>1E-3</v>
      </c>
      <c r="G635" s="4" t="s">
        <v>139</v>
      </c>
    </row>
    <row r="636" spans="1:7" s="3" customFormat="1" hidden="1" x14ac:dyDescent="0.2">
      <c r="A636" s="3" t="s">
        <v>78</v>
      </c>
      <c r="B636" s="4" t="s">
        <v>705</v>
      </c>
      <c r="C636" s="4" t="s">
        <v>55</v>
      </c>
      <c r="D636" s="4" t="s">
        <v>56</v>
      </c>
      <c r="E636" s="4" t="s">
        <v>708</v>
      </c>
      <c r="F636" s="6">
        <v>1E-3</v>
      </c>
      <c r="G636" s="4" t="s">
        <v>139</v>
      </c>
    </row>
    <row r="637" spans="1:7" s="3" customFormat="1" hidden="1" x14ac:dyDescent="0.2">
      <c r="A637" s="3" t="s">
        <v>77</v>
      </c>
      <c r="B637" s="4" t="s">
        <v>705</v>
      </c>
      <c r="C637" s="4" t="s">
        <v>55</v>
      </c>
      <c r="D637" s="4" t="s">
        <v>56</v>
      </c>
      <c r="E637" s="4" t="s">
        <v>708</v>
      </c>
      <c r="F637" s="6">
        <v>0</v>
      </c>
      <c r="G637" s="4" t="s">
        <v>139</v>
      </c>
    </row>
    <row r="638" spans="1:7" s="3" customFormat="1" hidden="1" x14ac:dyDescent="0.2">
      <c r="A638" s="3" t="s">
        <v>76</v>
      </c>
      <c r="B638" s="4" t="s">
        <v>705</v>
      </c>
      <c r="C638" s="4" t="s">
        <v>55</v>
      </c>
      <c r="D638" s="4" t="s">
        <v>56</v>
      </c>
      <c r="E638" s="4" t="s">
        <v>708</v>
      </c>
      <c r="F638" s="6">
        <v>0</v>
      </c>
      <c r="G638" s="4" t="s">
        <v>139</v>
      </c>
    </row>
    <row r="639" spans="1:7" s="3" customFormat="1" hidden="1" x14ac:dyDescent="0.2">
      <c r="A639" s="3" t="s">
        <v>75</v>
      </c>
      <c r="B639" s="4" t="s">
        <v>705</v>
      </c>
      <c r="C639" s="4" t="s">
        <v>55</v>
      </c>
      <c r="D639" s="4" t="s">
        <v>56</v>
      </c>
      <c r="E639" s="4" t="s">
        <v>708</v>
      </c>
      <c r="F639" s="6">
        <v>1E-3</v>
      </c>
      <c r="G639" s="4" t="s">
        <v>139</v>
      </c>
    </row>
    <row r="640" spans="1:7" s="3" customFormat="1" hidden="1" x14ac:dyDescent="0.2">
      <c r="A640" s="3" t="s">
        <v>74</v>
      </c>
      <c r="B640" s="4" t="s">
        <v>705</v>
      </c>
      <c r="C640" s="4" t="s">
        <v>55</v>
      </c>
      <c r="D640" s="4" t="s">
        <v>56</v>
      </c>
      <c r="E640" s="4" t="s">
        <v>708</v>
      </c>
      <c r="F640" s="6">
        <v>1E-3</v>
      </c>
      <c r="G640" s="4" t="s">
        <v>139</v>
      </c>
    </row>
    <row r="641" spans="1:7" s="3" customFormat="1" hidden="1" x14ac:dyDescent="0.2">
      <c r="A641" s="3" t="s">
        <v>73</v>
      </c>
      <c r="B641" s="4" t="s">
        <v>705</v>
      </c>
      <c r="C641" s="4" t="s">
        <v>55</v>
      </c>
      <c r="D641" s="4" t="s">
        <v>56</v>
      </c>
      <c r="E641" s="4" t="s">
        <v>708</v>
      </c>
      <c r="F641" s="6">
        <v>1E-3</v>
      </c>
      <c r="G641" s="4" t="s">
        <v>139</v>
      </c>
    </row>
    <row r="642" spans="1:7" s="3" customFormat="1" hidden="1" x14ac:dyDescent="0.2">
      <c r="A642" s="3" t="s">
        <v>72</v>
      </c>
      <c r="B642" s="4" t="s">
        <v>705</v>
      </c>
      <c r="C642" s="4" t="s">
        <v>55</v>
      </c>
      <c r="D642" s="4" t="s">
        <v>56</v>
      </c>
      <c r="E642" s="4" t="s">
        <v>708</v>
      </c>
      <c r="F642" s="6">
        <v>5.0000000000000001E-3</v>
      </c>
      <c r="G642" s="4" t="s">
        <v>139</v>
      </c>
    </row>
    <row r="643" spans="1:7" s="3" customFormat="1" hidden="1" x14ac:dyDescent="0.2">
      <c r="A643" s="3" t="s">
        <v>71</v>
      </c>
      <c r="B643" s="4" t="s">
        <v>705</v>
      </c>
      <c r="C643" s="4" t="s">
        <v>55</v>
      </c>
      <c r="D643" s="4" t="s">
        <v>56</v>
      </c>
      <c r="E643" s="4" t="s">
        <v>708</v>
      </c>
      <c r="F643" s="6">
        <v>8.0000000000000002E-3</v>
      </c>
      <c r="G643" s="4" t="s">
        <v>139</v>
      </c>
    </row>
    <row r="644" spans="1:7" s="3" customFormat="1" hidden="1" x14ac:dyDescent="0.2">
      <c r="A644" s="3" t="s">
        <v>70</v>
      </c>
      <c r="B644" s="4" t="s">
        <v>705</v>
      </c>
      <c r="C644" s="4" t="s">
        <v>55</v>
      </c>
      <c r="D644" s="4" t="s">
        <v>56</v>
      </c>
      <c r="E644" s="4" t="s">
        <v>708</v>
      </c>
      <c r="F644" s="6">
        <v>2E-3</v>
      </c>
      <c r="G644" s="4" t="s">
        <v>139</v>
      </c>
    </row>
    <row r="645" spans="1:7" s="3" customFormat="1" hidden="1" x14ac:dyDescent="0.2">
      <c r="A645" s="3" t="s">
        <v>702</v>
      </c>
      <c r="B645" s="4" t="s">
        <v>705</v>
      </c>
      <c r="C645" s="4" t="s">
        <v>55</v>
      </c>
      <c r="D645" s="4" t="s">
        <v>56</v>
      </c>
      <c r="E645" s="4" t="s">
        <v>708</v>
      </c>
      <c r="F645" s="6">
        <v>2E-3</v>
      </c>
      <c r="G645" s="4" t="s">
        <v>139</v>
      </c>
    </row>
    <row r="646" spans="1:7" s="3" customFormat="1" hidden="1" x14ac:dyDescent="0.2">
      <c r="A646" s="3" t="s">
        <v>731</v>
      </c>
      <c r="B646" s="4" t="s">
        <v>705</v>
      </c>
      <c r="C646" s="4" t="s">
        <v>55</v>
      </c>
      <c r="D646" s="4" t="s">
        <v>56</v>
      </c>
      <c r="E646" s="4" t="s">
        <v>708</v>
      </c>
      <c r="F646" s="6">
        <v>2E-3</v>
      </c>
      <c r="G646" s="4" t="s">
        <v>139</v>
      </c>
    </row>
    <row r="647" spans="1:7" s="3" customFormat="1" hidden="1" x14ac:dyDescent="0.2">
      <c r="A647" s="3" t="s">
        <v>739</v>
      </c>
      <c r="B647" s="4" t="s">
        <v>705</v>
      </c>
      <c r="C647" s="4" t="s">
        <v>55</v>
      </c>
      <c r="D647" s="4" t="s">
        <v>56</v>
      </c>
      <c r="E647" s="4" t="s">
        <v>708</v>
      </c>
      <c r="F647" s="6">
        <v>6.0000000000000001E-3</v>
      </c>
      <c r="G647" s="4" t="s">
        <v>139</v>
      </c>
    </row>
    <row r="648" spans="1:7" s="3" customFormat="1" hidden="1" x14ac:dyDescent="0.2">
      <c r="A648" s="3" t="s">
        <v>750</v>
      </c>
      <c r="B648" s="4" t="s">
        <v>705</v>
      </c>
      <c r="C648" s="4" t="s">
        <v>55</v>
      </c>
      <c r="D648" s="4" t="s">
        <v>56</v>
      </c>
      <c r="E648" s="4" t="s">
        <v>708</v>
      </c>
      <c r="F648" s="6">
        <v>7.0000000000000001E-3</v>
      </c>
      <c r="G648" s="4" t="s">
        <v>139</v>
      </c>
    </row>
    <row r="649" spans="1:7" s="3" customFormat="1" hidden="1" x14ac:dyDescent="0.2">
      <c r="A649" s="3" t="s">
        <v>754</v>
      </c>
      <c r="B649" s="4" t="s">
        <v>705</v>
      </c>
      <c r="C649" s="4" t="s">
        <v>55</v>
      </c>
      <c r="D649" s="4" t="s">
        <v>56</v>
      </c>
      <c r="E649" s="4" t="s">
        <v>708</v>
      </c>
      <c r="F649" s="6">
        <v>7.0000000000000001E-3</v>
      </c>
      <c r="G649" s="4" t="s">
        <v>139</v>
      </c>
    </row>
    <row r="650" spans="1:7" x14ac:dyDescent="0.2">
      <c r="A650" s="208" t="s">
        <v>88</v>
      </c>
      <c r="B650" s="210" t="s">
        <v>705</v>
      </c>
      <c r="C650" s="210" t="s">
        <v>69</v>
      </c>
      <c r="D650" s="210" t="s">
        <v>56</v>
      </c>
      <c r="E650" s="210" t="s">
        <v>142</v>
      </c>
      <c r="F650" s="209">
        <v>100</v>
      </c>
      <c r="G650" s="210" t="s">
        <v>139</v>
      </c>
    </row>
    <row r="651" spans="1:7" x14ac:dyDescent="0.2">
      <c r="A651" s="208" t="s">
        <v>87</v>
      </c>
      <c r="B651" s="210" t="s">
        <v>705</v>
      </c>
      <c r="C651" s="210" t="s">
        <v>69</v>
      </c>
      <c r="D651" s="210" t="s">
        <v>56</v>
      </c>
      <c r="E651" s="210" t="s">
        <v>142</v>
      </c>
      <c r="F651" s="209">
        <v>100.381</v>
      </c>
      <c r="G651" s="210" t="s">
        <v>707</v>
      </c>
    </row>
    <row r="652" spans="1:7" x14ac:dyDescent="0.2">
      <c r="A652" s="208" t="s">
        <v>86</v>
      </c>
      <c r="B652" s="210" t="s">
        <v>705</v>
      </c>
      <c r="C652" s="210" t="s">
        <v>69</v>
      </c>
      <c r="D652" s="210" t="s">
        <v>56</v>
      </c>
      <c r="E652" s="210" t="s">
        <v>142</v>
      </c>
      <c r="F652" s="209">
        <v>101.491</v>
      </c>
      <c r="G652" s="210" t="s">
        <v>707</v>
      </c>
    </row>
    <row r="653" spans="1:7" x14ac:dyDescent="0.2">
      <c r="A653" s="208" t="s">
        <v>85</v>
      </c>
      <c r="B653" s="210" t="s">
        <v>705</v>
      </c>
      <c r="C653" s="210" t="s">
        <v>69</v>
      </c>
      <c r="D653" s="210" t="s">
        <v>56</v>
      </c>
      <c r="E653" s="210" t="s">
        <v>142</v>
      </c>
      <c r="F653" s="209">
        <v>102.431</v>
      </c>
      <c r="G653" s="210" t="s">
        <v>707</v>
      </c>
    </row>
    <row r="654" spans="1:7" x14ac:dyDescent="0.2">
      <c r="A654" s="208" t="s">
        <v>84</v>
      </c>
      <c r="B654" s="210" t="s">
        <v>705</v>
      </c>
      <c r="C654" s="210" t="s">
        <v>69</v>
      </c>
      <c r="D654" s="210" t="s">
        <v>56</v>
      </c>
      <c r="E654" s="210" t="s">
        <v>142</v>
      </c>
      <c r="F654" s="209">
        <v>106.97799999999999</v>
      </c>
      <c r="G654" s="210" t="s">
        <v>707</v>
      </c>
    </row>
    <row r="655" spans="1:7" x14ac:dyDescent="0.2">
      <c r="A655" s="208" t="s">
        <v>83</v>
      </c>
      <c r="B655" s="210" t="s">
        <v>705</v>
      </c>
      <c r="C655" s="210" t="s">
        <v>69</v>
      </c>
      <c r="D655" s="210" t="s">
        <v>56</v>
      </c>
      <c r="E655" s="210" t="s">
        <v>142</v>
      </c>
      <c r="F655" s="209">
        <v>108.113</v>
      </c>
      <c r="G655" s="210" t="s">
        <v>707</v>
      </c>
    </row>
    <row r="656" spans="1:7" x14ac:dyDescent="0.2">
      <c r="A656" s="208" t="s">
        <v>82</v>
      </c>
      <c r="B656" s="210" t="s">
        <v>705</v>
      </c>
      <c r="C656" s="210" t="s">
        <v>69</v>
      </c>
      <c r="D656" s="210" t="s">
        <v>56</v>
      </c>
      <c r="E656" s="210" t="s">
        <v>142</v>
      </c>
      <c r="F656" s="209">
        <v>110.676</v>
      </c>
      <c r="G656" s="210" t="s">
        <v>707</v>
      </c>
    </row>
    <row r="657" spans="1:7" x14ac:dyDescent="0.2">
      <c r="A657" s="208" t="s">
        <v>81</v>
      </c>
      <c r="B657" s="210" t="s">
        <v>705</v>
      </c>
      <c r="C657" s="210" t="s">
        <v>69</v>
      </c>
      <c r="D657" s="210" t="s">
        <v>56</v>
      </c>
      <c r="E657" s="210" t="s">
        <v>142</v>
      </c>
      <c r="F657" s="209">
        <v>114.758</v>
      </c>
      <c r="G657" s="210" t="s">
        <v>707</v>
      </c>
    </row>
    <row r="658" spans="1:7" x14ac:dyDescent="0.2">
      <c r="A658" s="208" t="s">
        <v>80</v>
      </c>
      <c r="B658" s="210" t="s">
        <v>705</v>
      </c>
      <c r="C658" s="210" t="s">
        <v>69</v>
      </c>
      <c r="D658" s="210" t="s">
        <v>56</v>
      </c>
      <c r="E658" s="210" t="s">
        <v>142</v>
      </c>
      <c r="F658" s="209">
        <v>112.65</v>
      </c>
      <c r="G658" s="210" t="s">
        <v>707</v>
      </c>
    </row>
    <row r="659" spans="1:7" x14ac:dyDescent="0.2">
      <c r="A659" s="208" t="s">
        <v>79</v>
      </c>
      <c r="B659" s="210" t="s">
        <v>705</v>
      </c>
      <c r="C659" s="210" t="s">
        <v>69</v>
      </c>
      <c r="D659" s="210" t="s">
        <v>56</v>
      </c>
      <c r="E659" s="210" t="s">
        <v>142</v>
      </c>
      <c r="F659" s="209">
        <v>99.010999999999996</v>
      </c>
      <c r="G659" s="210" t="s">
        <v>707</v>
      </c>
    </row>
    <row r="660" spans="1:7" x14ac:dyDescent="0.2">
      <c r="A660" s="208" t="s">
        <v>78</v>
      </c>
      <c r="B660" s="210" t="s">
        <v>705</v>
      </c>
      <c r="C660" s="210" t="s">
        <v>69</v>
      </c>
      <c r="D660" s="210" t="s">
        <v>56</v>
      </c>
      <c r="E660" s="210" t="s">
        <v>142</v>
      </c>
      <c r="F660" s="209">
        <v>96.932000000000002</v>
      </c>
      <c r="G660" s="210" t="s">
        <v>707</v>
      </c>
    </row>
    <row r="661" spans="1:7" x14ac:dyDescent="0.2">
      <c r="A661" s="208" t="s">
        <v>77</v>
      </c>
      <c r="B661" s="210" t="s">
        <v>705</v>
      </c>
      <c r="C661" s="210" t="s">
        <v>69</v>
      </c>
      <c r="D661" s="210" t="s">
        <v>56</v>
      </c>
      <c r="E661" s="210" t="s">
        <v>142</v>
      </c>
      <c r="F661" s="209">
        <v>101.843</v>
      </c>
      <c r="G661" s="210" t="s">
        <v>707</v>
      </c>
    </row>
    <row r="662" spans="1:7" x14ac:dyDescent="0.2">
      <c r="A662" s="208" t="s">
        <v>76</v>
      </c>
      <c r="B662" s="210" t="s">
        <v>705</v>
      </c>
      <c r="C662" s="210" t="s">
        <v>69</v>
      </c>
      <c r="D662" s="210" t="s">
        <v>56</v>
      </c>
      <c r="E662" s="210" t="s">
        <v>142</v>
      </c>
      <c r="F662" s="209">
        <v>93.947999999999993</v>
      </c>
      <c r="G662" s="210" t="s">
        <v>707</v>
      </c>
    </row>
    <row r="663" spans="1:7" x14ac:dyDescent="0.2">
      <c r="A663" s="208" t="s">
        <v>75</v>
      </c>
      <c r="B663" s="210" t="s">
        <v>705</v>
      </c>
      <c r="C663" s="210" t="s">
        <v>69</v>
      </c>
      <c r="D663" s="210" t="s">
        <v>56</v>
      </c>
      <c r="E663" s="210" t="s">
        <v>142</v>
      </c>
      <c r="F663" s="209">
        <v>91.706999999999994</v>
      </c>
      <c r="G663" s="210" t="s">
        <v>707</v>
      </c>
    </row>
    <row r="664" spans="1:7" x14ac:dyDescent="0.2">
      <c r="A664" s="208" t="s">
        <v>74</v>
      </c>
      <c r="B664" s="210" t="s">
        <v>705</v>
      </c>
      <c r="C664" s="210" t="s">
        <v>69</v>
      </c>
      <c r="D664" s="210" t="s">
        <v>56</v>
      </c>
      <c r="E664" s="210" t="s">
        <v>142</v>
      </c>
      <c r="F664" s="209">
        <v>92.677000000000007</v>
      </c>
      <c r="G664" s="210" t="s">
        <v>707</v>
      </c>
    </row>
    <row r="665" spans="1:7" x14ac:dyDescent="0.2">
      <c r="A665" s="208" t="s">
        <v>73</v>
      </c>
      <c r="B665" s="210" t="s">
        <v>705</v>
      </c>
      <c r="C665" s="210" t="s">
        <v>69</v>
      </c>
      <c r="D665" s="210" t="s">
        <v>56</v>
      </c>
      <c r="E665" s="210" t="s">
        <v>142</v>
      </c>
      <c r="F665" s="209">
        <v>93.013000000000005</v>
      </c>
      <c r="G665" s="210" t="s">
        <v>707</v>
      </c>
    </row>
    <row r="666" spans="1:7" x14ac:dyDescent="0.2">
      <c r="A666" s="208" t="s">
        <v>72</v>
      </c>
      <c r="B666" s="210" t="s">
        <v>705</v>
      </c>
      <c r="C666" s="210" t="s">
        <v>69</v>
      </c>
      <c r="D666" s="210" t="s">
        <v>56</v>
      </c>
      <c r="E666" s="210" t="s">
        <v>142</v>
      </c>
      <c r="F666" s="209">
        <v>92.760999999999996</v>
      </c>
      <c r="G666" s="210" t="s">
        <v>707</v>
      </c>
    </row>
    <row r="667" spans="1:7" x14ac:dyDescent="0.2">
      <c r="A667" s="208" t="s">
        <v>71</v>
      </c>
      <c r="B667" s="210" t="s">
        <v>705</v>
      </c>
      <c r="C667" s="210" t="s">
        <v>69</v>
      </c>
      <c r="D667" s="210" t="s">
        <v>56</v>
      </c>
      <c r="E667" s="210" t="s">
        <v>142</v>
      </c>
      <c r="F667" s="209">
        <v>95.144000000000005</v>
      </c>
      <c r="G667" s="210" t="s">
        <v>707</v>
      </c>
    </row>
    <row r="668" spans="1:7" x14ac:dyDescent="0.2">
      <c r="A668" s="208" t="s">
        <v>70</v>
      </c>
      <c r="B668" s="210" t="s">
        <v>705</v>
      </c>
      <c r="C668" s="210" t="s">
        <v>69</v>
      </c>
      <c r="D668" s="210" t="s">
        <v>56</v>
      </c>
      <c r="E668" s="210" t="s">
        <v>142</v>
      </c>
      <c r="F668" s="209">
        <v>97.061000000000007</v>
      </c>
      <c r="G668" s="210" t="s">
        <v>707</v>
      </c>
    </row>
    <row r="669" spans="1:7" x14ac:dyDescent="0.2">
      <c r="A669" s="208" t="s">
        <v>702</v>
      </c>
      <c r="B669" s="210" t="s">
        <v>705</v>
      </c>
      <c r="C669" s="210" t="s">
        <v>69</v>
      </c>
      <c r="D669" s="210" t="s">
        <v>56</v>
      </c>
      <c r="E669" s="210" t="s">
        <v>142</v>
      </c>
      <c r="F669" s="209">
        <v>97.543000000000006</v>
      </c>
      <c r="G669" s="210" t="s">
        <v>707</v>
      </c>
    </row>
    <row r="670" spans="1:7" x14ac:dyDescent="0.2">
      <c r="A670" s="208" t="s">
        <v>731</v>
      </c>
      <c r="B670" s="210" t="s">
        <v>705</v>
      </c>
      <c r="C670" s="210" t="s">
        <v>69</v>
      </c>
      <c r="D670" s="210" t="s">
        <v>56</v>
      </c>
      <c r="E670" s="210" t="s">
        <v>142</v>
      </c>
      <c r="F670" s="209">
        <v>93.403000000000006</v>
      </c>
      <c r="G670" s="210" t="s">
        <v>707</v>
      </c>
    </row>
    <row r="671" spans="1:7" x14ac:dyDescent="0.2">
      <c r="A671" s="208" t="s">
        <v>739</v>
      </c>
      <c r="B671" s="210" t="s">
        <v>705</v>
      </c>
      <c r="C671" s="210" t="s">
        <v>69</v>
      </c>
      <c r="D671" s="210" t="s">
        <v>56</v>
      </c>
      <c r="E671" s="210" t="s">
        <v>142</v>
      </c>
      <c r="F671" s="209">
        <v>97.405000000000001</v>
      </c>
      <c r="G671" s="210" t="s">
        <v>707</v>
      </c>
    </row>
    <row r="672" spans="1:7" x14ac:dyDescent="0.2">
      <c r="A672" s="208" t="s">
        <v>750</v>
      </c>
      <c r="B672" s="210" t="s">
        <v>705</v>
      </c>
      <c r="C672" s="210" t="s">
        <v>69</v>
      </c>
      <c r="D672" s="210" t="s">
        <v>56</v>
      </c>
      <c r="E672" s="210" t="s">
        <v>142</v>
      </c>
      <c r="F672" s="209">
        <v>96.456999999999994</v>
      </c>
      <c r="G672" s="210" t="s">
        <v>707</v>
      </c>
    </row>
    <row r="673" spans="1:7" x14ac:dyDescent="0.2">
      <c r="A673" s="208" t="s">
        <v>754</v>
      </c>
      <c r="B673" s="210" t="s">
        <v>705</v>
      </c>
      <c r="C673" s="210" t="s">
        <v>69</v>
      </c>
      <c r="D673" s="210" t="s">
        <v>56</v>
      </c>
      <c r="E673" s="210" t="s">
        <v>142</v>
      </c>
      <c r="F673" s="209">
        <v>94.263000000000005</v>
      </c>
      <c r="G673" s="210" t="s">
        <v>707</v>
      </c>
    </row>
    <row r="674" spans="1:7" s="3" customFormat="1" hidden="1" x14ac:dyDescent="0.2">
      <c r="A674" s="3" t="s">
        <v>88</v>
      </c>
      <c r="B674" s="4" t="s">
        <v>705</v>
      </c>
      <c r="C674" s="4" t="s">
        <v>69</v>
      </c>
      <c r="D674" s="4" t="s">
        <v>56</v>
      </c>
      <c r="E674" s="4" t="s">
        <v>706</v>
      </c>
      <c r="F674" s="6">
        <v>6599007.8530000001</v>
      </c>
      <c r="G674" s="4" t="s">
        <v>707</v>
      </c>
    </row>
    <row r="675" spans="1:7" s="3" customFormat="1" hidden="1" x14ac:dyDescent="0.2">
      <c r="A675" s="3" t="s">
        <v>87</v>
      </c>
      <c r="B675" s="4" t="s">
        <v>705</v>
      </c>
      <c r="C675" s="4" t="s">
        <v>69</v>
      </c>
      <c r="D675" s="4" t="s">
        <v>56</v>
      </c>
      <c r="E675" s="4" t="s">
        <v>706</v>
      </c>
      <c r="F675" s="6">
        <v>6624177.0460000001</v>
      </c>
      <c r="G675" s="4" t="s">
        <v>707</v>
      </c>
    </row>
    <row r="676" spans="1:7" s="3" customFormat="1" hidden="1" x14ac:dyDescent="0.2">
      <c r="A676" s="3" t="s">
        <v>86</v>
      </c>
      <c r="B676" s="4" t="s">
        <v>705</v>
      </c>
      <c r="C676" s="4" t="s">
        <v>69</v>
      </c>
      <c r="D676" s="4" t="s">
        <v>56</v>
      </c>
      <c r="E676" s="4" t="s">
        <v>706</v>
      </c>
      <c r="F676" s="6">
        <v>6697392.7939999998</v>
      </c>
      <c r="G676" s="4" t="s">
        <v>707</v>
      </c>
    </row>
    <row r="677" spans="1:7" s="3" customFormat="1" hidden="1" x14ac:dyDescent="0.2">
      <c r="A677" s="3" t="s">
        <v>85</v>
      </c>
      <c r="B677" s="4" t="s">
        <v>705</v>
      </c>
      <c r="C677" s="4" t="s">
        <v>69</v>
      </c>
      <c r="D677" s="4" t="s">
        <v>56</v>
      </c>
      <c r="E677" s="4" t="s">
        <v>706</v>
      </c>
      <c r="F677" s="6">
        <v>6759456.5999999996</v>
      </c>
      <c r="G677" s="4" t="s">
        <v>707</v>
      </c>
    </row>
    <row r="678" spans="1:7" s="3" customFormat="1" hidden="1" x14ac:dyDescent="0.2">
      <c r="A678" s="3" t="s">
        <v>84</v>
      </c>
      <c r="B678" s="4" t="s">
        <v>705</v>
      </c>
      <c r="C678" s="4" t="s">
        <v>69</v>
      </c>
      <c r="D678" s="4" t="s">
        <v>56</v>
      </c>
      <c r="E678" s="4" t="s">
        <v>706</v>
      </c>
      <c r="F678" s="6">
        <v>7059517.8059999999</v>
      </c>
      <c r="G678" s="4" t="s">
        <v>707</v>
      </c>
    </row>
    <row r="679" spans="1:7" s="3" customFormat="1" hidden="1" x14ac:dyDescent="0.2">
      <c r="A679" s="3" t="s">
        <v>83</v>
      </c>
      <c r="B679" s="4" t="s">
        <v>705</v>
      </c>
      <c r="C679" s="4" t="s">
        <v>69</v>
      </c>
      <c r="D679" s="4" t="s">
        <v>56</v>
      </c>
      <c r="E679" s="4" t="s">
        <v>706</v>
      </c>
      <c r="F679" s="6">
        <v>7134397.4000000004</v>
      </c>
      <c r="G679" s="4" t="s">
        <v>707</v>
      </c>
    </row>
    <row r="680" spans="1:7" s="3" customFormat="1" hidden="1" x14ac:dyDescent="0.2">
      <c r="A680" s="3" t="s">
        <v>82</v>
      </c>
      <c r="B680" s="4" t="s">
        <v>705</v>
      </c>
      <c r="C680" s="4" t="s">
        <v>69</v>
      </c>
      <c r="D680" s="4" t="s">
        <v>56</v>
      </c>
      <c r="E680" s="4" t="s">
        <v>706</v>
      </c>
      <c r="F680" s="6">
        <v>7303486.074</v>
      </c>
      <c r="G680" s="4" t="s">
        <v>707</v>
      </c>
    </row>
    <row r="681" spans="1:7" s="3" customFormat="1" hidden="1" x14ac:dyDescent="0.2">
      <c r="A681" s="3" t="s">
        <v>81</v>
      </c>
      <c r="B681" s="4" t="s">
        <v>705</v>
      </c>
      <c r="C681" s="4" t="s">
        <v>69</v>
      </c>
      <c r="D681" s="4" t="s">
        <v>56</v>
      </c>
      <c r="E681" s="4" t="s">
        <v>706</v>
      </c>
      <c r="F681" s="6">
        <v>7572909.4620000003</v>
      </c>
      <c r="G681" s="4" t="s">
        <v>707</v>
      </c>
    </row>
    <row r="682" spans="1:7" s="3" customFormat="1" hidden="1" x14ac:dyDescent="0.2">
      <c r="A682" s="3" t="s">
        <v>80</v>
      </c>
      <c r="B682" s="4" t="s">
        <v>705</v>
      </c>
      <c r="C682" s="4" t="s">
        <v>69</v>
      </c>
      <c r="D682" s="4" t="s">
        <v>56</v>
      </c>
      <c r="E682" s="4" t="s">
        <v>706</v>
      </c>
      <c r="F682" s="6">
        <v>7433782.4160000002</v>
      </c>
      <c r="G682" s="4" t="s">
        <v>139</v>
      </c>
    </row>
    <row r="683" spans="1:7" s="3" customFormat="1" hidden="1" x14ac:dyDescent="0.2">
      <c r="A683" s="3" t="s">
        <v>79</v>
      </c>
      <c r="B683" s="4" t="s">
        <v>705</v>
      </c>
      <c r="C683" s="4" t="s">
        <v>69</v>
      </c>
      <c r="D683" s="4" t="s">
        <v>56</v>
      </c>
      <c r="E683" s="4" t="s">
        <v>706</v>
      </c>
      <c r="F683" s="6">
        <v>6533736.3130000001</v>
      </c>
      <c r="G683" s="4" t="s">
        <v>707</v>
      </c>
    </row>
    <row r="684" spans="1:7" s="3" customFormat="1" hidden="1" x14ac:dyDescent="0.2">
      <c r="A684" s="3" t="s">
        <v>78</v>
      </c>
      <c r="B684" s="4" t="s">
        <v>705</v>
      </c>
      <c r="C684" s="4" t="s">
        <v>69</v>
      </c>
      <c r="D684" s="4" t="s">
        <v>56</v>
      </c>
      <c r="E684" s="4" t="s">
        <v>706</v>
      </c>
      <c r="F684" s="6">
        <v>6396553.5779999997</v>
      </c>
      <c r="G684" s="4" t="s">
        <v>707</v>
      </c>
    </row>
    <row r="685" spans="1:7" s="3" customFormat="1" hidden="1" x14ac:dyDescent="0.2">
      <c r="A685" s="3" t="s">
        <v>77</v>
      </c>
      <c r="B685" s="4" t="s">
        <v>705</v>
      </c>
      <c r="C685" s="4" t="s">
        <v>69</v>
      </c>
      <c r="D685" s="4" t="s">
        <v>56</v>
      </c>
      <c r="E685" s="4" t="s">
        <v>706</v>
      </c>
      <c r="F685" s="6">
        <v>6720642.8289999999</v>
      </c>
      <c r="G685" s="4" t="s">
        <v>707</v>
      </c>
    </row>
    <row r="686" spans="1:7" s="3" customFormat="1" hidden="1" x14ac:dyDescent="0.2">
      <c r="A686" s="3" t="s">
        <v>76</v>
      </c>
      <c r="B686" s="4" t="s">
        <v>705</v>
      </c>
      <c r="C686" s="4" t="s">
        <v>69</v>
      </c>
      <c r="D686" s="4" t="s">
        <v>56</v>
      </c>
      <c r="E686" s="4" t="s">
        <v>706</v>
      </c>
      <c r="F686" s="6">
        <v>6199617.8399999999</v>
      </c>
      <c r="G686" s="4" t="s">
        <v>707</v>
      </c>
    </row>
    <row r="687" spans="1:7" s="3" customFormat="1" hidden="1" x14ac:dyDescent="0.2">
      <c r="A687" s="3" t="s">
        <v>75</v>
      </c>
      <c r="B687" s="4" t="s">
        <v>705</v>
      </c>
      <c r="C687" s="4" t="s">
        <v>69</v>
      </c>
      <c r="D687" s="4" t="s">
        <v>56</v>
      </c>
      <c r="E687" s="4" t="s">
        <v>706</v>
      </c>
      <c r="F687" s="6">
        <v>6051750.2180000003</v>
      </c>
      <c r="G687" s="4" t="s">
        <v>707</v>
      </c>
    </row>
    <row r="688" spans="1:7" s="3" customFormat="1" hidden="1" x14ac:dyDescent="0.2">
      <c r="A688" s="3" t="s">
        <v>74</v>
      </c>
      <c r="B688" s="4" t="s">
        <v>705</v>
      </c>
      <c r="C688" s="4" t="s">
        <v>69</v>
      </c>
      <c r="D688" s="4" t="s">
        <v>56</v>
      </c>
      <c r="E688" s="4" t="s">
        <v>706</v>
      </c>
      <c r="F688" s="6">
        <v>6115789.6189999999</v>
      </c>
      <c r="G688" s="4" t="s">
        <v>707</v>
      </c>
    </row>
    <row r="689" spans="1:7" s="3" customFormat="1" hidden="1" x14ac:dyDescent="0.2">
      <c r="A689" s="3" t="s">
        <v>73</v>
      </c>
      <c r="B689" s="4" t="s">
        <v>705</v>
      </c>
      <c r="C689" s="4" t="s">
        <v>69</v>
      </c>
      <c r="D689" s="4" t="s">
        <v>56</v>
      </c>
      <c r="E689" s="4" t="s">
        <v>706</v>
      </c>
      <c r="F689" s="6">
        <v>6137928.4890000001</v>
      </c>
      <c r="G689" s="4" t="s">
        <v>707</v>
      </c>
    </row>
    <row r="690" spans="1:7" s="3" customFormat="1" hidden="1" x14ac:dyDescent="0.2">
      <c r="A690" s="3" t="s">
        <v>72</v>
      </c>
      <c r="B690" s="4" t="s">
        <v>705</v>
      </c>
      <c r="C690" s="4" t="s">
        <v>69</v>
      </c>
      <c r="D690" s="4" t="s">
        <v>56</v>
      </c>
      <c r="E690" s="4" t="s">
        <v>706</v>
      </c>
      <c r="F690" s="6">
        <v>6121315.3140000002</v>
      </c>
      <c r="G690" s="4" t="s">
        <v>707</v>
      </c>
    </row>
    <row r="691" spans="1:7" s="3" customFormat="1" hidden="1" x14ac:dyDescent="0.2">
      <c r="A691" s="3" t="s">
        <v>71</v>
      </c>
      <c r="B691" s="4" t="s">
        <v>705</v>
      </c>
      <c r="C691" s="4" t="s">
        <v>69</v>
      </c>
      <c r="D691" s="4" t="s">
        <v>56</v>
      </c>
      <c r="E691" s="4" t="s">
        <v>706</v>
      </c>
      <c r="F691" s="6">
        <v>6278564.0259999996</v>
      </c>
      <c r="G691" s="4" t="s">
        <v>707</v>
      </c>
    </row>
    <row r="692" spans="1:7" s="3" customFormat="1" hidden="1" x14ac:dyDescent="0.2">
      <c r="A692" s="3" t="s">
        <v>70</v>
      </c>
      <c r="B692" s="4" t="s">
        <v>705</v>
      </c>
      <c r="C692" s="4" t="s">
        <v>69</v>
      </c>
      <c r="D692" s="4" t="s">
        <v>56</v>
      </c>
      <c r="E692" s="4" t="s">
        <v>706</v>
      </c>
      <c r="F692" s="6">
        <v>6405041.0290000001</v>
      </c>
      <c r="G692" s="4" t="s">
        <v>707</v>
      </c>
    </row>
    <row r="693" spans="1:7" s="3" customFormat="1" hidden="1" x14ac:dyDescent="0.2">
      <c r="A693" s="3" t="s">
        <v>702</v>
      </c>
      <c r="B693" s="4" t="s">
        <v>705</v>
      </c>
      <c r="C693" s="4" t="s">
        <v>69</v>
      </c>
      <c r="D693" s="4" t="s">
        <v>56</v>
      </c>
      <c r="E693" s="4" t="s">
        <v>706</v>
      </c>
      <c r="F693" s="6">
        <v>6436864.3039999995</v>
      </c>
      <c r="G693" s="4" t="s">
        <v>707</v>
      </c>
    </row>
    <row r="694" spans="1:7" s="3" customFormat="1" hidden="1" x14ac:dyDescent="0.2">
      <c r="A694" s="3" t="s">
        <v>731</v>
      </c>
      <c r="B694" s="4" t="s">
        <v>705</v>
      </c>
      <c r="C694" s="4" t="s">
        <v>69</v>
      </c>
      <c r="D694" s="4" t="s">
        <v>56</v>
      </c>
      <c r="E694" s="4" t="s">
        <v>706</v>
      </c>
      <c r="F694" s="6">
        <v>6163693.4539999999</v>
      </c>
      <c r="G694" s="4" t="s">
        <v>139</v>
      </c>
    </row>
    <row r="695" spans="1:7" s="3" customFormat="1" hidden="1" x14ac:dyDescent="0.2">
      <c r="A695" s="3" t="s">
        <v>739</v>
      </c>
      <c r="B695" s="4" t="s">
        <v>705</v>
      </c>
      <c r="C695" s="4" t="s">
        <v>69</v>
      </c>
      <c r="D695" s="4" t="s">
        <v>56</v>
      </c>
      <c r="E695" s="4" t="s">
        <v>706</v>
      </c>
      <c r="F695" s="6">
        <v>6427761.9680000003</v>
      </c>
      <c r="G695" s="4" t="s">
        <v>139</v>
      </c>
    </row>
    <row r="696" spans="1:7" s="3" customFormat="1" hidden="1" x14ac:dyDescent="0.2">
      <c r="A696" s="3" t="s">
        <v>750</v>
      </c>
      <c r="B696" s="4" t="s">
        <v>705</v>
      </c>
      <c r="C696" s="4" t="s">
        <v>69</v>
      </c>
      <c r="D696" s="4" t="s">
        <v>56</v>
      </c>
      <c r="E696" s="4" t="s">
        <v>706</v>
      </c>
      <c r="F696" s="6">
        <v>6365182.1059999997</v>
      </c>
      <c r="G696" s="4" t="s">
        <v>139</v>
      </c>
    </row>
    <row r="697" spans="1:7" s="3" customFormat="1" hidden="1" x14ac:dyDescent="0.2">
      <c r="A697" s="3" t="s">
        <v>754</v>
      </c>
      <c r="B697" s="4" t="s">
        <v>705</v>
      </c>
      <c r="C697" s="4" t="s">
        <v>69</v>
      </c>
      <c r="D697" s="4" t="s">
        <v>56</v>
      </c>
      <c r="E697" s="4" t="s">
        <v>706</v>
      </c>
      <c r="F697" s="6">
        <v>6220449.4079999998</v>
      </c>
      <c r="G697" s="4" t="s">
        <v>707</v>
      </c>
    </row>
    <row r="698" spans="1:7" s="3" customFormat="1" hidden="1" x14ac:dyDescent="0.2">
      <c r="A698" s="3" t="s">
        <v>88</v>
      </c>
      <c r="B698" s="4" t="s">
        <v>705</v>
      </c>
      <c r="C698" s="4" t="s">
        <v>69</v>
      </c>
      <c r="D698" s="4" t="s">
        <v>56</v>
      </c>
      <c r="E698" s="4" t="s">
        <v>708</v>
      </c>
      <c r="F698" s="6">
        <v>15.385</v>
      </c>
      <c r="G698" s="4" t="s">
        <v>707</v>
      </c>
    </row>
    <row r="699" spans="1:7" s="3" customFormat="1" hidden="1" x14ac:dyDescent="0.2">
      <c r="A699" s="3" t="s">
        <v>87</v>
      </c>
      <c r="B699" s="4" t="s">
        <v>705</v>
      </c>
      <c r="C699" s="4" t="s">
        <v>69</v>
      </c>
      <c r="D699" s="4" t="s">
        <v>56</v>
      </c>
      <c r="E699" s="4" t="s">
        <v>708</v>
      </c>
      <c r="F699" s="6">
        <v>15.423999999999999</v>
      </c>
      <c r="G699" s="4" t="s">
        <v>707</v>
      </c>
    </row>
    <row r="700" spans="1:7" s="3" customFormat="1" hidden="1" x14ac:dyDescent="0.2">
      <c r="A700" s="3" t="s">
        <v>86</v>
      </c>
      <c r="B700" s="4" t="s">
        <v>705</v>
      </c>
      <c r="C700" s="4" t="s">
        <v>69</v>
      </c>
      <c r="D700" s="4" t="s">
        <v>56</v>
      </c>
      <c r="E700" s="4" t="s">
        <v>708</v>
      </c>
      <c r="F700" s="6">
        <v>15.558999999999999</v>
      </c>
      <c r="G700" s="4" t="s">
        <v>707</v>
      </c>
    </row>
    <row r="701" spans="1:7" s="3" customFormat="1" hidden="1" x14ac:dyDescent="0.2">
      <c r="A701" s="3" t="s">
        <v>85</v>
      </c>
      <c r="B701" s="4" t="s">
        <v>705</v>
      </c>
      <c r="C701" s="4" t="s">
        <v>69</v>
      </c>
      <c r="D701" s="4" t="s">
        <v>56</v>
      </c>
      <c r="E701" s="4" t="s">
        <v>708</v>
      </c>
      <c r="F701" s="6">
        <v>15.648</v>
      </c>
      <c r="G701" s="4" t="s">
        <v>707</v>
      </c>
    </row>
    <row r="702" spans="1:7" s="3" customFormat="1" hidden="1" x14ac:dyDescent="0.2">
      <c r="A702" s="3" t="s">
        <v>84</v>
      </c>
      <c r="B702" s="4" t="s">
        <v>705</v>
      </c>
      <c r="C702" s="4" t="s">
        <v>69</v>
      </c>
      <c r="D702" s="4" t="s">
        <v>56</v>
      </c>
      <c r="E702" s="4" t="s">
        <v>708</v>
      </c>
      <c r="F702" s="6">
        <v>16.282</v>
      </c>
      <c r="G702" s="4" t="s">
        <v>707</v>
      </c>
    </row>
    <row r="703" spans="1:7" s="3" customFormat="1" hidden="1" x14ac:dyDescent="0.2">
      <c r="A703" s="3" t="s">
        <v>83</v>
      </c>
      <c r="B703" s="4" t="s">
        <v>705</v>
      </c>
      <c r="C703" s="4" t="s">
        <v>69</v>
      </c>
      <c r="D703" s="4" t="s">
        <v>56</v>
      </c>
      <c r="E703" s="4" t="s">
        <v>708</v>
      </c>
      <c r="F703" s="6">
        <v>16.396999999999998</v>
      </c>
      <c r="G703" s="4" t="s">
        <v>707</v>
      </c>
    </row>
    <row r="704" spans="1:7" s="3" customFormat="1" hidden="1" x14ac:dyDescent="0.2">
      <c r="A704" s="3" t="s">
        <v>82</v>
      </c>
      <c r="B704" s="4" t="s">
        <v>705</v>
      </c>
      <c r="C704" s="4" t="s">
        <v>69</v>
      </c>
      <c r="D704" s="4" t="s">
        <v>56</v>
      </c>
      <c r="E704" s="4" t="s">
        <v>708</v>
      </c>
      <c r="F704" s="6">
        <v>16.731000000000002</v>
      </c>
      <c r="G704" s="4" t="s">
        <v>707</v>
      </c>
    </row>
    <row r="705" spans="1:7" s="3" customFormat="1" hidden="1" x14ac:dyDescent="0.2">
      <c r="A705" s="3" t="s">
        <v>81</v>
      </c>
      <c r="B705" s="4" t="s">
        <v>705</v>
      </c>
      <c r="C705" s="4" t="s">
        <v>69</v>
      </c>
      <c r="D705" s="4" t="s">
        <v>56</v>
      </c>
      <c r="E705" s="4" t="s">
        <v>708</v>
      </c>
      <c r="F705" s="6">
        <v>17.29</v>
      </c>
      <c r="G705" s="4" t="s">
        <v>707</v>
      </c>
    </row>
    <row r="706" spans="1:7" s="3" customFormat="1" hidden="1" x14ac:dyDescent="0.2">
      <c r="A706" s="3" t="s">
        <v>80</v>
      </c>
      <c r="B706" s="4" t="s">
        <v>705</v>
      </c>
      <c r="C706" s="4" t="s">
        <v>69</v>
      </c>
      <c r="D706" s="4" t="s">
        <v>56</v>
      </c>
      <c r="E706" s="4" t="s">
        <v>708</v>
      </c>
      <c r="F706" s="6">
        <v>16.919</v>
      </c>
      <c r="G706" s="4" t="s">
        <v>139</v>
      </c>
    </row>
    <row r="707" spans="1:7" s="3" customFormat="1" hidden="1" x14ac:dyDescent="0.2">
      <c r="A707" s="3" t="s">
        <v>79</v>
      </c>
      <c r="B707" s="4" t="s">
        <v>705</v>
      </c>
      <c r="C707" s="4" t="s">
        <v>69</v>
      </c>
      <c r="D707" s="4" t="s">
        <v>56</v>
      </c>
      <c r="E707" s="4" t="s">
        <v>708</v>
      </c>
      <c r="F707" s="6">
        <v>14.835000000000001</v>
      </c>
      <c r="G707" s="4" t="s">
        <v>707</v>
      </c>
    </row>
    <row r="708" spans="1:7" s="3" customFormat="1" hidden="1" x14ac:dyDescent="0.2">
      <c r="A708" s="3" t="s">
        <v>78</v>
      </c>
      <c r="B708" s="4" t="s">
        <v>705</v>
      </c>
      <c r="C708" s="4" t="s">
        <v>69</v>
      </c>
      <c r="D708" s="4" t="s">
        <v>56</v>
      </c>
      <c r="E708" s="4" t="s">
        <v>708</v>
      </c>
      <c r="F708" s="6">
        <v>14.503</v>
      </c>
      <c r="G708" s="4" t="s">
        <v>707</v>
      </c>
    </row>
    <row r="709" spans="1:7" s="3" customFormat="1" hidden="1" x14ac:dyDescent="0.2">
      <c r="A709" s="3" t="s">
        <v>77</v>
      </c>
      <c r="B709" s="4" t="s">
        <v>705</v>
      </c>
      <c r="C709" s="4" t="s">
        <v>69</v>
      </c>
      <c r="D709" s="4" t="s">
        <v>56</v>
      </c>
      <c r="E709" s="4" t="s">
        <v>708</v>
      </c>
      <c r="F709" s="6">
        <v>15.265000000000001</v>
      </c>
      <c r="G709" s="4" t="s">
        <v>707</v>
      </c>
    </row>
    <row r="710" spans="1:7" s="3" customFormat="1" hidden="1" x14ac:dyDescent="0.2">
      <c r="A710" s="3" t="s">
        <v>76</v>
      </c>
      <c r="B710" s="4" t="s">
        <v>705</v>
      </c>
      <c r="C710" s="4" t="s">
        <v>69</v>
      </c>
      <c r="D710" s="4" t="s">
        <v>56</v>
      </c>
      <c r="E710" s="4" t="s">
        <v>708</v>
      </c>
      <c r="F710" s="6">
        <v>14.061</v>
      </c>
      <c r="G710" s="4" t="s">
        <v>707</v>
      </c>
    </row>
    <row r="711" spans="1:7" s="3" customFormat="1" hidden="1" x14ac:dyDescent="0.2">
      <c r="A711" s="3" t="s">
        <v>75</v>
      </c>
      <c r="B711" s="4" t="s">
        <v>705</v>
      </c>
      <c r="C711" s="4" t="s">
        <v>69</v>
      </c>
      <c r="D711" s="4" t="s">
        <v>56</v>
      </c>
      <c r="E711" s="4" t="s">
        <v>708</v>
      </c>
      <c r="F711" s="6">
        <v>13.693</v>
      </c>
      <c r="G711" s="4" t="s">
        <v>707</v>
      </c>
    </row>
    <row r="712" spans="1:7" s="3" customFormat="1" hidden="1" x14ac:dyDescent="0.2">
      <c r="A712" s="3" t="s">
        <v>74</v>
      </c>
      <c r="B712" s="4" t="s">
        <v>705</v>
      </c>
      <c r="C712" s="4" t="s">
        <v>69</v>
      </c>
      <c r="D712" s="4" t="s">
        <v>56</v>
      </c>
      <c r="E712" s="4" t="s">
        <v>708</v>
      </c>
      <c r="F712" s="6">
        <v>13.797000000000001</v>
      </c>
      <c r="G712" s="4" t="s">
        <v>707</v>
      </c>
    </row>
    <row r="713" spans="1:7" s="3" customFormat="1" hidden="1" x14ac:dyDescent="0.2">
      <c r="A713" s="3" t="s">
        <v>73</v>
      </c>
      <c r="B713" s="4" t="s">
        <v>705</v>
      </c>
      <c r="C713" s="4" t="s">
        <v>69</v>
      </c>
      <c r="D713" s="4" t="s">
        <v>56</v>
      </c>
      <c r="E713" s="4" t="s">
        <v>708</v>
      </c>
      <c r="F713" s="6">
        <v>13.817</v>
      </c>
      <c r="G713" s="4" t="s">
        <v>707</v>
      </c>
    </row>
    <row r="714" spans="1:7" s="3" customFormat="1" hidden="1" x14ac:dyDescent="0.2">
      <c r="A714" s="3" t="s">
        <v>72</v>
      </c>
      <c r="B714" s="4" t="s">
        <v>705</v>
      </c>
      <c r="C714" s="4" t="s">
        <v>69</v>
      </c>
      <c r="D714" s="4" t="s">
        <v>56</v>
      </c>
      <c r="E714" s="4" t="s">
        <v>708</v>
      </c>
      <c r="F714" s="6">
        <v>13.750999999999999</v>
      </c>
      <c r="G714" s="4" t="s">
        <v>707</v>
      </c>
    </row>
    <row r="715" spans="1:7" s="3" customFormat="1" hidden="1" x14ac:dyDescent="0.2">
      <c r="A715" s="3" t="s">
        <v>71</v>
      </c>
      <c r="B715" s="4" t="s">
        <v>705</v>
      </c>
      <c r="C715" s="4" t="s">
        <v>69</v>
      </c>
      <c r="D715" s="4" t="s">
        <v>56</v>
      </c>
      <c r="E715" s="4" t="s">
        <v>708</v>
      </c>
      <c r="F715" s="6">
        <v>14.082000000000001</v>
      </c>
      <c r="G715" s="4" t="s">
        <v>707</v>
      </c>
    </row>
    <row r="716" spans="1:7" s="3" customFormat="1" hidden="1" x14ac:dyDescent="0.2">
      <c r="A716" s="3" t="s">
        <v>70</v>
      </c>
      <c r="B716" s="4" t="s">
        <v>705</v>
      </c>
      <c r="C716" s="4" t="s">
        <v>69</v>
      </c>
      <c r="D716" s="4" t="s">
        <v>56</v>
      </c>
      <c r="E716" s="4" t="s">
        <v>708</v>
      </c>
      <c r="F716" s="6">
        <v>14.34</v>
      </c>
      <c r="G716" s="4" t="s">
        <v>707</v>
      </c>
    </row>
    <row r="717" spans="1:7" s="3" customFormat="1" hidden="1" x14ac:dyDescent="0.2">
      <c r="A717" s="3" t="s">
        <v>702</v>
      </c>
      <c r="B717" s="4" t="s">
        <v>705</v>
      </c>
      <c r="C717" s="4" t="s">
        <v>69</v>
      </c>
      <c r="D717" s="4" t="s">
        <v>56</v>
      </c>
      <c r="E717" s="4" t="s">
        <v>708</v>
      </c>
      <c r="F717" s="6">
        <v>14.4</v>
      </c>
      <c r="G717" s="4" t="s">
        <v>707</v>
      </c>
    </row>
    <row r="718" spans="1:7" s="3" customFormat="1" hidden="1" x14ac:dyDescent="0.2">
      <c r="A718" s="3" t="s">
        <v>731</v>
      </c>
      <c r="B718" s="4" t="s">
        <v>705</v>
      </c>
      <c r="C718" s="4" t="s">
        <v>69</v>
      </c>
      <c r="D718" s="4" t="s">
        <v>56</v>
      </c>
      <c r="E718" s="4" t="s">
        <v>708</v>
      </c>
      <c r="F718" s="6">
        <v>13.789</v>
      </c>
      <c r="G718" s="4" t="s">
        <v>139</v>
      </c>
    </row>
    <row r="719" spans="1:7" s="3" customFormat="1" hidden="1" x14ac:dyDescent="0.2">
      <c r="A719" s="3" t="s">
        <v>739</v>
      </c>
      <c r="B719" s="4" t="s">
        <v>705</v>
      </c>
      <c r="C719" s="4" t="s">
        <v>69</v>
      </c>
      <c r="D719" s="4" t="s">
        <v>56</v>
      </c>
      <c r="E719" s="4" t="s">
        <v>708</v>
      </c>
      <c r="F719" s="6">
        <v>14.404</v>
      </c>
      <c r="G719" s="4" t="s">
        <v>139</v>
      </c>
    </row>
    <row r="720" spans="1:7" s="3" customFormat="1" hidden="1" x14ac:dyDescent="0.2">
      <c r="A720" s="3" t="s">
        <v>750</v>
      </c>
      <c r="B720" s="4" t="s">
        <v>705</v>
      </c>
      <c r="C720" s="4" t="s">
        <v>69</v>
      </c>
      <c r="D720" s="4" t="s">
        <v>56</v>
      </c>
      <c r="E720" s="4" t="s">
        <v>708</v>
      </c>
      <c r="F720" s="6">
        <v>14.227</v>
      </c>
      <c r="G720" s="4" t="s">
        <v>139</v>
      </c>
    </row>
    <row r="721" spans="1:7" s="3" customFormat="1" hidden="1" x14ac:dyDescent="0.2">
      <c r="A721" s="3" t="s">
        <v>754</v>
      </c>
      <c r="B721" s="4" t="s">
        <v>705</v>
      </c>
      <c r="C721" s="4" t="s">
        <v>69</v>
      </c>
      <c r="D721" s="4" t="s">
        <v>56</v>
      </c>
      <c r="E721" s="4" t="s">
        <v>708</v>
      </c>
      <c r="F721" s="6">
        <v>13.862</v>
      </c>
      <c r="G721" s="4" t="s">
        <v>707</v>
      </c>
    </row>
    <row r="722" spans="1:7" s="3" customFormat="1" hidden="1" x14ac:dyDescent="0.2">
      <c r="A722" s="3" t="s">
        <v>88</v>
      </c>
      <c r="B722" s="4" t="s">
        <v>705</v>
      </c>
      <c r="C722" s="4" t="s">
        <v>68</v>
      </c>
      <c r="D722" s="4" t="s">
        <v>726</v>
      </c>
      <c r="E722" s="4" t="s">
        <v>706</v>
      </c>
      <c r="F722" s="6">
        <v>1633345.5859999999</v>
      </c>
      <c r="G722" s="4" t="s">
        <v>707</v>
      </c>
    </row>
    <row r="723" spans="1:7" s="3" customFormat="1" hidden="1" x14ac:dyDescent="0.2">
      <c r="A723" s="3" t="s">
        <v>87</v>
      </c>
      <c r="B723" s="4" t="s">
        <v>705</v>
      </c>
      <c r="C723" s="4" t="s">
        <v>68</v>
      </c>
      <c r="D723" s="4" t="s">
        <v>726</v>
      </c>
      <c r="E723" s="4" t="s">
        <v>706</v>
      </c>
      <c r="F723" s="6">
        <v>1616818.9509999999</v>
      </c>
      <c r="G723" s="4" t="s">
        <v>707</v>
      </c>
    </row>
    <row r="724" spans="1:7" s="3" customFormat="1" hidden="1" x14ac:dyDescent="0.2">
      <c r="A724" s="3" t="s">
        <v>86</v>
      </c>
      <c r="B724" s="4" t="s">
        <v>705</v>
      </c>
      <c r="C724" s="4" t="s">
        <v>68</v>
      </c>
      <c r="D724" s="4" t="s">
        <v>726</v>
      </c>
      <c r="E724" s="4" t="s">
        <v>706</v>
      </c>
      <c r="F724" s="6">
        <v>1636273.9550000001</v>
      </c>
      <c r="G724" s="4" t="s">
        <v>707</v>
      </c>
    </row>
    <row r="725" spans="1:7" s="3" customFormat="1" hidden="1" x14ac:dyDescent="0.2">
      <c r="A725" s="3" t="s">
        <v>85</v>
      </c>
      <c r="B725" s="4" t="s">
        <v>705</v>
      </c>
      <c r="C725" s="4" t="s">
        <v>68</v>
      </c>
      <c r="D725" s="4" t="s">
        <v>726</v>
      </c>
      <c r="E725" s="4" t="s">
        <v>706</v>
      </c>
      <c r="F725" s="6">
        <v>1519840.6710000001</v>
      </c>
      <c r="G725" s="4" t="s">
        <v>707</v>
      </c>
    </row>
    <row r="726" spans="1:7" s="3" customFormat="1" hidden="1" x14ac:dyDescent="0.2">
      <c r="A726" s="3" t="s">
        <v>84</v>
      </c>
      <c r="B726" s="4" t="s">
        <v>705</v>
      </c>
      <c r="C726" s="4" t="s">
        <v>68</v>
      </c>
      <c r="D726" s="4" t="s">
        <v>726</v>
      </c>
      <c r="E726" s="4" t="s">
        <v>706</v>
      </c>
      <c r="F726" s="6">
        <v>1707316.9890000001</v>
      </c>
      <c r="G726" s="4" t="s">
        <v>707</v>
      </c>
    </row>
    <row r="727" spans="1:7" s="3" customFormat="1" hidden="1" x14ac:dyDescent="0.2">
      <c r="A727" s="3" t="s">
        <v>83</v>
      </c>
      <c r="B727" s="4" t="s">
        <v>705</v>
      </c>
      <c r="C727" s="4" t="s">
        <v>68</v>
      </c>
      <c r="D727" s="4" t="s">
        <v>726</v>
      </c>
      <c r="E727" s="4" t="s">
        <v>706</v>
      </c>
      <c r="F727" s="6">
        <v>1658956.892</v>
      </c>
      <c r="G727" s="4" t="s">
        <v>707</v>
      </c>
    </row>
    <row r="728" spans="1:7" s="3" customFormat="1" hidden="1" x14ac:dyDescent="0.2">
      <c r="A728" s="3" t="s">
        <v>82</v>
      </c>
      <c r="B728" s="4" t="s">
        <v>705</v>
      </c>
      <c r="C728" s="4" t="s">
        <v>68</v>
      </c>
      <c r="D728" s="4" t="s">
        <v>726</v>
      </c>
      <c r="E728" s="4" t="s">
        <v>706</v>
      </c>
      <c r="F728" s="6">
        <v>1581281.9979999999</v>
      </c>
      <c r="G728" s="4" t="s">
        <v>707</v>
      </c>
    </row>
    <row r="729" spans="1:7" s="3" customFormat="1" hidden="1" x14ac:dyDescent="0.2">
      <c r="A729" s="3" t="s">
        <v>81</v>
      </c>
      <c r="B729" s="4" t="s">
        <v>705</v>
      </c>
      <c r="C729" s="4" t="s">
        <v>68</v>
      </c>
      <c r="D729" s="4" t="s">
        <v>726</v>
      </c>
      <c r="E729" s="4" t="s">
        <v>706</v>
      </c>
      <c r="F729" s="6">
        <v>1637843.8489999999</v>
      </c>
      <c r="G729" s="4" t="s">
        <v>707</v>
      </c>
    </row>
    <row r="730" spans="1:7" s="3" customFormat="1" hidden="1" x14ac:dyDescent="0.2">
      <c r="A730" s="3" t="s">
        <v>80</v>
      </c>
      <c r="B730" s="4" t="s">
        <v>705</v>
      </c>
      <c r="C730" s="4" t="s">
        <v>68</v>
      </c>
      <c r="D730" s="4" t="s">
        <v>726</v>
      </c>
      <c r="E730" s="4" t="s">
        <v>706</v>
      </c>
      <c r="F730" s="6">
        <v>1673839.145</v>
      </c>
      <c r="G730" s="4" t="s">
        <v>139</v>
      </c>
    </row>
    <row r="731" spans="1:7" s="3" customFormat="1" hidden="1" x14ac:dyDescent="0.2">
      <c r="A731" s="3" t="s">
        <v>79</v>
      </c>
      <c r="B731" s="4" t="s">
        <v>705</v>
      </c>
      <c r="C731" s="4" t="s">
        <v>68</v>
      </c>
      <c r="D731" s="4" t="s">
        <v>726</v>
      </c>
      <c r="E731" s="4" t="s">
        <v>706</v>
      </c>
      <c r="F731" s="6">
        <v>1618299.402</v>
      </c>
      <c r="G731" s="4" t="s">
        <v>139</v>
      </c>
    </row>
    <row r="732" spans="1:7" s="3" customFormat="1" hidden="1" x14ac:dyDescent="0.2">
      <c r="A732" s="3" t="s">
        <v>78</v>
      </c>
      <c r="B732" s="4" t="s">
        <v>705</v>
      </c>
      <c r="C732" s="4" t="s">
        <v>68</v>
      </c>
      <c r="D732" s="4" t="s">
        <v>726</v>
      </c>
      <c r="E732" s="4" t="s">
        <v>706</v>
      </c>
      <c r="F732" s="6">
        <v>1599934.6370000001</v>
      </c>
      <c r="G732" s="4" t="s">
        <v>139</v>
      </c>
    </row>
    <row r="733" spans="1:7" s="3" customFormat="1" hidden="1" x14ac:dyDescent="0.2">
      <c r="A733" s="3" t="s">
        <v>77</v>
      </c>
      <c r="B733" s="4" t="s">
        <v>705</v>
      </c>
      <c r="C733" s="4" t="s">
        <v>68</v>
      </c>
      <c r="D733" s="4" t="s">
        <v>726</v>
      </c>
      <c r="E733" s="4" t="s">
        <v>706</v>
      </c>
      <c r="F733" s="6">
        <v>1669310.703</v>
      </c>
      <c r="G733" s="4" t="s">
        <v>139</v>
      </c>
    </row>
    <row r="734" spans="1:7" s="3" customFormat="1" hidden="1" x14ac:dyDescent="0.2">
      <c r="A734" s="3" t="s">
        <v>76</v>
      </c>
      <c r="B734" s="4" t="s">
        <v>705</v>
      </c>
      <c r="C734" s="4" t="s">
        <v>68</v>
      </c>
      <c r="D734" s="4" t="s">
        <v>726</v>
      </c>
      <c r="E734" s="4" t="s">
        <v>706</v>
      </c>
      <c r="F734" s="6">
        <v>1600281.0619999999</v>
      </c>
      <c r="G734" s="4" t="s">
        <v>139</v>
      </c>
    </row>
    <row r="735" spans="1:7" s="3" customFormat="1" hidden="1" x14ac:dyDescent="0.2">
      <c r="A735" s="3" t="s">
        <v>75</v>
      </c>
      <c r="B735" s="4" t="s">
        <v>705</v>
      </c>
      <c r="C735" s="4" t="s">
        <v>68</v>
      </c>
      <c r="D735" s="4" t="s">
        <v>726</v>
      </c>
      <c r="E735" s="4" t="s">
        <v>706</v>
      </c>
      <c r="F735" s="6">
        <v>1654794.9639999999</v>
      </c>
      <c r="G735" s="4" t="s">
        <v>139</v>
      </c>
    </row>
    <row r="736" spans="1:7" s="3" customFormat="1" hidden="1" x14ac:dyDescent="0.2">
      <c r="A736" s="3" t="s">
        <v>74</v>
      </c>
      <c r="B736" s="4" t="s">
        <v>705</v>
      </c>
      <c r="C736" s="4" t="s">
        <v>68</v>
      </c>
      <c r="D736" s="4" t="s">
        <v>726</v>
      </c>
      <c r="E736" s="4" t="s">
        <v>706</v>
      </c>
      <c r="F736" s="6">
        <v>1765800.443</v>
      </c>
      <c r="G736" s="4" t="s">
        <v>139</v>
      </c>
    </row>
    <row r="737" spans="1:7" s="3" customFormat="1" hidden="1" x14ac:dyDescent="0.2">
      <c r="A737" s="3" t="s">
        <v>73</v>
      </c>
      <c r="B737" s="4" t="s">
        <v>705</v>
      </c>
      <c r="C737" s="4" t="s">
        <v>68</v>
      </c>
      <c r="D737" s="4" t="s">
        <v>726</v>
      </c>
      <c r="E737" s="4" t="s">
        <v>706</v>
      </c>
      <c r="F737" s="6">
        <v>1659576.49</v>
      </c>
      <c r="G737" s="4" t="s">
        <v>139</v>
      </c>
    </row>
    <row r="738" spans="1:7" s="3" customFormat="1" hidden="1" x14ac:dyDescent="0.2">
      <c r="A738" s="3" t="s">
        <v>72</v>
      </c>
      <c r="B738" s="4" t="s">
        <v>705</v>
      </c>
      <c r="C738" s="4" t="s">
        <v>68</v>
      </c>
      <c r="D738" s="4" t="s">
        <v>726</v>
      </c>
      <c r="E738" s="4" t="s">
        <v>706</v>
      </c>
      <c r="F738" s="6">
        <v>1684696.53</v>
      </c>
      <c r="G738" s="4" t="s">
        <v>139</v>
      </c>
    </row>
    <row r="739" spans="1:7" s="3" customFormat="1" hidden="1" x14ac:dyDescent="0.2">
      <c r="A739" s="3" t="s">
        <v>71</v>
      </c>
      <c r="B739" s="4" t="s">
        <v>705</v>
      </c>
      <c r="C739" s="4" t="s">
        <v>68</v>
      </c>
      <c r="D739" s="4" t="s">
        <v>726</v>
      </c>
      <c r="E739" s="4" t="s">
        <v>706</v>
      </c>
      <c r="F739" s="6">
        <v>1742398.3370000001</v>
      </c>
      <c r="G739" s="4" t="s">
        <v>139</v>
      </c>
    </row>
    <row r="740" spans="1:7" s="3" customFormat="1" hidden="1" x14ac:dyDescent="0.2">
      <c r="A740" s="3" t="s">
        <v>70</v>
      </c>
      <c r="B740" s="4" t="s">
        <v>705</v>
      </c>
      <c r="C740" s="4" t="s">
        <v>68</v>
      </c>
      <c r="D740" s="4" t="s">
        <v>726</v>
      </c>
      <c r="E740" s="4" t="s">
        <v>706</v>
      </c>
      <c r="F740" s="6">
        <v>1684289.1640000001</v>
      </c>
      <c r="G740" s="4" t="s">
        <v>139</v>
      </c>
    </row>
    <row r="741" spans="1:7" s="3" customFormat="1" hidden="1" x14ac:dyDescent="0.2">
      <c r="A741" s="3" t="s">
        <v>702</v>
      </c>
      <c r="B741" s="4" t="s">
        <v>705</v>
      </c>
      <c r="C741" s="4" t="s">
        <v>68</v>
      </c>
      <c r="D741" s="4" t="s">
        <v>726</v>
      </c>
      <c r="E741" s="4" t="s">
        <v>706</v>
      </c>
      <c r="F741" s="6">
        <v>1726157.3759999999</v>
      </c>
      <c r="G741" s="4" t="s">
        <v>139</v>
      </c>
    </row>
    <row r="742" spans="1:7" s="3" customFormat="1" hidden="1" x14ac:dyDescent="0.2">
      <c r="A742" s="3" t="s">
        <v>731</v>
      </c>
      <c r="B742" s="4" t="s">
        <v>705</v>
      </c>
      <c r="C742" s="4" t="s">
        <v>68</v>
      </c>
      <c r="D742" s="4" t="s">
        <v>726</v>
      </c>
      <c r="E742" s="4" t="s">
        <v>706</v>
      </c>
      <c r="F742" s="6">
        <v>1713908.5689999999</v>
      </c>
      <c r="G742" s="4" t="s">
        <v>139</v>
      </c>
    </row>
    <row r="743" spans="1:7" s="3" customFormat="1" hidden="1" x14ac:dyDescent="0.2">
      <c r="A743" s="3" t="s">
        <v>739</v>
      </c>
      <c r="B743" s="4" t="s">
        <v>705</v>
      </c>
      <c r="C743" s="4" t="s">
        <v>68</v>
      </c>
      <c r="D743" s="4" t="s">
        <v>726</v>
      </c>
      <c r="E743" s="4" t="s">
        <v>706</v>
      </c>
      <c r="F743" s="6">
        <v>1755474.2209999999</v>
      </c>
      <c r="G743" s="4" t="s">
        <v>139</v>
      </c>
    </row>
    <row r="744" spans="1:7" s="3" customFormat="1" hidden="1" x14ac:dyDescent="0.2">
      <c r="A744" s="3" t="s">
        <v>750</v>
      </c>
      <c r="B744" s="4" t="s">
        <v>705</v>
      </c>
      <c r="C744" s="4" t="s">
        <v>68</v>
      </c>
      <c r="D744" s="4" t="s">
        <v>726</v>
      </c>
      <c r="E744" s="4" t="s">
        <v>706</v>
      </c>
      <c r="F744" s="6">
        <v>1648977.8470000001</v>
      </c>
      <c r="G744" s="4" t="s">
        <v>139</v>
      </c>
    </row>
    <row r="745" spans="1:7" s="3" customFormat="1" hidden="1" x14ac:dyDescent="0.2">
      <c r="A745" s="3" t="s">
        <v>754</v>
      </c>
      <c r="B745" s="4" t="s">
        <v>705</v>
      </c>
      <c r="C745" s="4" t="s">
        <v>68</v>
      </c>
      <c r="D745" s="4" t="s">
        <v>726</v>
      </c>
      <c r="E745" s="4" t="s">
        <v>706</v>
      </c>
      <c r="F745" s="6">
        <v>1624558.834</v>
      </c>
      <c r="G745" s="4" t="s">
        <v>707</v>
      </c>
    </row>
    <row r="746" spans="1:7" s="3" customFormat="1" hidden="1" x14ac:dyDescent="0.2">
      <c r="A746" s="3" t="s">
        <v>88</v>
      </c>
      <c r="B746" s="4" t="s">
        <v>705</v>
      </c>
      <c r="C746" s="4" t="s">
        <v>68</v>
      </c>
      <c r="D746" s="4" t="s">
        <v>726</v>
      </c>
      <c r="E746" s="4" t="s">
        <v>708</v>
      </c>
      <c r="F746" s="6">
        <v>3.8079999999999998</v>
      </c>
      <c r="G746" s="4" t="s">
        <v>707</v>
      </c>
    </row>
    <row r="747" spans="1:7" s="3" customFormat="1" hidden="1" x14ac:dyDescent="0.2">
      <c r="A747" s="3" t="s">
        <v>87</v>
      </c>
      <c r="B747" s="4" t="s">
        <v>705</v>
      </c>
      <c r="C747" s="4" t="s">
        <v>68</v>
      </c>
      <c r="D747" s="4" t="s">
        <v>726</v>
      </c>
      <c r="E747" s="4" t="s">
        <v>708</v>
      </c>
      <c r="F747" s="6">
        <v>3.7650000000000001</v>
      </c>
      <c r="G747" s="4" t="s">
        <v>707</v>
      </c>
    </row>
    <row r="748" spans="1:7" s="3" customFormat="1" hidden="1" x14ac:dyDescent="0.2">
      <c r="A748" s="3" t="s">
        <v>86</v>
      </c>
      <c r="B748" s="4" t="s">
        <v>705</v>
      </c>
      <c r="C748" s="4" t="s">
        <v>68</v>
      </c>
      <c r="D748" s="4" t="s">
        <v>726</v>
      </c>
      <c r="E748" s="4" t="s">
        <v>708</v>
      </c>
      <c r="F748" s="6">
        <v>3.8010000000000002</v>
      </c>
      <c r="G748" s="4" t="s">
        <v>707</v>
      </c>
    </row>
    <row r="749" spans="1:7" s="3" customFormat="1" hidden="1" x14ac:dyDescent="0.2">
      <c r="A749" s="3" t="s">
        <v>85</v>
      </c>
      <c r="B749" s="4" t="s">
        <v>705</v>
      </c>
      <c r="C749" s="4" t="s">
        <v>68</v>
      </c>
      <c r="D749" s="4" t="s">
        <v>726</v>
      </c>
      <c r="E749" s="4" t="s">
        <v>708</v>
      </c>
      <c r="F749" s="6">
        <v>3.5179999999999998</v>
      </c>
      <c r="G749" s="4" t="s">
        <v>707</v>
      </c>
    </row>
    <row r="750" spans="1:7" s="3" customFormat="1" hidden="1" x14ac:dyDescent="0.2">
      <c r="A750" s="3" t="s">
        <v>84</v>
      </c>
      <c r="B750" s="4" t="s">
        <v>705</v>
      </c>
      <c r="C750" s="4" t="s">
        <v>68</v>
      </c>
      <c r="D750" s="4" t="s">
        <v>726</v>
      </c>
      <c r="E750" s="4" t="s">
        <v>708</v>
      </c>
      <c r="F750" s="6">
        <v>3.9380000000000002</v>
      </c>
      <c r="G750" s="4" t="s">
        <v>707</v>
      </c>
    </row>
    <row r="751" spans="1:7" s="3" customFormat="1" hidden="1" x14ac:dyDescent="0.2">
      <c r="A751" s="3" t="s">
        <v>83</v>
      </c>
      <c r="B751" s="4" t="s">
        <v>705</v>
      </c>
      <c r="C751" s="4" t="s">
        <v>68</v>
      </c>
      <c r="D751" s="4" t="s">
        <v>726</v>
      </c>
      <c r="E751" s="4" t="s">
        <v>708</v>
      </c>
      <c r="F751" s="6">
        <v>3.8130000000000002</v>
      </c>
      <c r="G751" s="4" t="s">
        <v>707</v>
      </c>
    </row>
    <row r="752" spans="1:7" s="3" customFormat="1" hidden="1" x14ac:dyDescent="0.2">
      <c r="A752" s="3" t="s">
        <v>82</v>
      </c>
      <c r="B752" s="4" t="s">
        <v>705</v>
      </c>
      <c r="C752" s="4" t="s">
        <v>68</v>
      </c>
      <c r="D752" s="4" t="s">
        <v>726</v>
      </c>
      <c r="E752" s="4" t="s">
        <v>708</v>
      </c>
      <c r="F752" s="6">
        <v>3.6219999999999999</v>
      </c>
      <c r="G752" s="4" t="s">
        <v>707</v>
      </c>
    </row>
    <row r="753" spans="1:7" s="3" customFormat="1" hidden="1" x14ac:dyDescent="0.2">
      <c r="A753" s="3" t="s">
        <v>81</v>
      </c>
      <c r="B753" s="4" t="s">
        <v>705</v>
      </c>
      <c r="C753" s="4" t="s">
        <v>68</v>
      </c>
      <c r="D753" s="4" t="s">
        <v>726</v>
      </c>
      <c r="E753" s="4" t="s">
        <v>708</v>
      </c>
      <c r="F753" s="6">
        <v>3.74</v>
      </c>
      <c r="G753" s="4" t="s">
        <v>707</v>
      </c>
    </row>
    <row r="754" spans="1:7" s="3" customFormat="1" hidden="1" x14ac:dyDescent="0.2">
      <c r="A754" s="3" t="s">
        <v>80</v>
      </c>
      <c r="B754" s="4" t="s">
        <v>705</v>
      </c>
      <c r="C754" s="4" t="s">
        <v>68</v>
      </c>
      <c r="D754" s="4" t="s">
        <v>726</v>
      </c>
      <c r="E754" s="4" t="s">
        <v>708</v>
      </c>
      <c r="F754" s="6">
        <v>3.8090000000000002</v>
      </c>
      <c r="G754" s="4" t="s">
        <v>139</v>
      </c>
    </row>
    <row r="755" spans="1:7" s="3" customFormat="1" hidden="1" x14ac:dyDescent="0.2">
      <c r="A755" s="3" t="s">
        <v>79</v>
      </c>
      <c r="B755" s="4" t="s">
        <v>705</v>
      </c>
      <c r="C755" s="4" t="s">
        <v>68</v>
      </c>
      <c r="D755" s="4" t="s">
        <v>726</v>
      </c>
      <c r="E755" s="4" t="s">
        <v>708</v>
      </c>
      <c r="F755" s="6">
        <v>3.6739999999999999</v>
      </c>
      <c r="G755" s="4" t="s">
        <v>139</v>
      </c>
    </row>
    <row r="756" spans="1:7" s="3" customFormat="1" hidden="1" x14ac:dyDescent="0.2">
      <c r="A756" s="3" t="s">
        <v>78</v>
      </c>
      <c r="B756" s="4" t="s">
        <v>705</v>
      </c>
      <c r="C756" s="4" t="s">
        <v>68</v>
      </c>
      <c r="D756" s="4" t="s">
        <v>726</v>
      </c>
      <c r="E756" s="4" t="s">
        <v>708</v>
      </c>
      <c r="F756" s="6">
        <v>3.6280000000000001</v>
      </c>
      <c r="G756" s="4" t="s">
        <v>139</v>
      </c>
    </row>
    <row r="757" spans="1:7" s="3" customFormat="1" hidden="1" x14ac:dyDescent="0.2">
      <c r="A757" s="3" t="s">
        <v>77</v>
      </c>
      <c r="B757" s="4" t="s">
        <v>705</v>
      </c>
      <c r="C757" s="4" t="s">
        <v>68</v>
      </c>
      <c r="D757" s="4" t="s">
        <v>726</v>
      </c>
      <c r="E757" s="4" t="s">
        <v>708</v>
      </c>
      <c r="F757" s="6">
        <v>3.7919999999999998</v>
      </c>
      <c r="G757" s="4" t="s">
        <v>139</v>
      </c>
    </row>
    <row r="758" spans="1:7" s="3" customFormat="1" hidden="1" x14ac:dyDescent="0.2">
      <c r="A758" s="3" t="s">
        <v>76</v>
      </c>
      <c r="B758" s="4" t="s">
        <v>705</v>
      </c>
      <c r="C758" s="4" t="s">
        <v>68</v>
      </c>
      <c r="D758" s="4" t="s">
        <v>726</v>
      </c>
      <c r="E758" s="4" t="s">
        <v>708</v>
      </c>
      <c r="F758" s="6">
        <v>3.63</v>
      </c>
      <c r="G758" s="4" t="s">
        <v>139</v>
      </c>
    </row>
    <row r="759" spans="1:7" s="3" customFormat="1" hidden="1" x14ac:dyDescent="0.2">
      <c r="A759" s="3" t="s">
        <v>75</v>
      </c>
      <c r="B759" s="4" t="s">
        <v>705</v>
      </c>
      <c r="C759" s="4" t="s">
        <v>68</v>
      </c>
      <c r="D759" s="4" t="s">
        <v>726</v>
      </c>
      <c r="E759" s="4" t="s">
        <v>708</v>
      </c>
      <c r="F759" s="6">
        <v>3.7440000000000002</v>
      </c>
      <c r="G759" s="4" t="s">
        <v>139</v>
      </c>
    </row>
    <row r="760" spans="1:7" s="3" customFormat="1" hidden="1" x14ac:dyDescent="0.2">
      <c r="A760" s="3" t="s">
        <v>74</v>
      </c>
      <c r="B760" s="4" t="s">
        <v>705</v>
      </c>
      <c r="C760" s="4" t="s">
        <v>68</v>
      </c>
      <c r="D760" s="4" t="s">
        <v>726</v>
      </c>
      <c r="E760" s="4" t="s">
        <v>708</v>
      </c>
      <c r="F760" s="6">
        <v>3.984</v>
      </c>
      <c r="G760" s="4" t="s">
        <v>139</v>
      </c>
    </row>
    <row r="761" spans="1:7" s="3" customFormat="1" hidden="1" x14ac:dyDescent="0.2">
      <c r="A761" s="3" t="s">
        <v>73</v>
      </c>
      <c r="B761" s="4" t="s">
        <v>705</v>
      </c>
      <c r="C761" s="4" t="s">
        <v>68</v>
      </c>
      <c r="D761" s="4" t="s">
        <v>726</v>
      </c>
      <c r="E761" s="4" t="s">
        <v>708</v>
      </c>
      <c r="F761" s="6">
        <v>3.7360000000000002</v>
      </c>
      <c r="G761" s="4" t="s">
        <v>139</v>
      </c>
    </row>
    <row r="762" spans="1:7" s="3" customFormat="1" hidden="1" x14ac:dyDescent="0.2">
      <c r="A762" s="3" t="s">
        <v>72</v>
      </c>
      <c r="B762" s="4" t="s">
        <v>705</v>
      </c>
      <c r="C762" s="4" t="s">
        <v>68</v>
      </c>
      <c r="D762" s="4" t="s">
        <v>726</v>
      </c>
      <c r="E762" s="4" t="s">
        <v>708</v>
      </c>
      <c r="F762" s="6">
        <v>3.7839999999999998</v>
      </c>
      <c r="G762" s="4" t="s">
        <v>139</v>
      </c>
    </row>
    <row r="763" spans="1:7" s="3" customFormat="1" hidden="1" x14ac:dyDescent="0.2">
      <c r="A763" s="3" t="s">
        <v>71</v>
      </c>
      <c r="B763" s="4" t="s">
        <v>705</v>
      </c>
      <c r="C763" s="4" t="s">
        <v>68</v>
      </c>
      <c r="D763" s="4" t="s">
        <v>726</v>
      </c>
      <c r="E763" s="4" t="s">
        <v>708</v>
      </c>
      <c r="F763" s="6">
        <v>3.9079999999999999</v>
      </c>
      <c r="G763" s="4" t="s">
        <v>139</v>
      </c>
    </row>
    <row r="764" spans="1:7" s="3" customFormat="1" hidden="1" x14ac:dyDescent="0.2">
      <c r="A764" s="3" t="s">
        <v>70</v>
      </c>
      <c r="B764" s="4" t="s">
        <v>705</v>
      </c>
      <c r="C764" s="4" t="s">
        <v>68</v>
      </c>
      <c r="D764" s="4" t="s">
        <v>726</v>
      </c>
      <c r="E764" s="4" t="s">
        <v>708</v>
      </c>
      <c r="F764" s="6">
        <v>3.7709999999999999</v>
      </c>
      <c r="G764" s="4" t="s">
        <v>139</v>
      </c>
    </row>
    <row r="765" spans="1:7" s="3" customFormat="1" hidden="1" x14ac:dyDescent="0.2">
      <c r="A765" s="3" t="s">
        <v>702</v>
      </c>
      <c r="B765" s="4" t="s">
        <v>705</v>
      </c>
      <c r="C765" s="4" t="s">
        <v>68</v>
      </c>
      <c r="D765" s="4" t="s">
        <v>726</v>
      </c>
      <c r="E765" s="4" t="s">
        <v>708</v>
      </c>
      <c r="F765" s="6">
        <v>3.8620000000000001</v>
      </c>
      <c r="G765" s="4" t="s">
        <v>139</v>
      </c>
    </row>
    <row r="766" spans="1:7" s="3" customFormat="1" hidden="1" x14ac:dyDescent="0.2">
      <c r="A766" s="3" t="s">
        <v>731</v>
      </c>
      <c r="B766" s="4" t="s">
        <v>705</v>
      </c>
      <c r="C766" s="4" t="s">
        <v>68</v>
      </c>
      <c r="D766" s="4" t="s">
        <v>726</v>
      </c>
      <c r="E766" s="4" t="s">
        <v>708</v>
      </c>
      <c r="F766" s="6">
        <v>3.8340000000000001</v>
      </c>
      <c r="G766" s="4" t="s">
        <v>139</v>
      </c>
    </row>
    <row r="767" spans="1:7" s="3" customFormat="1" hidden="1" x14ac:dyDescent="0.2">
      <c r="A767" s="3" t="s">
        <v>739</v>
      </c>
      <c r="B767" s="4" t="s">
        <v>705</v>
      </c>
      <c r="C767" s="4" t="s">
        <v>68</v>
      </c>
      <c r="D767" s="4" t="s">
        <v>726</v>
      </c>
      <c r="E767" s="4" t="s">
        <v>708</v>
      </c>
      <c r="F767" s="6">
        <v>3.9340000000000002</v>
      </c>
      <c r="G767" s="4" t="s">
        <v>139</v>
      </c>
    </row>
    <row r="768" spans="1:7" s="3" customFormat="1" hidden="1" x14ac:dyDescent="0.2">
      <c r="A768" s="3" t="s">
        <v>750</v>
      </c>
      <c r="B768" s="4" t="s">
        <v>705</v>
      </c>
      <c r="C768" s="4" t="s">
        <v>68</v>
      </c>
      <c r="D768" s="4" t="s">
        <v>726</v>
      </c>
      <c r="E768" s="4" t="s">
        <v>708</v>
      </c>
      <c r="F768" s="6">
        <v>3.6859999999999999</v>
      </c>
      <c r="G768" s="4" t="s">
        <v>139</v>
      </c>
    </row>
    <row r="769" spans="1:7" s="3" customFormat="1" hidden="1" x14ac:dyDescent="0.2">
      <c r="A769" s="3" t="s">
        <v>754</v>
      </c>
      <c r="B769" s="4" t="s">
        <v>705</v>
      </c>
      <c r="C769" s="4" t="s">
        <v>68</v>
      </c>
      <c r="D769" s="4" t="s">
        <v>726</v>
      </c>
      <c r="E769" s="4" t="s">
        <v>708</v>
      </c>
      <c r="F769" s="6">
        <v>3.62</v>
      </c>
      <c r="G769" s="4" t="s">
        <v>707</v>
      </c>
    </row>
    <row r="770" spans="1:7" s="3" customFormat="1" hidden="1" x14ac:dyDescent="0.2">
      <c r="A770" s="3" t="s">
        <v>88</v>
      </c>
      <c r="B770" s="4" t="s">
        <v>705</v>
      </c>
      <c r="C770" s="4" t="s">
        <v>67</v>
      </c>
      <c r="D770" s="4" t="s">
        <v>726</v>
      </c>
      <c r="E770" s="4" t="s">
        <v>706</v>
      </c>
      <c r="F770" s="6">
        <v>389678.54499999998</v>
      </c>
      <c r="G770" s="4" t="s">
        <v>139</v>
      </c>
    </row>
    <row r="771" spans="1:7" s="3" customFormat="1" hidden="1" x14ac:dyDescent="0.2">
      <c r="A771" s="3" t="s">
        <v>87</v>
      </c>
      <c r="B771" s="4" t="s">
        <v>705</v>
      </c>
      <c r="C771" s="4" t="s">
        <v>67</v>
      </c>
      <c r="D771" s="4" t="s">
        <v>726</v>
      </c>
      <c r="E771" s="4" t="s">
        <v>706</v>
      </c>
      <c r="F771" s="6">
        <v>371127.67</v>
      </c>
      <c r="G771" s="4" t="s">
        <v>139</v>
      </c>
    </row>
    <row r="772" spans="1:7" s="3" customFormat="1" hidden="1" x14ac:dyDescent="0.2">
      <c r="A772" s="3" t="s">
        <v>86</v>
      </c>
      <c r="B772" s="4" t="s">
        <v>705</v>
      </c>
      <c r="C772" s="4" t="s">
        <v>67</v>
      </c>
      <c r="D772" s="4" t="s">
        <v>726</v>
      </c>
      <c r="E772" s="4" t="s">
        <v>706</v>
      </c>
      <c r="F772" s="6">
        <v>368121.79800000001</v>
      </c>
      <c r="G772" s="4" t="s">
        <v>139</v>
      </c>
    </row>
    <row r="773" spans="1:7" s="3" customFormat="1" hidden="1" x14ac:dyDescent="0.2">
      <c r="A773" s="3" t="s">
        <v>85</v>
      </c>
      <c r="B773" s="4" t="s">
        <v>705</v>
      </c>
      <c r="C773" s="4" t="s">
        <v>67</v>
      </c>
      <c r="D773" s="4" t="s">
        <v>726</v>
      </c>
      <c r="E773" s="4" t="s">
        <v>706</v>
      </c>
      <c r="F773" s="6">
        <v>383554.78700000001</v>
      </c>
      <c r="G773" s="4" t="s">
        <v>139</v>
      </c>
    </row>
    <row r="774" spans="1:7" s="3" customFormat="1" hidden="1" x14ac:dyDescent="0.2">
      <c r="A774" s="3" t="s">
        <v>84</v>
      </c>
      <c r="B774" s="4" t="s">
        <v>705</v>
      </c>
      <c r="C774" s="4" t="s">
        <v>67</v>
      </c>
      <c r="D774" s="4" t="s">
        <v>726</v>
      </c>
      <c r="E774" s="4" t="s">
        <v>706</v>
      </c>
      <c r="F774" s="6">
        <v>409332.03499999997</v>
      </c>
      <c r="G774" s="4" t="s">
        <v>139</v>
      </c>
    </row>
    <row r="775" spans="1:7" s="3" customFormat="1" hidden="1" x14ac:dyDescent="0.2">
      <c r="A775" s="3" t="s">
        <v>83</v>
      </c>
      <c r="B775" s="4" t="s">
        <v>705</v>
      </c>
      <c r="C775" s="4" t="s">
        <v>67</v>
      </c>
      <c r="D775" s="4" t="s">
        <v>726</v>
      </c>
      <c r="E775" s="4" t="s">
        <v>706</v>
      </c>
      <c r="F775" s="6">
        <v>418541.78499999997</v>
      </c>
      <c r="G775" s="4" t="s">
        <v>139</v>
      </c>
    </row>
    <row r="776" spans="1:7" s="3" customFormat="1" hidden="1" x14ac:dyDescent="0.2">
      <c r="A776" s="3" t="s">
        <v>82</v>
      </c>
      <c r="B776" s="4" t="s">
        <v>705</v>
      </c>
      <c r="C776" s="4" t="s">
        <v>67</v>
      </c>
      <c r="D776" s="4" t="s">
        <v>726</v>
      </c>
      <c r="E776" s="4" t="s">
        <v>706</v>
      </c>
      <c r="F776" s="6">
        <v>428522.85200000001</v>
      </c>
      <c r="G776" s="4" t="s">
        <v>139</v>
      </c>
    </row>
    <row r="777" spans="1:7" s="3" customFormat="1" hidden="1" x14ac:dyDescent="0.2">
      <c r="A777" s="3" t="s">
        <v>81</v>
      </c>
      <c r="B777" s="4" t="s">
        <v>705</v>
      </c>
      <c r="C777" s="4" t="s">
        <v>67</v>
      </c>
      <c r="D777" s="4" t="s">
        <v>726</v>
      </c>
      <c r="E777" s="4" t="s">
        <v>706</v>
      </c>
      <c r="F777" s="6">
        <v>432338.21100000001</v>
      </c>
      <c r="G777" s="4" t="s">
        <v>139</v>
      </c>
    </row>
    <row r="778" spans="1:7" s="3" customFormat="1" hidden="1" x14ac:dyDescent="0.2">
      <c r="A778" s="3" t="s">
        <v>80</v>
      </c>
      <c r="B778" s="4" t="s">
        <v>705</v>
      </c>
      <c r="C778" s="4" t="s">
        <v>67</v>
      </c>
      <c r="D778" s="4" t="s">
        <v>726</v>
      </c>
      <c r="E778" s="4" t="s">
        <v>706</v>
      </c>
      <c r="F778" s="6">
        <v>422713.65</v>
      </c>
      <c r="G778" s="4" t="s">
        <v>139</v>
      </c>
    </row>
    <row r="779" spans="1:7" s="3" customFormat="1" hidden="1" x14ac:dyDescent="0.2">
      <c r="A779" s="3" t="s">
        <v>79</v>
      </c>
      <c r="B779" s="4" t="s">
        <v>705</v>
      </c>
      <c r="C779" s="4" t="s">
        <v>67</v>
      </c>
      <c r="D779" s="4" t="s">
        <v>726</v>
      </c>
      <c r="E779" s="4" t="s">
        <v>706</v>
      </c>
      <c r="F779" s="6">
        <v>305245.58100000001</v>
      </c>
      <c r="G779" s="4" t="s">
        <v>707</v>
      </c>
    </row>
    <row r="780" spans="1:7" s="3" customFormat="1" hidden="1" x14ac:dyDescent="0.2">
      <c r="A780" s="3" t="s">
        <v>78</v>
      </c>
      <c r="B780" s="4" t="s">
        <v>705</v>
      </c>
      <c r="C780" s="4" t="s">
        <v>67</v>
      </c>
      <c r="D780" s="4" t="s">
        <v>726</v>
      </c>
      <c r="E780" s="4" t="s">
        <v>706</v>
      </c>
      <c r="F780" s="6">
        <v>392710.02600000001</v>
      </c>
      <c r="G780" s="4" t="s">
        <v>707</v>
      </c>
    </row>
    <row r="781" spans="1:7" s="3" customFormat="1" hidden="1" x14ac:dyDescent="0.2">
      <c r="A781" s="3" t="s">
        <v>77</v>
      </c>
      <c r="B781" s="4" t="s">
        <v>705</v>
      </c>
      <c r="C781" s="4" t="s">
        <v>67</v>
      </c>
      <c r="D781" s="4" t="s">
        <v>726</v>
      </c>
      <c r="E781" s="4" t="s">
        <v>706</v>
      </c>
      <c r="F781" s="6">
        <v>411160.67700000003</v>
      </c>
      <c r="G781" s="4" t="s">
        <v>707</v>
      </c>
    </row>
    <row r="782" spans="1:7" s="3" customFormat="1" hidden="1" x14ac:dyDescent="0.2">
      <c r="A782" s="3" t="s">
        <v>76</v>
      </c>
      <c r="B782" s="4" t="s">
        <v>705</v>
      </c>
      <c r="C782" s="4" t="s">
        <v>67</v>
      </c>
      <c r="D782" s="4" t="s">
        <v>726</v>
      </c>
      <c r="E782" s="4" t="s">
        <v>706</v>
      </c>
      <c r="F782" s="6">
        <v>399533.59</v>
      </c>
      <c r="G782" s="4" t="s">
        <v>707</v>
      </c>
    </row>
    <row r="783" spans="1:7" s="3" customFormat="1" hidden="1" x14ac:dyDescent="0.2">
      <c r="A783" s="3" t="s">
        <v>75</v>
      </c>
      <c r="B783" s="4" t="s">
        <v>705</v>
      </c>
      <c r="C783" s="4" t="s">
        <v>67</v>
      </c>
      <c r="D783" s="4" t="s">
        <v>726</v>
      </c>
      <c r="E783" s="4" t="s">
        <v>706</v>
      </c>
      <c r="F783" s="6">
        <v>440474.93400000001</v>
      </c>
      <c r="G783" s="4" t="s">
        <v>707</v>
      </c>
    </row>
    <row r="784" spans="1:7" s="3" customFormat="1" hidden="1" x14ac:dyDescent="0.2">
      <c r="A784" s="3" t="s">
        <v>74</v>
      </c>
      <c r="B784" s="4" t="s">
        <v>705</v>
      </c>
      <c r="C784" s="4" t="s">
        <v>67</v>
      </c>
      <c r="D784" s="4" t="s">
        <v>726</v>
      </c>
      <c r="E784" s="4" t="s">
        <v>706</v>
      </c>
      <c r="F784" s="6">
        <v>423672.70199999999</v>
      </c>
      <c r="G784" s="4" t="s">
        <v>707</v>
      </c>
    </row>
    <row r="785" spans="1:7" s="3" customFormat="1" hidden="1" x14ac:dyDescent="0.2">
      <c r="A785" s="3" t="s">
        <v>73</v>
      </c>
      <c r="B785" s="4" t="s">
        <v>705</v>
      </c>
      <c r="C785" s="4" t="s">
        <v>67</v>
      </c>
      <c r="D785" s="4" t="s">
        <v>726</v>
      </c>
      <c r="E785" s="4" t="s">
        <v>706</v>
      </c>
      <c r="F785" s="6">
        <v>435563.00099999999</v>
      </c>
      <c r="G785" s="4" t="s">
        <v>707</v>
      </c>
    </row>
    <row r="786" spans="1:7" s="3" customFormat="1" hidden="1" x14ac:dyDescent="0.2">
      <c r="A786" s="3" t="s">
        <v>72</v>
      </c>
      <c r="B786" s="4" t="s">
        <v>705</v>
      </c>
      <c r="C786" s="4" t="s">
        <v>67</v>
      </c>
      <c r="D786" s="4" t="s">
        <v>726</v>
      </c>
      <c r="E786" s="4" t="s">
        <v>706</v>
      </c>
      <c r="F786" s="6">
        <v>446875.03100000002</v>
      </c>
      <c r="G786" s="4" t="s">
        <v>707</v>
      </c>
    </row>
    <row r="787" spans="1:7" s="3" customFormat="1" hidden="1" x14ac:dyDescent="0.2">
      <c r="A787" s="3" t="s">
        <v>71</v>
      </c>
      <c r="B787" s="4" t="s">
        <v>705</v>
      </c>
      <c r="C787" s="4" t="s">
        <v>67</v>
      </c>
      <c r="D787" s="4" t="s">
        <v>726</v>
      </c>
      <c r="E787" s="4" t="s">
        <v>706</v>
      </c>
      <c r="F787" s="6">
        <v>455528.76500000001</v>
      </c>
      <c r="G787" s="4" t="s">
        <v>707</v>
      </c>
    </row>
    <row r="788" spans="1:7" s="3" customFormat="1" hidden="1" x14ac:dyDescent="0.2">
      <c r="A788" s="3" t="s">
        <v>70</v>
      </c>
      <c r="B788" s="4" t="s">
        <v>705</v>
      </c>
      <c r="C788" s="4" t="s">
        <v>67</v>
      </c>
      <c r="D788" s="4" t="s">
        <v>726</v>
      </c>
      <c r="E788" s="4" t="s">
        <v>706</v>
      </c>
      <c r="F788" s="6">
        <v>478310.20400000003</v>
      </c>
      <c r="G788" s="4" t="s">
        <v>707</v>
      </c>
    </row>
    <row r="789" spans="1:7" s="3" customFormat="1" hidden="1" x14ac:dyDescent="0.2">
      <c r="A789" s="3" t="s">
        <v>702</v>
      </c>
      <c r="B789" s="4" t="s">
        <v>705</v>
      </c>
      <c r="C789" s="4" t="s">
        <v>67</v>
      </c>
      <c r="D789" s="4" t="s">
        <v>726</v>
      </c>
      <c r="E789" s="4" t="s">
        <v>706</v>
      </c>
      <c r="F789" s="6">
        <v>464996.41600000003</v>
      </c>
      <c r="G789" s="4" t="s">
        <v>707</v>
      </c>
    </row>
    <row r="790" spans="1:7" s="3" customFormat="1" hidden="1" x14ac:dyDescent="0.2">
      <c r="A790" s="3" t="s">
        <v>731</v>
      </c>
      <c r="B790" s="4" t="s">
        <v>705</v>
      </c>
      <c r="C790" s="4" t="s">
        <v>67</v>
      </c>
      <c r="D790" s="4" t="s">
        <v>726</v>
      </c>
      <c r="E790" s="4" t="s">
        <v>706</v>
      </c>
      <c r="F790" s="6">
        <v>441286.52899999998</v>
      </c>
      <c r="G790" s="4" t="s">
        <v>139</v>
      </c>
    </row>
    <row r="791" spans="1:7" s="3" customFormat="1" hidden="1" x14ac:dyDescent="0.2">
      <c r="A791" s="3" t="s">
        <v>739</v>
      </c>
      <c r="B791" s="4" t="s">
        <v>705</v>
      </c>
      <c r="C791" s="4" t="s">
        <v>67</v>
      </c>
      <c r="D791" s="4" t="s">
        <v>726</v>
      </c>
      <c r="E791" s="4" t="s">
        <v>706</v>
      </c>
      <c r="F791" s="6">
        <v>476042.78499999997</v>
      </c>
      <c r="G791" s="4" t="s">
        <v>139</v>
      </c>
    </row>
    <row r="792" spans="1:7" s="3" customFormat="1" hidden="1" x14ac:dyDescent="0.2">
      <c r="A792" s="3" t="s">
        <v>750</v>
      </c>
      <c r="B792" s="4" t="s">
        <v>705</v>
      </c>
      <c r="C792" s="4" t="s">
        <v>67</v>
      </c>
      <c r="D792" s="4" t="s">
        <v>726</v>
      </c>
      <c r="E792" s="4" t="s">
        <v>706</v>
      </c>
      <c r="F792" s="6">
        <v>462248.55200000003</v>
      </c>
      <c r="G792" s="4" t="s">
        <v>139</v>
      </c>
    </row>
    <row r="793" spans="1:7" s="3" customFormat="1" hidden="1" x14ac:dyDescent="0.2">
      <c r="A793" s="3" t="s">
        <v>754</v>
      </c>
      <c r="B793" s="4" t="s">
        <v>705</v>
      </c>
      <c r="C793" s="4" t="s">
        <v>67</v>
      </c>
      <c r="D793" s="4" t="s">
        <v>726</v>
      </c>
      <c r="E793" s="4" t="s">
        <v>706</v>
      </c>
      <c r="F793" s="6">
        <v>443341.64299999998</v>
      </c>
      <c r="G793" s="4" t="s">
        <v>707</v>
      </c>
    </row>
    <row r="794" spans="1:7" s="3" customFormat="1" hidden="1" x14ac:dyDescent="0.2">
      <c r="A794" s="3" t="s">
        <v>88</v>
      </c>
      <c r="B794" s="4" t="s">
        <v>705</v>
      </c>
      <c r="C794" s="4" t="s">
        <v>67</v>
      </c>
      <c r="D794" s="4" t="s">
        <v>726</v>
      </c>
      <c r="E794" s="4" t="s">
        <v>708</v>
      </c>
      <c r="F794" s="6">
        <v>0.90800000000000003</v>
      </c>
      <c r="G794" s="4" t="s">
        <v>139</v>
      </c>
    </row>
    <row r="795" spans="1:7" s="3" customFormat="1" hidden="1" x14ac:dyDescent="0.2">
      <c r="A795" s="3" t="s">
        <v>87</v>
      </c>
      <c r="B795" s="4" t="s">
        <v>705</v>
      </c>
      <c r="C795" s="4" t="s">
        <v>67</v>
      </c>
      <c r="D795" s="4" t="s">
        <v>726</v>
      </c>
      <c r="E795" s="4" t="s">
        <v>708</v>
      </c>
      <c r="F795" s="6">
        <v>0.86399999999999999</v>
      </c>
      <c r="G795" s="4" t="s">
        <v>139</v>
      </c>
    </row>
    <row r="796" spans="1:7" s="3" customFormat="1" hidden="1" x14ac:dyDescent="0.2">
      <c r="A796" s="3" t="s">
        <v>86</v>
      </c>
      <c r="B796" s="4" t="s">
        <v>705</v>
      </c>
      <c r="C796" s="4" t="s">
        <v>67</v>
      </c>
      <c r="D796" s="4" t="s">
        <v>726</v>
      </c>
      <c r="E796" s="4" t="s">
        <v>708</v>
      </c>
      <c r="F796" s="6">
        <v>0.85499999999999998</v>
      </c>
      <c r="G796" s="4" t="s">
        <v>139</v>
      </c>
    </row>
    <row r="797" spans="1:7" s="3" customFormat="1" hidden="1" x14ac:dyDescent="0.2">
      <c r="A797" s="3" t="s">
        <v>85</v>
      </c>
      <c r="B797" s="4" t="s">
        <v>705</v>
      </c>
      <c r="C797" s="4" t="s">
        <v>67</v>
      </c>
      <c r="D797" s="4" t="s">
        <v>726</v>
      </c>
      <c r="E797" s="4" t="s">
        <v>708</v>
      </c>
      <c r="F797" s="6">
        <v>0.88800000000000001</v>
      </c>
      <c r="G797" s="4" t="s">
        <v>139</v>
      </c>
    </row>
    <row r="798" spans="1:7" s="3" customFormat="1" hidden="1" x14ac:dyDescent="0.2">
      <c r="A798" s="3" t="s">
        <v>84</v>
      </c>
      <c r="B798" s="4" t="s">
        <v>705</v>
      </c>
      <c r="C798" s="4" t="s">
        <v>67</v>
      </c>
      <c r="D798" s="4" t="s">
        <v>726</v>
      </c>
      <c r="E798" s="4" t="s">
        <v>708</v>
      </c>
      <c r="F798" s="6">
        <v>0.94399999999999995</v>
      </c>
      <c r="G798" s="4" t="s">
        <v>139</v>
      </c>
    </row>
    <row r="799" spans="1:7" s="3" customFormat="1" hidden="1" x14ac:dyDescent="0.2">
      <c r="A799" s="3" t="s">
        <v>83</v>
      </c>
      <c r="B799" s="4" t="s">
        <v>705</v>
      </c>
      <c r="C799" s="4" t="s">
        <v>67</v>
      </c>
      <c r="D799" s="4" t="s">
        <v>726</v>
      </c>
      <c r="E799" s="4" t="s">
        <v>708</v>
      </c>
      <c r="F799" s="6">
        <v>0.96199999999999997</v>
      </c>
      <c r="G799" s="4" t="s">
        <v>139</v>
      </c>
    </row>
    <row r="800" spans="1:7" s="3" customFormat="1" hidden="1" x14ac:dyDescent="0.2">
      <c r="A800" s="3" t="s">
        <v>82</v>
      </c>
      <c r="B800" s="4" t="s">
        <v>705</v>
      </c>
      <c r="C800" s="4" t="s">
        <v>67</v>
      </c>
      <c r="D800" s="4" t="s">
        <v>726</v>
      </c>
      <c r="E800" s="4" t="s">
        <v>708</v>
      </c>
      <c r="F800" s="6">
        <v>0.98199999999999998</v>
      </c>
      <c r="G800" s="4" t="s">
        <v>139</v>
      </c>
    </row>
    <row r="801" spans="1:7" s="3" customFormat="1" hidden="1" x14ac:dyDescent="0.2">
      <c r="A801" s="3" t="s">
        <v>81</v>
      </c>
      <c r="B801" s="4" t="s">
        <v>705</v>
      </c>
      <c r="C801" s="4" t="s">
        <v>67</v>
      </c>
      <c r="D801" s="4" t="s">
        <v>726</v>
      </c>
      <c r="E801" s="4" t="s">
        <v>708</v>
      </c>
      <c r="F801" s="6">
        <v>0.98699999999999999</v>
      </c>
      <c r="G801" s="4" t="s">
        <v>139</v>
      </c>
    </row>
    <row r="802" spans="1:7" s="3" customFormat="1" hidden="1" x14ac:dyDescent="0.2">
      <c r="A802" s="3" t="s">
        <v>80</v>
      </c>
      <c r="B802" s="4" t="s">
        <v>705</v>
      </c>
      <c r="C802" s="4" t="s">
        <v>67</v>
      </c>
      <c r="D802" s="4" t="s">
        <v>726</v>
      </c>
      <c r="E802" s="4" t="s">
        <v>708</v>
      </c>
      <c r="F802" s="6">
        <v>0.96199999999999997</v>
      </c>
      <c r="G802" s="4" t="s">
        <v>139</v>
      </c>
    </row>
    <row r="803" spans="1:7" s="3" customFormat="1" hidden="1" x14ac:dyDescent="0.2">
      <c r="A803" s="3" t="s">
        <v>79</v>
      </c>
      <c r="B803" s="4" t="s">
        <v>705</v>
      </c>
      <c r="C803" s="4" t="s">
        <v>67</v>
      </c>
      <c r="D803" s="4" t="s">
        <v>726</v>
      </c>
      <c r="E803" s="4" t="s">
        <v>708</v>
      </c>
      <c r="F803" s="6">
        <v>0.69299999999999995</v>
      </c>
      <c r="G803" s="4" t="s">
        <v>707</v>
      </c>
    </row>
    <row r="804" spans="1:7" s="3" customFormat="1" hidden="1" x14ac:dyDescent="0.2">
      <c r="A804" s="3" t="s">
        <v>78</v>
      </c>
      <c r="B804" s="4" t="s">
        <v>705</v>
      </c>
      <c r="C804" s="4" t="s">
        <v>67</v>
      </c>
      <c r="D804" s="4" t="s">
        <v>726</v>
      </c>
      <c r="E804" s="4" t="s">
        <v>708</v>
      </c>
      <c r="F804" s="6">
        <v>0.89</v>
      </c>
      <c r="G804" s="4" t="s">
        <v>707</v>
      </c>
    </row>
    <row r="805" spans="1:7" s="3" customFormat="1" hidden="1" x14ac:dyDescent="0.2">
      <c r="A805" s="3" t="s">
        <v>77</v>
      </c>
      <c r="B805" s="4" t="s">
        <v>705</v>
      </c>
      <c r="C805" s="4" t="s">
        <v>67</v>
      </c>
      <c r="D805" s="4" t="s">
        <v>726</v>
      </c>
      <c r="E805" s="4" t="s">
        <v>708</v>
      </c>
      <c r="F805" s="6">
        <v>0.93400000000000005</v>
      </c>
      <c r="G805" s="4" t="s">
        <v>707</v>
      </c>
    </row>
    <row r="806" spans="1:7" s="3" customFormat="1" hidden="1" x14ac:dyDescent="0.2">
      <c r="A806" s="3" t="s">
        <v>76</v>
      </c>
      <c r="B806" s="4" t="s">
        <v>705</v>
      </c>
      <c r="C806" s="4" t="s">
        <v>67</v>
      </c>
      <c r="D806" s="4" t="s">
        <v>726</v>
      </c>
      <c r="E806" s="4" t="s">
        <v>708</v>
      </c>
      <c r="F806" s="6">
        <v>0.90600000000000003</v>
      </c>
      <c r="G806" s="4" t="s">
        <v>707</v>
      </c>
    </row>
    <row r="807" spans="1:7" s="3" customFormat="1" hidden="1" x14ac:dyDescent="0.2">
      <c r="A807" s="3" t="s">
        <v>75</v>
      </c>
      <c r="B807" s="4" t="s">
        <v>705</v>
      </c>
      <c r="C807" s="4" t="s">
        <v>67</v>
      </c>
      <c r="D807" s="4" t="s">
        <v>726</v>
      </c>
      <c r="E807" s="4" t="s">
        <v>708</v>
      </c>
      <c r="F807" s="6">
        <v>0.997</v>
      </c>
      <c r="G807" s="4" t="s">
        <v>707</v>
      </c>
    </row>
    <row r="808" spans="1:7" s="3" customFormat="1" hidden="1" x14ac:dyDescent="0.2">
      <c r="A808" s="3" t="s">
        <v>74</v>
      </c>
      <c r="B808" s="4" t="s">
        <v>705</v>
      </c>
      <c r="C808" s="4" t="s">
        <v>67</v>
      </c>
      <c r="D808" s="4" t="s">
        <v>726</v>
      </c>
      <c r="E808" s="4" t="s">
        <v>708</v>
      </c>
      <c r="F808" s="6">
        <v>0.95599999999999996</v>
      </c>
      <c r="G808" s="4" t="s">
        <v>707</v>
      </c>
    </row>
    <row r="809" spans="1:7" s="3" customFormat="1" hidden="1" x14ac:dyDescent="0.2">
      <c r="A809" s="3" t="s">
        <v>73</v>
      </c>
      <c r="B809" s="4" t="s">
        <v>705</v>
      </c>
      <c r="C809" s="4" t="s">
        <v>67</v>
      </c>
      <c r="D809" s="4" t="s">
        <v>726</v>
      </c>
      <c r="E809" s="4" t="s">
        <v>708</v>
      </c>
      <c r="F809" s="6">
        <v>0.98</v>
      </c>
      <c r="G809" s="4" t="s">
        <v>707</v>
      </c>
    </row>
    <row r="810" spans="1:7" s="3" customFormat="1" hidden="1" x14ac:dyDescent="0.2">
      <c r="A810" s="3" t="s">
        <v>72</v>
      </c>
      <c r="B810" s="4" t="s">
        <v>705</v>
      </c>
      <c r="C810" s="4" t="s">
        <v>67</v>
      </c>
      <c r="D810" s="4" t="s">
        <v>726</v>
      </c>
      <c r="E810" s="4" t="s">
        <v>708</v>
      </c>
      <c r="F810" s="6">
        <v>1.004</v>
      </c>
      <c r="G810" s="4" t="s">
        <v>707</v>
      </c>
    </row>
    <row r="811" spans="1:7" s="3" customFormat="1" hidden="1" x14ac:dyDescent="0.2">
      <c r="A811" s="3" t="s">
        <v>71</v>
      </c>
      <c r="B811" s="4" t="s">
        <v>705</v>
      </c>
      <c r="C811" s="4" t="s">
        <v>67</v>
      </c>
      <c r="D811" s="4" t="s">
        <v>726</v>
      </c>
      <c r="E811" s="4" t="s">
        <v>708</v>
      </c>
      <c r="F811" s="6">
        <v>1.022</v>
      </c>
      <c r="G811" s="4" t="s">
        <v>707</v>
      </c>
    </row>
    <row r="812" spans="1:7" s="3" customFormat="1" hidden="1" x14ac:dyDescent="0.2">
      <c r="A812" s="3" t="s">
        <v>70</v>
      </c>
      <c r="B812" s="4" t="s">
        <v>705</v>
      </c>
      <c r="C812" s="4" t="s">
        <v>67</v>
      </c>
      <c r="D812" s="4" t="s">
        <v>726</v>
      </c>
      <c r="E812" s="4" t="s">
        <v>708</v>
      </c>
      <c r="F812" s="6">
        <v>1.071</v>
      </c>
      <c r="G812" s="4" t="s">
        <v>707</v>
      </c>
    </row>
    <row r="813" spans="1:7" s="3" customFormat="1" hidden="1" x14ac:dyDescent="0.2">
      <c r="A813" s="3" t="s">
        <v>702</v>
      </c>
      <c r="B813" s="4" t="s">
        <v>705</v>
      </c>
      <c r="C813" s="4" t="s">
        <v>67</v>
      </c>
      <c r="D813" s="4" t="s">
        <v>726</v>
      </c>
      <c r="E813" s="4" t="s">
        <v>708</v>
      </c>
      <c r="F813" s="6">
        <v>1.04</v>
      </c>
      <c r="G813" s="4" t="s">
        <v>707</v>
      </c>
    </row>
    <row r="814" spans="1:7" s="3" customFormat="1" hidden="1" x14ac:dyDescent="0.2">
      <c r="A814" s="3" t="s">
        <v>731</v>
      </c>
      <c r="B814" s="4" t="s">
        <v>705</v>
      </c>
      <c r="C814" s="4" t="s">
        <v>67</v>
      </c>
      <c r="D814" s="4" t="s">
        <v>726</v>
      </c>
      <c r="E814" s="4" t="s">
        <v>708</v>
      </c>
      <c r="F814" s="6">
        <v>0.98699999999999999</v>
      </c>
      <c r="G814" s="4" t="s">
        <v>139</v>
      </c>
    </row>
    <row r="815" spans="1:7" s="3" customFormat="1" hidden="1" x14ac:dyDescent="0.2">
      <c r="A815" s="3" t="s">
        <v>739</v>
      </c>
      <c r="B815" s="4" t="s">
        <v>705</v>
      </c>
      <c r="C815" s="4" t="s">
        <v>67</v>
      </c>
      <c r="D815" s="4" t="s">
        <v>726</v>
      </c>
      <c r="E815" s="4" t="s">
        <v>708</v>
      </c>
      <c r="F815" s="6">
        <v>1.0669999999999999</v>
      </c>
      <c r="G815" s="4" t="s">
        <v>139</v>
      </c>
    </row>
    <row r="816" spans="1:7" s="3" customFormat="1" hidden="1" x14ac:dyDescent="0.2">
      <c r="A816" s="3" t="s">
        <v>750</v>
      </c>
      <c r="B816" s="4" t="s">
        <v>705</v>
      </c>
      <c r="C816" s="4" t="s">
        <v>67</v>
      </c>
      <c r="D816" s="4" t="s">
        <v>726</v>
      </c>
      <c r="E816" s="4" t="s">
        <v>708</v>
      </c>
      <c r="F816" s="6">
        <v>1.0329999999999999</v>
      </c>
      <c r="G816" s="4" t="s">
        <v>139</v>
      </c>
    </row>
    <row r="817" spans="1:7" s="3" customFormat="1" hidden="1" x14ac:dyDescent="0.2">
      <c r="A817" s="3" t="s">
        <v>754</v>
      </c>
      <c r="B817" s="4" t="s">
        <v>705</v>
      </c>
      <c r="C817" s="4" t="s">
        <v>67</v>
      </c>
      <c r="D817" s="4" t="s">
        <v>726</v>
      </c>
      <c r="E817" s="4" t="s">
        <v>708</v>
      </c>
      <c r="F817" s="6">
        <v>0.98799999999999999</v>
      </c>
      <c r="G817" s="4" t="s">
        <v>707</v>
      </c>
    </row>
    <row r="818" spans="1:7" s="3" customFormat="1" hidden="1" x14ac:dyDescent="0.2">
      <c r="A818" s="3" t="s">
        <v>88</v>
      </c>
      <c r="B818" s="4" t="s">
        <v>705</v>
      </c>
      <c r="C818" s="4" t="s">
        <v>65</v>
      </c>
      <c r="D818" s="4" t="s">
        <v>726</v>
      </c>
      <c r="E818" s="4" t="s">
        <v>706</v>
      </c>
      <c r="F818" s="6">
        <v>3233957.45</v>
      </c>
      <c r="G818" s="4" t="s">
        <v>707</v>
      </c>
    </row>
    <row r="819" spans="1:7" s="3" customFormat="1" hidden="1" x14ac:dyDescent="0.2">
      <c r="A819" s="3" t="s">
        <v>87</v>
      </c>
      <c r="B819" s="4" t="s">
        <v>705</v>
      </c>
      <c r="C819" s="4" t="s">
        <v>65</v>
      </c>
      <c r="D819" s="4" t="s">
        <v>726</v>
      </c>
      <c r="E819" s="4" t="s">
        <v>706</v>
      </c>
      <c r="F819" s="6">
        <v>3298356.3939999999</v>
      </c>
      <c r="G819" s="4" t="s">
        <v>707</v>
      </c>
    </row>
    <row r="820" spans="1:7" s="3" customFormat="1" hidden="1" x14ac:dyDescent="0.2">
      <c r="A820" s="3" t="s">
        <v>86</v>
      </c>
      <c r="B820" s="4" t="s">
        <v>705</v>
      </c>
      <c r="C820" s="4" t="s">
        <v>65</v>
      </c>
      <c r="D820" s="4" t="s">
        <v>726</v>
      </c>
      <c r="E820" s="4" t="s">
        <v>706</v>
      </c>
      <c r="F820" s="6">
        <v>3323741.193</v>
      </c>
      <c r="G820" s="4" t="s">
        <v>707</v>
      </c>
    </row>
    <row r="821" spans="1:7" s="3" customFormat="1" hidden="1" x14ac:dyDescent="0.2">
      <c r="A821" s="3" t="s">
        <v>85</v>
      </c>
      <c r="B821" s="4" t="s">
        <v>705</v>
      </c>
      <c r="C821" s="4" t="s">
        <v>65</v>
      </c>
      <c r="D821" s="4" t="s">
        <v>726</v>
      </c>
      <c r="E821" s="4" t="s">
        <v>706</v>
      </c>
      <c r="F821" s="6">
        <v>3438205.03</v>
      </c>
      <c r="G821" s="4" t="s">
        <v>707</v>
      </c>
    </row>
    <row r="822" spans="1:7" s="3" customFormat="1" hidden="1" x14ac:dyDescent="0.2">
      <c r="A822" s="3" t="s">
        <v>84</v>
      </c>
      <c r="B822" s="4" t="s">
        <v>705</v>
      </c>
      <c r="C822" s="4" t="s">
        <v>65</v>
      </c>
      <c r="D822" s="4" t="s">
        <v>726</v>
      </c>
      <c r="E822" s="4" t="s">
        <v>706</v>
      </c>
      <c r="F822" s="6">
        <v>3528166.645</v>
      </c>
      <c r="G822" s="4" t="s">
        <v>707</v>
      </c>
    </row>
    <row r="823" spans="1:7" s="3" customFormat="1" hidden="1" x14ac:dyDescent="0.2">
      <c r="A823" s="3" t="s">
        <v>83</v>
      </c>
      <c r="B823" s="4" t="s">
        <v>705</v>
      </c>
      <c r="C823" s="4" t="s">
        <v>65</v>
      </c>
      <c r="D823" s="4" t="s">
        <v>726</v>
      </c>
      <c r="E823" s="4" t="s">
        <v>706</v>
      </c>
      <c r="F823" s="6">
        <v>3676280.0109999999</v>
      </c>
      <c r="G823" s="4" t="s">
        <v>707</v>
      </c>
    </row>
    <row r="824" spans="1:7" s="3" customFormat="1" hidden="1" x14ac:dyDescent="0.2">
      <c r="A824" s="3" t="s">
        <v>82</v>
      </c>
      <c r="B824" s="4" t="s">
        <v>705</v>
      </c>
      <c r="C824" s="4" t="s">
        <v>65</v>
      </c>
      <c r="D824" s="4" t="s">
        <v>726</v>
      </c>
      <c r="E824" s="4" t="s">
        <v>706</v>
      </c>
      <c r="F824" s="6">
        <v>3912676.7609999999</v>
      </c>
      <c r="G824" s="4" t="s">
        <v>707</v>
      </c>
    </row>
    <row r="825" spans="1:7" s="3" customFormat="1" hidden="1" x14ac:dyDescent="0.2">
      <c r="A825" s="3" t="s">
        <v>81</v>
      </c>
      <c r="B825" s="4" t="s">
        <v>705</v>
      </c>
      <c r="C825" s="4" t="s">
        <v>65</v>
      </c>
      <c r="D825" s="4" t="s">
        <v>726</v>
      </c>
      <c r="E825" s="4" t="s">
        <v>706</v>
      </c>
      <c r="F825" s="6">
        <v>4155094.8190000001</v>
      </c>
      <c r="G825" s="4" t="s">
        <v>707</v>
      </c>
    </row>
    <row r="826" spans="1:7" s="3" customFormat="1" hidden="1" x14ac:dyDescent="0.2">
      <c r="A826" s="3" t="s">
        <v>80</v>
      </c>
      <c r="B826" s="4" t="s">
        <v>705</v>
      </c>
      <c r="C826" s="4" t="s">
        <v>65</v>
      </c>
      <c r="D826" s="4" t="s">
        <v>726</v>
      </c>
      <c r="E826" s="4" t="s">
        <v>706</v>
      </c>
      <c r="F826" s="6">
        <v>4008775.8859999999</v>
      </c>
      <c r="G826" s="4" t="s">
        <v>139</v>
      </c>
    </row>
    <row r="827" spans="1:7" s="3" customFormat="1" hidden="1" x14ac:dyDescent="0.2">
      <c r="A827" s="3" t="s">
        <v>79</v>
      </c>
      <c r="B827" s="4" t="s">
        <v>705</v>
      </c>
      <c r="C827" s="4" t="s">
        <v>65</v>
      </c>
      <c r="D827" s="4" t="s">
        <v>726</v>
      </c>
      <c r="E827" s="4" t="s">
        <v>706</v>
      </c>
      <c r="F827" s="6">
        <v>3382980.2620000001</v>
      </c>
      <c r="G827" s="4" t="s">
        <v>139</v>
      </c>
    </row>
    <row r="828" spans="1:7" s="3" customFormat="1" hidden="1" x14ac:dyDescent="0.2">
      <c r="A828" s="3" t="s">
        <v>78</v>
      </c>
      <c r="B828" s="4" t="s">
        <v>705</v>
      </c>
      <c r="C828" s="4" t="s">
        <v>65</v>
      </c>
      <c r="D828" s="4" t="s">
        <v>726</v>
      </c>
      <c r="E828" s="4" t="s">
        <v>706</v>
      </c>
      <c r="F828" s="6">
        <v>3210998.0610000002</v>
      </c>
      <c r="G828" s="4" t="s">
        <v>139</v>
      </c>
    </row>
    <row r="829" spans="1:7" s="3" customFormat="1" hidden="1" x14ac:dyDescent="0.2">
      <c r="A829" s="3" t="s">
        <v>77</v>
      </c>
      <c r="B829" s="4" t="s">
        <v>705</v>
      </c>
      <c r="C829" s="4" t="s">
        <v>65</v>
      </c>
      <c r="D829" s="4" t="s">
        <v>726</v>
      </c>
      <c r="E829" s="4" t="s">
        <v>706</v>
      </c>
      <c r="F829" s="6">
        <v>3445879.2560000001</v>
      </c>
      <c r="G829" s="4" t="s">
        <v>139</v>
      </c>
    </row>
    <row r="830" spans="1:7" s="3" customFormat="1" hidden="1" x14ac:dyDescent="0.2">
      <c r="A830" s="3" t="s">
        <v>76</v>
      </c>
      <c r="B830" s="4" t="s">
        <v>705</v>
      </c>
      <c r="C830" s="4" t="s">
        <v>65</v>
      </c>
      <c r="D830" s="4" t="s">
        <v>726</v>
      </c>
      <c r="E830" s="4" t="s">
        <v>706</v>
      </c>
      <c r="F830" s="6">
        <v>3062472.2820000001</v>
      </c>
      <c r="G830" s="4" t="s">
        <v>139</v>
      </c>
    </row>
    <row r="831" spans="1:7" s="3" customFormat="1" hidden="1" x14ac:dyDescent="0.2">
      <c r="A831" s="3" t="s">
        <v>75</v>
      </c>
      <c r="B831" s="4" t="s">
        <v>705</v>
      </c>
      <c r="C831" s="4" t="s">
        <v>65</v>
      </c>
      <c r="D831" s="4" t="s">
        <v>726</v>
      </c>
      <c r="E831" s="4" t="s">
        <v>706</v>
      </c>
      <c r="F831" s="6">
        <v>2904456.523</v>
      </c>
      <c r="G831" s="4" t="s">
        <v>139</v>
      </c>
    </row>
    <row r="832" spans="1:7" s="3" customFormat="1" hidden="1" x14ac:dyDescent="0.2">
      <c r="A832" s="3" t="s">
        <v>74</v>
      </c>
      <c r="B832" s="4" t="s">
        <v>705</v>
      </c>
      <c r="C832" s="4" t="s">
        <v>65</v>
      </c>
      <c r="D832" s="4" t="s">
        <v>726</v>
      </c>
      <c r="E832" s="4" t="s">
        <v>706</v>
      </c>
      <c r="F832" s="6">
        <v>2923273.6090000002</v>
      </c>
      <c r="G832" s="4" t="s">
        <v>139</v>
      </c>
    </row>
    <row r="833" spans="1:7" s="3" customFormat="1" hidden="1" x14ac:dyDescent="0.2">
      <c r="A833" s="3" t="s">
        <v>73</v>
      </c>
      <c r="B833" s="4" t="s">
        <v>705</v>
      </c>
      <c r="C833" s="4" t="s">
        <v>65</v>
      </c>
      <c r="D833" s="4" t="s">
        <v>726</v>
      </c>
      <c r="E833" s="4" t="s">
        <v>706</v>
      </c>
      <c r="F833" s="6">
        <v>3011672.4619999998</v>
      </c>
      <c r="G833" s="4" t="s">
        <v>139</v>
      </c>
    </row>
    <row r="834" spans="1:7" s="3" customFormat="1" hidden="1" x14ac:dyDescent="0.2">
      <c r="A834" s="3" t="s">
        <v>72</v>
      </c>
      <c r="B834" s="4" t="s">
        <v>705</v>
      </c>
      <c r="C834" s="4" t="s">
        <v>65</v>
      </c>
      <c r="D834" s="4" t="s">
        <v>726</v>
      </c>
      <c r="E834" s="4" t="s">
        <v>706</v>
      </c>
      <c r="F834" s="6">
        <v>3012826.69</v>
      </c>
      <c r="G834" s="4" t="s">
        <v>139</v>
      </c>
    </row>
    <row r="835" spans="1:7" s="3" customFormat="1" hidden="1" x14ac:dyDescent="0.2">
      <c r="A835" s="3" t="s">
        <v>71</v>
      </c>
      <c r="B835" s="4" t="s">
        <v>705</v>
      </c>
      <c r="C835" s="4" t="s">
        <v>65</v>
      </c>
      <c r="D835" s="4" t="s">
        <v>726</v>
      </c>
      <c r="E835" s="4" t="s">
        <v>706</v>
      </c>
      <c r="F835" s="6">
        <v>3104862.5210000002</v>
      </c>
      <c r="G835" s="4" t="s">
        <v>139</v>
      </c>
    </row>
    <row r="836" spans="1:7" s="3" customFormat="1" hidden="1" x14ac:dyDescent="0.2">
      <c r="A836" s="3" t="s">
        <v>70</v>
      </c>
      <c r="B836" s="4" t="s">
        <v>705</v>
      </c>
      <c r="C836" s="4" t="s">
        <v>65</v>
      </c>
      <c r="D836" s="4" t="s">
        <v>726</v>
      </c>
      <c r="E836" s="4" t="s">
        <v>706</v>
      </c>
      <c r="F836" s="6">
        <v>3265103.16</v>
      </c>
      <c r="G836" s="4" t="s">
        <v>139</v>
      </c>
    </row>
    <row r="837" spans="1:7" s="3" customFormat="1" hidden="1" x14ac:dyDescent="0.2">
      <c r="A837" s="3" t="s">
        <v>702</v>
      </c>
      <c r="B837" s="4" t="s">
        <v>705</v>
      </c>
      <c r="C837" s="4" t="s">
        <v>65</v>
      </c>
      <c r="D837" s="4" t="s">
        <v>726</v>
      </c>
      <c r="E837" s="4" t="s">
        <v>706</v>
      </c>
      <c r="F837" s="6">
        <v>3379077.4550000001</v>
      </c>
      <c r="G837" s="4" t="s">
        <v>139</v>
      </c>
    </row>
    <row r="838" spans="1:7" s="3" customFormat="1" hidden="1" x14ac:dyDescent="0.2">
      <c r="A838" s="3" t="s">
        <v>731</v>
      </c>
      <c r="B838" s="4" t="s">
        <v>705</v>
      </c>
      <c r="C838" s="4" t="s">
        <v>65</v>
      </c>
      <c r="D838" s="4" t="s">
        <v>726</v>
      </c>
      <c r="E838" s="4" t="s">
        <v>706</v>
      </c>
      <c r="F838" s="6">
        <v>3331271.8470000001</v>
      </c>
      <c r="G838" s="4" t="s">
        <v>139</v>
      </c>
    </row>
    <row r="839" spans="1:7" s="3" customFormat="1" hidden="1" x14ac:dyDescent="0.2">
      <c r="A839" s="3" t="s">
        <v>739</v>
      </c>
      <c r="B839" s="4" t="s">
        <v>705</v>
      </c>
      <c r="C839" s="4" t="s">
        <v>65</v>
      </c>
      <c r="D839" s="4" t="s">
        <v>726</v>
      </c>
      <c r="E839" s="4" t="s">
        <v>706</v>
      </c>
      <c r="F839" s="6">
        <v>3471144.173</v>
      </c>
      <c r="G839" s="4" t="s">
        <v>139</v>
      </c>
    </row>
    <row r="840" spans="1:7" s="3" customFormat="1" hidden="1" x14ac:dyDescent="0.2">
      <c r="A840" s="3" t="s">
        <v>750</v>
      </c>
      <c r="B840" s="4" t="s">
        <v>705</v>
      </c>
      <c r="C840" s="4" t="s">
        <v>65</v>
      </c>
      <c r="D840" s="4" t="s">
        <v>726</v>
      </c>
      <c r="E840" s="4" t="s">
        <v>706</v>
      </c>
      <c r="F840" s="6">
        <v>3397396.7450000001</v>
      </c>
      <c r="G840" s="4" t="s">
        <v>139</v>
      </c>
    </row>
    <row r="841" spans="1:7" s="3" customFormat="1" hidden="1" x14ac:dyDescent="0.2">
      <c r="A841" s="3" t="s">
        <v>754</v>
      </c>
      <c r="B841" s="4" t="s">
        <v>705</v>
      </c>
      <c r="C841" s="4" t="s">
        <v>65</v>
      </c>
      <c r="D841" s="4" t="s">
        <v>726</v>
      </c>
      <c r="E841" s="4" t="s">
        <v>706</v>
      </c>
      <c r="F841" s="6">
        <v>3460203.014</v>
      </c>
      <c r="G841" s="4" t="s">
        <v>707</v>
      </c>
    </row>
    <row r="842" spans="1:7" s="3" customFormat="1" hidden="1" x14ac:dyDescent="0.2">
      <c r="A842" s="3" t="s">
        <v>88</v>
      </c>
      <c r="B842" s="4" t="s">
        <v>705</v>
      </c>
      <c r="C842" s="4" t="s">
        <v>65</v>
      </c>
      <c r="D842" s="4" t="s">
        <v>726</v>
      </c>
      <c r="E842" s="4" t="s">
        <v>708</v>
      </c>
      <c r="F842" s="6">
        <v>7.54</v>
      </c>
      <c r="G842" s="4" t="s">
        <v>707</v>
      </c>
    </row>
    <row r="843" spans="1:7" s="3" customFormat="1" hidden="1" x14ac:dyDescent="0.2">
      <c r="A843" s="3" t="s">
        <v>87</v>
      </c>
      <c r="B843" s="4" t="s">
        <v>705</v>
      </c>
      <c r="C843" s="4" t="s">
        <v>65</v>
      </c>
      <c r="D843" s="4" t="s">
        <v>726</v>
      </c>
      <c r="E843" s="4" t="s">
        <v>708</v>
      </c>
      <c r="F843" s="6">
        <v>7.68</v>
      </c>
      <c r="G843" s="4" t="s">
        <v>707</v>
      </c>
    </row>
    <row r="844" spans="1:7" s="3" customFormat="1" hidden="1" x14ac:dyDescent="0.2">
      <c r="A844" s="3" t="s">
        <v>86</v>
      </c>
      <c r="B844" s="4" t="s">
        <v>705</v>
      </c>
      <c r="C844" s="4" t="s">
        <v>65</v>
      </c>
      <c r="D844" s="4" t="s">
        <v>726</v>
      </c>
      <c r="E844" s="4" t="s">
        <v>708</v>
      </c>
      <c r="F844" s="6">
        <v>7.7210000000000001</v>
      </c>
      <c r="G844" s="4" t="s">
        <v>707</v>
      </c>
    </row>
    <row r="845" spans="1:7" s="3" customFormat="1" hidden="1" x14ac:dyDescent="0.2">
      <c r="A845" s="3" t="s">
        <v>85</v>
      </c>
      <c r="B845" s="4" t="s">
        <v>705</v>
      </c>
      <c r="C845" s="4" t="s">
        <v>65</v>
      </c>
      <c r="D845" s="4" t="s">
        <v>726</v>
      </c>
      <c r="E845" s="4" t="s">
        <v>708</v>
      </c>
      <c r="F845" s="6">
        <v>7.9589999999999996</v>
      </c>
      <c r="G845" s="4" t="s">
        <v>707</v>
      </c>
    </row>
    <row r="846" spans="1:7" s="3" customFormat="1" hidden="1" x14ac:dyDescent="0.2">
      <c r="A846" s="3" t="s">
        <v>84</v>
      </c>
      <c r="B846" s="4" t="s">
        <v>705</v>
      </c>
      <c r="C846" s="4" t="s">
        <v>65</v>
      </c>
      <c r="D846" s="4" t="s">
        <v>726</v>
      </c>
      <c r="E846" s="4" t="s">
        <v>708</v>
      </c>
      <c r="F846" s="6">
        <v>8.1370000000000005</v>
      </c>
      <c r="G846" s="4" t="s">
        <v>707</v>
      </c>
    </row>
    <row r="847" spans="1:7" s="3" customFormat="1" hidden="1" x14ac:dyDescent="0.2">
      <c r="A847" s="3" t="s">
        <v>83</v>
      </c>
      <c r="B847" s="4" t="s">
        <v>705</v>
      </c>
      <c r="C847" s="4" t="s">
        <v>65</v>
      </c>
      <c r="D847" s="4" t="s">
        <v>726</v>
      </c>
      <c r="E847" s="4" t="s">
        <v>708</v>
      </c>
      <c r="F847" s="6">
        <v>8.4489999999999998</v>
      </c>
      <c r="G847" s="4" t="s">
        <v>707</v>
      </c>
    </row>
    <row r="848" spans="1:7" s="3" customFormat="1" hidden="1" x14ac:dyDescent="0.2">
      <c r="A848" s="3" t="s">
        <v>82</v>
      </c>
      <c r="B848" s="4" t="s">
        <v>705</v>
      </c>
      <c r="C848" s="4" t="s">
        <v>65</v>
      </c>
      <c r="D848" s="4" t="s">
        <v>726</v>
      </c>
      <c r="E848" s="4" t="s">
        <v>708</v>
      </c>
      <c r="F848" s="6">
        <v>8.9629999999999992</v>
      </c>
      <c r="G848" s="4" t="s">
        <v>707</v>
      </c>
    </row>
    <row r="849" spans="1:7" s="3" customFormat="1" hidden="1" x14ac:dyDescent="0.2">
      <c r="A849" s="3" t="s">
        <v>81</v>
      </c>
      <c r="B849" s="4" t="s">
        <v>705</v>
      </c>
      <c r="C849" s="4" t="s">
        <v>65</v>
      </c>
      <c r="D849" s="4" t="s">
        <v>726</v>
      </c>
      <c r="E849" s="4" t="s">
        <v>708</v>
      </c>
      <c r="F849" s="6">
        <v>9.4870000000000001</v>
      </c>
      <c r="G849" s="4" t="s">
        <v>707</v>
      </c>
    </row>
    <row r="850" spans="1:7" s="3" customFormat="1" hidden="1" x14ac:dyDescent="0.2">
      <c r="A850" s="3" t="s">
        <v>80</v>
      </c>
      <c r="B850" s="4" t="s">
        <v>705</v>
      </c>
      <c r="C850" s="4" t="s">
        <v>65</v>
      </c>
      <c r="D850" s="4" t="s">
        <v>726</v>
      </c>
      <c r="E850" s="4" t="s">
        <v>708</v>
      </c>
      <c r="F850" s="6">
        <v>9.1240000000000006</v>
      </c>
      <c r="G850" s="4" t="s">
        <v>139</v>
      </c>
    </row>
    <row r="851" spans="1:7" s="3" customFormat="1" hidden="1" x14ac:dyDescent="0.2">
      <c r="A851" s="3" t="s">
        <v>79</v>
      </c>
      <c r="B851" s="4" t="s">
        <v>705</v>
      </c>
      <c r="C851" s="4" t="s">
        <v>65</v>
      </c>
      <c r="D851" s="4" t="s">
        <v>726</v>
      </c>
      <c r="E851" s="4" t="s">
        <v>708</v>
      </c>
      <c r="F851" s="6">
        <v>7.681</v>
      </c>
      <c r="G851" s="4" t="s">
        <v>139</v>
      </c>
    </row>
    <row r="852" spans="1:7" s="3" customFormat="1" hidden="1" x14ac:dyDescent="0.2">
      <c r="A852" s="3" t="s">
        <v>78</v>
      </c>
      <c r="B852" s="4" t="s">
        <v>705</v>
      </c>
      <c r="C852" s="4" t="s">
        <v>65</v>
      </c>
      <c r="D852" s="4" t="s">
        <v>726</v>
      </c>
      <c r="E852" s="4" t="s">
        <v>708</v>
      </c>
      <c r="F852" s="6">
        <v>7.28</v>
      </c>
      <c r="G852" s="4" t="s">
        <v>139</v>
      </c>
    </row>
    <row r="853" spans="1:7" s="3" customFormat="1" hidden="1" x14ac:dyDescent="0.2">
      <c r="A853" s="3" t="s">
        <v>77</v>
      </c>
      <c r="B853" s="4" t="s">
        <v>705</v>
      </c>
      <c r="C853" s="4" t="s">
        <v>65</v>
      </c>
      <c r="D853" s="4" t="s">
        <v>726</v>
      </c>
      <c r="E853" s="4" t="s">
        <v>708</v>
      </c>
      <c r="F853" s="6">
        <v>7.827</v>
      </c>
      <c r="G853" s="4" t="s">
        <v>139</v>
      </c>
    </row>
    <row r="854" spans="1:7" s="3" customFormat="1" hidden="1" x14ac:dyDescent="0.2">
      <c r="A854" s="3" t="s">
        <v>76</v>
      </c>
      <c r="B854" s="4" t="s">
        <v>705</v>
      </c>
      <c r="C854" s="4" t="s">
        <v>65</v>
      </c>
      <c r="D854" s="4" t="s">
        <v>726</v>
      </c>
      <c r="E854" s="4" t="s">
        <v>708</v>
      </c>
      <c r="F854" s="6">
        <v>6.9459999999999997</v>
      </c>
      <c r="G854" s="4" t="s">
        <v>139</v>
      </c>
    </row>
    <row r="855" spans="1:7" s="3" customFormat="1" hidden="1" x14ac:dyDescent="0.2">
      <c r="A855" s="3" t="s">
        <v>75</v>
      </c>
      <c r="B855" s="4" t="s">
        <v>705</v>
      </c>
      <c r="C855" s="4" t="s">
        <v>65</v>
      </c>
      <c r="D855" s="4" t="s">
        <v>726</v>
      </c>
      <c r="E855" s="4" t="s">
        <v>708</v>
      </c>
      <c r="F855" s="6">
        <v>6.5720000000000001</v>
      </c>
      <c r="G855" s="4" t="s">
        <v>139</v>
      </c>
    </row>
    <row r="856" spans="1:7" s="3" customFormat="1" hidden="1" x14ac:dyDescent="0.2">
      <c r="A856" s="3" t="s">
        <v>74</v>
      </c>
      <c r="B856" s="4" t="s">
        <v>705</v>
      </c>
      <c r="C856" s="4" t="s">
        <v>65</v>
      </c>
      <c r="D856" s="4" t="s">
        <v>726</v>
      </c>
      <c r="E856" s="4" t="s">
        <v>708</v>
      </c>
      <c r="F856" s="6">
        <v>6.5949999999999998</v>
      </c>
      <c r="G856" s="4" t="s">
        <v>139</v>
      </c>
    </row>
    <row r="857" spans="1:7" s="3" customFormat="1" hidden="1" x14ac:dyDescent="0.2">
      <c r="A857" s="3" t="s">
        <v>73</v>
      </c>
      <c r="B857" s="4" t="s">
        <v>705</v>
      </c>
      <c r="C857" s="4" t="s">
        <v>65</v>
      </c>
      <c r="D857" s="4" t="s">
        <v>726</v>
      </c>
      <c r="E857" s="4" t="s">
        <v>708</v>
      </c>
      <c r="F857" s="6">
        <v>6.7789999999999999</v>
      </c>
      <c r="G857" s="4" t="s">
        <v>139</v>
      </c>
    </row>
    <row r="858" spans="1:7" s="3" customFormat="1" hidden="1" x14ac:dyDescent="0.2">
      <c r="A858" s="3" t="s">
        <v>72</v>
      </c>
      <c r="B858" s="4" t="s">
        <v>705</v>
      </c>
      <c r="C858" s="4" t="s">
        <v>65</v>
      </c>
      <c r="D858" s="4" t="s">
        <v>726</v>
      </c>
      <c r="E858" s="4" t="s">
        <v>708</v>
      </c>
      <c r="F858" s="6">
        <v>6.7679999999999998</v>
      </c>
      <c r="G858" s="4" t="s">
        <v>139</v>
      </c>
    </row>
    <row r="859" spans="1:7" s="3" customFormat="1" hidden="1" x14ac:dyDescent="0.2">
      <c r="A859" s="3" t="s">
        <v>71</v>
      </c>
      <c r="B859" s="4" t="s">
        <v>705</v>
      </c>
      <c r="C859" s="4" t="s">
        <v>65</v>
      </c>
      <c r="D859" s="4" t="s">
        <v>726</v>
      </c>
      <c r="E859" s="4" t="s">
        <v>708</v>
      </c>
      <c r="F859" s="6">
        <v>6.9640000000000004</v>
      </c>
      <c r="G859" s="4" t="s">
        <v>139</v>
      </c>
    </row>
    <row r="860" spans="1:7" s="3" customFormat="1" hidden="1" x14ac:dyDescent="0.2">
      <c r="A860" s="3" t="s">
        <v>70</v>
      </c>
      <c r="B860" s="4" t="s">
        <v>705</v>
      </c>
      <c r="C860" s="4" t="s">
        <v>65</v>
      </c>
      <c r="D860" s="4" t="s">
        <v>726</v>
      </c>
      <c r="E860" s="4" t="s">
        <v>708</v>
      </c>
      <c r="F860" s="6">
        <v>7.31</v>
      </c>
      <c r="G860" s="4" t="s">
        <v>139</v>
      </c>
    </row>
    <row r="861" spans="1:7" s="3" customFormat="1" hidden="1" x14ac:dyDescent="0.2">
      <c r="A861" s="3" t="s">
        <v>702</v>
      </c>
      <c r="B861" s="4" t="s">
        <v>705</v>
      </c>
      <c r="C861" s="4" t="s">
        <v>65</v>
      </c>
      <c r="D861" s="4" t="s">
        <v>726</v>
      </c>
      <c r="E861" s="4" t="s">
        <v>708</v>
      </c>
      <c r="F861" s="6">
        <v>7.5590000000000002</v>
      </c>
      <c r="G861" s="4" t="s">
        <v>139</v>
      </c>
    </row>
    <row r="862" spans="1:7" s="3" customFormat="1" hidden="1" x14ac:dyDescent="0.2">
      <c r="A862" s="3" t="s">
        <v>731</v>
      </c>
      <c r="B862" s="4" t="s">
        <v>705</v>
      </c>
      <c r="C862" s="4" t="s">
        <v>65</v>
      </c>
      <c r="D862" s="4" t="s">
        <v>726</v>
      </c>
      <c r="E862" s="4" t="s">
        <v>708</v>
      </c>
      <c r="F862" s="6">
        <v>7.4530000000000003</v>
      </c>
      <c r="G862" s="4" t="s">
        <v>139</v>
      </c>
    </row>
    <row r="863" spans="1:7" s="3" customFormat="1" hidden="1" x14ac:dyDescent="0.2">
      <c r="A863" s="3" t="s">
        <v>739</v>
      </c>
      <c r="B863" s="4" t="s">
        <v>705</v>
      </c>
      <c r="C863" s="4" t="s">
        <v>65</v>
      </c>
      <c r="D863" s="4" t="s">
        <v>726</v>
      </c>
      <c r="E863" s="4" t="s">
        <v>708</v>
      </c>
      <c r="F863" s="6">
        <v>7.7779999999999996</v>
      </c>
      <c r="G863" s="4" t="s">
        <v>139</v>
      </c>
    </row>
    <row r="864" spans="1:7" s="3" customFormat="1" hidden="1" x14ac:dyDescent="0.2">
      <c r="A864" s="3" t="s">
        <v>750</v>
      </c>
      <c r="B864" s="4" t="s">
        <v>705</v>
      </c>
      <c r="C864" s="4" t="s">
        <v>65</v>
      </c>
      <c r="D864" s="4" t="s">
        <v>726</v>
      </c>
      <c r="E864" s="4" t="s">
        <v>708</v>
      </c>
      <c r="F864" s="6">
        <v>7.5940000000000003</v>
      </c>
      <c r="G864" s="4" t="s">
        <v>139</v>
      </c>
    </row>
    <row r="865" spans="1:7" s="3" customFormat="1" hidden="1" x14ac:dyDescent="0.2">
      <c r="A865" s="3" t="s">
        <v>754</v>
      </c>
      <c r="B865" s="4" t="s">
        <v>705</v>
      </c>
      <c r="C865" s="4" t="s">
        <v>65</v>
      </c>
      <c r="D865" s="4" t="s">
        <v>726</v>
      </c>
      <c r="E865" s="4" t="s">
        <v>708</v>
      </c>
      <c r="F865" s="6">
        <v>7.7110000000000003</v>
      </c>
      <c r="G865" s="4" t="s">
        <v>707</v>
      </c>
    </row>
    <row r="866" spans="1:7" s="3" customFormat="1" hidden="1" x14ac:dyDescent="0.2">
      <c r="A866" s="3" t="s">
        <v>88</v>
      </c>
      <c r="B866" s="4" t="s">
        <v>705</v>
      </c>
      <c r="C866" s="4" t="s">
        <v>64</v>
      </c>
      <c r="D866" s="4" t="s">
        <v>726</v>
      </c>
      <c r="E866" s="4" t="s">
        <v>706</v>
      </c>
      <c r="F866" s="6">
        <v>1751476.567</v>
      </c>
      <c r="G866" s="4" t="s">
        <v>707</v>
      </c>
    </row>
    <row r="867" spans="1:7" s="3" customFormat="1" hidden="1" x14ac:dyDescent="0.2">
      <c r="A867" s="3" t="s">
        <v>87</v>
      </c>
      <c r="B867" s="4" t="s">
        <v>705</v>
      </c>
      <c r="C867" s="4" t="s">
        <v>64</v>
      </c>
      <c r="D867" s="4" t="s">
        <v>726</v>
      </c>
      <c r="E867" s="4" t="s">
        <v>706</v>
      </c>
      <c r="F867" s="6">
        <v>1747891.304</v>
      </c>
      <c r="G867" s="4" t="s">
        <v>707</v>
      </c>
    </row>
    <row r="868" spans="1:7" s="3" customFormat="1" hidden="1" x14ac:dyDescent="0.2">
      <c r="A868" s="3" t="s">
        <v>86</v>
      </c>
      <c r="B868" s="4" t="s">
        <v>705</v>
      </c>
      <c r="C868" s="4" t="s">
        <v>64</v>
      </c>
      <c r="D868" s="4" t="s">
        <v>726</v>
      </c>
      <c r="E868" s="4" t="s">
        <v>706</v>
      </c>
      <c r="F868" s="6">
        <v>1800678.8489999999</v>
      </c>
      <c r="G868" s="4" t="s">
        <v>707</v>
      </c>
    </row>
    <row r="869" spans="1:7" s="3" customFormat="1" hidden="1" x14ac:dyDescent="0.2">
      <c r="A869" s="3" t="s">
        <v>85</v>
      </c>
      <c r="B869" s="4" t="s">
        <v>705</v>
      </c>
      <c r="C869" s="4" t="s">
        <v>64</v>
      </c>
      <c r="D869" s="4" t="s">
        <v>726</v>
      </c>
      <c r="E869" s="4" t="s">
        <v>706</v>
      </c>
      <c r="F869" s="6">
        <v>1856232.4639999999</v>
      </c>
      <c r="G869" s="4" t="s">
        <v>707</v>
      </c>
    </row>
    <row r="870" spans="1:7" s="3" customFormat="1" hidden="1" x14ac:dyDescent="0.2">
      <c r="A870" s="3" t="s">
        <v>84</v>
      </c>
      <c r="B870" s="4" t="s">
        <v>705</v>
      </c>
      <c r="C870" s="4" t="s">
        <v>64</v>
      </c>
      <c r="D870" s="4" t="s">
        <v>726</v>
      </c>
      <c r="E870" s="4" t="s">
        <v>706</v>
      </c>
      <c r="F870" s="6">
        <v>1871090.003</v>
      </c>
      <c r="G870" s="4" t="s">
        <v>707</v>
      </c>
    </row>
    <row r="871" spans="1:7" s="3" customFormat="1" hidden="1" x14ac:dyDescent="0.2">
      <c r="A871" s="3" t="s">
        <v>83</v>
      </c>
      <c r="B871" s="4" t="s">
        <v>705</v>
      </c>
      <c r="C871" s="4" t="s">
        <v>64</v>
      </c>
      <c r="D871" s="4" t="s">
        <v>726</v>
      </c>
      <c r="E871" s="4" t="s">
        <v>706</v>
      </c>
      <c r="F871" s="6">
        <v>1870042.068</v>
      </c>
      <c r="G871" s="4" t="s">
        <v>707</v>
      </c>
    </row>
    <row r="872" spans="1:7" s="3" customFormat="1" hidden="1" x14ac:dyDescent="0.2">
      <c r="A872" s="3" t="s">
        <v>82</v>
      </c>
      <c r="B872" s="4" t="s">
        <v>705</v>
      </c>
      <c r="C872" s="4" t="s">
        <v>64</v>
      </c>
      <c r="D872" s="4" t="s">
        <v>726</v>
      </c>
      <c r="E872" s="4" t="s">
        <v>706</v>
      </c>
      <c r="F872" s="6">
        <v>1893041.0330000001</v>
      </c>
      <c r="G872" s="4" t="s">
        <v>707</v>
      </c>
    </row>
    <row r="873" spans="1:7" s="3" customFormat="1" hidden="1" x14ac:dyDescent="0.2">
      <c r="A873" s="3" t="s">
        <v>81</v>
      </c>
      <c r="B873" s="4" t="s">
        <v>705</v>
      </c>
      <c r="C873" s="4" t="s">
        <v>64</v>
      </c>
      <c r="D873" s="4" t="s">
        <v>726</v>
      </c>
      <c r="E873" s="4" t="s">
        <v>706</v>
      </c>
      <c r="F873" s="6">
        <v>1868852.4480000001</v>
      </c>
      <c r="G873" s="4" t="s">
        <v>707</v>
      </c>
    </row>
    <row r="874" spans="1:7" s="3" customFormat="1" hidden="1" x14ac:dyDescent="0.2">
      <c r="A874" s="3" t="s">
        <v>80</v>
      </c>
      <c r="B874" s="4" t="s">
        <v>705</v>
      </c>
      <c r="C874" s="4" t="s">
        <v>64</v>
      </c>
      <c r="D874" s="4" t="s">
        <v>726</v>
      </c>
      <c r="E874" s="4" t="s">
        <v>706</v>
      </c>
      <c r="F874" s="6">
        <v>1859816.66</v>
      </c>
      <c r="G874" s="4" t="s">
        <v>139</v>
      </c>
    </row>
    <row r="875" spans="1:7" s="3" customFormat="1" hidden="1" x14ac:dyDescent="0.2">
      <c r="A875" s="3" t="s">
        <v>79</v>
      </c>
      <c r="B875" s="4" t="s">
        <v>705</v>
      </c>
      <c r="C875" s="4" t="s">
        <v>64</v>
      </c>
      <c r="D875" s="4" t="s">
        <v>726</v>
      </c>
      <c r="E875" s="4" t="s">
        <v>706</v>
      </c>
      <c r="F875" s="6">
        <v>1729997.206</v>
      </c>
      <c r="G875" s="4" t="s">
        <v>139</v>
      </c>
    </row>
    <row r="876" spans="1:7" s="3" customFormat="1" hidden="1" x14ac:dyDescent="0.2">
      <c r="A876" s="3" t="s">
        <v>78</v>
      </c>
      <c r="B876" s="4" t="s">
        <v>705</v>
      </c>
      <c r="C876" s="4" t="s">
        <v>64</v>
      </c>
      <c r="D876" s="4" t="s">
        <v>726</v>
      </c>
      <c r="E876" s="4" t="s">
        <v>706</v>
      </c>
      <c r="F876" s="6">
        <v>1748092.439</v>
      </c>
      <c r="G876" s="4" t="s">
        <v>139</v>
      </c>
    </row>
    <row r="877" spans="1:7" s="3" customFormat="1" hidden="1" x14ac:dyDescent="0.2">
      <c r="A877" s="3" t="s">
        <v>77</v>
      </c>
      <c r="B877" s="4" t="s">
        <v>705</v>
      </c>
      <c r="C877" s="4" t="s">
        <v>64</v>
      </c>
      <c r="D877" s="4" t="s">
        <v>726</v>
      </c>
      <c r="E877" s="4" t="s">
        <v>706</v>
      </c>
      <c r="F877" s="6">
        <v>1768387.33</v>
      </c>
      <c r="G877" s="4" t="s">
        <v>139</v>
      </c>
    </row>
    <row r="878" spans="1:7" s="3" customFormat="1" hidden="1" x14ac:dyDescent="0.2">
      <c r="A878" s="3" t="s">
        <v>76</v>
      </c>
      <c r="B878" s="4" t="s">
        <v>705</v>
      </c>
      <c r="C878" s="4" t="s">
        <v>64</v>
      </c>
      <c r="D878" s="4" t="s">
        <v>726</v>
      </c>
      <c r="E878" s="4" t="s">
        <v>706</v>
      </c>
      <c r="F878" s="6">
        <v>1759628.673</v>
      </c>
      <c r="G878" s="4" t="s">
        <v>139</v>
      </c>
    </row>
    <row r="879" spans="1:7" s="3" customFormat="1" hidden="1" x14ac:dyDescent="0.2">
      <c r="A879" s="3" t="s">
        <v>75</v>
      </c>
      <c r="B879" s="4" t="s">
        <v>705</v>
      </c>
      <c r="C879" s="4" t="s">
        <v>64</v>
      </c>
      <c r="D879" s="4" t="s">
        <v>726</v>
      </c>
      <c r="E879" s="4" t="s">
        <v>706</v>
      </c>
      <c r="F879" s="6">
        <v>1699748.6740000001</v>
      </c>
      <c r="G879" s="4" t="s">
        <v>139</v>
      </c>
    </row>
    <row r="880" spans="1:7" s="3" customFormat="1" hidden="1" x14ac:dyDescent="0.2">
      <c r="A880" s="3" t="s">
        <v>74</v>
      </c>
      <c r="B880" s="4" t="s">
        <v>705</v>
      </c>
      <c r="C880" s="4" t="s">
        <v>64</v>
      </c>
      <c r="D880" s="4" t="s">
        <v>726</v>
      </c>
      <c r="E880" s="4" t="s">
        <v>706</v>
      </c>
      <c r="F880" s="6">
        <v>1659181.7709999999</v>
      </c>
      <c r="G880" s="4" t="s">
        <v>707</v>
      </c>
    </row>
    <row r="881" spans="1:7" s="3" customFormat="1" hidden="1" x14ac:dyDescent="0.2">
      <c r="A881" s="3" t="s">
        <v>73</v>
      </c>
      <c r="B881" s="4" t="s">
        <v>705</v>
      </c>
      <c r="C881" s="4" t="s">
        <v>64</v>
      </c>
      <c r="D881" s="4" t="s">
        <v>726</v>
      </c>
      <c r="E881" s="4" t="s">
        <v>706</v>
      </c>
      <c r="F881" s="6">
        <v>1693636.848</v>
      </c>
      <c r="G881" s="4" t="s">
        <v>707</v>
      </c>
    </row>
    <row r="882" spans="1:7" s="3" customFormat="1" hidden="1" x14ac:dyDescent="0.2">
      <c r="A882" s="3" t="s">
        <v>72</v>
      </c>
      <c r="B882" s="4" t="s">
        <v>705</v>
      </c>
      <c r="C882" s="4" t="s">
        <v>64</v>
      </c>
      <c r="D882" s="4" t="s">
        <v>726</v>
      </c>
      <c r="E882" s="4" t="s">
        <v>706</v>
      </c>
      <c r="F882" s="6">
        <v>1657779.0360000001</v>
      </c>
      <c r="G882" s="4" t="s">
        <v>707</v>
      </c>
    </row>
    <row r="883" spans="1:7" s="3" customFormat="1" hidden="1" x14ac:dyDescent="0.2">
      <c r="A883" s="3" t="s">
        <v>71</v>
      </c>
      <c r="B883" s="4" t="s">
        <v>705</v>
      </c>
      <c r="C883" s="4" t="s">
        <v>64</v>
      </c>
      <c r="D883" s="4" t="s">
        <v>726</v>
      </c>
      <c r="E883" s="4" t="s">
        <v>706</v>
      </c>
      <c r="F883" s="6">
        <v>1676912.236</v>
      </c>
      <c r="G883" s="4" t="s">
        <v>139</v>
      </c>
    </row>
    <row r="884" spans="1:7" s="3" customFormat="1" hidden="1" x14ac:dyDescent="0.2">
      <c r="A884" s="3" t="s">
        <v>70</v>
      </c>
      <c r="B884" s="4" t="s">
        <v>705</v>
      </c>
      <c r="C884" s="4" t="s">
        <v>64</v>
      </c>
      <c r="D884" s="4" t="s">
        <v>726</v>
      </c>
      <c r="E884" s="4" t="s">
        <v>706</v>
      </c>
      <c r="F884" s="6">
        <v>1655022.534</v>
      </c>
      <c r="G884" s="4" t="s">
        <v>139</v>
      </c>
    </row>
    <row r="885" spans="1:7" s="3" customFormat="1" hidden="1" x14ac:dyDescent="0.2">
      <c r="A885" s="3" t="s">
        <v>702</v>
      </c>
      <c r="B885" s="4" t="s">
        <v>705</v>
      </c>
      <c r="C885" s="4" t="s">
        <v>64</v>
      </c>
      <c r="D885" s="4" t="s">
        <v>726</v>
      </c>
      <c r="E885" s="4" t="s">
        <v>706</v>
      </c>
      <c r="F885" s="6">
        <v>1536629.6640000001</v>
      </c>
      <c r="G885" s="4" t="s">
        <v>139</v>
      </c>
    </row>
    <row r="886" spans="1:7" s="3" customFormat="1" hidden="1" x14ac:dyDescent="0.2">
      <c r="A886" s="3" t="s">
        <v>731</v>
      </c>
      <c r="B886" s="4" t="s">
        <v>705</v>
      </c>
      <c r="C886" s="4" t="s">
        <v>64</v>
      </c>
      <c r="D886" s="4" t="s">
        <v>726</v>
      </c>
      <c r="E886" s="4" t="s">
        <v>706</v>
      </c>
      <c r="F886" s="6">
        <v>1324378.915</v>
      </c>
      <c r="G886" s="4" t="s">
        <v>139</v>
      </c>
    </row>
    <row r="887" spans="1:7" s="3" customFormat="1" hidden="1" x14ac:dyDescent="0.2">
      <c r="A887" s="3" t="s">
        <v>739</v>
      </c>
      <c r="B887" s="4" t="s">
        <v>705</v>
      </c>
      <c r="C887" s="4" t="s">
        <v>64</v>
      </c>
      <c r="D887" s="4" t="s">
        <v>726</v>
      </c>
      <c r="E887" s="4" t="s">
        <v>706</v>
      </c>
      <c r="F887" s="6">
        <v>1395811.487</v>
      </c>
      <c r="G887" s="4" t="s">
        <v>139</v>
      </c>
    </row>
    <row r="888" spans="1:7" s="3" customFormat="1" hidden="1" x14ac:dyDescent="0.2">
      <c r="A888" s="3" t="s">
        <v>750</v>
      </c>
      <c r="B888" s="4" t="s">
        <v>705</v>
      </c>
      <c r="C888" s="4" t="s">
        <v>64</v>
      </c>
      <c r="D888" s="4" t="s">
        <v>726</v>
      </c>
      <c r="E888" s="4" t="s">
        <v>706</v>
      </c>
      <c r="F888" s="6">
        <v>1462026.202</v>
      </c>
      <c r="G888" s="4" t="s">
        <v>139</v>
      </c>
    </row>
    <row r="889" spans="1:7" s="3" customFormat="1" hidden="1" x14ac:dyDescent="0.2">
      <c r="A889" s="3" t="s">
        <v>754</v>
      </c>
      <c r="B889" s="4" t="s">
        <v>705</v>
      </c>
      <c r="C889" s="4" t="s">
        <v>64</v>
      </c>
      <c r="D889" s="4" t="s">
        <v>726</v>
      </c>
      <c r="E889" s="4" t="s">
        <v>706</v>
      </c>
      <c r="F889" s="6">
        <v>1283652.575</v>
      </c>
      <c r="G889" s="4" t="s">
        <v>707</v>
      </c>
    </row>
    <row r="890" spans="1:7" s="3" customFormat="1" hidden="1" x14ac:dyDescent="0.2">
      <c r="A890" s="3" t="s">
        <v>88</v>
      </c>
      <c r="B890" s="4" t="s">
        <v>705</v>
      </c>
      <c r="C890" s="4" t="s">
        <v>64</v>
      </c>
      <c r="D890" s="4" t="s">
        <v>726</v>
      </c>
      <c r="E890" s="4" t="s">
        <v>708</v>
      </c>
      <c r="F890" s="6">
        <v>4.0830000000000002</v>
      </c>
      <c r="G890" s="4" t="s">
        <v>707</v>
      </c>
    </row>
    <row r="891" spans="1:7" s="3" customFormat="1" hidden="1" x14ac:dyDescent="0.2">
      <c r="A891" s="3" t="s">
        <v>87</v>
      </c>
      <c r="B891" s="4" t="s">
        <v>705</v>
      </c>
      <c r="C891" s="4" t="s">
        <v>64</v>
      </c>
      <c r="D891" s="4" t="s">
        <v>726</v>
      </c>
      <c r="E891" s="4" t="s">
        <v>708</v>
      </c>
      <c r="F891" s="6">
        <v>4.07</v>
      </c>
      <c r="G891" s="4" t="s">
        <v>707</v>
      </c>
    </row>
    <row r="892" spans="1:7" s="3" customFormat="1" hidden="1" x14ac:dyDescent="0.2">
      <c r="A892" s="3" t="s">
        <v>86</v>
      </c>
      <c r="B892" s="4" t="s">
        <v>705</v>
      </c>
      <c r="C892" s="4" t="s">
        <v>64</v>
      </c>
      <c r="D892" s="4" t="s">
        <v>726</v>
      </c>
      <c r="E892" s="4" t="s">
        <v>708</v>
      </c>
      <c r="F892" s="6">
        <v>4.1829999999999998</v>
      </c>
      <c r="G892" s="4" t="s">
        <v>707</v>
      </c>
    </row>
    <row r="893" spans="1:7" s="3" customFormat="1" hidden="1" x14ac:dyDescent="0.2">
      <c r="A893" s="3" t="s">
        <v>85</v>
      </c>
      <c r="B893" s="4" t="s">
        <v>705</v>
      </c>
      <c r="C893" s="4" t="s">
        <v>64</v>
      </c>
      <c r="D893" s="4" t="s">
        <v>726</v>
      </c>
      <c r="E893" s="4" t="s">
        <v>708</v>
      </c>
      <c r="F893" s="6">
        <v>4.2969999999999997</v>
      </c>
      <c r="G893" s="4" t="s">
        <v>707</v>
      </c>
    </row>
    <row r="894" spans="1:7" s="3" customFormat="1" hidden="1" x14ac:dyDescent="0.2">
      <c r="A894" s="3" t="s">
        <v>84</v>
      </c>
      <c r="B894" s="4" t="s">
        <v>705</v>
      </c>
      <c r="C894" s="4" t="s">
        <v>64</v>
      </c>
      <c r="D894" s="4" t="s">
        <v>726</v>
      </c>
      <c r="E894" s="4" t="s">
        <v>708</v>
      </c>
      <c r="F894" s="6">
        <v>4.3150000000000004</v>
      </c>
      <c r="G894" s="4" t="s">
        <v>707</v>
      </c>
    </row>
    <row r="895" spans="1:7" s="3" customFormat="1" hidden="1" x14ac:dyDescent="0.2">
      <c r="A895" s="3" t="s">
        <v>83</v>
      </c>
      <c r="B895" s="4" t="s">
        <v>705</v>
      </c>
      <c r="C895" s="4" t="s">
        <v>64</v>
      </c>
      <c r="D895" s="4" t="s">
        <v>726</v>
      </c>
      <c r="E895" s="4" t="s">
        <v>708</v>
      </c>
      <c r="F895" s="6">
        <v>4.298</v>
      </c>
      <c r="G895" s="4" t="s">
        <v>707</v>
      </c>
    </row>
    <row r="896" spans="1:7" s="3" customFormat="1" hidden="1" x14ac:dyDescent="0.2">
      <c r="A896" s="3" t="s">
        <v>82</v>
      </c>
      <c r="B896" s="4" t="s">
        <v>705</v>
      </c>
      <c r="C896" s="4" t="s">
        <v>64</v>
      </c>
      <c r="D896" s="4" t="s">
        <v>726</v>
      </c>
      <c r="E896" s="4" t="s">
        <v>708</v>
      </c>
      <c r="F896" s="6">
        <v>4.3369999999999997</v>
      </c>
      <c r="G896" s="4" t="s">
        <v>707</v>
      </c>
    </row>
    <row r="897" spans="1:7" s="3" customFormat="1" hidden="1" x14ac:dyDescent="0.2">
      <c r="A897" s="3" t="s">
        <v>81</v>
      </c>
      <c r="B897" s="4" t="s">
        <v>705</v>
      </c>
      <c r="C897" s="4" t="s">
        <v>64</v>
      </c>
      <c r="D897" s="4" t="s">
        <v>726</v>
      </c>
      <c r="E897" s="4" t="s">
        <v>708</v>
      </c>
      <c r="F897" s="6">
        <v>4.2670000000000003</v>
      </c>
      <c r="G897" s="4" t="s">
        <v>707</v>
      </c>
    </row>
    <row r="898" spans="1:7" s="3" customFormat="1" hidden="1" x14ac:dyDescent="0.2">
      <c r="A898" s="3" t="s">
        <v>80</v>
      </c>
      <c r="B898" s="4" t="s">
        <v>705</v>
      </c>
      <c r="C898" s="4" t="s">
        <v>64</v>
      </c>
      <c r="D898" s="4" t="s">
        <v>726</v>
      </c>
      <c r="E898" s="4" t="s">
        <v>708</v>
      </c>
      <c r="F898" s="6">
        <v>4.2329999999999997</v>
      </c>
      <c r="G898" s="4" t="s">
        <v>139</v>
      </c>
    </row>
    <row r="899" spans="1:7" s="3" customFormat="1" hidden="1" x14ac:dyDescent="0.2">
      <c r="A899" s="3" t="s">
        <v>79</v>
      </c>
      <c r="B899" s="4" t="s">
        <v>705</v>
      </c>
      <c r="C899" s="4" t="s">
        <v>64</v>
      </c>
      <c r="D899" s="4" t="s">
        <v>726</v>
      </c>
      <c r="E899" s="4" t="s">
        <v>708</v>
      </c>
      <c r="F899" s="6">
        <v>3.9279999999999999</v>
      </c>
      <c r="G899" s="4" t="s">
        <v>139</v>
      </c>
    </row>
    <row r="900" spans="1:7" s="3" customFormat="1" hidden="1" x14ac:dyDescent="0.2">
      <c r="A900" s="3" t="s">
        <v>78</v>
      </c>
      <c r="B900" s="4" t="s">
        <v>705</v>
      </c>
      <c r="C900" s="4" t="s">
        <v>64</v>
      </c>
      <c r="D900" s="4" t="s">
        <v>726</v>
      </c>
      <c r="E900" s="4" t="s">
        <v>708</v>
      </c>
      <c r="F900" s="6">
        <v>3.964</v>
      </c>
      <c r="G900" s="4" t="s">
        <v>139</v>
      </c>
    </row>
    <row r="901" spans="1:7" s="3" customFormat="1" hidden="1" x14ac:dyDescent="0.2">
      <c r="A901" s="3" t="s">
        <v>77</v>
      </c>
      <c r="B901" s="4" t="s">
        <v>705</v>
      </c>
      <c r="C901" s="4" t="s">
        <v>64</v>
      </c>
      <c r="D901" s="4" t="s">
        <v>726</v>
      </c>
      <c r="E901" s="4" t="s">
        <v>708</v>
      </c>
      <c r="F901" s="6">
        <v>4.0170000000000003</v>
      </c>
      <c r="G901" s="4" t="s">
        <v>139</v>
      </c>
    </row>
    <row r="902" spans="1:7" s="3" customFormat="1" hidden="1" x14ac:dyDescent="0.2">
      <c r="A902" s="3" t="s">
        <v>76</v>
      </c>
      <c r="B902" s="4" t="s">
        <v>705</v>
      </c>
      <c r="C902" s="4" t="s">
        <v>64</v>
      </c>
      <c r="D902" s="4" t="s">
        <v>726</v>
      </c>
      <c r="E902" s="4" t="s">
        <v>708</v>
      </c>
      <c r="F902" s="6">
        <v>3.9910000000000001</v>
      </c>
      <c r="G902" s="4" t="s">
        <v>139</v>
      </c>
    </row>
    <row r="903" spans="1:7" s="3" customFormat="1" hidden="1" x14ac:dyDescent="0.2">
      <c r="A903" s="3" t="s">
        <v>75</v>
      </c>
      <c r="B903" s="4" t="s">
        <v>705</v>
      </c>
      <c r="C903" s="4" t="s">
        <v>64</v>
      </c>
      <c r="D903" s="4" t="s">
        <v>726</v>
      </c>
      <c r="E903" s="4" t="s">
        <v>708</v>
      </c>
      <c r="F903" s="6">
        <v>3.8460000000000001</v>
      </c>
      <c r="G903" s="4" t="s">
        <v>139</v>
      </c>
    </row>
    <row r="904" spans="1:7" s="3" customFormat="1" hidden="1" x14ac:dyDescent="0.2">
      <c r="A904" s="3" t="s">
        <v>74</v>
      </c>
      <c r="B904" s="4" t="s">
        <v>705</v>
      </c>
      <c r="C904" s="4" t="s">
        <v>64</v>
      </c>
      <c r="D904" s="4" t="s">
        <v>726</v>
      </c>
      <c r="E904" s="4" t="s">
        <v>708</v>
      </c>
      <c r="F904" s="6">
        <v>3.7429999999999999</v>
      </c>
      <c r="G904" s="4" t="s">
        <v>707</v>
      </c>
    </row>
    <row r="905" spans="1:7" s="3" customFormat="1" hidden="1" x14ac:dyDescent="0.2">
      <c r="A905" s="3" t="s">
        <v>73</v>
      </c>
      <c r="B905" s="4" t="s">
        <v>705</v>
      </c>
      <c r="C905" s="4" t="s">
        <v>64</v>
      </c>
      <c r="D905" s="4" t="s">
        <v>726</v>
      </c>
      <c r="E905" s="4" t="s">
        <v>708</v>
      </c>
      <c r="F905" s="6">
        <v>3.8119999999999998</v>
      </c>
      <c r="G905" s="4" t="s">
        <v>707</v>
      </c>
    </row>
    <row r="906" spans="1:7" s="3" customFormat="1" hidden="1" x14ac:dyDescent="0.2">
      <c r="A906" s="3" t="s">
        <v>72</v>
      </c>
      <c r="B906" s="4" t="s">
        <v>705</v>
      </c>
      <c r="C906" s="4" t="s">
        <v>64</v>
      </c>
      <c r="D906" s="4" t="s">
        <v>726</v>
      </c>
      <c r="E906" s="4" t="s">
        <v>708</v>
      </c>
      <c r="F906" s="6">
        <v>3.7240000000000002</v>
      </c>
      <c r="G906" s="4" t="s">
        <v>707</v>
      </c>
    </row>
    <row r="907" spans="1:7" s="3" customFormat="1" hidden="1" x14ac:dyDescent="0.2">
      <c r="A907" s="3" t="s">
        <v>71</v>
      </c>
      <c r="B907" s="4" t="s">
        <v>705</v>
      </c>
      <c r="C907" s="4" t="s">
        <v>64</v>
      </c>
      <c r="D907" s="4" t="s">
        <v>726</v>
      </c>
      <c r="E907" s="4" t="s">
        <v>708</v>
      </c>
      <c r="F907" s="6">
        <v>3.7610000000000001</v>
      </c>
      <c r="G907" s="4" t="s">
        <v>139</v>
      </c>
    </row>
    <row r="908" spans="1:7" s="3" customFormat="1" hidden="1" x14ac:dyDescent="0.2">
      <c r="A908" s="3" t="s">
        <v>70</v>
      </c>
      <c r="B908" s="4" t="s">
        <v>705</v>
      </c>
      <c r="C908" s="4" t="s">
        <v>64</v>
      </c>
      <c r="D908" s="4" t="s">
        <v>726</v>
      </c>
      <c r="E908" s="4" t="s">
        <v>708</v>
      </c>
      <c r="F908" s="6">
        <v>3.7050000000000001</v>
      </c>
      <c r="G908" s="4" t="s">
        <v>139</v>
      </c>
    </row>
    <row r="909" spans="1:7" s="3" customFormat="1" hidden="1" x14ac:dyDescent="0.2">
      <c r="A909" s="3" t="s">
        <v>702</v>
      </c>
      <c r="B909" s="4" t="s">
        <v>705</v>
      </c>
      <c r="C909" s="4" t="s">
        <v>64</v>
      </c>
      <c r="D909" s="4" t="s">
        <v>726</v>
      </c>
      <c r="E909" s="4" t="s">
        <v>708</v>
      </c>
      <c r="F909" s="6">
        <v>3.4380000000000002</v>
      </c>
      <c r="G909" s="4" t="s">
        <v>139</v>
      </c>
    </row>
    <row r="910" spans="1:7" s="3" customFormat="1" hidden="1" x14ac:dyDescent="0.2">
      <c r="A910" s="3" t="s">
        <v>731</v>
      </c>
      <c r="B910" s="4" t="s">
        <v>705</v>
      </c>
      <c r="C910" s="4" t="s">
        <v>64</v>
      </c>
      <c r="D910" s="4" t="s">
        <v>726</v>
      </c>
      <c r="E910" s="4" t="s">
        <v>708</v>
      </c>
      <c r="F910" s="6">
        <v>2.9630000000000001</v>
      </c>
      <c r="G910" s="4" t="s">
        <v>139</v>
      </c>
    </row>
    <row r="911" spans="1:7" s="3" customFormat="1" hidden="1" x14ac:dyDescent="0.2">
      <c r="A911" s="3" t="s">
        <v>739</v>
      </c>
      <c r="B911" s="4" t="s">
        <v>705</v>
      </c>
      <c r="C911" s="4" t="s">
        <v>64</v>
      </c>
      <c r="D911" s="4" t="s">
        <v>726</v>
      </c>
      <c r="E911" s="4" t="s">
        <v>708</v>
      </c>
      <c r="F911" s="6">
        <v>3.1280000000000001</v>
      </c>
      <c r="G911" s="4" t="s">
        <v>139</v>
      </c>
    </row>
    <row r="912" spans="1:7" s="3" customFormat="1" hidden="1" x14ac:dyDescent="0.2">
      <c r="A912" s="3" t="s">
        <v>750</v>
      </c>
      <c r="B912" s="4" t="s">
        <v>705</v>
      </c>
      <c r="C912" s="4" t="s">
        <v>64</v>
      </c>
      <c r="D912" s="4" t="s">
        <v>726</v>
      </c>
      <c r="E912" s="4" t="s">
        <v>708</v>
      </c>
      <c r="F912" s="6">
        <v>3.2679999999999998</v>
      </c>
      <c r="G912" s="4" t="s">
        <v>139</v>
      </c>
    </row>
    <row r="913" spans="1:7" s="3" customFormat="1" hidden="1" x14ac:dyDescent="0.2">
      <c r="A913" s="3" t="s">
        <v>754</v>
      </c>
      <c r="B913" s="4" t="s">
        <v>705</v>
      </c>
      <c r="C913" s="4" t="s">
        <v>64</v>
      </c>
      <c r="D913" s="4" t="s">
        <v>726</v>
      </c>
      <c r="E913" s="4" t="s">
        <v>708</v>
      </c>
      <c r="F913" s="6">
        <v>2.86</v>
      </c>
      <c r="G913" s="4" t="s">
        <v>707</v>
      </c>
    </row>
    <row r="914" spans="1:7" s="3" customFormat="1" hidden="1" x14ac:dyDescent="0.2">
      <c r="A914" s="3" t="s">
        <v>88</v>
      </c>
      <c r="B914" s="4" t="s">
        <v>705</v>
      </c>
      <c r="C914" s="4" t="s">
        <v>62</v>
      </c>
      <c r="D914" s="4" t="s">
        <v>726</v>
      </c>
      <c r="E914" s="4" t="s">
        <v>706</v>
      </c>
      <c r="F914" s="6">
        <v>32972</v>
      </c>
      <c r="G914" s="4" t="s">
        <v>707</v>
      </c>
    </row>
    <row r="915" spans="1:7" s="3" customFormat="1" hidden="1" x14ac:dyDescent="0.2">
      <c r="A915" s="3" t="s">
        <v>87</v>
      </c>
      <c r="B915" s="4" t="s">
        <v>705</v>
      </c>
      <c r="C915" s="4" t="s">
        <v>62</v>
      </c>
      <c r="D915" s="4" t="s">
        <v>726</v>
      </c>
      <c r="E915" s="4" t="s">
        <v>706</v>
      </c>
      <c r="F915" s="6">
        <v>31235</v>
      </c>
      <c r="G915" s="4" t="s">
        <v>707</v>
      </c>
    </row>
    <row r="916" spans="1:7" s="3" customFormat="1" hidden="1" x14ac:dyDescent="0.2">
      <c r="A916" s="3" t="s">
        <v>86</v>
      </c>
      <c r="B916" s="4" t="s">
        <v>705</v>
      </c>
      <c r="C916" s="4" t="s">
        <v>62</v>
      </c>
      <c r="D916" s="4" t="s">
        <v>726</v>
      </c>
      <c r="E916" s="4" t="s">
        <v>706</v>
      </c>
      <c r="F916" s="6">
        <v>36382</v>
      </c>
      <c r="G916" s="4" t="s">
        <v>707</v>
      </c>
    </row>
    <row r="917" spans="1:7" s="3" customFormat="1" hidden="1" x14ac:dyDescent="0.2">
      <c r="A917" s="3" t="s">
        <v>85</v>
      </c>
      <c r="B917" s="4" t="s">
        <v>705</v>
      </c>
      <c r="C917" s="4" t="s">
        <v>62</v>
      </c>
      <c r="D917" s="4" t="s">
        <v>726</v>
      </c>
      <c r="E917" s="4" t="s">
        <v>706</v>
      </c>
      <c r="F917" s="6">
        <v>41114</v>
      </c>
      <c r="G917" s="4" t="s">
        <v>707</v>
      </c>
    </row>
    <row r="918" spans="1:7" s="3" customFormat="1" hidden="1" x14ac:dyDescent="0.2">
      <c r="A918" s="3" t="s">
        <v>84</v>
      </c>
      <c r="B918" s="4" t="s">
        <v>705</v>
      </c>
      <c r="C918" s="4" t="s">
        <v>62</v>
      </c>
      <c r="D918" s="4" t="s">
        <v>726</v>
      </c>
      <c r="E918" s="4" t="s">
        <v>706</v>
      </c>
      <c r="F918" s="6">
        <v>48703.680999999997</v>
      </c>
      <c r="G918" s="4" t="s">
        <v>139</v>
      </c>
    </row>
    <row r="919" spans="1:7" s="3" customFormat="1" hidden="1" x14ac:dyDescent="0.2">
      <c r="A919" s="3" t="s">
        <v>83</v>
      </c>
      <c r="B919" s="4" t="s">
        <v>705</v>
      </c>
      <c r="C919" s="4" t="s">
        <v>62</v>
      </c>
      <c r="D919" s="4" t="s">
        <v>726</v>
      </c>
      <c r="E919" s="4" t="s">
        <v>706</v>
      </c>
      <c r="F919" s="6">
        <v>42450.415999999997</v>
      </c>
      <c r="G919" s="4" t="s">
        <v>139</v>
      </c>
    </row>
    <row r="920" spans="1:7" s="3" customFormat="1" hidden="1" x14ac:dyDescent="0.2">
      <c r="A920" s="3" t="s">
        <v>82</v>
      </c>
      <c r="B920" s="4" t="s">
        <v>705</v>
      </c>
      <c r="C920" s="4" t="s">
        <v>62</v>
      </c>
      <c r="D920" s="4" t="s">
        <v>726</v>
      </c>
      <c r="E920" s="4" t="s">
        <v>706</v>
      </c>
      <c r="F920" s="6">
        <v>43503.798000000003</v>
      </c>
      <c r="G920" s="4" t="s">
        <v>139</v>
      </c>
    </row>
    <row r="921" spans="1:7" s="3" customFormat="1" hidden="1" x14ac:dyDescent="0.2">
      <c r="A921" s="3" t="s">
        <v>81</v>
      </c>
      <c r="B921" s="4" t="s">
        <v>705</v>
      </c>
      <c r="C921" s="4" t="s">
        <v>62</v>
      </c>
      <c r="D921" s="4" t="s">
        <v>726</v>
      </c>
      <c r="E921" s="4" t="s">
        <v>706</v>
      </c>
      <c r="F921" s="6">
        <v>48266.171000000002</v>
      </c>
      <c r="G921" s="4" t="s">
        <v>139</v>
      </c>
    </row>
    <row r="922" spans="1:7" s="3" customFormat="1" hidden="1" x14ac:dyDescent="0.2">
      <c r="A922" s="3" t="s">
        <v>80</v>
      </c>
      <c r="B922" s="4" t="s">
        <v>705</v>
      </c>
      <c r="C922" s="4" t="s">
        <v>62</v>
      </c>
      <c r="D922" s="4" t="s">
        <v>726</v>
      </c>
      <c r="E922" s="4" t="s">
        <v>706</v>
      </c>
      <c r="F922" s="6">
        <v>50253.885000000002</v>
      </c>
      <c r="G922" s="4" t="s">
        <v>139</v>
      </c>
    </row>
    <row r="923" spans="1:7" s="3" customFormat="1" hidden="1" x14ac:dyDescent="0.2">
      <c r="A923" s="3" t="s">
        <v>79</v>
      </c>
      <c r="B923" s="4" t="s">
        <v>705</v>
      </c>
      <c r="C923" s="4" t="s">
        <v>62</v>
      </c>
      <c r="D923" s="4" t="s">
        <v>726</v>
      </c>
      <c r="E923" s="4" t="s">
        <v>706</v>
      </c>
      <c r="F923" s="6">
        <v>43479.106</v>
      </c>
      <c r="G923" s="4" t="s">
        <v>139</v>
      </c>
    </row>
    <row r="924" spans="1:7" s="3" customFormat="1" hidden="1" x14ac:dyDescent="0.2">
      <c r="A924" s="3" t="s">
        <v>78</v>
      </c>
      <c r="B924" s="4" t="s">
        <v>705</v>
      </c>
      <c r="C924" s="4" t="s">
        <v>62</v>
      </c>
      <c r="D924" s="4" t="s">
        <v>726</v>
      </c>
      <c r="E924" s="4" t="s">
        <v>706</v>
      </c>
      <c r="F924" s="6">
        <v>48286.548999999999</v>
      </c>
      <c r="G924" s="4" t="s">
        <v>139</v>
      </c>
    </row>
    <row r="925" spans="1:7" s="3" customFormat="1" hidden="1" x14ac:dyDescent="0.2">
      <c r="A925" s="3" t="s">
        <v>77</v>
      </c>
      <c r="B925" s="4" t="s">
        <v>705</v>
      </c>
      <c r="C925" s="4" t="s">
        <v>62</v>
      </c>
      <c r="D925" s="4" t="s">
        <v>726</v>
      </c>
      <c r="E925" s="4" t="s">
        <v>706</v>
      </c>
      <c r="F925" s="6">
        <v>49659.506999999998</v>
      </c>
      <c r="G925" s="4" t="s">
        <v>139</v>
      </c>
    </row>
    <row r="926" spans="1:7" s="3" customFormat="1" hidden="1" x14ac:dyDescent="0.2">
      <c r="A926" s="3" t="s">
        <v>76</v>
      </c>
      <c r="B926" s="4" t="s">
        <v>705</v>
      </c>
      <c r="C926" s="4" t="s">
        <v>62</v>
      </c>
      <c r="D926" s="4" t="s">
        <v>726</v>
      </c>
      <c r="E926" s="4" t="s">
        <v>706</v>
      </c>
      <c r="F926" s="6">
        <v>46565.036</v>
      </c>
      <c r="G926" s="4" t="s">
        <v>139</v>
      </c>
    </row>
    <row r="927" spans="1:7" s="3" customFormat="1" hidden="1" x14ac:dyDescent="0.2">
      <c r="A927" s="3" t="s">
        <v>75</v>
      </c>
      <c r="B927" s="4" t="s">
        <v>705</v>
      </c>
      <c r="C927" s="4" t="s">
        <v>62</v>
      </c>
      <c r="D927" s="4" t="s">
        <v>726</v>
      </c>
      <c r="E927" s="4" t="s">
        <v>706</v>
      </c>
      <c r="F927" s="6">
        <v>51631.224000000002</v>
      </c>
      <c r="G927" s="4" t="s">
        <v>139</v>
      </c>
    </row>
    <row r="928" spans="1:7" s="3" customFormat="1" hidden="1" x14ac:dyDescent="0.2">
      <c r="A928" s="3" t="s">
        <v>74</v>
      </c>
      <c r="B928" s="4" t="s">
        <v>705</v>
      </c>
      <c r="C928" s="4" t="s">
        <v>62</v>
      </c>
      <c r="D928" s="4" t="s">
        <v>726</v>
      </c>
      <c r="E928" s="4" t="s">
        <v>706</v>
      </c>
      <c r="F928" s="6">
        <v>52853.277000000002</v>
      </c>
      <c r="G928" s="4" t="s">
        <v>139</v>
      </c>
    </row>
    <row r="929" spans="1:7" s="3" customFormat="1" hidden="1" x14ac:dyDescent="0.2">
      <c r="A929" s="3" t="s">
        <v>73</v>
      </c>
      <c r="B929" s="4" t="s">
        <v>705</v>
      </c>
      <c r="C929" s="4" t="s">
        <v>62</v>
      </c>
      <c r="D929" s="4" t="s">
        <v>726</v>
      </c>
      <c r="E929" s="4" t="s">
        <v>706</v>
      </c>
      <c r="F929" s="6">
        <v>52844.006000000001</v>
      </c>
      <c r="G929" s="4" t="s">
        <v>139</v>
      </c>
    </row>
    <row r="930" spans="1:7" s="3" customFormat="1" hidden="1" x14ac:dyDescent="0.2">
      <c r="A930" s="3" t="s">
        <v>72</v>
      </c>
      <c r="B930" s="4" t="s">
        <v>705</v>
      </c>
      <c r="C930" s="4" t="s">
        <v>62</v>
      </c>
      <c r="D930" s="4" t="s">
        <v>726</v>
      </c>
      <c r="E930" s="4" t="s">
        <v>706</v>
      </c>
      <c r="F930" s="6">
        <v>55539.411999999997</v>
      </c>
      <c r="G930" s="4" t="s">
        <v>139</v>
      </c>
    </row>
    <row r="931" spans="1:7" s="3" customFormat="1" hidden="1" x14ac:dyDescent="0.2">
      <c r="A931" s="3" t="s">
        <v>71</v>
      </c>
      <c r="B931" s="4" t="s">
        <v>705</v>
      </c>
      <c r="C931" s="4" t="s">
        <v>62</v>
      </c>
      <c r="D931" s="4" t="s">
        <v>726</v>
      </c>
      <c r="E931" s="4" t="s">
        <v>706</v>
      </c>
      <c r="F931" s="6">
        <v>59872.447999999997</v>
      </c>
      <c r="G931" s="4" t="s">
        <v>139</v>
      </c>
    </row>
    <row r="932" spans="1:7" s="3" customFormat="1" hidden="1" x14ac:dyDescent="0.2">
      <c r="A932" s="3" t="s">
        <v>70</v>
      </c>
      <c r="B932" s="4" t="s">
        <v>705</v>
      </c>
      <c r="C932" s="4" t="s">
        <v>62</v>
      </c>
      <c r="D932" s="4" t="s">
        <v>726</v>
      </c>
      <c r="E932" s="4" t="s">
        <v>706</v>
      </c>
      <c r="F932" s="6">
        <v>66559.285000000003</v>
      </c>
      <c r="G932" s="4" t="s">
        <v>139</v>
      </c>
    </row>
    <row r="933" spans="1:7" s="3" customFormat="1" hidden="1" x14ac:dyDescent="0.2">
      <c r="A933" s="3" t="s">
        <v>702</v>
      </c>
      <c r="B933" s="4" t="s">
        <v>705</v>
      </c>
      <c r="C933" s="4" t="s">
        <v>62</v>
      </c>
      <c r="D933" s="4" t="s">
        <v>726</v>
      </c>
      <c r="E933" s="4" t="s">
        <v>706</v>
      </c>
      <c r="F933" s="6">
        <v>73338.909</v>
      </c>
      <c r="G933" s="4" t="s">
        <v>139</v>
      </c>
    </row>
    <row r="934" spans="1:7" s="3" customFormat="1" hidden="1" x14ac:dyDescent="0.2">
      <c r="A934" s="3" t="s">
        <v>731</v>
      </c>
      <c r="B934" s="4" t="s">
        <v>705</v>
      </c>
      <c r="C934" s="4" t="s">
        <v>62</v>
      </c>
      <c r="D934" s="4" t="s">
        <v>726</v>
      </c>
      <c r="E934" s="4" t="s">
        <v>706</v>
      </c>
      <c r="F934" s="6">
        <v>68683.61</v>
      </c>
      <c r="G934" s="4" t="s">
        <v>139</v>
      </c>
    </row>
    <row r="935" spans="1:7" s="3" customFormat="1" hidden="1" x14ac:dyDescent="0.2">
      <c r="A935" s="3" t="s">
        <v>739</v>
      </c>
      <c r="B935" s="4" t="s">
        <v>705</v>
      </c>
      <c r="C935" s="4" t="s">
        <v>62</v>
      </c>
      <c r="D935" s="4" t="s">
        <v>726</v>
      </c>
      <c r="E935" s="4" t="s">
        <v>706</v>
      </c>
      <c r="F935" s="6">
        <v>72300.012000000002</v>
      </c>
      <c r="G935" s="4" t="s">
        <v>139</v>
      </c>
    </row>
    <row r="936" spans="1:7" s="3" customFormat="1" hidden="1" x14ac:dyDescent="0.2">
      <c r="A936" s="3" t="s">
        <v>750</v>
      </c>
      <c r="B936" s="4" t="s">
        <v>705</v>
      </c>
      <c r="C936" s="4" t="s">
        <v>62</v>
      </c>
      <c r="D936" s="4" t="s">
        <v>726</v>
      </c>
      <c r="E936" s="4" t="s">
        <v>706</v>
      </c>
      <c r="F936" s="6">
        <v>85479.267999999996</v>
      </c>
      <c r="G936" s="4" t="s">
        <v>139</v>
      </c>
    </row>
    <row r="937" spans="1:7" s="3" customFormat="1" hidden="1" x14ac:dyDescent="0.2">
      <c r="A937" s="3" t="s">
        <v>754</v>
      </c>
      <c r="B937" s="4" t="s">
        <v>705</v>
      </c>
      <c r="C937" s="4" t="s">
        <v>62</v>
      </c>
      <c r="D937" s="4" t="s">
        <v>726</v>
      </c>
      <c r="E937" s="4" t="s">
        <v>706</v>
      </c>
      <c r="F937" s="6">
        <v>79640.914000000004</v>
      </c>
      <c r="G937" s="4" t="s">
        <v>139</v>
      </c>
    </row>
    <row r="938" spans="1:7" s="3" customFormat="1" hidden="1" x14ac:dyDescent="0.2">
      <c r="A938" s="3" t="s">
        <v>88</v>
      </c>
      <c r="B938" s="4" t="s">
        <v>705</v>
      </c>
      <c r="C938" s="4" t="s">
        <v>62</v>
      </c>
      <c r="D938" s="4" t="s">
        <v>726</v>
      </c>
      <c r="E938" s="4" t="s">
        <v>708</v>
      </c>
      <c r="F938" s="6">
        <v>7.6999999999999999E-2</v>
      </c>
      <c r="G938" s="4" t="s">
        <v>707</v>
      </c>
    </row>
    <row r="939" spans="1:7" s="3" customFormat="1" hidden="1" x14ac:dyDescent="0.2">
      <c r="A939" s="3" t="s">
        <v>87</v>
      </c>
      <c r="B939" s="4" t="s">
        <v>705</v>
      </c>
      <c r="C939" s="4" t="s">
        <v>62</v>
      </c>
      <c r="D939" s="4" t="s">
        <v>726</v>
      </c>
      <c r="E939" s="4" t="s">
        <v>708</v>
      </c>
      <c r="F939" s="6">
        <v>7.2999999999999995E-2</v>
      </c>
      <c r="G939" s="4" t="s">
        <v>707</v>
      </c>
    </row>
    <row r="940" spans="1:7" s="3" customFormat="1" hidden="1" x14ac:dyDescent="0.2">
      <c r="A940" s="3" t="s">
        <v>86</v>
      </c>
      <c r="B940" s="4" t="s">
        <v>705</v>
      </c>
      <c r="C940" s="4" t="s">
        <v>62</v>
      </c>
      <c r="D940" s="4" t="s">
        <v>726</v>
      </c>
      <c r="E940" s="4" t="s">
        <v>708</v>
      </c>
      <c r="F940" s="6">
        <v>8.5000000000000006E-2</v>
      </c>
      <c r="G940" s="4" t="s">
        <v>707</v>
      </c>
    </row>
    <row r="941" spans="1:7" s="3" customFormat="1" hidden="1" x14ac:dyDescent="0.2">
      <c r="A941" s="3" t="s">
        <v>85</v>
      </c>
      <c r="B941" s="4" t="s">
        <v>705</v>
      </c>
      <c r="C941" s="4" t="s">
        <v>62</v>
      </c>
      <c r="D941" s="4" t="s">
        <v>726</v>
      </c>
      <c r="E941" s="4" t="s">
        <v>708</v>
      </c>
      <c r="F941" s="6">
        <v>9.5000000000000001E-2</v>
      </c>
      <c r="G941" s="4" t="s">
        <v>707</v>
      </c>
    </row>
    <row r="942" spans="1:7" s="3" customFormat="1" hidden="1" x14ac:dyDescent="0.2">
      <c r="A942" s="3" t="s">
        <v>84</v>
      </c>
      <c r="B942" s="4" t="s">
        <v>705</v>
      </c>
      <c r="C942" s="4" t="s">
        <v>62</v>
      </c>
      <c r="D942" s="4" t="s">
        <v>726</v>
      </c>
      <c r="E942" s="4" t="s">
        <v>708</v>
      </c>
      <c r="F942" s="6">
        <v>0.112</v>
      </c>
      <c r="G942" s="4" t="s">
        <v>139</v>
      </c>
    </row>
    <row r="943" spans="1:7" s="3" customFormat="1" hidden="1" x14ac:dyDescent="0.2">
      <c r="A943" s="3" t="s">
        <v>83</v>
      </c>
      <c r="B943" s="4" t="s">
        <v>705</v>
      </c>
      <c r="C943" s="4" t="s">
        <v>62</v>
      </c>
      <c r="D943" s="4" t="s">
        <v>726</v>
      </c>
      <c r="E943" s="4" t="s">
        <v>708</v>
      </c>
      <c r="F943" s="6">
        <v>9.8000000000000004E-2</v>
      </c>
      <c r="G943" s="4" t="s">
        <v>139</v>
      </c>
    </row>
    <row r="944" spans="1:7" s="3" customFormat="1" hidden="1" x14ac:dyDescent="0.2">
      <c r="A944" s="3" t="s">
        <v>82</v>
      </c>
      <c r="B944" s="4" t="s">
        <v>705</v>
      </c>
      <c r="C944" s="4" t="s">
        <v>62</v>
      </c>
      <c r="D944" s="4" t="s">
        <v>726</v>
      </c>
      <c r="E944" s="4" t="s">
        <v>708</v>
      </c>
      <c r="F944" s="6">
        <v>0.1</v>
      </c>
      <c r="G944" s="4" t="s">
        <v>139</v>
      </c>
    </row>
    <row r="945" spans="1:7" s="3" customFormat="1" hidden="1" x14ac:dyDescent="0.2">
      <c r="A945" s="3" t="s">
        <v>81</v>
      </c>
      <c r="B945" s="4" t="s">
        <v>705</v>
      </c>
      <c r="C945" s="4" t="s">
        <v>62</v>
      </c>
      <c r="D945" s="4" t="s">
        <v>726</v>
      </c>
      <c r="E945" s="4" t="s">
        <v>708</v>
      </c>
      <c r="F945" s="6">
        <v>0.11</v>
      </c>
      <c r="G945" s="4" t="s">
        <v>139</v>
      </c>
    </row>
    <row r="946" spans="1:7" s="3" customFormat="1" hidden="1" x14ac:dyDescent="0.2">
      <c r="A946" s="3" t="s">
        <v>80</v>
      </c>
      <c r="B946" s="4" t="s">
        <v>705</v>
      </c>
      <c r="C946" s="4" t="s">
        <v>62</v>
      </c>
      <c r="D946" s="4" t="s">
        <v>726</v>
      </c>
      <c r="E946" s="4" t="s">
        <v>708</v>
      </c>
      <c r="F946" s="6">
        <v>0.114</v>
      </c>
      <c r="G946" s="4" t="s">
        <v>139</v>
      </c>
    </row>
    <row r="947" spans="1:7" s="3" customFormat="1" hidden="1" x14ac:dyDescent="0.2">
      <c r="A947" s="3" t="s">
        <v>79</v>
      </c>
      <c r="B947" s="4" t="s">
        <v>705</v>
      </c>
      <c r="C947" s="4" t="s">
        <v>62</v>
      </c>
      <c r="D947" s="4" t="s">
        <v>726</v>
      </c>
      <c r="E947" s="4" t="s">
        <v>708</v>
      </c>
      <c r="F947" s="6">
        <v>9.9000000000000005E-2</v>
      </c>
      <c r="G947" s="4" t="s">
        <v>139</v>
      </c>
    </row>
    <row r="948" spans="1:7" s="3" customFormat="1" hidden="1" x14ac:dyDescent="0.2">
      <c r="A948" s="3" t="s">
        <v>78</v>
      </c>
      <c r="B948" s="4" t="s">
        <v>705</v>
      </c>
      <c r="C948" s="4" t="s">
        <v>62</v>
      </c>
      <c r="D948" s="4" t="s">
        <v>726</v>
      </c>
      <c r="E948" s="4" t="s">
        <v>708</v>
      </c>
      <c r="F948" s="6">
        <v>0.109</v>
      </c>
      <c r="G948" s="4" t="s">
        <v>139</v>
      </c>
    </row>
    <row r="949" spans="1:7" s="3" customFormat="1" hidden="1" x14ac:dyDescent="0.2">
      <c r="A949" s="3" t="s">
        <v>77</v>
      </c>
      <c r="B949" s="4" t="s">
        <v>705</v>
      </c>
      <c r="C949" s="4" t="s">
        <v>62</v>
      </c>
      <c r="D949" s="4" t="s">
        <v>726</v>
      </c>
      <c r="E949" s="4" t="s">
        <v>708</v>
      </c>
      <c r="F949" s="6">
        <v>0.113</v>
      </c>
      <c r="G949" s="4" t="s">
        <v>139</v>
      </c>
    </row>
    <row r="950" spans="1:7" s="3" customFormat="1" hidden="1" x14ac:dyDescent="0.2">
      <c r="A950" s="3" t="s">
        <v>76</v>
      </c>
      <c r="B950" s="4" t="s">
        <v>705</v>
      </c>
      <c r="C950" s="4" t="s">
        <v>62</v>
      </c>
      <c r="D950" s="4" t="s">
        <v>726</v>
      </c>
      <c r="E950" s="4" t="s">
        <v>708</v>
      </c>
      <c r="F950" s="6">
        <v>0.106</v>
      </c>
      <c r="G950" s="4" t="s">
        <v>139</v>
      </c>
    </row>
    <row r="951" spans="1:7" s="3" customFormat="1" hidden="1" x14ac:dyDescent="0.2">
      <c r="A951" s="3" t="s">
        <v>75</v>
      </c>
      <c r="B951" s="4" t="s">
        <v>705</v>
      </c>
      <c r="C951" s="4" t="s">
        <v>62</v>
      </c>
      <c r="D951" s="4" t="s">
        <v>726</v>
      </c>
      <c r="E951" s="4" t="s">
        <v>708</v>
      </c>
      <c r="F951" s="6">
        <v>0.11700000000000001</v>
      </c>
      <c r="G951" s="4" t="s">
        <v>139</v>
      </c>
    </row>
    <row r="952" spans="1:7" s="3" customFormat="1" hidden="1" x14ac:dyDescent="0.2">
      <c r="A952" s="3" t="s">
        <v>74</v>
      </c>
      <c r="B952" s="4" t="s">
        <v>705</v>
      </c>
      <c r="C952" s="4" t="s">
        <v>62</v>
      </c>
      <c r="D952" s="4" t="s">
        <v>726</v>
      </c>
      <c r="E952" s="4" t="s">
        <v>708</v>
      </c>
      <c r="F952" s="6">
        <v>0.11899999999999999</v>
      </c>
      <c r="G952" s="4" t="s">
        <v>139</v>
      </c>
    </row>
    <row r="953" spans="1:7" s="3" customFormat="1" hidden="1" x14ac:dyDescent="0.2">
      <c r="A953" s="3" t="s">
        <v>73</v>
      </c>
      <c r="B953" s="4" t="s">
        <v>705</v>
      </c>
      <c r="C953" s="4" t="s">
        <v>62</v>
      </c>
      <c r="D953" s="4" t="s">
        <v>726</v>
      </c>
      <c r="E953" s="4" t="s">
        <v>708</v>
      </c>
      <c r="F953" s="6">
        <v>0.11899999999999999</v>
      </c>
      <c r="G953" s="4" t="s">
        <v>139</v>
      </c>
    </row>
    <row r="954" spans="1:7" s="3" customFormat="1" hidden="1" x14ac:dyDescent="0.2">
      <c r="A954" s="3" t="s">
        <v>72</v>
      </c>
      <c r="B954" s="4" t="s">
        <v>705</v>
      </c>
      <c r="C954" s="4" t="s">
        <v>62</v>
      </c>
      <c r="D954" s="4" t="s">
        <v>726</v>
      </c>
      <c r="E954" s="4" t="s">
        <v>708</v>
      </c>
      <c r="F954" s="6">
        <v>0.125</v>
      </c>
      <c r="G954" s="4" t="s">
        <v>139</v>
      </c>
    </row>
    <row r="955" spans="1:7" s="3" customFormat="1" hidden="1" x14ac:dyDescent="0.2">
      <c r="A955" s="3" t="s">
        <v>71</v>
      </c>
      <c r="B955" s="4" t="s">
        <v>705</v>
      </c>
      <c r="C955" s="4" t="s">
        <v>62</v>
      </c>
      <c r="D955" s="4" t="s">
        <v>726</v>
      </c>
      <c r="E955" s="4" t="s">
        <v>708</v>
      </c>
      <c r="F955" s="6">
        <v>0.13400000000000001</v>
      </c>
      <c r="G955" s="4" t="s">
        <v>139</v>
      </c>
    </row>
    <row r="956" spans="1:7" s="3" customFormat="1" hidden="1" x14ac:dyDescent="0.2">
      <c r="A956" s="3" t="s">
        <v>70</v>
      </c>
      <c r="B956" s="4" t="s">
        <v>705</v>
      </c>
      <c r="C956" s="4" t="s">
        <v>62</v>
      </c>
      <c r="D956" s="4" t="s">
        <v>726</v>
      </c>
      <c r="E956" s="4" t="s">
        <v>708</v>
      </c>
      <c r="F956" s="6">
        <v>0.14899999999999999</v>
      </c>
      <c r="G956" s="4" t="s">
        <v>139</v>
      </c>
    </row>
    <row r="957" spans="1:7" s="3" customFormat="1" hidden="1" x14ac:dyDescent="0.2">
      <c r="A957" s="3" t="s">
        <v>702</v>
      </c>
      <c r="B957" s="4" t="s">
        <v>705</v>
      </c>
      <c r="C957" s="4" t="s">
        <v>62</v>
      </c>
      <c r="D957" s="4" t="s">
        <v>726</v>
      </c>
      <c r="E957" s="4" t="s">
        <v>708</v>
      </c>
      <c r="F957" s="6">
        <v>0.16400000000000001</v>
      </c>
      <c r="G957" s="4" t="s">
        <v>139</v>
      </c>
    </row>
    <row r="958" spans="1:7" s="3" customFormat="1" hidden="1" x14ac:dyDescent="0.2">
      <c r="A958" s="3" t="s">
        <v>731</v>
      </c>
      <c r="B958" s="4" t="s">
        <v>705</v>
      </c>
      <c r="C958" s="4" t="s">
        <v>62</v>
      </c>
      <c r="D958" s="4" t="s">
        <v>726</v>
      </c>
      <c r="E958" s="4" t="s">
        <v>708</v>
      </c>
      <c r="F958" s="6">
        <v>0.154</v>
      </c>
      <c r="G958" s="4" t="s">
        <v>139</v>
      </c>
    </row>
    <row r="959" spans="1:7" s="3" customFormat="1" hidden="1" x14ac:dyDescent="0.2">
      <c r="A959" s="3" t="s">
        <v>739</v>
      </c>
      <c r="B959" s="4" t="s">
        <v>705</v>
      </c>
      <c r="C959" s="4" t="s">
        <v>62</v>
      </c>
      <c r="D959" s="4" t="s">
        <v>726</v>
      </c>
      <c r="E959" s="4" t="s">
        <v>708</v>
      </c>
      <c r="F959" s="6">
        <v>0.16200000000000001</v>
      </c>
      <c r="G959" s="4" t="s">
        <v>139</v>
      </c>
    </row>
    <row r="960" spans="1:7" s="3" customFormat="1" hidden="1" x14ac:dyDescent="0.2">
      <c r="A960" s="3" t="s">
        <v>750</v>
      </c>
      <c r="B960" s="4" t="s">
        <v>705</v>
      </c>
      <c r="C960" s="4" t="s">
        <v>62</v>
      </c>
      <c r="D960" s="4" t="s">
        <v>726</v>
      </c>
      <c r="E960" s="4" t="s">
        <v>708</v>
      </c>
      <c r="F960" s="6">
        <v>0.191</v>
      </c>
      <c r="G960" s="4" t="s">
        <v>139</v>
      </c>
    </row>
    <row r="961" spans="1:7" s="3" customFormat="1" hidden="1" x14ac:dyDescent="0.2">
      <c r="A961" s="3" t="s">
        <v>754</v>
      </c>
      <c r="B961" s="4" t="s">
        <v>705</v>
      </c>
      <c r="C961" s="4" t="s">
        <v>62</v>
      </c>
      <c r="D961" s="4" t="s">
        <v>726</v>
      </c>
      <c r="E961" s="4" t="s">
        <v>708</v>
      </c>
      <c r="F961" s="6">
        <v>0.17699999999999999</v>
      </c>
      <c r="G961" s="4" t="s">
        <v>139</v>
      </c>
    </row>
    <row r="962" spans="1:7" s="3" customFormat="1" hidden="1" x14ac:dyDescent="0.2">
      <c r="A962" s="3" t="s">
        <v>88</v>
      </c>
      <c r="B962" s="4" t="s">
        <v>705</v>
      </c>
      <c r="C962" s="4" t="s">
        <v>55</v>
      </c>
      <c r="D962" s="4" t="s">
        <v>726</v>
      </c>
      <c r="E962" s="4" t="s">
        <v>706</v>
      </c>
      <c r="F962" s="6">
        <v>9.7000000000000003E-2</v>
      </c>
      <c r="G962" s="4" t="s">
        <v>139</v>
      </c>
    </row>
    <row r="963" spans="1:7" s="3" customFormat="1" hidden="1" x14ac:dyDescent="0.2">
      <c r="A963" s="3" t="s">
        <v>87</v>
      </c>
      <c r="B963" s="4" t="s">
        <v>705</v>
      </c>
      <c r="C963" s="4" t="s">
        <v>55</v>
      </c>
      <c r="D963" s="4" t="s">
        <v>726</v>
      </c>
      <c r="E963" s="4" t="s">
        <v>706</v>
      </c>
      <c r="F963" s="6">
        <v>0.28000000000000003</v>
      </c>
      <c r="G963" s="4" t="s">
        <v>139</v>
      </c>
    </row>
    <row r="964" spans="1:7" s="3" customFormat="1" hidden="1" x14ac:dyDescent="0.2">
      <c r="A964" s="3" t="s">
        <v>86</v>
      </c>
      <c r="B964" s="4" t="s">
        <v>705</v>
      </c>
      <c r="C964" s="4" t="s">
        <v>55</v>
      </c>
      <c r="D964" s="4" t="s">
        <v>726</v>
      </c>
      <c r="E964" s="4" t="s">
        <v>706</v>
      </c>
      <c r="F964" s="6">
        <v>71.367999999999995</v>
      </c>
      <c r="G964" s="4" t="s">
        <v>139</v>
      </c>
    </row>
    <row r="965" spans="1:7" s="3" customFormat="1" hidden="1" x14ac:dyDescent="0.2">
      <c r="A965" s="3" t="s">
        <v>85</v>
      </c>
      <c r="B965" s="4" t="s">
        <v>705</v>
      </c>
      <c r="C965" s="4" t="s">
        <v>55</v>
      </c>
      <c r="D965" s="4" t="s">
        <v>726</v>
      </c>
      <c r="E965" s="4" t="s">
        <v>706</v>
      </c>
      <c r="F965" s="6">
        <v>132.672</v>
      </c>
      <c r="G965" s="4" t="s">
        <v>139</v>
      </c>
    </row>
    <row r="966" spans="1:7" s="3" customFormat="1" hidden="1" x14ac:dyDescent="0.2">
      <c r="A966" s="3" t="s">
        <v>84</v>
      </c>
      <c r="B966" s="4" t="s">
        <v>705</v>
      </c>
      <c r="C966" s="4" t="s">
        <v>55</v>
      </c>
      <c r="D966" s="4" t="s">
        <v>726</v>
      </c>
      <c r="E966" s="4" t="s">
        <v>706</v>
      </c>
      <c r="F966" s="6">
        <v>137.31899999999999</v>
      </c>
      <c r="G966" s="4" t="s">
        <v>139</v>
      </c>
    </row>
    <row r="967" spans="1:7" s="3" customFormat="1" hidden="1" x14ac:dyDescent="0.2">
      <c r="A967" s="3" t="s">
        <v>83</v>
      </c>
      <c r="B967" s="4" t="s">
        <v>705</v>
      </c>
      <c r="C967" s="4" t="s">
        <v>55</v>
      </c>
      <c r="D967" s="4" t="s">
        <v>726</v>
      </c>
      <c r="E967" s="4" t="s">
        <v>706</v>
      </c>
      <c r="F967" s="6">
        <v>155.40700000000001</v>
      </c>
      <c r="G967" s="4" t="s">
        <v>139</v>
      </c>
    </row>
    <row r="968" spans="1:7" s="3" customFormat="1" hidden="1" x14ac:dyDescent="0.2">
      <c r="A968" s="3" t="s">
        <v>82</v>
      </c>
      <c r="B968" s="4" t="s">
        <v>705</v>
      </c>
      <c r="C968" s="4" t="s">
        <v>55</v>
      </c>
      <c r="D968" s="4" t="s">
        <v>726</v>
      </c>
      <c r="E968" s="4" t="s">
        <v>706</v>
      </c>
      <c r="F968" s="6">
        <v>161.36099999999999</v>
      </c>
      <c r="G968" s="4" t="s">
        <v>139</v>
      </c>
    </row>
    <row r="969" spans="1:7" s="3" customFormat="1" hidden="1" x14ac:dyDescent="0.2">
      <c r="A969" s="3" t="s">
        <v>81</v>
      </c>
      <c r="B969" s="4" t="s">
        <v>705</v>
      </c>
      <c r="C969" s="4" t="s">
        <v>55</v>
      </c>
      <c r="D969" s="4" t="s">
        <v>726</v>
      </c>
      <c r="E969" s="4" t="s">
        <v>706</v>
      </c>
      <c r="F969" s="6">
        <v>116.11799999999999</v>
      </c>
      <c r="G969" s="4" t="s">
        <v>139</v>
      </c>
    </row>
    <row r="970" spans="1:7" s="3" customFormat="1" hidden="1" x14ac:dyDescent="0.2">
      <c r="A970" s="3" t="s">
        <v>80</v>
      </c>
      <c r="B970" s="4" t="s">
        <v>705</v>
      </c>
      <c r="C970" s="4" t="s">
        <v>55</v>
      </c>
      <c r="D970" s="4" t="s">
        <v>726</v>
      </c>
      <c r="E970" s="4" t="s">
        <v>706</v>
      </c>
      <c r="F970" s="6">
        <v>162.011</v>
      </c>
      <c r="G970" s="4" t="s">
        <v>139</v>
      </c>
    </row>
    <row r="971" spans="1:7" s="3" customFormat="1" hidden="1" x14ac:dyDescent="0.2">
      <c r="A971" s="3" t="s">
        <v>79</v>
      </c>
      <c r="B971" s="4" t="s">
        <v>705</v>
      </c>
      <c r="C971" s="4" t="s">
        <v>55</v>
      </c>
      <c r="D971" s="4" t="s">
        <v>726</v>
      </c>
      <c r="E971" s="4" t="s">
        <v>706</v>
      </c>
      <c r="F971" s="6">
        <v>604.048</v>
      </c>
      <c r="G971" s="4" t="s">
        <v>139</v>
      </c>
    </row>
    <row r="972" spans="1:7" s="3" customFormat="1" hidden="1" x14ac:dyDescent="0.2">
      <c r="A972" s="3" t="s">
        <v>78</v>
      </c>
      <c r="B972" s="4" t="s">
        <v>705</v>
      </c>
      <c r="C972" s="4" t="s">
        <v>55</v>
      </c>
      <c r="D972" s="4" t="s">
        <v>726</v>
      </c>
      <c r="E972" s="4" t="s">
        <v>706</v>
      </c>
      <c r="F972" s="6">
        <v>783.27099999999996</v>
      </c>
      <c r="G972" s="4" t="s">
        <v>139</v>
      </c>
    </row>
    <row r="973" spans="1:7" s="3" customFormat="1" hidden="1" x14ac:dyDescent="0.2">
      <c r="A973" s="3" t="s">
        <v>77</v>
      </c>
      <c r="B973" s="4" t="s">
        <v>705</v>
      </c>
      <c r="C973" s="4" t="s">
        <v>55</v>
      </c>
      <c r="D973" s="4" t="s">
        <v>726</v>
      </c>
      <c r="E973" s="4" t="s">
        <v>706</v>
      </c>
      <c r="F973" s="6">
        <v>788.73400000000004</v>
      </c>
      <c r="G973" s="4" t="s">
        <v>139</v>
      </c>
    </row>
    <row r="974" spans="1:7" s="3" customFormat="1" hidden="1" x14ac:dyDescent="0.2">
      <c r="A974" s="3" t="s">
        <v>76</v>
      </c>
      <c r="B974" s="4" t="s">
        <v>705</v>
      </c>
      <c r="C974" s="4" t="s">
        <v>55</v>
      </c>
      <c r="D974" s="4" t="s">
        <v>726</v>
      </c>
      <c r="E974" s="4" t="s">
        <v>706</v>
      </c>
      <c r="F974" s="6">
        <v>811.48400000000004</v>
      </c>
      <c r="G974" s="4" t="s">
        <v>139</v>
      </c>
    </row>
    <row r="975" spans="1:7" s="3" customFormat="1" hidden="1" x14ac:dyDescent="0.2">
      <c r="A975" s="3" t="s">
        <v>75</v>
      </c>
      <c r="B975" s="4" t="s">
        <v>705</v>
      </c>
      <c r="C975" s="4" t="s">
        <v>55</v>
      </c>
      <c r="D975" s="4" t="s">
        <v>726</v>
      </c>
      <c r="E975" s="4" t="s">
        <v>706</v>
      </c>
      <c r="F975" s="6">
        <v>880.38</v>
      </c>
      <c r="G975" s="4" t="s">
        <v>139</v>
      </c>
    </row>
    <row r="976" spans="1:7" s="3" customFormat="1" hidden="1" x14ac:dyDescent="0.2">
      <c r="A976" s="3" t="s">
        <v>74</v>
      </c>
      <c r="B976" s="4" t="s">
        <v>705</v>
      </c>
      <c r="C976" s="4" t="s">
        <v>55</v>
      </c>
      <c r="D976" s="4" t="s">
        <v>726</v>
      </c>
      <c r="E976" s="4" t="s">
        <v>706</v>
      </c>
      <c r="F976" s="6">
        <v>1146.213</v>
      </c>
      <c r="G976" s="4" t="s">
        <v>139</v>
      </c>
    </row>
    <row r="977" spans="1:7" s="3" customFormat="1" hidden="1" x14ac:dyDescent="0.2">
      <c r="A977" s="3" t="s">
        <v>73</v>
      </c>
      <c r="B977" s="4" t="s">
        <v>705</v>
      </c>
      <c r="C977" s="4" t="s">
        <v>55</v>
      </c>
      <c r="D977" s="4" t="s">
        <v>726</v>
      </c>
      <c r="E977" s="4" t="s">
        <v>706</v>
      </c>
      <c r="F977" s="6">
        <v>1168.4359999999999</v>
      </c>
      <c r="G977" s="4" t="s">
        <v>139</v>
      </c>
    </row>
    <row r="978" spans="1:7" s="3" customFormat="1" hidden="1" x14ac:dyDescent="0.2">
      <c r="A978" s="3" t="s">
        <v>72</v>
      </c>
      <c r="B978" s="4" t="s">
        <v>705</v>
      </c>
      <c r="C978" s="4" t="s">
        <v>55</v>
      </c>
      <c r="D978" s="4" t="s">
        <v>726</v>
      </c>
      <c r="E978" s="4" t="s">
        <v>706</v>
      </c>
      <c r="F978" s="6">
        <v>2511.36</v>
      </c>
      <c r="G978" s="4" t="s">
        <v>139</v>
      </c>
    </row>
    <row r="979" spans="1:7" s="3" customFormat="1" hidden="1" x14ac:dyDescent="0.2">
      <c r="A979" s="3" t="s">
        <v>71</v>
      </c>
      <c r="B979" s="4" t="s">
        <v>705</v>
      </c>
      <c r="C979" s="4" t="s">
        <v>55</v>
      </c>
      <c r="D979" s="4" t="s">
        <v>726</v>
      </c>
      <c r="E979" s="4" t="s">
        <v>706</v>
      </c>
      <c r="F979" s="6">
        <v>3924.1959999999999</v>
      </c>
      <c r="G979" s="4" t="s">
        <v>139</v>
      </c>
    </row>
    <row r="980" spans="1:7" s="3" customFormat="1" hidden="1" x14ac:dyDescent="0.2">
      <c r="A980" s="3" t="s">
        <v>70</v>
      </c>
      <c r="B980" s="4" t="s">
        <v>705</v>
      </c>
      <c r="C980" s="4" t="s">
        <v>55</v>
      </c>
      <c r="D980" s="4" t="s">
        <v>726</v>
      </c>
      <c r="E980" s="4" t="s">
        <v>706</v>
      </c>
      <c r="F980" s="6">
        <v>1386.5060000000001</v>
      </c>
      <c r="G980" s="4" t="s">
        <v>139</v>
      </c>
    </row>
    <row r="981" spans="1:7" s="3" customFormat="1" hidden="1" x14ac:dyDescent="0.2">
      <c r="A981" s="3" t="s">
        <v>702</v>
      </c>
      <c r="B981" s="4" t="s">
        <v>705</v>
      </c>
      <c r="C981" s="4" t="s">
        <v>55</v>
      </c>
      <c r="D981" s="4" t="s">
        <v>726</v>
      </c>
      <c r="E981" s="4" t="s">
        <v>706</v>
      </c>
      <c r="F981" s="6">
        <v>1325.28</v>
      </c>
      <c r="G981" s="4" t="s">
        <v>139</v>
      </c>
    </row>
    <row r="982" spans="1:7" s="3" customFormat="1" hidden="1" x14ac:dyDescent="0.2">
      <c r="A982" s="3" t="s">
        <v>731</v>
      </c>
      <c r="B982" s="4" t="s">
        <v>705</v>
      </c>
      <c r="C982" s="4" t="s">
        <v>55</v>
      </c>
      <c r="D982" s="4" t="s">
        <v>726</v>
      </c>
      <c r="E982" s="4" t="s">
        <v>706</v>
      </c>
      <c r="F982" s="6">
        <v>1604.8969999999999</v>
      </c>
      <c r="G982" s="4" t="s">
        <v>139</v>
      </c>
    </row>
    <row r="983" spans="1:7" s="3" customFormat="1" hidden="1" x14ac:dyDescent="0.2">
      <c r="A983" s="3" t="s">
        <v>739</v>
      </c>
      <c r="B983" s="4" t="s">
        <v>705</v>
      </c>
      <c r="C983" s="4" t="s">
        <v>55</v>
      </c>
      <c r="D983" s="4" t="s">
        <v>726</v>
      </c>
      <c r="E983" s="4" t="s">
        <v>706</v>
      </c>
      <c r="F983" s="6">
        <v>3082.3270000000002</v>
      </c>
      <c r="G983" s="4" t="s">
        <v>139</v>
      </c>
    </row>
    <row r="984" spans="1:7" s="3" customFormat="1" hidden="1" x14ac:dyDescent="0.2">
      <c r="A984" s="3" t="s">
        <v>750</v>
      </c>
      <c r="B984" s="4" t="s">
        <v>705</v>
      </c>
      <c r="C984" s="4" t="s">
        <v>55</v>
      </c>
      <c r="D984" s="4" t="s">
        <v>726</v>
      </c>
      <c r="E984" s="4" t="s">
        <v>706</v>
      </c>
      <c r="F984" s="6">
        <v>3726.9960000000001</v>
      </c>
      <c r="G984" s="4" t="s">
        <v>139</v>
      </c>
    </row>
    <row r="985" spans="1:7" s="3" customFormat="1" hidden="1" x14ac:dyDescent="0.2">
      <c r="A985" s="3" t="s">
        <v>754</v>
      </c>
      <c r="B985" s="4" t="s">
        <v>705</v>
      </c>
      <c r="C985" s="4" t="s">
        <v>55</v>
      </c>
      <c r="D985" s="4" t="s">
        <v>726</v>
      </c>
      <c r="E985" s="4" t="s">
        <v>706</v>
      </c>
      <c r="F985" s="6">
        <v>3416.192</v>
      </c>
      <c r="G985" s="4" t="s">
        <v>139</v>
      </c>
    </row>
    <row r="986" spans="1:7" s="3" customFormat="1" hidden="1" x14ac:dyDescent="0.2">
      <c r="A986" s="3" t="s">
        <v>88</v>
      </c>
      <c r="B986" s="4" t="s">
        <v>705</v>
      </c>
      <c r="C986" s="4" t="s">
        <v>55</v>
      </c>
      <c r="D986" s="4" t="s">
        <v>726</v>
      </c>
      <c r="E986" s="4" t="s">
        <v>708</v>
      </c>
      <c r="F986" s="6">
        <v>0</v>
      </c>
      <c r="G986" s="4" t="s">
        <v>139</v>
      </c>
    </row>
    <row r="987" spans="1:7" s="3" customFormat="1" hidden="1" x14ac:dyDescent="0.2">
      <c r="A987" s="3" t="s">
        <v>87</v>
      </c>
      <c r="B987" s="4" t="s">
        <v>705</v>
      </c>
      <c r="C987" s="4" t="s">
        <v>55</v>
      </c>
      <c r="D987" s="4" t="s">
        <v>726</v>
      </c>
      <c r="E987" s="4" t="s">
        <v>708</v>
      </c>
      <c r="F987" s="6">
        <v>0</v>
      </c>
      <c r="G987" s="4" t="s">
        <v>139</v>
      </c>
    </row>
    <row r="988" spans="1:7" s="3" customFormat="1" hidden="1" x14ac:dyDescent="0.2">
      <c r="A988" s="3" t="s">
        <v>86</v>
      </c>
      <c r="B988" s="4" t="s">
        <v>705</v>
      </c>
      <c r="C988" s="4" t="s">
        <v>55</v>
      </c>
      <c r="D988" s="4" t="s">
        <v>726</v>
      </c>
      <c r="E988" s="4" t="s">
        <v>708</v>
      </c>
      <c r="F988" s="6">
        <v>0</v>
      </c>
      <c r="G988" s="4" t="s">
        <v>139</v>
      </c>
    </row>
    <row r="989" spans="1:7" s="3" customFormat="1" hidden="1" x14ac:dyDescent="0.2">
      <c r="A989" s="3" t="s">
        <v>85</v>
      </c>
      <c r="B989" s="4" t="s">
        <v>705</v>
      </c>
      <c r="C989" s="4" t="s">
        <v>55</v>
      </c>
      <c r="D989" s="4" t="s">
        <v>726</v>
      </c>
      <c r="E989" s="4" t="s">
        <v>708</v>
      </c>
      <c r="F989" s="6">
        <v>0</v>
      </c>
      <c r="G989" s="4" t="s">
        <v>139</v>
      </c>
    </row>
    <row r="990" spans="1:7" s="3" customFormat="1" hidden="1" x14ac:dyDescent="0.2">
      <c r="A990" s="3" t="s">
        <v>84</v>
      </c>
      <c r="B990" s="4" t="s">
        <v>705</v>
      </c>
      <c r="C990" s="4" t="s">
        <v>55</v>
      </c>
      <c r="D990" s="4" t="s">
        <v>726</v>
      </c>
      <c r="E990" s="4" t="s">
        <v>708</v>
      </c>
      <c r="F990" s="6">
        <v>0</v>
      </c>
      <c r="G990" s="4" t="s">
        <v>139</v>
      </c>
    </row>
    <row r="991" spans="1:7" s="3" customFormat="1" hidden="1" x14ac:dyDescent="0.2">
      <c r="A991" s="3" t="s">
        <v>83</v>
      </c>
      <c r="B991" s="4" t="s">
        <v>705</v>
      </c>
      <c r="C991" s="4" t="s">
        <v>55</v>
      </c>
      <c r="D991" s="4" t="s">
        <v>726</v>
      </c>
      <c r="E991" s="4" t="s">
        <v>708</v>
      </c>
      <c r="F991" s="6">
        <v>0</v>
      </c>
      <c r="G991" s="4" t="s">
        <v>139</v>
      </c>
    </row>
    <row r="992" spans="1:7" s="3" customFormat="1" hidden="1" x14ac:dyDescent="0.2">
      <c r="A992" s="3" t="s">
        <v>82</v>
      </c>
      <c r="B992" s="4" t="s">
        <v>705</v>
      </c>
      <c r="C992" s="4" t="s">
        <v>55</v>
      </c>
      <c r="D992" s="4" t="s">
        <v>726</v>
      </c>
      <c r="E992" s="4" t="s">
        <v>708</v>
      </c>
      <c r="F992" s="6">
        <v>0</v>
      </c>
      <c r="G992" s="4" t="s">
        <v>139</v>
      </c>
    </row>
    <row r="993" spans="1:7" s="3" customFormat="1" hidden="1" x14ac:dyDescent="0.2">
      <c r="A993" s="3" t="s">
        <v>81</v>
      </c>
      <c r="B993" s="4" t="s">
        <v>705</v>
      </c>
      <c r="C993" s="4" t="s">
        <v>55</v>
      </c>
      <c r="D993" s="4" t="s">
        <v>726</v>
      </c>
      <c r="E993" s="4" t="s">
        <v>708</v>
      </c>
      <c r="F993" s="6">
        <v>0</v>
      </c>
      <c r="G993" s="4" t="s">
        <v>139</v>
      </c>
    </row>
    <row r="994" spans="1:7" s="3" customFormat="1" hidden="1" x14ac:dyDescent="0.2">
      <c r="A994" s="3" t="s">
        <v>80</v>
      </c>
      <c r="B994" s="4" t="s">
        <v>705</v>
      </c>
      <c r="C994" s="4" t="s">
        <v>55</v>
      </c>
      <c r="D994" s="4" t="s">
        <v>726</v>
      </c>
      <c r="E994" s="4" t="s">
        <v>708</v>
      </c>
      <c r="F994" s="6">
        <v>0</v>
      </c>
      <c r="G994" s="4" t="s">
        <v>139</v>
      </c>
    </row>
    <row r="995" spans="1:7" s="3" customFormat="1" hidden="1" x14ac:dyDescent="0.2">
      <c r="A995" s="3" t="s">
        <v>79</v>
      </c>
      <c r="B995" s="4" t="s">
        <v>705</v>
      </c>
      <c r="C995" s="4" t="s">
        <v>55</v>
      </c>
      <c r="D995" s="4" t="s">
        <v>726</v>
      </c>
      <c r="E995" s="4" t="s">
        <v>708</v>
      </c>
      <c r="F995" s="6">
        <v>1E-3</v>
      </c>
      <c r="G995" s="4" t="s">
        <v>139</v>
      </c>
    </row>
    <row r="996" spans="1:7" s="3" customFormat="1" hidden="1" x14ac:dyDescent="0.2">
      <c r="A996" s="3" t="s">
        <v>78</v>
      </c>
      <c r="B996" s="4" t="s">
        <v>705</v>
      </c>
      <c r="C996" s="4" t="s">
        <v>55</v>
      </c>
      <c r="D996" s="4" t="s">
        <v>726</v>
      </c>
      <c r="E996" s="4" t="s">
        <v>708</v>
      </c>
      <c r="F996" s="6">
        <v>2E-3</v>
      </c>
      <c r="G996" s="4" t="s">
        <v>139</v>
      </c>
    </row>
    <row r="997" spans="1:7" s="3" customFormat="1" hidden="1" x14ac:dyDescent="0.2">
      <c r="A997" s="3" t="s">
        <v>77</v>
      </c>
      <c r="B997" s="4" t="s">
        <v>705</v>
      </c>
      <c r="C997" s="4" t="s">
        <v>55</v>
      </c>
      <c r="D997" s="4" t="s">
        <v>726</v>
      </c>
      <c r="E997" s="4" t="s">
        <v>708</v>
      </c>
      <c r="F997" s="6">
        <v>2E-3</v>
      </c>
      <c r="G997" s="4" t="s">
        <v>139</v>
      </c>
    </row>
    <row r="998" spans="1:7" s="3" customFormat="1" hidden="1" x14ac:dyDescent="0.2">
      <c r="A998" s="3" t="s">
        <v>76</v>
      </c>
      <c r="B998" s="4" t="s">
        <v>705</v>
      </c>
      <c r="C998" s="4" t="s">
        <v>55</v>
      </c>
      <c r="D998" s="4" t="s">
        <v>726</v>
      </c>
      <c r="E998" s="4" t="s">
        <v>708</v>
      </c>
      <c r="F998" s="6">
        <v>2E-3</v>
      </c>
      <c r="G998" s="4" t="s">
        <v>139</v>
      </c>
    </row>
    <row r="999" spans="1:7" s="3" customFormat="1" hidden="1" x14ac:dyDescent="0.2">
      <c r="A999" s="3" t="s">
        <v>75</v>
      </c>
      <c r="B999" s="4" t="s">
        <v>705</v>
      </c>
      <c r="C999" s="4" t="s">
        <v>55</v>
      </c>
      <c r="D999" s="4" t="s">
        <v>726</v>
      </c>
      <c r="E999" s="4" t="s">
        <v>708</v>
      </c>
      <c r="F999" s="6">
        <v>2E-3</v>
      </c>
      <c r="G999" s="4" t="s">
        <v>139</v>
      </c>
    </row>
    <row r="1000" spans="1:7" s="3" customFormat="1" hidden="1" x14ac:dyDescent="0.2">
      <c r="A1000" s="3" t="s">
        <v>74</v>
      </c>
      <c r="B1000" s="4" t="s">
        <v>705</v>
      </c>
      <c r="C1000" s="4" t="s">
        <v>55</v>
      </c>
      <c r="D1000" s="4" t="s">
        <v>726</v>
      </c>
      <c r="E1000" s="4" t="s">
        <v>708</v>
      </c>
      <c r="F1000" s="6">
        <v>3.0000000000000001E-3</v>
      </c>
      <c r="G1000" s="4" t="s">
        <v>139</v>
      </c>
    </row>
    <row r="1001" spans="1:7" s="3" customFormat="1" hidden="1" x14ac:dyDescent="0.2">
      <c r="A1001" s="3" t="s">
        <v>73</v>
      </c>
      <c r="B1001" s="4" t="s">
        <v>705</v>
      </c>
      <c r="C1001" s="4" t="s">
        <v>55</v>
      </c>
      <c r="D1001" s="4" t="s">
        <v>726</v>
      </c>
      <c r="E1001" s="4" t="s">
        <v>708</v>
      </c>
      <c r="F1001" s="6">
        <v>3.0000000000000001E-3</v>
      </c>
      <c r="G1001" s="4" t="s">
        <v>139</v>
      </c>
    </row>
    <row r="1002" spans="1:7" s="3" customFormat="1" hidden="1" x14ac:dyDescent="0.2">
      <c r="A1002" s="3" t="s">
        <v>72</v>
      </c>
      <c r="B1002" s="4" t="s">
        <v>705</v>
      </c>
      <c r="C1002" s="4" t="s">
        <v>55</v>
      </c>
      <c r="D1002" s="4" t="s">
        <v>726</v>
      </c>
      <c r="E1002" s="4" t="s">
        <v>708</v>
      </c>
      <c r="F1002" s="6">
        <v>6.0000000000000001E-3</v>
      </c>
      <c r="G1002" s="4" t="s">
        <v>139</v>
      </c>
    </row>
    <row r="1003" spans="1:7" s="3" customFormat="1" hidden="1" x14ac:dyDescent="0.2">
      <c r="A1003" s="3" t="s">
        <v>71</v>
      </c>
      <c r="B1003" s="4" t="s">
        <v>705</v>
      </c>
      <c r="C1003" s="4" t="s">
        <v>55</v>
      </c>
      <c r="D1003" s="4" t="s">
        <v>726</v>
      </c>
      <c r="E1003" s="4" t="s">
        <v>708</v>
      </c>
      <c r="F1003" s="6">
        <v>8.9999999999999993E-3</v>
      </c>
      <c r="G1003" s="4" t="s">
        <v>139</v>
      </c>
    </row>
    <row r="1004" spans="1:7" s="3" customFormat="1" hidden="1" x14ac:dyDescent="0.2">
      <c r="A1004" s="3" t="s">
        <v>70</v>
      </c>
      <c r="B1004" s="4" t="s">
        <v>705</v>
      </c>
      <c r="C1004" s="4" t="s">
        <v>55</v>
      </c>
      <c r="D1004" s="4" t="s">
        <v>726</v>
      </c>
      <c r="E1004" s="4" t="s">
        <v>708</v>
      </c>
      <c r="F1004" s="6">
        <v>3.0000000000000001E-3</v>
      </c>
      <c r="G1004" s="4" t="s">
        <v>139</v>
      </c>
    </row>
    <row r="1005" spans="1:7" s="3" customFormat="1" hidden="1" x14ac:dyDescent="0.2">
      <c r="A1005" s="3" t="s">
        <v>702</v>
      </c>
      <c r="B1005" s="4" t="s">
        <v>705</v>
      </c>
      <c r="C1005" s="4" t="s">
        <v>55</v>
      </c>
      <c r="D1005" s="4" t="s">
        <v>726</v>
      </c>
      <c r="E1005" s="4" t="s">
        <v>708</v>
      </c>
      <c r="F1005" s="6">
        <v>3.0000000000000001E-3</v>
      </c>
      <c r="G1005" s="4" t="s">
        <v>139</v>
      </c>
    </row>
    <row r="1006" spans="1:7" s="3" customFormat="1" hidden="1" x14ac:dyDescent="0.2">
      <c r="A1006" s="3" t="s">
        <v>731</v>
      </c>
      <c r="B1006" s="4" t="s">
        <v>705</v>
      </c>
      <c r="C1006" s="4" t="s">
        <v>55</v>
      </c>
      <c r="D1006" s="4" t="s">
        <v>726</v>
      </c>
      <c r="E1006" s="4" t="s">
        <v>708</v>
      </c>
      <c r="F1006" s="6">
        <v>4.0000000000000001E-3</v>
      </c>
      <c r="G1006" s="4" t="s">
        <v>139</v>
      </c>
    </row>
    <row r="1007" spans="1:7" s="3" customFormat="1" hidden="1" x14ac:dyDescent="0.2">
      <c r="A1007" s="3" t="s">
        <v>739</v>
      </c>
      <c r="B1007" s="4" t="s">
        <v>705</v>
      </c>
      <c r="C1007" s="4" t="s">
        <v>55</v>
      </c>
      <c r="D1007" s="4" t="s">
        <v>726</v>
      </c>
      <c r="E1007" s="4" t="s">
        <v>708</v>
      </c>
      <c r="F1007" s="6">
        <v>7.0000000000000001E-3</v>
      </c>
      <c r="G1007" s="4" t="s">
        <v>139</v>
      </c>
    </row>
    <row r="1008" spans="1:7" s="3" customFormat="1" hidden="1" x14ac:dyDescent="0.2">
      <c r="A1008" s="3" t="s">
        <v>750</v>
      </c>
      <c r="B1008" s="4" t="s">
        <v>705</v>
      </c>
      <c r="C1008" s="4" t="s">
        <v>55</v>
      </c>
      <c r="D1008" s="4" t="s">
        <v>726</v>
      </c>
      <c r="E1008" s="4" t="s">
        <v>708</v>
      </c>
      <c r="F1008" s="6">
        <v>8.0000000000000002E-3</v>
      </c>
      <c r="G1008" s="4" t="s">
        <v>139</v>
      </c>
    </row>
    <row r="1009" spans="1:7" s="3" customFormat="1" hidden="1" x14ac:dyDescent="0.2">
      <c r="A1009" s="3" t="s">
        <v>754</v>
      </c>
      <c r="B1009" s="4" t="s">
        <v>705</v>
      </c>
      <c r="C1009" s="4" t="s">
        <v>55</v>
      </c>
      <c r="D1009" s="4" t="s">
        <v>726</v>
      </c>
      <c r="E1009" s="4" t="s">
        <v>708</v>
      </c>
      <c r="F1009" s="6">
        <v>8.0000000000000002E-3</v>
      </c>
      <c r="G1009" s="4" t="s">
        <v>139</v>
      </c>
    </row>
    <row r="1010" spans="1:7" x14ac:dyDescent="0.2">
      <c r="A1010" s="208" t="s">
        <v>88</v>
      </c>
      <c r="B1010" s="210" t="s">
        <v>705</v>
      </c>
      <c r="C1010" s="210" t="s">
        <v>69</v>
      </c>
      <c r="D1010" s="210" t="s">
        <v>726</v>
      </c>
      <c r="E1010" s="210" t="s">
        <v>142</v>
      </c>
      <c r="F1010" s="209">
        <v>100</v>
      </c>
      <c r="G1010" s="210" t="s">
        <v>139</v>
      </c>
    </row>
    <row r="1011" spans="1:7" x14ac:dyDescent="0.2">
      <c r="A1011" s="208" t="s">
        <v>87</v>
      </c>
      <c r="B1011" s="210" t="s">
        <v>705</v>
      </c>
      <c r="C1011" s="210" t="s">
        <v>69</v>
      </c>
      <c r="D1011" s="210" t="s">
        <v>726</v>
      </c>
      <c r="E1011" s="210" t="s">
        <v>142</v>
      </c>
      <c r="F1011" s="209">
        <v>100.34099999999999</v>
      </c>
      <c r="G1011" s="210" t="s">
        <v>707</v>
      </c>
    </row>
    <row r="1012" spans="1:7" x14ac:dyDescent="0.2">
      <c r="A1012" s="208" t="s">
        <v>86</v>
      </c>
      <c r="B1012" s="210" t="s">
        <v>705</v>
      </c>
      <c r="C1012" s="210" t="s">
        <v>69</v>
      </c>
      <c r="D1012" s="210" t="s">
        <v>726</v>
      </c>
      <c r="E1012" s="210" t="s">
        <v>142</v>
      </c>
      <c r="F1012" s="209">
        <v>101.759</v>
      </c>
      <c r="G1012" s="210" t="s">
        <v>707</v>
      </c>
    </row>
    <row r="1013" spans="1:7" x14ac:dyDescent="0.2">
      <c r="A1013" s="208" t="s">
        <v>85</v>
      </c>
      <c r="B1013" s="210" t="s">
        <v>705</v>
      </c>
      <c r="C1013" s="210" t="s">
        <v>69</v>
      </c>
      <c r="D1013" s="210" t="s">
        <v>726</v>
      </c>
      <c r="E1013" s="210" t="s">
        <v>142</v>
      </c>
      <c r="F1013" s="209">
        <v>102.807</v>
      </c>
      <c r="G1013" s="210" t="s">
        <v>707</v>
      </c>
    </row>
    <row r="1014" spans="1:7" x14ac:dyDescent="0.2">
      <c r="A1014" s="208" t="s">
        <v>84</v>
      </c>
      <c r="B1014" s="210" t="s">
        <v>705</v>
      </c>
      <c r="C1014" s="210" t="s">
        <v>69</v>
      </c>
      <c r="D1014" s="210" t="s">
        <v>726</v>
      </c>
      <c r="E1014" s="210" t="s">
        <v>142</v>
      </c>
      <c r="F1014" s="209">
        <v>107.432</v>
      </c>
      <c r="G1014" s="210" t="s">
        <v>707</v>
      </c>
    </row>
    <row r="1015" spans="1:7" x14ac:dyDescent="0.2">
      <c r="A1015" s="208" t="s">
        <v>83</v>
      </c>
      <c r="B1015" s="210" t="s">
        <v>705</v>
      </c>
      <c r="C1015" s="210" t="s">
        <v>69</v>
      </c>
      <c r="D1015" s="210" t="s">
        <v>726</v>
      </c>
      <c r="E1015" s="210" t="s">
        <v>142</v>
      </c>
      <c r="F1015" s="209">
        <v>108.876</v>
      </c>
      <c r="G1015" s="210" t="s">
        <v>707</v>
      </c>
    </row>
    <row r="1016" spans="1:7" x14ac:dyDescent="0.2">
      <c r="A1016" s="208" t="s">
        <v>82</v>
      </c>
      <c r="B1016" s="210" t="s">
        <v>705</v>
      </c>
      <c r="C1016" s="210" t="s">
        <v>69</v>
      </c>
      <c r="D1016" s="210" t="s">
        <v>726</v>
      </c>
      <c r="E1016" s="210" t="s">
        <v>142</v>
      </c>
      <c r="F1016" s="209">
        <v>111.614</v>
      </c>
      <c r="G1016" s="210" t="s">
        <v>707</v>
      </c>
    </row>
    <row r="1017" spans="1:7" x14ac:dyDescent="0.2">
      <c r="A1017" s="208" t="s">
        <v>81</v>
      </c>
      <c r="B1017" s="210" t="s">
        <v>705</v>
      </c>
      <c r="C1017" s="210" t="s">
        <v>69</v>
      </c>
      <c r="D1017" s="210" t="s">
        <v>726</v>
      </c>
      <c r="E1017" s="210" t="s">
        <v>142</v>
      </c>
      <c r="F1017" s="209">
        <v>115.637</v>
      </c>
      <c r="G1017" s="210" t="s">
        <v>707</v>
      </c>
    </row>
    <row r="1018" spans="1:7" x14ac:dyDescent="0.2">
      <c r="A1018" s="208" t="s">
        <v>80</v>
      </c>
      <c r="B1018" s="210" t="s">
        <v>705</v>
      </c>
      <c r="C1018" s="210" t="s">
        <v>69</v>
      </c>
      <c r="D1018" s="210" t="s">
        <v>726</v>
      </c>
      <c r="E1018" s="210" t="s">
        <v>142</v>
      </c>
      <c r="F1018" s="209">
        <v>113.834</v>
      </c>
      <c r="G1018" s="210" t="s">
        <v>707</v>
      </c>
    </row>
    <row r="1019" spans="1:7" x14ac:dyDescent="0.2">
      <c r="A1019" s="208" t="s">
        <v>79</v>
      </c>
      <c r="B1019" s="210" t="s">
        <v>705</v>
      </c>
      <c r="C1019" s="210" t="s">
        <v>69</v>
      </c>
      <c r="D1019" s="210" t="s">
        <v>726</v>
      </c>
      <c r="E1019" s="210" t="s">
        <v>142</v>
      </c>
      <c r="F1019" s="209">
        <v>100.556</v>
      </c>
      <c r="G1019" s="210" t="s">
        <v>707</v>
      </c>
    </row>
    <row r="1020" spans="1:7" x14ac:dyDescent="0.2">
      <c r="A1020" s="208" t="s">
        <v>78</v>
      </c>
      <c r="B1020" s="210" t="s">
        <v>705</v>
      </c>
      <c r="C1020" s="210" t="s">
        <v>69</v>
      </c>
      <c r="D1020" s="210" t="s">
        <v>726</v>
      </c>
      <c r="E1020" s="210" t="s">
        <v>142</v>
      </c>
      <c r="F1020" s="209">
        <v>99.423000000000002</v>
      </c>
      <c r="G1020" s="210" t="s">
        <v>707</v>
      </c>
    </row>
    <row r="1021" spans="1:7" x14ac:dyDescent="0.2">
      <c r="A1021" s="208" t="s">
        <v>77</v>
      </c>
      <c r="B1021" s="210" t="s">
        <v>705</v>
      </c>
      <c r="C1021" s="210" t="s">
        <v>69</v>
      </c>
      <c r="D1021" s="210" t="s">
        <v>726</v>
      </c>
      <c r="E1021" s="210" t="s">
        <v>142</v>
      </c>
      <c r="F1021" s="209">
        <v>104.31399999999999</v>
      </c>
      <c r="G1021" s="210" t="s">
        <v>707</v>
      </c>
    </row>
    <row r="1022" spans="1:7" x14ac:dyDescent="0.2">
      <c r="A1022" s="208" t="s">
        <v>76</v>
      </c>
      <c r="B1022" s="210" t="s">
        <v>705</v>
      </c>
      <c r="C1022" s="210" t="s">
        <v>69</v>
      </c>
      <c r="D1022" s="210" t="s">
        <v>726</v>
      </c>
      <c r="E1022" s="210" t="s">
        <v>142</v>
      </c>
      <c r="F1022" s="209">
        <v>97.555000000000007</v>
      </c>
      <c r="G1022" s="210" t="s">
        <v>707</v>
      </c>
    </row>
    <row r="1023" spans="1:7" x14ac:dyDescent="0.2">
      <c r="A1023" s="208" t="s">
        <v>75</v>
      </c>
      <c r="B1023" s="210" t="s">
        <v>705</v>
      </c>
      <c r="C1023" s="210" t="s">
        <v>69</v>
      </c>
      <c r="D1023" s="210" t="s">
        <v>726</v>
      </c>
      <c r="E1023" s="210" t="s">
        <v>142</v>
      </c>
      <c r="F1023" s="209">
        <v>95.888999999999996</v>
      </c>
      <c r="G1023" s="210" t="s">
        <v>707</v>
      </c>
    </row>
    <row r="1024" spans="1:7" x14ac:dyDescent="0.2">
      <c r="A1024" s="208" t="s">
        <v>74</v>
      </c>
      <c r="B1024" s="210" t="s">
        <v>705</v>
      </c>
      <c r="C1024" s="210" t="s">
        <v>69</v>
      </c>
      <c r="D1024" s="210" t="s">
        <v>726</v>
      </c>
      <c r="E1024" s="210" t="s">
        <v>142</v>
      </c>
      <c r="F1024" s="209">
        <v>96.94</v>
      </c>
      <c r="G1024" s="210" t="s">
        <v>707</v>
      </c>
    </row>
    <row r="1025" spans="1:7" x14ac:dyDescent="0.2">
      <c r="A1025" s="208" t="s">
        <v>73</v>
      </c>
      <c r="B1025" s="210" t="s">
        <v>705</v>
      </c>
      <c r="C1025" s="210" t="s">
        <v>69</v>
      </c>
      <c r="D1025" s="210" t="s">
        <v>726</v>
      </c>
      <c r="E1025" s="210" t="s">
        <v>142</v>
      </c>
      <c r="F1025" s="209">
        <v>97.344999999999999</v>
      </c>
      <c r="G1025" s="210" t="s">
        <v>707</v>
      </c>
    </row>
    <row r="1026" spans="1:7" x14ac:dyDescent="0.2">
      <c r="A1026" s="208" t="s">
        <v>72</v>
      </c>
      <c r="B1026" s="210" t="s">
        <v>705</v>
      </c>
      <c r="C1026" s="210" t="s">
        <v>69</v>
      </c>
      <c r="D1026" s="210" t="s">
        <v>726</v>
      </c>
      <c r="E1026" s="210" t="s">
        <v>142</v>
      </c>
      <c r="F1026" s="209">
        <v>97.427000000000007</v>
      </c>
      <c r="G1026" s="210" t="s">
        <v>707</v>
      </c>
    </row>
    <row r="1027" spans="1:7" x14ac:dyDescent="0.2">
      <c r="A1027" s="208" t="s">
        <v>71</v>
      </c>
      <c r="B1027" s="210" t="s">
        <v>705</v>
      </c>
      <c r="C1027" s="210" t="s">
        <v>69</v>
      </c>
      <c r="D1027" s="210" t="s">
        <v>726</v>
      </c>
      <c r="E1027" s="210" t="s">
        <v>142</v>
      </c>
      <c r="F1027" s="209">
        <v>100.029</v>
      </c>
      <c r="G1027" s="210" t="s">
        <v>707</v>
      </c>
    </row>
    <row r="1028" spans="1:7" x14ac:dyDescent="0.2">
      <c r="A1028" s="208" t="s">
        <v>70</v>
      </c>
      <c r="B1028" s="210" t="s">
        <v>705</v>
      </c>
      <c r="C1028" s="210" t="s">
        <v>69</v>
      </c>
      <c r="D1028" s="210" t="s">
        <v>726</v>
      </c>
      <c r="E1028" s="210" t="s">
        <v>142</v>
      </c>
      <c r="F1028" s="209">
        <v>101.551</v>
      </c>
      <c r="G1028" s="210" t="s">
        <v>707</v>
      </c>
    </row>
    <row r="1029" spans="1:7" x14ac:dyDescent="0.2">
      <c r="A1029" s="208" t="s">
        <v>702</v>
      </c>
      <c r="B1029" s="210" t="s">
        <v>705</v>
      </c>
      <c r="C1029" s="210" t="s">
        <v>69</v>
      </c>
      <c r="D1029" s="210" t="s">
        <v>726</v>
      </c>
      <c r="E1029" s="210" t="s">
        <v>142</v>
      </c>
      <c r="F1029" s="209">
        <v>101.99</v>
      </c>
      <c r="G1029" s="210" t="s">
        <v>707</v>
      </c>
    </row>
    <row r="1030" spans="1:7" x14ac:dyDescent="0.2">
      <c r="A1030" s="208" t="s">
        <v>731</v>
      </c>
      <c r="B1030" s="210" t="s">
        <v>705</v>
      </c>
      <c r="C1030" s="210" t="s">
        <v>69</v>
      </c>
      <c r="D1030" s="210" t="s">
        <v>726</v>
      </c>
      <c r="E1030" s="210" t="s">
        <v>142</v>
      </c>
      <c r="F1030" s="209">
        <v>97.724000000000004</v>
      </c>
      <c r="G1030" s="210" t="s">
        <v>707</v>
      </c>
    </row>
    <row r="1031" spans="1:7" x14ac:dyDescent="0.2">
      <c r="A1031" s="208" t="s">
        <v>739</v>
      </c>
      <c r="B1031" s="210" t="s">
        <v>705</v>
      </c>
      <c r="C1031" s="210" t="s">
        <v>69</v>
      </c>
      <c r="D1031" s="210" t="s">
        <v>726</v>
      </c>
      <c r="E1031" s="210" t="s">
        <v>142</v>
      </c>
      <c r="F1031" s="209">
        <v>101.881</v>
      </c>
      <c r="G1031" s="210" t="s">
        <v>707</v>
      </c>
    </row>
    <row r="1032" spans="1:7" x14ac:dyDescent="0.2">
      <c r="A1032" s="208" t="s">
        <v>750</v>
      </c>
      <c r="B1032" s="210" t="s">
        <v>705</v>
      </c>
      <c r="C1032" s="210" t="s">
        <v>69</v>
      </c>
      <c r="D1032" s="210" t="s">
        <v>726</v>
      </c>
      <c r="E1032" s="210" t="s">
        <v>142</v>
      </c>
      <c r="F1032" s="209">
        <v>100.262</v>
      </c>
      <c r="G1032" s="210" t="s">
        <v>707</v>
      </c>
    </row>
    <row r="1033" spans="1:7" x14ac:dyDescent="0.2">
      <c r="A1033" s="208" t="s">
        <v>754</v>
      </c>
      <c r="B1033" s="210" t="s">
        <v>705</v>
      </c>
      <c r="C1033" s="210" t="s">
        <v>69</v>
      </c>
      <c r="D1033" s="210" t="s">
        <v>726</v>
      </c>
      <c r="E1033" s="210" t="s">
        <v>142</v>
      </c>
      <c r="F1033" s="209">
        <v>97.918000000000006</v>
      </c>
      <c r="G1033" s="210" t="s">
        <v>707</v>
      </c>
    </row>
    <row r="1034" spans="1:7" s="3" customFormat="1" hidden="1" x14ac:dyDescent="0.2">
      <c r="A1034" s="3" t="s">
        <v>88</v>
      </c>
      <c r="B1034" s="4" t="s">
        <v>705</v>
      </c>
      <c r="C1034" s="4" t="s">
        <v>69</v>
      </c>
      <c r="D1034" s="4" t="s">
        <v>726</v>
      </c>
      <c r="E1034" s="4" t="s">
        <v>706</v>
      </c>
      <c r="F1034" s="6">
        <v>7041430.2450000001</v>
      </c>
      <c r="G1034" s="4" t="s">
        <v>707</v>
      </c>
    </row>
    <row r="1035" spans="1:7" s="3" customFormat="1" hidden="1" x14ac:dyDescent="0.2">
      <c r="A1035" s="3" t="s">
        <v>87</v>
      </c>
      <c r="B1035" s="4" t="s">
        <v>705</v>
      </c>
      <c r="C1035" s="4" t="s">
        <v>69</v>
      </c>
      <c r="D1035" s="4" t="s">
        <v>726</v>
      </c>
      <c r="E1035" s="4" t="s">
        <v>706</v>
      </c>
      <c r="F1035" s="6">
        <v>7065429.5990000004</v>
      </c>
      <c r="G1035" s="4" t="s">
        <v>707</v>
      </c>
    </row>
    <row r="1036" spans="1:7" s="3" customFormat="1" hidden="1" x14ac:dyDescent="0.2">
      <c r="A1036" s="3" t="s">
        <v>86</v>
      </c>
      <c r="B1036" s="4" t="s">
        <v>705</v>
      </c>
      <c r="C1036" s="4" t="s">
        <v>69</v>
      </c>
      <c r="D1036" s="4" t="s">
        <v>726</v>
      </c>
      <c r="E1036" s="4" t="s">
        <v>706</v>
      </c>
      <c r="F1036" s="6">
        <v>7165269.1619999995</v>
      </c>
      <c r="G1036" s="4" t="s">
        <v>707</v>
      </c>
    </row>
    <row r="1037" spans="1:7" s="3" customFormat="1" hidden="1" x14ac:dyDescent="0.2">
      <c r="A1037" s="3" t="s">
        <v>85</v>
      </c>
      <c r="B1037" s="4" t="s">
        <v>705</v>
      </c>
      <c r="C1037" s="4" t="s">
        <v>69</v>
      </c>
      <c r="D1037" s="4" t="s">
        <v>726</v>
      </c>
      <c r="E1037" s="4" t="s">
        <v>706</v>
      </c>
      <c r="F1037" s="6">
        <v>7239079.6239999998</v>
      </c>
      <c r="G1037" s="4" t="s">
        <v>707</v>
      </c>
    </row>
    <row r="1038" spans="1:7" s="3" customFormat="1" hidden="1" x14ac:dyDescent="0.2">
      <c r="A1038" s="3" t="s">
        <v>84</v>
      </c>
      <c r="B1038" s="4" t="s">
        <v>705</v>
      </c>
      <c r="C1038" s="4" t="s">
        <v>69</v>
      </c>
      <c r="D1038" s="4" t="s">
        <v>726</v>
      </c>
      <c r="E1038" s="4" t="s">
        <v>706</v>
      </c>
      <c r="F1038" s="6">
        <v>7564746.6720000003</v>
      </c>
      <c r="G1038" s="4" t="s">
        <v>707</v>
      </c>
    </row>
    <row r="1039" spans="1:7" s="3" customFormat="1" hidden="1" x14ac:dyDescent="0.2">
      <c r="A1039" s="3" t="s">
        <v>83</v>
      </c>
      <c r="B1039" s="4" t="s">
        <v>705</v>
      </c>
      <c r="C1039" s="4" t="s">
        <v>69</v>
      </c>
      <c r="D1039" s="4" t="s">
        <v>726</v>
      </c>
      <c r="E1039" s="4" t="s">
        <v>706</v>
      </c>
      <c r="F1039" s="6">
        <v>7666426.5779999997</v>
      </c>
      <c r="G1039" s="4" t="s">
        <v>707</v>
      </c>
    </row>
    <row r="1040" spans="1:7" s="3" customFormat="1" hidden="1" x14ac:dyDescent="0.2">
      <c r="A1040" s="3" t="s">
        <v>82</v>
      </c>
      <c r="B1040" s="4" t="s">
        <v>705</v>
      </c>
      <c r="C1040" s="4" t="s">
        <v>69</v>
      </c>
      <c r="D1040" s="4" t="s">
        <v>726</v>
      </c>
      <c r="E1040" s="4" t="s">
        <v>706</v>
      </c>
      <c r="F1040" s="6">
        <v>7859187.8030000003</v>
      </c>
      <c r="G1040" s="4" t="s">
        <v>707</v>
      </c>
    </row>
    <row r="1041" spans="1:7" s="3" customFormat="1" hidden="1" x14ac:dyDescent="0.2">
      <c r="A1041" s="3" t="s">
        <v>81</v>
      </c>
      <c r="B1041" s="4" t="s">
        <v>705</v>
      </c>
      <c r="C1041" s="4" t="s">
        <v>69</v>
      </c>
      <c r="D1041" s="4" t="s">
        <v>726</v>
      </c>
      <c r="E1041" s="4" t="s">
        <v>706</v>
      </c>
      <c r="F1041" s="6">
        <v>8142511.6150000002</v>
      </c>
      <c r="G1041" s="4" t="s">
        <v>707</v>
      </c>
    </row>
    <row r="1042" spans="1:7" s="3" customFormat="1" hidden="1" x14ac:dyDescent="0.2">
      <c r="A1042" s="3" t="s">
        <v>80</v>
      </c>
      <c r="B1042" s="4" t="s">
        <v>705</v>
      </c>
      <c r="C1042" s="4" t="s">
        <v>69</v>
      </c>
      <c r="D1042" s="4" t="s">
        <v>726</v>
      </c>
      <c r="E1042" s="4" t="s">
        <v>706</v>
      </c>
      <c r="F1042" s="6">
        <v>8015561.2379999999</v>
      </c>
      <c r="G1042" s="4" t="s">
        <v>139</v>
      </c>
    </row>
    <row r="1043" spans="1:7" s="3" customFormat="1" hidden="1" x14ac:dyDescent="0.2">
      <c r="A1043" s="3" t="s">
        <v>79</v>
      </c>
      <c r="B1043" s="4" t="s">
        <v>705</v>
      </c>
      <c r="C1043" s="4" t="s">
        <v>69</v>
      </c>
      <c r="D1043" s="4" t="s">
        <v>726</v>
      </c>
      <c r="E1043" s="4" t="s">
        <v>706</v>
      </c>
      <c r="F1043" s="6">
        <v>7080605.6059999997</v>
      </c>
      <c r="G1043" s="4" t="s">
        <v>707</v>
      </c>
    </row>
    <row r="1044" spans="1:7" s="3" customFormat="1" hidden="1" x14ac:dyDescent="0.2">
      <c r="A1044" s="3" t="s">
        <v>78</v>
      </c>
      <c r="B1044" s="4" t="s">
        <v>705</v>
      </c>
      <c r="C1044" s="4" t="s">
        <v>69</v>
      </c>
      <c r="D1044" s="4" t="s">
        <v>726</v>
      </c>
      <c r="E1044" s="4" t="s">
        <v>706</v>
      </c>
      <c r="F1044" s="6">
        <v>7000804.9840000002</v>
      </c>
      <c r="G1044" s="4" t="s">
        <v>707</v>
      </c>
    </row>
    <row r="1045" spans="1:7" s="3" customFormat="1" hidden="1" x14ac:dyDescent="0.2">
      <c r="A1045" s="3" t="s">
        <v>77</v>
      </c>
      <c r="B1045" s="4" t="s">
        <v>705</v>
      </c>
      <c r="C1045" s="4" t="s">
        <v>69</v>
      </c>
      <c r="D1045" s="4" t="s">
        <v>726</v>
      </c>
      <c r="E1045" s="4" t="s">
        <v>706</v>
      </c>
      <c r="F1045" s="6">
        <v>7345186.2089999998</v>
      </c>
      <c r="G1045" s="4" t="s">
        <v>707</v>
      </c>
    </row>
    <row r="1046" spans="1:7" s="3" customFormat="1" hidden="1" x14ac:dyDescent="0.2">
      <c r="A1046" s="3" t="s">
        <v>76</v>
      </c>
      <c r="B1046" s="4" t="s">
        <v>705</v>
      </c>
      <c r="C1046" s="4" t="s">
        <v>69</v>
      </c>
      <c r="D1046" s="4" t="s">
        <v>726</v>
      </c>
      <c r="E1046" s="4" t="s">
        <v>706</v>
      </c>
      <c r="F1046" s="6">
        <v>6869292.1260000002</v>
      </c>
      <c r="G1046" s="4" t="s">
        <v>707</v>
      </c>
    </row>
    <row r="1047" spans="1:7" s="3" customFormat="1" hidden="1" x14ac:dyDescent="0.2">
      <c r="A1047" s="3" t="s">
        <v>75</v>
      </c>
      <c r="B1047" s="4" t="s">
        <v>705</v>
      </c>
      <c r="C1047" s="4" t="s">
        <v>69</v>
      </c>
      <c r="D1047" s="4" t="s">
        <v>726</v>
      </c>
      <c r="E1047" s="4" t="s">
        <v>706</v>
      </c>
      <c r="F1047" s="6">
        <v>6751986.699</v>
      </c>
      <c r="G1047" s="4" t="s">
        <v>707</v>
      </c>
    </row>
    <row r="1048" spans="1:7" s="3" customFormat="1" hidden="1" x14ac:dyDescent="0.2">
      <c r="A1048" s="3" t="s">
        <v>74</v>
      </c>
      <c r="B1048" s="4" t="s">
        <v>705</v>
      </c>
      <c r="C1048" s="4" t="s">
        <v>69</v>
      </c>
      <c r="D1048" s="4" t="s">
        <v>726</v>
      </c>
      <c r="E1048" s="4" t="s">
        <v>706</v>
      </c>
      <c r="F1048" s="6">
        <v>6825928.0149999997</v>
      </c>
      <c r="G1048" s="4" t="s">
        <v>707</v>
      </c>
    </row>
    <row r="1049" spans="1:7" s="3" customFormat="1" hidden="1" x14ac:dyDescent="0.2">
      <c r="A1049" s="3" t="s">
        <v>73</v>
      </c>
      <c r="B1049" s="4" t="s">
        <v>705</v>
      </c>
      <c r="C1049" s="4" t="s">
        <v>69</v>
      </c>
      <c r="D1049" s="4" t="s">
        <v>726</v>
      </c>
      <c r="E1049" s="4" t="s">
        <v>706</v>
      </c>
      <c r="F1049" s="6">
        <v>6854461.2439999999</v>
      </c>
      <c r="G1049" s="4" t="s">
        <v>707</v>
      </c>
    </row>
    <row r="1050" spans="1:7" s="3" customFormat="1" hidden="1" x14ac:dyDescent="0.2">
      <c r="A1050" s="3" t="s">
        <v>72</v>
      </c>
      <c r="B1050" s="4" t="s">
        <v>705</v>
      </c>
      <c r="C1050" s="4" t="s">
        <v>69</v>
      </c>
      <c r="D1050" s="4" t="s">
        <v>726</v>
      </c>
      <c r="E1050" s="4" t="s">
        <v>706</v>
      </c>
      <c r="F1050" s="6">
        <v>6860228.0599999996</v>
      </c>
      <c r="G1050" s="4" t="s">
        <v>707</v>
      </c>
    </row>
    <row r="1051" spans="1:7" s="3" customFormat="1" hidden="1" x14ac:dyDescent="0.2">
      <c r="A1051" s="3" t="s">
        <v>71</v>
      </c>
      <c r="B1051" s="4" t="s">
        <v>705</v>
      </c>
      <c r="C1051" s="4" t="s">
        <v>69</v>
      </c>
      <c r="D1051" s="4" t="s">
        <v>726</v>
      </c>
      <c r="E1051" s="4" t="s">
        <v>706</v>
      </c>
      <c r="F1051" s="6">
        <v>7043498.5039999997</v>
      </c>
      <c r="G1051" s="4" t="s">
        <v>707</v>
      </c>
    </row>
    <row r="1052" spans="1:7" s="3" customFormat="1" hidden="1" x14ac:dyDescent="0.2">
      <c r="A1052" s="3" t="s">
        <v>70</v>
      </c>
      <c r="B1052" s="4" t="s">
        <v>705</v>
      </c>
      <c r="C1052" s="4" t="s">
        <v>69</v>
      </c>
      <c r="D1052" s="4" t="s">
        <v>726</v>
      </c>
      <c r="E1052" s="4" t="s">
        <v>706</v>
      </c>
      <c r="F1052" s="6">
        <v>7150670.8530000001</v>
      </c>
      <c r="G1052" s="4" t="s">
        <v>707</v>
      </c>
    </row>
    <row r="1053" spans="1:7" s="3" customFormat="1" hidden="1" x14ac:dyDescent="0.2">
      <c r="A1053" s="3" t="s">
        <v>702</v>
      </c>
      <c r="B1053" s="4" t="s">
        <v>705</v>
      </c>
      <c r="C1053" s="4" t="s">
        <v>69</v>
      </c>
      <c r="D1053" s="4" t="s">
        <v>726</v>
      </c>
      <c r="E1053" s="4" t="s">
        <v>706</v>
      </c>
      <c r="F1053" s="6">
        <v>7181525.0990000004</v>
      </c>
      <c r="G1053" s="4" t="s">
        <v>707</v>
      </c>
    </row>
    <row r="1054" spans="1:7" s="3" customFormat="1" hidden="1" x14ac:dyDescent="0.2">
      <c r="A1054" s="3" t="s">
        <v>731</v>
      </c>
      <c r="B1054" s="4" t="s">
        <v>705</v>
      </c>
      <c r="C1054" s="4" t="s">
        <v>69</v>
      </c>
      <c r="D1054" s="4" t="s">
        <v>726</v>
      </c>
      <c r="E1054" s="4" t="s">
        <v>706</v>
      </c>
      <c r="F1054" s="6">
        <v>6881134.3689999999</v>
      </c>
      <c r="G1054" s="4" t="s">
        <v>139</v>
      </c>
    </row>
    <row r="1055" spans="1:7" s="3" customFormat="1" hidden="1" x14ac:dyDescent="0.2">
      <c r="A1055" s="3" t="s">
        <v>739</v>
      </c>
      <c r="B1055" s="4" t="s">
        <v>705</v>
      </c>
      <c r="C1055" s="4" t="s">
        <v>69</v>
      </c>
      <c r="D1055" s="4" t="s">
        <v>726</v>
      </c>
      <c r="E1055" s="4" t="s">
        <v>706</v>
      </c>
      <c r="F1055" s="6">
        <v>7173855.0049999999</v>
      </c>
      <c r="G1055" s="4" t="s">
        <v>139</v>
      </c>
    </row>
    <row r="1056" spans="1:7" s="3" customFormat="1" hidden="1" x14ac:dyDescent="0.2">
      <c r="A1056" s="3" t="s">
        <v>750</v>
      </c>
      <c r="B1056" s="4" t="s">
        <v>705</v>
      </c>
      <c r="C1056" s="4" t="s">
        <v>69</v>
      </c>
      <c r="D1056" s="4" t="s">
        <v>726</v>
      </c>
      <c r="E1056" s="4" t="s">
        <v>706</v>
      </c>
      <c r="F1056" s="6">
        <v>7059855.608</v>
      </c>
      <c r="G1056" s="4" t="s">
        <v>139</v>
      </c>
    </row>
    <row r="1057" spans="1:7" s="3" customFormat="1" hidden="1" x14ac:dyDescent="0.2">
      <c r="A1057" s="3" t="s">
        <v>754</v>
      </c>
      <c r="B1057" s="4" t="s">
        <v>705</v>
      </c>
      <c r="C1057" s="4" t="s">
        <v>69</v>
      </c>
      <c r="D1057" s="4" t="s">
        <v>726</v>
      </c>
      <c r="E1057" s="4" t="s">
        <v>706</v>
      </c>
      <c r="F1057" s="6">
        <v>6894813.1710000001</v>
      </c>
      <c r="G1057" s="4" t="s">
        <v>707</v>
      </c>
    </row>
    <row r="1058" spans="1:7" s="3" customFormat="1" hidden="1" x14ac:dyDescent="0.2">
      <c r="A1058" s="3" t="s">
        <v>88</v>
      </c>
      <c r="B1058" s="4" t="s">
        <v>705</v>
      </c>
      <c r="C1058" s="4" t="s">
        <v>69</v>
      </c>
      <c r="D1058" s="4" t="s">
        <v>726</v>
      </c>
      <c r="E1058" s="4" t="s">
        <v>708</v>
      </c>
      <c r="F1058" s="6">
        <v>16.416</v>
      </c>
      <c r="G1058" s="4" t="s">
        <v>707</v>
      </c>
    </row>
    <row r="1059" spans="1:7" s="3" customFormat="1" hidden="1" x14ac:dyDescent="0.2">
      <c r="A1059" s="3" t="s">
        <v>87</v>
      </c>
      <c r="B1059" s="4" t="s">
        <v>705</v>
      </c>
      <c r="C1059" s="4" t="s">
        <v>69</v>
      </c>
      <c r="D1059" s="4" t="s">
        <v>726</v>
      </c>
      <c r="E1059" s="4" t="s">
        <v>708</v>
      </c>
      <c r="F1059" s="6">
        <v>16.451000000000001</v>
      </c>
      <c r="G1059" s="4" t="s">
        <v>707</v>
      </c>
    </row>
    <row r="1060" spans="1:7" s="3" customFormat="1" hidden="1" x14ac:dyDescent="0.2">
      <c r="A1060" s="3" t="s">
        <v>86</v>
      </c>
      <c r="B1060" s="4" t="s">
        <v>705</v>
      </c>
      <c r="C1060" s="4" t="s">
        <v>69</v>
      </c>
      <c r="D1060" s="4" t="s">
        <v>726</v>
      </c>
      <c r="E1060" s="4" t="s">
        <v>708</v>
      </c>
      <c r="F1060" s="6">
        <v>16.646000000000001</v>
      </c>
      <c r="G1060" s="4" t="s">
        <v>707</v>
      </c>
    </row>
    <row r="1061" spans="1:7" s="3" customFormat="1" hidden="1" x14ac:dyDescent="0.2">
      <c r="A1061" s="3" t="s">
        <v>85</v>
      </c>
      <c r="B1061" s="4" t="s">
        <v>705</v>
      </c>
      <c r="C1061" s="4" t="s">
        <v>69</v>
      </c>
      <c r="D1061" s="4" t="s">
        <v>726</v>
      </c>
      <c r="E1061" s="4" t="s">
        <v>708</v>
      </c>
      <c r="F1061" s="6">
        <v>16.757999999999999</v>
      </c>
      <c r="G1061" s="4" t="s">
        <v>707</v>
      </c>
    </row>
    <row r="1062" spans="1:7" s="3" customFormat="1" hidden="1" x14ac:dyDescent="0.2">
      <c r="A1062" s="3" t="s">
        <v>84</v>
      </c>
      <c r="B1062" s="4" t="s">
        <v>705</v>
      </c>
      <c r="C1062" s="4" t="s">
        <v>69</v>
      </c>
      <c r="D1062" s="4" t="s">
        <v>726</v>
      </c>
      <c r="E1062" s="4" t="s">
        <v>708</v>
      </c>
      <c r="F1062" s="6">
        <v>17.446999999999999</v>
      </c>
      <c r="G1062" s="4" t="s">
        <v>707</v>
      </c>
    </row>
    <row r="1063" spans="1:7" s="3" customFormat="1" hidden="1" x14ac:dyDescent="0.2">
      <c r="A1063" s="3" t="s">
        <v>83</v>
      </c>
      <c r="B1063" s="4" t="s">
        <v>705</v>
      </c>
      <c r="C1063" s="4" t="s">
        <v>69</v>
      </c>
      <c r="D1063" s="4" t="s">
        <v>726</v>
      </c>
      <c r="E1063" s="4" t="s">
        <v>708</v>
      </c>
      <c r="F1063" s="6">
        <v>17.619</v>
      </c>
      <c r="G1063" s="4" t="s">
        <v>707</v>
      </c>
    </row>
    <row r="1064" spans="1:7" s="3" customFormat="1" hidden="1" x14ac:dyDescent="0.2">
      <c r="A1064" s="3" t="s">
        <v>82</v>
      </c>
      <c r="B1064" s="4" t="s">
        <v>705</v>
      </c>
      <c r="C1064" s="4" t="s">
        <v>69</v>
      </c>
      <c r="D1064" s="4" t="s">
        <v>726</v>
      </c>
      <c r="E1064" s="4" t="s">
        <v>708</v>
      </c>
      <c r="F1064" s="6">
        <v>18.004000000000001</v>
      </c>
      <c r="G1064" s="4" t="s">
        <v>707</v>
      </c>
    </row>
    <row r="1065" spans="1:7" s="3" customFormat="1" hidden="1" x14ac:dyDescent="0.2">
      <c r="A1065" s="3" t="s">
        <v>81</v>
      </c>
      <c r="B1065" s="4" t="s">
        <v>705</v>
      </c>
      <c r="C1065" s="4" t="s">
        <v>69</v>
      </c>
      <c r="D1065" s="4" t="s">
        <v>726</v>
      </c>
      <c r="E1065" s="4" t="s">
        <v>708</v>
      </c>
      <c r="F1065" s="6">
        <v>18.591000000000001</v>
      </c>
      <c r="G1065" s="4" t="s">
        <v>707</v>
      </c>
    </row>
    <row r="1066" spans="1:7" s="3" customFormat="1" hidden="1" x14ac:dyDescent="0.2">
      <c r="A1066" s="3" t="s">
        <v>80</v>
      </c>
      <c r="B1066" s="4" t="s">
        <v>705</v>
      </c>
      <c r="C1066" s="4" t="s">
        <v>69</v>
      </c>
      <c r="D1066" s="4" t="s">
        <v>726</v>
      </c>
      <c r="E1066" s="4" t="s">
        <v>708</v>
      </c>
      <c r="F1066" s="6">
        <v>18.242999999999999</v>
      </c>
      <c r="G1066" s="4" t="s">
        <v>139</v>
      </c>
    </row>
    <row r="1067" spans="1:7" s="3" customFormat="1" hidden="1" x14ac:dyDescent="0.2">
      <c r="A1067" s="3" t="s">
        <v>79</v>
      </c>
      <c r="B1067" s="4" t="s">
        <v>705</v>
      </c>
      <c r="C1067" s="4" t="s">
        <v>69</v>
      </c>
      <c r="D1067" s="4" t="s">
        <v>726</v>
      </c>
      <c r="E1067" s="4" t="s">
        <v>708</v>
      </c>
      <c r="F1067" s="6">
        <v>16.077000000000002</v>
      </c>
      <c r="G1067" s="4" t="s">
        <v>707</v>
      </c>
    </row>
    <row r="1068" spans="1:7" s="3" customFormat="1" hidden="1" x14ac:dyDescent="0.2">
      <c r="A1068" s="3" t="s">
        <v>78</v>
      </c>
      <c r="B1068" s="4" t="s">
        <v>705</v>
      </c>
      <c r="C1068" s="4" t="s">
        <v>69</v>
      </c>
      <c r="D1068" s="4" t="s">
        <v>726</v>
      </c>
      <c r="E1068" s="4" t="s">
        <v>708</v>
      </c>
      <c r="F1068" s="6">
        <v>15.872999999999999</v>
      </c>
      <c r="G1068" s="4" t="s">
        <v>707</v>
      </c>
    </row>
    <row r="1069" spans="1:7" s="3" customFormat="1" hidden="1" x14ac:dyDescent="0.2">
      <c r="A1069" s="3" t="s">
        <v>77</v>
      </c>
      <c r="B1069" s="4" t="s">
        <v>705</v>
      </c>
      <c r="C1069" s="4" t="s">
        <v>69</v>
      </c>
      <c r="D1069" s="4" t="s">
        <v>726</v>
      </c>
      <c r="E1069" s="4" t="s">
        <v>708</v>
      </c>
      <c r="F1069" s="6">
        <v>16.684000000000001</v>
      </c>
      <c r="G1069" s="4" t="s">
        <v>707</v>
      </c>
    </row>
    <row r="1070" spans="1:7" s="3" customFormat="1" hidden="1" x14ac:dyDescent="0.2">
      <c r="A1070" s="3" t="s">
        <v>76</v>
      </c>
      <c r="B1070" s="4" t="s">
        <v>705</v>
      </c>
      <c r="C1070" s="4" t="s">
        <v>69</v>
      </c>
      <c r="D1070" s="4" t="s">
        <v>726</v>
      </c>
      <c r="E1070" s="4" t="s">
        <v>708</v>
      </c>
      <c r="F1070" s="6">
        <v>15.58</v>
      </c>
      <c r="G1070" s="4" t="s">
        <v>707</v>
      </c>
    </row>
    <row r="1071" spans="1:7" s="3" customFormat="1" hidden="1" x14ac:dyDescent="0.2">
      <c r="A1071" s="3" t="s">
        <v>75</v>
      </c>
      <c r="B1071" s="4" t="s">
        <v>705</v>
      </c>
      <c r="C1071" s="4" t="s">
        <v>69</v>
      </c>
      <c r="D1071" s="4" t="s">
        <v>726</v>
      </c>
      <c r="E1071" s="4" t="s">
        <v>708</v>
      </c>
      <c r="F1071" s="6">
        <v>15.276999999999999</v>
      </c>
      <c r="G1071" s="4" t="s">
        <v>707</v>
      </c>
    </row>
    <row r="1072" spans="1:7" s="3" customFormat="1" hidden="1" x14ac:dyDescent="0.2">
      <c r="A1072" s="3" t="s">
        <v>74</v>
      </c>
      <c r="B1072" s="4" t="s">
        <v>705</v>
      </c>
      <c r="C1072" s="4" t="s">
        <v>69</v>
      </c>
      <c r="D1072" s="4" t="s">
        <v>726</v>
      </c>
      <c r="E1072" s="4" t="s">
        <v>708</v>
      </c>
      <c r="F1072" s="6">
        <v>15.398999999999999</v>
      </c>
      <c r="G1072" s="4" t="s">
        <v>707</v>
      </c>
    </row>
    <row r="1073" spans="1:7" s="3" customFormat="1" hidden="1" x14ac:dyDescent="0.2">
      <c r="A1073" s="3" t="s">
        <v>73</v>
      </c>
      <c r="B1073" s="4" t="s">
        <v>705</v>
      </c>
      <c r="C1073" s="4" t="s">
        <v>69</v>
      </c>
      <c r="D1073" s="4" t="s">
        <v>726</v>
      </c>
      <c r="E1073" s="4" t="s">
        <v>708</v>
      </c>
      <c r="F1073" s="6">
        <v>15.43</v>
      </c>
      <c r="G1073" s="4" t="s">
        <v>707</v>
      </c>
    </row>
    <row r="1074" spans="1:7" s="3" customFormat="1" hidden="1" x14ac:dyDescent="0.2">
      <c r="A1074" s="3" t="s">
        <v>72</v>
      </c>
      <c r="B1074" s="4" t="s">
        <v>705</v>
      </c>
      <c r="C1074" s="4" t="s">
        <v>69</v>
      </c>
      <c r="D1074" s="4" t="s">
        <v>726</v>
      </c>
      <c r="E1074" s="4" t="s">
        <v>708</v>
      </c>
      <c r="F1074" s="6">
        <v>15.41</v>
      </c>
      <c r="G1074" s="4" t="s">
        <v>707</v>
      </c>
    </row>
    <row r="1075" spans="1:7" s="3" customFormat="1" hidden="1" x14ac:dyDescent="0.2">
      <c r="A1075" s="3" t="s">
        <v>71</v>
      </c>
      <c r="B1075" s="4" t="s">
        <v>705</v>
      </c>
      <c r="C1075" s="4" t="s">
        <v>69</v>
      </c>
      <c r="D1075" s="4" t="s">
        <v>726</v>
      </c>
      <c r="E1075" s="4" t="s">
        <v>708</v>
      </c>
      <c r="F1075" s="6">
        <v>15.797000000000001</v>
      </c>
      <c r="G1075" s="4" t="s">
        <v>707</v>
      </c>
    </row>
    <row r="1076" spans="1:7" s="3" customFormat="1" hidden="1" x14ac:dyDescent="0.2">
      <c r="A1076" s="3" t="s">
        <v>70</v>
      </c>
      <c r="B1076" s="4" t="s">
        <v>705</v>
      </c>
      <c r="C1076" s="4" t="s">
        <v>69</v>
      </c>
      <c r="D1076" s="4" t="s">
        <v>726</v>
      </c>
      <c r="E1076" s="4" t="s">
        <v>708</v>
      </c>
      <c r="F1076" s="6">
        <v>16.009</v>
      </c>
      <c r="G1076" s="4" t="s">
        <v>707</v>
      </c>
    </row>
    <row r="1077" spans="1:7" s="3" customFormat="1" hidden="1" x14ac:dyDescent="0.2">
      <c r="A1077" s="3" t="s">
        <v>702</v>
      </c>
      <c r="B1077" s="4" t="s">
        <v>705</v>
      </c>
      <c r="C1077" s="4" t="s">
        <v>69</v>
      </c>
      <c r="D1077" s="4" t="s">
        <v>726</v>
      </c>
      <c r="E1077" s="4" t="s">
        <v>708</v>
      </c>
      <c r="F1077" s="6">
        <v>16.065000000000001</v>
      </c>
      <c r="G1077" s="4" t="s">
        <v>707</v>
      </c>
    </row>
    <row r="1078" spans="1:7" s="3" customFormat="1" hidden="1" x14ac:dyDescent="0.2">
      <c r="A1078" s="3" t="s">
        <v>731</v>
      </c>
      <c r="B1078" s="4" t="s">
        <v>705</v>
      </c>
      <c r="C1078" s="4" t="s">
        <v>69</v>
      </c>
      <c r="D1078" s="4" t="s">
        <v>726</v>
      </c>
      <c r="E1078" s="4" t="s">
        <v>708</v>
      </c>
      <c r="F1078" s="6">
        <v>15.394</v>
      </c>
      <c r="G1078" s="4" t="s">
        <v>139</v>
      </c>
    </row>
    <row r="1079" spans="1:7" s="3" customFormat="1" hidden="1" x14ac:dyDescent="0.2">
      <c r="A1079" s="3" t="s">
        <v>739</v>
      </c>
      <c r="B1079" s="4" t="s">
        <v>705</v>
      </c>
      <c r="C1079" s="4" t="s">
        <v>69</v>
      </c>
      <c r="D1079" s="4" t="s">
        <v>726</v>
      </c>
      <c r="E1079" s="4" t="s">
        <v>708</v>
      </c>
      <c r="F1079" s="6">
        <v>16.076000000000001</v>
      </c>
      <c r="G1079" s="4" t="s">
        <v>139</v>
      </c>
    </row>
    <row r="1080" spans="1:7" s="3" customFormat="1" hidden="1" x14ac:dyDescent="0.2">
      <c r="A1080" s="3" t="s">
        <v>750</v>
      </c>
      <c r="B1080" s="4" t="s">
        <v>705</v>
      </c>
      <c r="C1080" s="4" t="s">
        <v>69</v>
      </c>
      <c r="D1080" s="4" t="s">
        <v>726</v>
      </c>
      <c r="E1080" s="4" t="s">
        <v>708</v>
      </c>
      <c r="F1080" s="6">
        <v>15.78</v>
      </c>
      <c r="G1080" s="4" t="s">
        <v>139</v>
      </c>
    </row>
    <row r="1081" spans="1:7" s="3" customFormat="1" hidden="1" x14ac:dyDescent="0.2">
      <c r="A1081" s="3" t="s">
        <v>754</v>
      </c>
      <c r="B1081" s="4" t="s">
        <v>705</v>
      </c>
      <c r="C1081" s="4" t="s">
        <v>69</v>
      </c>
      <c r="D1081" s="4" t="s">
        <v>726</v>
      </c>
      <c r="E1081" s="4" t="s">
        <v>708</v>
      </c>
      <c r="F1081" s="6">
        <v>15.364000000000001</v>
      </c>
      <c r="G1081" s="4" t="s">
        <v>707</v>
      </c>
    </row>
    <row r="1082" spans="1:7" s="3" customFormat="1" hidden="1" x14ac:dyDescent="0.2">
      <c r="A1082" s="3" t="s">
        <v>88</v>
      </c>
      <c r="B1082" s="4" t="s">
        <v>705</v>
      </c>
      <c r="C1082" s="4" t="s">
        <v>68</v>
      </c>
      <c r="D1082" s="4" t="s">
        <v>58</v>
      </c>
      <c r="E1082" s="4" t="s">
        <v>706</v>
      </c>
      <c r="F1082" s="6">
        <v>124670.239</v>
      </c>
      <c r="G1082" s="4" t="s">
        <v>139</v>
      </c>
    </row>
    <row r="1083" spans="1:7" s="3" customFormat="1" hidden="1" x14ac:dyDescent="0.2">
      <c r="A1083" s="3" t="s">
        <v>87</v>
      </c>
      <c r="B1083" s="4" t="s">
        <v>705</v>
      </c>
      <c r="C1083" s="4" t="s">
        <v>68</v>
      </c>
      <c r="D1083" s="4" t="s">
        <v>58</v>
      </c>
      <c r="E1083" s="4" t="s">
        <v>706</v>
      </c>
      <c r="F1083" s="6">
        <v>120272.523</v>
      </c>
      <c r="G1083" s="4" t="s">
        <v>139</v>
      </c>
    </row>
    <row r="1084" spans="1:7" s="3" customFormat="1" hidden="1" x14ac:dyDescent="0.2">
      <c r="A1084" s="3" t="s">
        <v>86</v>
      </c>
      <c r="B1084" s="4" t="s">
        <v>705</v>
      </c>
      <c r="C1084" s="4" t="s">
        <v>68</v>
      </c>
      <c r="D1084" s="4" t="s">
        <v>58</v>
      </c>
      <c r="E1084" s="4" t="s">
        <v>706</v>
      </c>
      <c r="F1084" s="6">
        <v>125714.235</v>
      </c>
      <c r="G1084" s="4" t="s">
        <v>139</v>
      </c>
    </row>
    <row r="1085" spans="1:7" s="3" customFormat="1" hidden="1" x14ac:dyDescent="0.2">
      <c r="A1085" s="3" t="s">
        <v>85</v>
      </c>
      <c r="B1085" s="4" t="s">
        <v>705</v>
      </c>
      <c r="C1085" s="4" t="s">
        <v>68</v>
      </c>
      <c r="D1085" s="4" t="s">
        <v>58</v>
      </c>
      <c r="E1085" s="4" t="s">
        <v>706</v>
      </c>
      <c r="F1085" s="6">
        <v>129884.16099999999</v>
      </c>
      <c r="G1085" s="4" t="s">
        <v>139</v>
      </c>
    </row>
    <row r="1086" spans="1:7" s="3" customFormat="1" hidden="1" x14ac:dyDescent="0.2">
      <c r="A1086" s="3" t="s">
        <v>84</v>
      </c>
      <c r="B1086" s="4" t="s">
        <v>705</v>
      </c>
      <c r="C1086" s="4" t="s">
        <v>68</v>
      </c>
      <c r="D1086" s="4" t="s">
        <v>58</v>
      </c>
      <c r="E1086" s="4" t="s">
        <v>706</v>
      </c>
      <c r="F1086" s="6">
        <v>127901.86599999999</v>
      </c>
      <c r="G1086" s="4" t="s">
        <v>139</v>
      </c>
    </row>
    <row r="1087" spans="1:7" s="3" customFormat="1" hidden="1" x14ac:dyDescent="0.2">
      <c r="A1087" s="3" t="s">
        <v>83</v>
      </c>
      <c r="B1087" s="4" t="s">
        <v>705</v>
      </c>
      <c r="C1087" s="4" t="s">
        <v>68</v>
      </c>
      <c r="D1087" s="4" t="s">
        <v>58</v>
      </c>
      <c r="E1087" s="4" t="s">
        <v>706</v>
      </c>
      <c r="F1087" s="6">
        <v>139669.022</v>
      </c>
      <c r="G1087" s="4" t="s">
        <v>139</v>
      </c>
    </row>
    <row r="1088" spans="1:7" s="3" customFormat="1" hidden="1" x14ac:dyDescent="0.2">
      <c r="A1088" s="3" t="s">
        <v>82</v>
      </c>
      <c r="B1088" s="4" t="s">
        <v>705</v>
      </c>
      <c r="C1088" s="4" t="s">
        <v>68</v>
      </c>
      <c r="D1088" s="4" t="s">
        <v>58</v>
      </c>
      <c r="E1088" s="4" t="s">
        <v>706</v>
      </c>
      <c r="F1088" s="6">
        <v>143448.25</v>
      </c>
      <c r="G1088" s="4" t="s">
        <v>139</v>
      </c>
    </row>
    <row r="1089" spans="1:7" s="3" customFormat="1" hidden="1" x14ac:dyDescent="0.2">
      <c r="A1089" s="3" t="s">
        <v>81</v>
      </c>
      <c r="B1089" s="4" t="s">
        <v>705</v>
      </c>
      <c r="C1089" s="4" t="s">
        <v>68</v>
      </c>
      <c r="D1089" s="4" t="s">
        <v>58</v>
      </c>
      <c r="E1089" s="4" t="s">
        <v>706</v>
      </c>
      <c r="F1089" s="6">
        <v>137814.74600000001</v>
      </c>
      <c r="G1089" s="4" t="s">
        <v>139</v>
      </c>
    </row>
    <row r="1090" spans="1:7" s="3" customFormat="1" hidden="1" x14ac:dyDescent="0.2">
      <c r="A1090" s="3" t="s">
        <v>80</v>
      </c>
      <c r="B1090" s="4" t="s">
        <v>705</v>
      </c>
      <c r="C1090" s="4" t="s">
        <v>68</v>
      </c>
      <c r="D1090" s="4" t="s">
        <v>58</v>
      </c>
      <c r="E1090" s="4" t="s">
        <v>706</v>
      </c>
      <c r="F1090" s="6">
        <v>147796.91899999999</v>
      </c>
      <c r="G1090" s="4" t="s">
        <v>139</v>
      </c>
    </row>
    <row r="1091" spans="1:7" s="3" customFormat="1" hidden="1" x14ac:dyDescent="0.2">
      <c r="A1091" s="3" t="s">
        <v>79</v>
      </c>
      <c r="B1091" s="4" t="s">
        <v>705</v>
      </c>
      <c r="C1091" s="4" t="s">
        <v>68</v>
      </c>
      <c r="D1091" s="4" t="s">
        <v>58</v>
      </c>
      <c r="E1091" s="4" t="s">
        <v>706</v>
      </c>
      <c r="F1091" s="6">
        <v>144345.83300000001</v>
      </c>
      <c r="G1091" s="4" t="s">
        <v>139</v>
      </c>
    </row>
    <row r="1092" spans="1:7" s="3" customFormat="1" hidden="1" x14ac:dyDescent="0.2">
      <c r="A1092" s="3" t="s">
        <v>78</v>
      </c>
      <c r="B1092" s="4" t="s">
        <v>705</v>
      </c>
      <c r="C1092" s="4" t="s">
        <v>68</v>
      </c>
      <c r="D1092" s="4" t="s">
        <v>58</v>
      </c>
      <c r="E1092" s="4" t="s">
        <v>706</v>
      </c>
      <c r="F1092" s="6">
        <v>160017.51300000001</v>
      </c>
      <c r="G1092" s="4" t="s">
        <v>139</v>
      </c>
    </row>
    <row r="1093" spans="1:7" s="3" customFormat="1" hidden="1" x14ac:dyDescent="0.2">
      <c r="A1093" s="3" t="s">
        <v>77</v>
      </c>
      <c r="B1093" s="4" t="s">
        <v>705</v>
      </c>
      <c r="C1093" s="4" t="s">
        <v>68</v>
      </c>
      <c r="D1093" s="4" t="s">
        <v>58</v>
      </c>
      <c r="E1093" s="4" t="s">
        <v>706</v>
      </c>
      <c r="F1093" s="6">
        <v>161356.05100000001</v>
      </c>
      <c r="G1093" s="4" t="s">
        <v>139</v>
      </c>
    </row>
    <row r="1094" spans="1:7" s="3" customFormat="1" hidden="1" x14ac:dyDescent="0.2">
      <c r="A1094" s="3" t="s">
        <v>76</v>
      </c>
      <c r="B1094" s="4" t="s">
        <v>705</v>
      </c>
      <c r="C1094" s="4" t="s">
        <v>68</v>
      </c>
      <c r="D1094" s="4" t="s">
        <v>58</v>
      </c>
      <c r="E1094" s="4" t="s">
        <v>706</v>
      </c>
      <c r="F1094" s="6">
        <v>165922.44899999999</v>
      </c>
      <c r="G1094" s="4" t="s">
        <v>139</v>
      </c>
    </row>
    <row r="1095" spans="1:7" s="3" customFormat="1" hidden="1" x14ac:dyDescent="0.2">
      <c r="A1095" s="3" t="s">
        <v>75</v>
      </c>
      <c r="B1095" s="4" t="s">
        <v>705</v>
      </c>
      <c r="C1095" s="4" t="s">
        <v>68</v>
      </c>
      <c r="D1095" s="4" t="s">
        <v>58</v>
      </c>
      <c r="E1095" s="4" t="s">
        <v>706</v>
      </c>
      <c r="F1095" s="6">
        <v>184390.139</v>
      </c>
      <c r="G1095" s="4" t="s">
        <v>139</v>
      </c>
    </row>
    <row r="1096" spans="1:7" s="3" customFormat="1" hidden="1" x14ac:dyDescent="0.2">
      <c r="A1096" s="3" t="s">
        <v>74</v>
      </c>
      <c r="B1096" s="4" t="s">
        <v>705</v>
      </c>
      <c r="C1096" s="4" t="s">
        <v>68</v>
      </c>
      <c r="D1096" s="4" t="s">
        <v>58</v>
      </c>
      <c r="E1096" s="4" t="s">
        <v>706</v>
      </c>
      <c r="F1096" s="6">
        <v>191894.52900000001</v>
      </c>
      <c r="G1096" s="4" t="s">
        <v>139</v>
      </c>
    </row>
    <row r="1097" spans="1:7" s="3" customFormat="1" hidden="1" x14ac:dyDescent="0.2">
      <c r="A1097" s="3" t="s">
        <v>73</v>
      </c>
      <c r="B1097" s="4" t="s">
        <v>705</v>
      </c>
      <c r="C1097" s="4" t="s">
        <v>68</v>
      </c>
      <c r="D1097" s="4" t="s">
        <v>58</v>
      </c>
      <c r="E1097" s="4" t="s">
        <v>706</v>
      </c>
      <c r="F1097" s="6">
        <v>201671.06899999999</v>
      </c>
      <c r="G1097" s="4" t="s">
        <v>139</v>
      </c>
    </row>
    <row r="1098" spans="1:7" s="3" customFormat="1" hidden="1" x14ac:dyDescent="0.2">
      <c r="A1098" s="3" t="s">
        <v>72</v>
      </c>
      <c r="B1098" s="4" t="s">
        <v>705</v>
      </c>
      <c r="C1098" s="4" t="s">
        <v>68</v>
      </c>
      <c r="D1098" s="4" t="s">
        <v>58</v>
      </c>
      <c r="E1098" s="4" t="s">
        <v>706</v>
      </c>
      <c r="F1098" s="6">
        <v>203408.42800000001</v>
      </c>
      <c r="G1098" s="4" t="s">
        <v>139</v>
      </c>
    </row>
    <row r="1099" spans="1:7" s="3" customFormat="1" hidden="1" x14ac:dyDescent="0.2">
      <c r="A1099" s="3" t="s">
        <v>71</v>
      </c>
      <c r="B1099" s="4" t="s">
        <v>705</v>
      </c>
      <c r="C1099" s="4" t="s">
        <v>68</v>
      </c>
      <c r="D1099" s="4" t="s">
        <v>58</v>
      </c>
      <c r="E1099" s="4" t="s">
        <v>706</v>
      </c>
      <c r="F1099" s="6">
        <v>199777.09400000001</v>
      </c>
      <c r="G1099" s="4" t="s">
        <v>139</v>
      </c>
    </row>
    <row r="1100" spans="1:7" s="3" customFormat="1" hidden="1" x14ac:dyDescent="0.2">
      <c r="A1100" s="3" t="s">
        <v>70</v>
      </c>
      <c r="B1100" s="4" t="s">
        <v>705</v>
      </c>
      <c r="C1100" s="4" t="s">
        <v>68</v>
      </c>
      <c r="D1100" s="4" t="s">
        <v>58</v>
      </c>
      <c r="E1100" s="4" t="s">
        <v>706</v>
      </c>
      <c r="F1100" s="6">
        <v>195722.481</v>
      </c>
      <c r="G1100" s="4" t="s">
        <v>139</v>
      </c>
    </row>
    <row r="1101" spans="1:7" s="3" customFormat="1" hidden="1" x14ac:dyDescent="0.2">
      <c r="A1101" s="3" t="s">
        <v>702</v>
      </c>
      <c r="B1101" s="4" t="s">
        <v>705</v>
      </c>
      <c r="C1101" s="4" t="s">
        <v>68</v>
      </c>
      <c r="D1101" s="4" t="s">
        <v>58</v>
      </c>
      <c r="E1101" s="4" t="s">
        <v>706</v>
      </c>
      <c r="F1101" s="6">
        <v>215191.52</v>
      </c>
      <c r="G1101" s="4" t="s">
        <v>139</v>
      </c>
    </row>
    <row r="1102" spans="1:7" s="3" customFormat="1" hidden="1" x14ac:dyDescent="0.2">
      <c r="A1102" s="3" t="s">
        <v>731</v>
      </c>
      <c r="B1102" s="4" t="s">
        <v>705</v>
      </c>
      <c r="C1102" s="4" t="s">
        <v>68</v>
      </c>
      <c r="D1102" s="4" t="s">
        <v>58</v>
      </c>
      <c r="E1102" s="4" t="s">
        <v>706</v>
      </c>
      <c r="F1102" s="6">
        <v>227125.60399999999</v>
      </c>
      <c r="G1102" s="4" t="s">
        <v>139</v>
      </c>
    </row>
    <row r="1103" spans="1:7" s="3" customFormat="1" hidden="1" x14ac:dyDescent="0.2">
      <c r="A1103" s="3" t="s">
        <v>739</v>
      </c>
      <c r="B1103" s="4" t="s">
        <v>705</v>
      </c>
      <c r="C1103" s="4" t="s">
        <v>68</v>
      </c>
      <c r="D1103" s="4" t="s">
        <v>58</v>
      </c>
      <c r="E1103" s="4" t="s">
        <v>706</v>
      </c>
      <c r="F1103" s="6">
        <v>223531.97200000001</v>
      </c>
      <c r="G1103" s="4" t="s">
        <v>139</v>
      </c>
    </row>
    <row r="1104" spans="1:7" s="3" customFormat="1" hidden="1" x14ac:dyDescent="0.2">
      <c r="A1104" s="3" t="s">
        <v>750</v>
      </c>
      <c r="B1104" s="4" t="s">
        <v>705</v>
      </c>
      <c r="C1104" s="4" t="s">
        <v>68</v>
      </c>
      <c r="D1104" s="4" t="s">
        <v>58</v>
      </c>
      <c r="E1104" s="4" t="s">
        <v>706</v>
      </c>
      <c r="F1104" s="6">
        <v>210274.91099999999</v>
      </c>
      <c r="G1104" s="4" t="s">
        <v>139</v>
      </c>
    </row>
    <row r="1105" spans="1:7" s="3" customFormat="1" hidden="1" x14ac:dyDescent="0.2">
      <c r="A1105" s="3" t="s">
        <v>754</v>
      </c>
      <c r="B1105" s="4" t="s">
        <v>705</v>
      </c>
      <c r="C1105" s="4" t="s">
        <v>68</v>
      </c>
      <c r="D1105" s="4" t="s">
        <v>58</v>
      </c>
      <c r="E1105" s="4" t="s">
        <v>706</v>
      </c>
      <c r="F1105" s="6">
        <v>200646.326</v>
      </c>
      <c r="G1105" s="4" t="s">
        <v>139</v>
      </c>
    </row>
    <row r="1106" spans="1:7" s="3" customFormat="1" hidden="1" x14ac:dyDescent="0.2">
      <c r="A1106" s="3" t="s">
        <v>88</v>
      </c>
      <c r="B1106" s="4" t="s">
        <v>705</v>
      </c>
      <c r="C1106" s="4" t="s">
        <v>68</v>
      </c>
      <c r="D1106" s="4" t="s">
        <v>58</v>
      </c>
      <c r="E1106" s="4" t="s">
        <v>708</v>
      </c>
      <c r="F1106" s="6">
        <v>0.29099999999999998</v>
      </c>
      <c r="G1106" s="4" t="s">
        <v>139</v>
      </c>
    </row>
    <row r="1107" spans="1:7" s="3" customFormat="1" hidden="1" x14ac:dyDescent="0.2">
      <c r="A1107" s="3" t="s">
        <v>87</v>
      </c>
      <c r="B1107" s="4" t="s">
        <v>705</v>
      </c>
      <c r="C1107" s="4" t="s">
        <v>68</v>
      </c>
      <c r="D1107" s="4" t="s">
        <v>58</v>
      </c>
      <c r="E1107" s="4" t="s">
        <v>708</v>
      </c>
      <c r="F1107" s="6">
        <v>0.28000000000000003</v>
      </c>
      <c r="G1107" s="4" t="s">
        <v>139</v>
      </c>
    </row>
    <row r="1108" spans="1:7" s="3" customFormat="1" hidden="1" x14ac:dyDescent="0.2">
      <c r="A1108" s="3" t="s">
        <v>86</v>
      </c>
      <c r="B1108" s="4" t="s">
        <v>705</v>
      </c>
      <c r="C1108" s="4" t="s">
        <v>68</v>
      </c>
      <c r="D1108" s="4" t="s">
        <v>58</v>
      </c>
      <c r="E1108" s="4" t="s">
        <v>708</v>
      </c>
      <c r="F1108" s="6">
        <v>0.29199999999999998</v>
      </c>
      <c r="G1108" s="4" t="s">
        <v>139</v>
      </c>
    </row>
    <row r="1109" spans="1:7" s="3" customFormat="1" hidden="1" x14ac:dyDescent="0.2">
      <c r="A1109" s="3" t="s">
        <v>85</v>
      </c>
      <c r="B1109" s="4" t="s">
        <v>705</v>
      </c>
      <c r="C1109" s="4" t="s">
        <v>68</v>
      </c>
      <c r="D1109" s="4" t="s">
        <v>58</v>
      </c>
      <c r="E1109" s="4" t="s">
        <v>708</v>
      </c>
      <c r="F1109" s="6">
        <v>0.30099999999999999</v>
      </c>
      <c r="G1109" s="4" t="s">
        <v>139</v>
      </c>
    </row>
    <row r="1110" spans="1:7" s="3" customFormat="1" hidden="1" x14ac:dyDescent="0.2">
      <c r="A1110" s="3" t="s">
        <v>84</v>
      </c>
      <c r="B1110" s="4" t="s">
        <v>705</v>
      </c>
      <c r="C1110" s="4" t="s">
        <v>68</v>
      </c>
      <c r="D1110" s="4" t="s">
        <v>58</v>
      </c>
      <c r="E1110" s="4" t="s">
        <v>708</v>
      </c>
      <c r="F1110" s="6">
        <v>0.29499999999999998</v>
      </c>
      <c r="G1110" s="4" t="s">
        <v>139</v>
      </c>
    </row>
    <row r="1111" spans="1:7" s="3" customFormat="1" hidden="1" x14ac:dyDescent="0.2">
      <c r="A1111" s="3" t="s">
        <v>83</v>
      </c>
      <c r="B1111" s="4" t="s">
        <v>705</v>
      </c>
      <c r="C1111" s="4" t="s">
        <v>68</v>
      </c>
      <c r="D1111" s="4" t="s">
        <v>58</v>
      </c>
      <c r="E1111" s="4" t="s">
        <v>708</v>
      </c>
      <c r="F1111" s="6">
        <v>0.32100000000000001</v>
      </c>
      <c r="G1111" s="4" t="s">
        <v>139</v>
      </c>
    </row>
    <row r="1112" spans="1:7" s="3" customFormat="1" hidden="1" x14ac:dyDescent="0.2">
      <c r="A1112" s="3" t="s">
        <v>82</v>
      </c>
      <c r="B1112" s="4" t="s">
        <v>705</v>
      </c>
      <c r="C1112" s="4" t="s">
        <v>68</v>
      </c>
      <c r="D1112" s="4" t="s">
        <v>58</v>
      </c>
      <c r="E1112" s="4" t="s">
        <v>708</v>
      </c>
      <c r="F1112" s="6">
        <v>0.32900000000000001</v>
      </c>
      <c r="G1112" s="4" t="s">
        <v>139</v>
      </c>
    </row>
    <row r="1113" spans="1:7" s="3" customFormat="1" hidden="1" x14ac:dyDescent="0.2">
      <c r="A1113" s="3" t="s">
        <v>81</v>
      </c>
      <c r="B1113" s="4" t="s">
        <v>705</v>
      </c>
      <c r="C1113" s="4" t="s">
        <v>68</v>
      </c>
      <c r="D1113" s="4" t="s">
        <v>58</v>
      </c>
      <c r="E1113" s="4" t="s">
        <v>708</v>
      </c>
      <c r="F1113" s="6">
        <v>0.315</v>
      </c>
      <c r="G1113" s="4" t="s">
        <v>139</v>
      </c>
    </row>
    <row r="1114" spans="1:7" s="3" customFormat="1" hidden="1" x14ac:dyDescent="0.2">
      <c r="A1114" s="3" t="s">
        <v>80</v>
      </c>
      <c r="B1114" s="4" t="s">
        <v>705</v>
      </c>
      <c r="C1114" s="4" t="s">
        <v>68</v>
      </c>
      <c r="D1114" s="4" t="s">
        <v>58</v>
      </c>
      <c r="E1114" s="4" t="s">
        <v>708</v>
      </c>
      <c r="F1114" s="6">
        <v>0.33600000000000002</v>
      </c>
      <c r="G1114" s="4" t="s">
        <v>139</v>
      </c>
    </row>
    <row r="1115" spans="1:7" s="3" customFormat="1" hidden="1" x14ac:dyDescent="0.2">
      <c r="A1115" s="3" t="s">
        <v>79</v>
      </c>
      <c r="B1115" s="4" t="s">
        <v>705</v>
      </c>
      <c r="C1115" s="4" t="s">
        <v>68</v>
      </c>
      <c r="D1115" s="4" t="s">
        <v>58</v>
      </c>
      <c r="E1115" s="4" t="s">
        <v>708</v>
      </c>
      <c r="F1115" s="6">
        <v>0.32800000000000001</v>
      </c>
      <c r="G1115" s="4" t="s">
        <v>139</v>
      </c>
    </row>
    <row r="1116" spans="1:7" s="3" customFormat="1" hidden="1" x14ac:dyDescent="0.2">
      <c r="A1116" s="3" t="s">
        <v>78</v>
      </c>
      <c r="B1116" s="4" t="s">
        <v>705</v>
      </c>
      <c r="C1116" s="4" t="s">
        <v>68</v>
      </c>
      <c r="D1116" s="4" t="s">
        <v>58</v>
      </c>
      <c r="E1116" s="4" t="s">
        <v>708</v>
      </c>
      <c r="F1116" s="6">
        <v>0.36299999999999999</v>
      </c>
      <c r="G1116" s="4" t="s">
        <v>139</v>
      </c>
    </row>
    <row r="1117" spans="1:7" s="3" customFormat="1" hidden="1" x14ac:dyDescent="0.2">
      <c r="A1117" s="3" t="s">
        <v>77</v>
      </c>
      <c r="B1117" s="4" t="s">
        <v>705</v>
      </c>
      <c r="C1117" s="4" t="s">
        <v>68</v>
      </c>
      <c r="D1117" s="4" t="s">
        <v>58</v>
      </c>
      <c r="E1117" s="4" t="s">
        <v>708</v>
      </c>
      <c r="F1117" s="6">
        <v>0.36699999999999999</v>
      </c>
      <c r="G1117" s="4" t="s">
        <v>139</v>
      </c>
    </row>
    <row r="1118" spans="1:7" s="3" customFormat="1" hidden="1" x14ac:dyDescent="0.2">
      <c r="A1118" s="3" t="s">
        <v>76</v>
      </c>
      <c r="B1118" s="4" t="s">
        <v>705</v>
      </c>
      <c r="C1118" s="4" t="s">
        <v>68</v>
      </c>
      <c r="D1118" s="4" t="s">
        <v>58</v>
      </c>
      <c r="E1118" s="4" t="s">
        <v>708</v>
      </c>
      <c r="F1118" s="6">
        <v>0.376</v>
      </c>
      <c r="G1118" s="4" t="s">
        <v>139</v>
      </c>
    </row>
    <row r="1119" spans="1:7" s="3" customFormat="1" hidden="1" x14ac:dyDescent="0.2">
      <c r="A1119" s="3" t="s">
        <v>75</v>
      </c>
      <c r="B1119" s="4" t="s">
        <v>705</v>
      </c>
      <c r="C1119" s="4" t="s">
        <v>68</v>
      </c>
      <c r="D1119" s="4" t="s">
        <v>58</v>
      </c>
      <c r="E1119" s="4" t="s">
        <v>708</v>
      </c>
      <c r="F1119" s="6">
        <v>0.41699999999999998</v>
      </c>
      <c r="G1119" s="4" t="s">
        <v>139</v>
      </c>
    </row>
    <row r="1120" spans="1:7" s="3" customFormat="1" hidden="1" x14ac:dyDescent="0.2">
      <c r="A1120" s="3" t="s">
        <v>74</v>
      </c>
      <c r="B1120" s="4" t="s">
        <v>705</v>
      </c>
      <c r="C1120" s="4" t="s">
        <v>68</v>
      </c>
      <c r="D1120" s="4" t="s">
        <v>58</v>
      </c>
      <c r="E1120" s="4" t="s">
        <v>708</v>
      </c>
      <c r="F1120" s="6">
        <v>0.433</v>
      </c>
      <c r="G1120" s="4" t="s">
        <v>139</v>
      </c>
    </row>
    <row r="1121" spans="1:7" s="3" customFormat="1" hidden="1" x14ac:dyDescent="0.2">
      <c r="A1121" s="3" t="s">
        <v>73</v>
      </c>
      <c r="B1121" s="4" t="s">
        <v>705</v>
      </c>
      <c r="C1121" s="4" t="s">
        <v>68</v>
      </c>
      <c r="D1121" s="4" t="s">
        <v>58</v>
      </c>
      <c r="E1121" s="4" t="s">
        <v>708</v>
      </c>
      <c r="F1121" s="6">
        <v>0.45400000000000001</v>
      </c>
      <c r="G1121" s="4" t="s">
        <v>139</v>
      </c>
    </row>
    <row r="1122" spans="1:7" s="3" customFormat="1" hidden="1" x14ac:dyDescent="0.2">
      <c r="A1122" s="3" t="s">
        <v>72</v>
      </c>
      <c r="B1122" s="4" t="s">
        <v>705</v>
      </c>
      <c r="C1122" s="4" t="s">
        <v>68</v>
      </c>
      <c r="D1122" s="4" t="s">
        <v>58</v>
      </c>
      <c r="E1122" s="4" t="s">
        <v>708</v>
      </c>
      <c r="F1122" s="6">
        <v>0.45700000000000002</v>
      </c>
      <c r="G1122" s="4" t="s">
        <v>139</v>
      </c>
    </row>
    <row r="1123" spans="1:7" s="3" customFormat="1" hidden="1" x14ac:dyDescent="0.2">
      <c r="A1123" s="3" t="s">
        <v>71</v>
      </c>
      <c r="B1123" s="4" t="s">
        <v>705</v>
      </c>
      <c r="C1123" s="4" t="s">
        <v>68</v>
      </c>
      <c r="D1123" s="4" t="s">
        <v>58</v>
      </c>
      <c r="E1123" s="4" t="s">
        <v>708</v>
      </c>
      <c r="F1123" s="6">
        <v>0.44800000000000001</v>
      </c>
      <c r="G1123" s="4" t="s">
        <v>139</v>
      </c>
    </row>
    <row r="1124" spans="1:7" s="3" customFormat="1" hidden="1" x14ac:dyDescent="0.2">
      <c r="A1124" s="3" t="s">
        <v>70</v>
      </c>
      <c r="B1124" s="4" t="s">
        <v>705</v>
      </c>
      <c r="C1124" s="4" t="s">
        <v>68</v>
      </c>
      <c r="D1124" s="4" t="s">
        <v>58</v>
      </c>
      <c r="E1124" s="4" t="s">
        <v>708</v>
      </c>
      <c r="F1124" s="6">
        <v>0.438</v>
      </c>
      <c r="G1124" s="4" t="s">
        <v>139</v>
      </c>
    </row>
    <row r="1125" spans="1:7" s="3" customFormat="1" hidden="1" x14ac:dyDescent="0.2">
      <c r="A1125" s="3" t="s">
        <v>702</v>
      </c>
      <c r="B1125" s="4" t="s">
        <v>705</v>
      </c>
      <c r="C1125" s="4" t="s">
        <v>68</v>
      </c>
      <c r="D1125" s="4" t="s">
        <v>58</v>
      </c>
      <c r="E1125" s="4" t="s">
        <v>708</v>
      </c>
      <c r="F1125" s="6">
        <v>0.48099999999999998</v>
      </c>
      <c r="G1125" s="4" t="s">
        <v>139</v>
      </c>
    </row>
    <row r="1126" spans="1:7" s="3" customFormat="1" hidden="1" x14ac:dyDescent="0.2">
      <c r="A1126" s="3" t="s">
        <v>731</v>
      </c>
      <c r="B1126" s="4" t="s">
        <v>705</v>
      </c>
      <c r="C1126" s="4" t="s">
        <v>68</v>
      </c>
      <c r="D1126" s="4" t="s">
        <v>58</v>
      </c>
      <c r="E1126" s="4" t="s">
        <v>708</v>
      </c>
      <c r="F1126" s="6">
        <v>0.50800000000000001</v>
      </c>
      <c r="G1126" s="4" t="s">
        <v>139</v>
      </c>
    </row>
    <row r="1127" spans="1:7" s="3" customFormat="1" hidden="1" x14ac:dyDescent="0.2">
      <c r="A1127" s="3" t="s">
        <v>739</v>
      </c>
      <c r="B1127" s="4" t="s">
        <v>705</v>
      </c>
      <c r="C1127" s="4" t="s">
        <v>68</v>
      </c>
      <c r="D1127" s="4" t="s">
        <v>58</v>
      </c>
      <c r="E1127" s="4" t="s">
        <v>708</v>
      </c>
      <c r="F1127" s="6">
        <v>0.501</v>
      </c>
      <c r="G1127" s="4" t="s">
        <v>139</v>
      </c>
    </row>
    <row r="1128" spans="1:7" s="3" customFormat="1" hidden="1" x14ac:dyDescent="0.2">
      <c r="A1128" s="3" t="s">
        <v>750</v>
      </c>
      <c r="B1128" s="4" t="s">
        <v>705</v>
      </c>
      <c r="C1128" s="4" t="s">
        <v>68</v>
      </c>
      <c r="D1128" s="4" t="s">
        <v>58</v>
      </c>
      <c r="E1128" s="4" t="s">
        <v>708</v>
      </c>
      <c r="F1128" s="6">
        <v>0.47</v>
      </c>
      <c r="G1128" s="4" t="s">
        <v>139</v>
      </c>
    </row>
    <row r="1129" spans="1:7" s="3" customFormat="1" hidden="1" x14ac:dyDescent="0.2">
      <c r="A1129" s="3" t="s">
        <v>754</v>
      </c>
      <c r="B1129" s="4" t="s">
        <v>705</v>
      </c>
      <c r="C1129" s="4" t="s">
        <v>68</v>
      </c>
      <c r="D1129" s="4" t="s">
        <v>58</v>
      </c>
      <c r="E1129" s="4" t="s">
        <v>708</v>
      </c>
      <c r="F1129" s="6">
        <v>0.44700000000000001</v>
      </c>
      <c r="G1129" s="4" t="s">
        <v>139</v>
      </c>
    </row>
    <row r="1130" spans="1:7" s="3" customFormat="1" hidden="1" x14ac:dyDescent="0.2">
      <c r="A1130" s="3" t="s">
        <v>88</v>
      </c>
      <c r="B1130" s="4" t="s">
        <v>705</v>
      </c>
      <c r="C1130" s="4" t="s">
        <v>67</v>
      </c>
      <c r="D1130" s="4" t="s">
        <v>58</v>
      </c>
      <c r="E1130" s="4" t="s">
        <v>706</v>
      </c>
      <c r="F1130" s="6">
        <v>84913.945999999996</v>
      </c>
      <c r="G1130" s="4" t="s">
        <v>139</v>
      </c>
    </row>
    <row r="1131" spans="1:7" s="3" customFormat="1" hidden="1" x14ac:dyDescent="0.2">
      <c r="A1131" s="3" t="s">
        <v>87</v>
      </c>
      <c r="B1131" s="4" t="s">
        <v>705</v>
      </c>
      <c r="C1131" s="4" t="s">
        <v>67</v>
      </c>
      <c r="D1131" s="4" t="s">
        <v>58</v>
      </c>
      <c r="E1131" s="4" t="s">
        <v>706</v>
      </c>
      <c r="F1131" s="6">
        <v>83596.850000000006</v>
      </c>
      <c r="G1131" s="4" t="s">
        <v>139</v>
      </c>
    </row>
    <row r="1132" spans="1:7" s="3" customFormat="1" hidden="1" x14ac:dyDescent="0.2">
      <c r="A1132" s="3" t="s">
        <v>86</v>
      </c>
      <c r="B1132" s="4" t="s">
        <v>705</v>
      </c>
      <c r="C1132" s="4" t="s">
        <v>67</v>
      </c>
      <c r="D1132" s="4" t="s">
        <v>58</v>
      </c>
      <c r="E1132" s="4" t="s">
        <v>706</v>
      </c>
      <c r="F1132" s="6">
        <v>93384.096000000005</v>
      </c>
      <c r="G1132" s="4" t="s">
        <v>139</v>
      </c>
    </row>
    <row r="1133" spans="1:7" s="3" customFormat="1" hidden="1" x14ac:dyDescent="0.2">
      <c r="A1133" s="3" t="s">
        <v>85</v>
      </c>
      <c r="B1133" s="4" t="s">
        <v>705</v>
      </c>
      <c r="C1133" s="4" t="s">
        <v>67</v>
      </c>
      <c r="D1133" s="4" t="s">
        <v>58</v>
      </c>
      <c r="E1133" s="4" t="s">
        <v>706</v>
      </c>
      <c r="F1133" s="6">
        <v>96276.356</v>
      </c>
      <c r="G1133" s="4" t="s">
        <v>139</v>
      </c>
    </row>
    <row r="1134" spans="1:7" s="3" customFormat="1" hidden="1" x14ac:dyDescent="0.2">
      <c r="A1134" s="3" t="s">
        <v>84</v>
      </c>
      <c r="B1134" s="4" t="s">
        <v>705</v>
      </c>
      <c r="C1134" s="4" t="s">
        <v>67</v>
      </c>
      <c r="D1134" s="4" t="s">
        <v>58</v>
      </c>
      <c r="E1134" s="4" t="s">
        <v>706</v>
      </c>
      <c r="F1134" s="6">
        <v>105271.751</v>
      </c>
      <c r="G1134" s="4" t="s">
        <v>139</v>
      </c>
    </row>
    <row r="1135" spans="1:7" s="3" customFormat="1" hidden="1" x14ac:dyDescent="0.2">
      <c r="A1135" s="3" t="s">
        <v>83</v>
      </c>
      <c r="B1135" s="4" t="s">
        <v>705</v>
      </c>
      <c r="C1135" s="4" t="s">
        <v>67</v>
      </c>
      <c r="D1135" s="4" t="s">
        <v>58</v>
      </c>
      <c r="E1135" s="4" t="s">
        <v>706</v>
      </c>
      <c r="F1135" s="6">
        <v>107689.62</v>
      </c>
      <c r="G1135" s="4" t="s">
        <v>139</v>
      </c>
    </row>
    <row r="1136" spans="1:7" s="3" customFormat="1" hidden="1" x14ac:dyDescent="0.2">
      <c r="A1136" s="3" t="s">
        <v>82</v>
      </c>
      <c r="B1136" s="4" t="s">
        <v>705</v>
      </c>
      <c r="C1136" s="4" t="s">
        <v>67</v>
      </c>
      <c r="D1136" s="4" t="s">
        <v>58</v>
      </c>
      <c r="E1136" s="4" t="s">
        <v>706</v>
      </c>
      <c r="F1136" s="6">
        <v>111241.84</v>
      </c>
      <c r="G1136" s="4" t="s">
        <v>139</v>
      </c>
    </row>
    <row r="1137" spans="1:7" s="3" customFormat="1" hidden="1" x14ac:dyDescent="0.2">
      <c r="A1137" s="3" t="s">
        <v>81</v>
      </c>
      <c r="B1137" s="4" t="s">
        <v>705</v>
      </c>
      <c r="C1137" s="4" t="s">
        <v>67</v>
      </c>
      <c r="D1137" s="4" t="s">
        <v>58</v>
      </c>
      <c r="E1137" s="4" t="s">
        <v>706</v>
      </c>
      <c r="F1137" s="6">
        <v>115134.902</v>
      </c>
      <c r="G1137" s="4" t="s">
        <v>139</v>
      </c>
    </row>
    <row r="1138" spans="1:7" s="3" customFormat="1" hidden="1" x14ac:dyDescent="0.2">
      <c r="A1138" s="3" t="s">
        <v>80</v>
      </c>
      <c r="B1138" s="4" t="s">
        <v>705</v>
      </c>
      <c r="C1138" s="4" t="s">
        <v>67</v>
      </c>
      <c r="D1138" s="4" t="s">
        <v>58</v>
      </c>
      <c r="E1138" s="4" t="s">
        <v>706</v>
      </c>
      <c r="F1138" s="6">
        <v>119155.011</v>
      </c>
      <c r="G1138" s="4" t="s">
        <v>139</v>
      </c>
    </row>
    <row r="1139" spans="1:7" s="3" customFormat="1" hidden="1" x14ac:dyDescent="0.2">
      <c r="A1139" s="3" t="s">
        <v>79</v>
      </c>
      <c r="B1139" s="4" t="s">
        <v>705</v>
      </c>
      <c r="C1139" s="4" t="s">
        <v>67</v>
      </c>
      <c r="D1139" s="4" t="s">
        <v>58</v>
      </c>
      <c r="E1139" s="4" t="s">
        <v>706</v>
      </c>
      <c r="F1139" s="6">
        <v>105303.872</v>
      </c>
      <c r="G1139" s="4" t="s">
        <v>139</v>
      </c>
    </row>
    <row r="1140" spans="1:7" s="3" customFormat="1" hidden="1" x14ac:dyDescent="0.2">
      <c r="A1140" s="3" t="s">
        <v>78</v>
      </c>
      <c r="B1140" s="4" t="s">
        <v>705</v>
      </c>
      <c r="C1140" s="4" t="s">
        <v>67</v>
      </c>
      <c r="D1140" s="4" t="s">
        <v>58</v>
      </c>
      <c r="E1140" s="4" t="s">
        <v>706</v>
      </c>
      <c r="F1140" s="6">
        <v>120261.955</v>
      </c>
      <c r="G1140" s="4" t="s">
        <v>139</v>
      </c>
    </row>
    <row r="1141" spans="1:7" s="3" customFormat="1" hidden="1" x14ac:dyDescent="0.2">
      <c r="A1141" s="3" t="s">
        <v>77</v>
      </c>
      <c r="B1141" s="4" t="s">
        <v>705</v>
      </c>
      <c r="C1141" s="4" t="s">
        <v>67</v>
      </c>
      <c r="D1141" s="4" t="s">
        <v>58</v>
      </c>
      <c r="E1141" s="4" t="s">
        <v>706</v>
      </c>
      <c r="F1141" s="6">
        <v>133691.27499999999</v>
      </c>
      <c r="G1141" s="4" t="s">
        <v>139</v>
      </c>
    </row>
    <row r="1142" spans="1:7" s="3" customFormat="1" hidden="1" x14ac:dyDescent="0.2">
      <c r="A1142" s="3" t="s">
        <v>76</v>
      </c>
      <c r="B1142" s="4" t="s">
        <v>705</v>
      </c>
      <c r="C1142" s="4" t="s">
        <v>67</v>
      </c>
      <c r="D1142" s="4" t="s">
        <v>58</v>
      </c>
      <c r="E1142" s="4" t="s">
        <v>706</v>
      </c>
      <c r="F1142" s="6">
        <v>139491.11300000001</v>
      </c>
      <c r="G1142" s="4" t="s">
        <v>139</v>
      </c>
    </row>
    <row r="1143" spans="1:7" s="3" customFormat="1" hidden="1" x14ac:dyDescent="0.2">
      <c r="A1143" s="3" t="s">
        <v>75</v>
      </c>
      <c r="B1143" s="4" t="s">
        <v>705</v>
      </c>
      <c r="C1143" s="4" t="s">
        <v>67</v>
      </c>
      <c r="D1143" s="4" t="s">
        <v>58</v>
      </c>
      <c r="E1143" s="4" t="s">
        <v>706</v>
      </c>
      <c r="F1143" s="6">
        <v>134965.24400000001</v>
      </c>
      <c r="G1143" s="4" t="s">
        <v>139</v>
      </c>
    </row>
    <row r="1144" spans="1:7" s="3" customFormat="1" hidden="1" x14ac:dyDescent="0.2">
      <c r="A1144" s="3" t="s">
        <v>74</v>
      </c>
      <c r="B1144" s="4" t="s">
        <v>705</v>
      </c>
      <c r="C1144" s="4" t="s">
        <v>67</v>
      </c>
      <c r="D1144" s="4" t="s">
        <v>58</v>
      </c>
      <c r="E1144" s="4" t="s">
        <v>706</v>
      </c>
      <c r="F1144" s="6">
        <v>134312.984</v>
      </c>
      <c r="G1144" s="4" t="s">
        <v>139</v>
      </c>
    </row>
    <row r="1145" spans="1:7" s="3" customFormat="1" hidden="1" x14ac:dyDescent="0.2">
      <c r="A1145" s="3" t="s">
        <v>73</v>
      </c>
      <c r="B1145" s="4" t="s">
        <v>705</v>
      </c>
      <c r="C1145" s="4" t="s">
        <v>67</v>
      </c>
      <c r="D1145" s="4" t="s">
        <v>58</v>
      </c>
      <c r="E1145" s="4" t="s">
        <v>706</v>
      </c>
      <c r="F1145" s="6">
        <v>122312.887</v>
      </c>
      <c r="G1145" s="4" t="s">
        <v>139</v>
      </c>
    </row>
    <row r="1146" spans="1:7" s="3" customFormat="1" hidden="1" x14ac:dyDescent="0.2">
      <c r="A1146" s="3" t="s">
        <v>72</v>
      </c>
      <c r="B1146" s="4" t="s">
        <v>705</v>
      </c>
      <c r="C1146" s="4" t="s">
        <v>67</v>
      </c>
      <c r="D1146" s="4" t="s">
        <v>58</v>
      </c>
      <c r="E1146" s="4" t="s">
        <v>706</v>
      </c>
      <c r="F1146" s="6">
        <v>123862.62699999999</v>
      </c>
      <c r="G1146" s="4" t="s">
        <v>139</v>
      </c>
    </row>
    <row r="1147" spans="1:7" s="3" customFormat="1" hidden="1" x14ac:dyDescent="0.2">
      <c r="A1147" s="3" t="s">
        <v>71</v>
      </c>
      <c r="B1147" s="4" t="s">
        <v>705</v>
      </c>
      <c r="C1147" s="4" t="s">
        <v>67</v>
      </c>
      <c r="D1147" s="4" t="s">
        <v>58</v>
      </c>
      <c r="E1147" s="4" t="s">
        <v>706</v>
      </c>
      <c r="F1147" s="6">
        <v>130554.94899999999</v>
      </c>
      <c r="G1147" s="4" t="s">
        <v>139</v>
      </c>
    </row>
    <row r="1148" spans="1:7" s="3" customFormat="1" hidden="1" x14ac:dyDescent="0.2">
      <c r="A1148" s="3" t="s">
        <v>70</v>
      </c>
      <c r="B1148" s="4" t="s">
        <v>705</v>
      </c>
      <c r="C1148" s="4" t="s">
        <v>67</v>
      </c>
      <c r="D1148" s="4" t="s">
        <v>58</v>
      </c>
      <c r="E1148" s="4" t="s">
        <v>706</v>
      </c>
      <c r="F1148" s="6">
        <v>127734.52</v>
      </c>
      <c r="G1148" s="4" t="s">
        <v>139</v>
      </c>
    </row>
    <row r="1149" spans="1:7" s="3" customFormat="1" hidden="1" x14ac:dyDescent="0.2">
      <c r="A1149" s="3" t="s">
        <v>702</v>
      </c>
      <c r="B1149" s="4" t="s">
        <v>705</v>
      </c>
      <c r="C1149" s="4" t="s">
        <v>67</v>
      </c>
      <c r="D1149" s="4" t="s">
        <v>58</v>
      </c>
      <c r="E1149" s="4" t="s">
        <v>706</v>
      </c>
      <c r="F1149" s="6">
        <v>129979.058</v>
      </c>
      <c r="G1149" s="4" t="s">
        <v>139</v>
      </c>
    </row>
    <row r="1150" spans="1:7" s="3" customFormat="1" hidden="1" x14ac:dyDescent="0.2">
      <c r="A1150" s="3" t="s">
        <v>731</v>
      </c>
      <c r="B1150" s="4" t="s">
        <v>705</v>
      </c>
      <c r="C1150" s="4" t="s">
        <v>67</v>
      </c>
      <c r="D1150" s="4" t="s">
        <v>58</v>
      </c>
      <c r="E1150" s="4" t="s">
        <v>706</v>
      </c>
      <c r="F1150" s="6">
        <v>120853.34600000001</v>
      </c>
      <c r="G1150" s="4" t="s">
        <v>139</v>
      </c>
    </row>
    <row r="1151" spans="1:7" s="3" customFormat="1" hidden="1" x14ac:dyDescent="0.2">
      <c r="A1151" s="3" t="s">
        <v>739</v>
      </c>
      <c r="B1151" s="4" t="s">
        <v>705</v>
      </c>
      <c r="C1151" s="4" t="s">
        <v>67</v>
      </c>
      <c r="D1151" s="4" t="s">
        <v>58</v>
      </c>
      <c r="E1151" s="4" t="s">
        <v>706</v>
      </c>
      <c r="F1151" s="6">
        <v>132733.54</v>
      </c>
      <c r="G1151" s="4" t="s">
        <v>139</v>
      </c>
    </row>
    <row r="1152" spans="1:7" s="3" customFormat="1" hidden="1" x14ac:dyDescent="0.2">
      <c r="A1152" s="3" t="s">
        <v>750</v>
      </c>
      <c r="B1152" s="4" t="s">
        <v>705</v>
      </c>
      <c r="C1152" s="4" t="s">
        <v>67</v>
      </c>
      <c r="D1152" s="4" t="s">
        <v>58</v>
      </c>
      <c r="E1152" s="4" t="s">
        <v>706</v>
      </c>
      <c r="F1152" s="6">
        <v>115628.541</v>
      </c>
      <c r="G1152" s="4" t="s">
        <v>139</v>
      </c>
    </row>
    <row r="1153" spans="1:7" s="3" customFormat="1" hidden="1" x14ac:dyDescent="0.2">
      <c r="A1153" s="3" t="s">
        <v>754</v>
      </c>
      <c r="B1153" s="4" t="s">
        <v>705</v>
      </c>
      <c r="C1153" s="4" t="s">
        <v>67</v>
      </c>
      <c r="D1153" s="4" t="s">
        <v>58</v>
      </c>
      <c r="E1153" s="4" t="s">
        <v>706</v>
      </c>
      <c r="F1153" s="6">
        <v>122259.537</v>
      </c>
      <c r="G1153" s="4" t="s">
        <v>139</v>
      </c>
    </row>
    <row r="1154" spans="1:7" s="3" customFormat="1" hidden="1" x14ac:dyDescent="0.2">
      <c r="A1154" s="3" t="s">
        <v>88</v>
      </c>
      <c r="B1154" s="4" t="s">
        <v>705</v>
      </c>
      <c r="C1154" s="4" t="s">
        <v>67</v>
      </c>
      <c r="D1154" s="4" t="s">
        <v>58</v>
      </c>
      <c r="E1154" s="4" t="s">
        <v>708</v>
      </c>
      <c r="F1154" s="6">
        <v>0.19800000000000001</v>
      </c>
      <c r="G1154" s="4" t="s">
        <v>139</v>
      </c>
    </row>
    <row r="1155" spans="1:7" s="3" customFormat="1" hidden="1" x14ac:dyDescent="0.2">
      <c r="A1155" s="3" t="s">
        <v>87</v>
      </c>
      <c r="B1155" s="4" t="s">
        <v>705</v>
      </c>
      <c r="C1155" s="4" t="s">
        <v>67</v>
      </c>
      <c r="D1155" s="4" t="s">
        <v>58</v>
      </c>
      <c r="E1155" s="4" t="s">
        <v>708</v>
      </c>
      <c r="F1155" s="6">
        <v>0.19500000000000001</v>
      </c>
      <c r="G1155" s="4" t="s">
        <v>139</v>
      </c>
    </row>
    <row r="1156" spans="1:7" s="3" customFormat="1" hidden="1" x14ac:dyDescent="0.2">
      <c r="A1156" s="3" t="s">
        <v>86</v>
      </c>
      <c r="B1156" s="4" t="s">
        <v>705</v>
      </c>
      <c r="C1156" s="4" t="s">
        <v>67</v>
      </c>
      <c r="D1156" s="4" t="s">
        <v>58</v>
      </c>
      <c r="E1156" s="4" t="s">
        <v>708</v>
      </c>
      <c r="F1156" s="6">
        <v>0.217</v>
      </c>
      <c r="G1156" s="4" t="s">
        <v>139</v>
      </c>
    </row>
    <row r="1157" spans="1:7" s="3" customFormat="1" hidden="1" x14ac:dyDescent="0.2">
      <c r="A1157" s="3" t="s">
        <v>85</v>
      </c>
      <c r="B1157" s="4" t="s">
        <v>705</v>
      </c>
      <c r="C1157" s="4" t="s">
        <v>67</v>
      </c>
      <c r="D1157" s="4" t="s">
        <v>58</v>
      </c>
      <c r="E1157" s="4" t="s">
        <v>708</v>
      </c>
      <c r="F1157" s="6">
        <v>0.223</v>
      </c>
      <c r="G1157" s="4" t="s">
        <v>139</v>
      </c>
    </row>
    <row r="1158" spans="1:7" s="3" customFormat="1" hidden="1" x14ac:dyDescent="0.2">
      <c r="A1158" s="3" t="s">
        <v>84</v>
      </c>
      <c r="B1158" s="4" t="s">
        <v>705</v>
      </c>
      <c r="C1158" s="4" t="s">
        <v>67</v>
      </c>
      <c r="D1158" s="4" t="s">
        <v>58</v>
      </c>
      <c r="E1158" s="4" t="s">
        <v>708</v>
      </c>
      <c r="F1158" s="6">
        <v>0.24299999999999999</v>
      </c>
      <c r="G1158" s="4" t="s">
        <v>139</v>
      </c>
    </row>
    <row r="1159" spans="1:7" s="3" customFormat="1" hidden="1" x14ac:dyDescent="0.2">
      <c r="A1159" s="3" t="s">
        <v>83</v>
      </c>
      <c r="B1159" s="4" t="s">
        <v>705</v>
      </c>
      <c r="C1159" s="4" t="s">
        <v>67</v>
      </c>
      <c r="D1159" s="4" t="s">
        <v>58</v>
      </c>
      <c r="E1159" s="4" t="s">
        <v>708</v>
      </c>
      <c r="F1159" s="6">
        <v>0.247</v>
      </c>
      <c r="G1159" s="4" t="s">
        <v>139</v>
      </c>
    </row>
    <row r="1160" spans="1:7" s="3" customFormat="1" hidden="1" x14ac:dyDescent="0.2">
      <c r="A1160" s="3" t="s">
        <v>82</v>
      </c>
      <c r="B1160" s="4" t="s">
        <v>705</v>
      </c>
      <c r="C1160" s="4" t="s">
        <v>67</v>
      </c>
      <c r="D1160" s="4" t="s">
        <v>58</v>
      </c>
      <c r="E1160" s="4" t="s">
        <v>708</v>
      </c>
      <c r="F1160" s="6">
        <v>0.255</v>
      </c>
      <c r="G1160" s="4" t="s">
        <v>139</v>
      </c>
    </row>
    <row r="1161" spans="1:7" s="3" customFormat="1" hidden="1" x14ac:dyDescent="0.2">
      <c r="A1161" s="3" t="s">
        <v>81</v>
      </c>
      <c r="B1161" s="4" t="s">
        <v>705</v>
      </c>
      <c r="C1161" s="4" t="s">
        <v>67</v>
      </c>
      <c r="D1161" s="4" t="s">
        <v>58</v>
      </c>
      <c r="E1161" s="4" t="s">
        <v>708</v>
      </c>
      <c r="F1161" s="6">
        <v>0.26300000000000001</v>
      </c>
      <c r="G1161" s="4" t="s">
        <v>139</v>
      </c>
    </row>
    <row r="1162" spans="1:7" s="3" customFormat="1" hidden="1" x14ac:dyDescent="0.2">
      <c r="A1162" s="3" t="s">
        <v>80</v>
      </c>
      <c r="B1162" s="4" t="s">
        <v>705</v>
      </c>
      <c r="C1162" s="4" t="s">
        <v>67</v>
      </c>
      <c r="D1162" s="4" t="s">
        <v>58</v>
      </c>
      <c r="E1162" s="4" t="s">
        <v>708</v>
      </c>
      <c r="F1162" s="6">
        <v>0.27100000000000002</v>
      </c>
      <c r="G1162" s="4" t="s">
        <v>139</v>
      </c>
    </row>
    <row r="1163" spans="1:7" s="3" customFormat="1" hidden="1" x14ac:dyDescent="0.2">
      <c r="A1163" s="3" t="s">
        <v>79</v>
      </c>
      <c r="B1163" s="4" t="s">
        <v>705</v>
      </c>
      <c r="C1163" s="4" t="s">
        <v>67</v>
      </c>
      <c r="D1163" s="4" t="s">
        <v>58</v>
      </c>
      <c r="E1163" s="4" t="s">
        <v>708</v>
      </c>
      <c r="F1163" s="6">
        <v>0.23899999999999999</v>
      </c>
      <c r="G1163" s="4" t="s">
        <v>139</v>
      </c>
    </row>
    <row r="1164" spans="1:7" s="3" customFormat="1" hidden="1" x14ac:dyDescent="0.2">
      <c r="A1164" s="3" t="s">
        <v>78</v>
      </c>
      <c r="B1164" s="4" t="s">
        <v>705</v>
      </c>
      <c r="C1164" s="4" t="s">
        <v>67</v>
      </c>
      <c r="D1164" s="4" t="s">
        <v>58</v>
      </c>
      <c r="E1164" s="4" t="s">
        <v>708</v>
      </c>
      <c r="F1164" s="6">
        <v>0.27300000000000002</v>
      </c>
      <c r="G1164" s="4" t="s">
        <v>139</v>
      </c>
    </row>
    <row r="1165" spans="1:7" s="3" customFormat="1" hidden="1" x14ac:dyDescent="0.2">
      <c r="A1165" s="3" t="s">
        <v>77</v>
      </c>
      <c r="B1165" s="4" t="s">
        <v>705</v>
      </c>
      <c r="C1165" s="4" t="s">
        <v>67</v>
      </c>
      <c r="D1165" s="4" t="s">
        <v>58</v>
      </c>
      <c r="E1165" s="4" t="s">
        <v>708</v>
      </c>
      <c r="F1165" s="6">
        <v>0.30399999999999999</v>
      </c>
      <c r="G1165" s="4" t="s">
        <v>139</v>
      </c>
    </row>
    <row r="1166" spans="1:7" s="3" customFormat="1" hidden="1" x14ac:dyDescent="0.2">
      <c r="A1166" s="3" t="s">
        <v>76</v>
      </c>
      <c r="B1166" s="4" t="s">
        <v>705</v>
      </c>
      <c r="C1166" s="4" t="s">
        <v>67</v>
      </c>
      <c r="D1166" s="4" t="s">
        <v>58</v>
      </c>
      <c r="E1166" s="4" t="s">
        <v>708</v>
      </c>
      <c r="F1166" s="6">
        <v>0.316</v>
      </c>
      <c r="G1166" s="4" t="s">
        <v>139</v>
      </c>
    </row>
    <row r="1167" spans="1:7" s="3" customFormat="1" hidden="1" x14ac:dyDescent="0.2">
      <c r="A1167" s="3" t="s">
        <v>75</v>
      </c>
      <c r="B1167" s="4" t="s">
        <v>705</v>
      </c>
      <c r="C1167" s="4" t="s">
        <v>67</v>
      </c>
      <c r="D1167" s="4" t="s">
        <v>58</v>
      </c>
      <c r="E1167" s="4" t="s">
        <v>708</v>
      </c>
      <c r="F1167" s="6">
        <v>0.30499999999999999</v>
      </c>
      <c r="G1167" s="4" t="s">
        <v>139</v>
      </c>
    </row>
    <row r="1168" spans="1:7" s="3" customFormat="1" hidden="1" x14ac:dyDescent="0.2">
      <c r="A1168" s="3" t="s">
        <v>74</v>
      </c>
      <c r="B1168" s="4" t="s">
        <v>705</v>
      </c>
      <c r="C1168" s="4" t="s">
        <v>67</v>
      </c>
      <c r="D1168" s="4" t="s">
        <v>58</v>
      </c>
      <c r="E1168" s="4" t="s">
        <v>708</v>
      </c>
      <c r="F1168" s="6">
        <v>0.30299999999999999</v>
      </c>
      <c r="G1168" s="4" t="s">
        <v>139</v>
      </c>
    </row>
    <row r="1169" spans="1:7" s="3" customFormat="1" hidden="1" x14ac:dyDescent="0.2">
      <c r="A1169" s="3" t="s">
        <v>73</v>
      </c>
      <c r="B1169" s="4" t="s">
        <v>705</v>
      </c>
      <c r="C1169" s="4" t="s">
        <v>67</v>
      </c>
      <c r="D1169" s="4" t="s">
        <v>58</v>
      </c>
      <c r="E1169" s="4" t="s">
        <v>708</v>
      </c>
      <c r="F1169" s="6">
        <v>0.27500000000000002</v>
      </c>
      <c r="G1169" s="4" t="s">
        <v>139</v>
      </c>
    </row>
    <row r="1170" spans="1:7" s="3" customFormat="1" hidden="1" x14ac:dyDescent="0.2">
      <c r="A1170" s="3" t="s">
        <v>72</v>
      </c>
      <c r="B1170" s="4" t="s">
        <v>705</v>
      </c>
      <c r="C1170" s="4" t="s">
        <v>67</v>
      </c>
      <c r="D1170" s="4" t="s">
        <v>58</v>
      </c>
      <c r="E1170" s="4" t="s">
        <v>708</v>
      </c>
      <c r="F1170" s="6">
        <v>0.27800000000000002</v>
      </c>
      <c r="G1170" s="4" t="s">
        <v>139</v>
      </c>
    </row>
    <row r="1171" spans="1:7" s="3" customFormat="1" hidden="1" x14ac:dyDescent="0.2">
      <c r="A1171" s="3" t="s">
        <v>71</v>
      </c>
      <c r="B1171" s="4" t="s">
        <v>705</v>
      </c>
      <c r="C1171" s="4" t="s">
        <v>67</v>
      </c>
      <c r="D1171" s="4" t="s">
        <v>58</v>
      </c>
      <c r="E1171" s="4" t="s">
        <v>708</v>
      </c>
      <c r="F1171" s="6">
        <v>0.29299999999999998</v>
      </c>
      <c r="G1171" s="4" t="s">
        <v>139</v>
      </c>
    </row>
    <row r="1172" spans="1:7" s="3" customFormat="1" hidden="1" x14ac:dyDescent="0.2">
      <c r="A1172" s="3" t="s">
        <v>70</v>
      </c>
      <c r="B1172" s="4" t="s">
        <v>705</v>
      </c>
      <c r="C1172" s="4" t="s">
        <v>67</v>
      </c>
      <c r="D1172" s="4" t="s">
        <v>58</v>
      </c>
      <c r="E1172" s="4" t="s">
        <v>708</v>
      </c>
      <c r="F1172" s="6">
        <v>0.28599999999999998</v>
      </c>
      <c r="G1172" s="4" t="s">
        <v>139</v>
      </c>
    </row>
    <row r="1173" spans="1:7" s="3" customFormat="1" hidden="1" x14ac:dyDescent="0.2">
      <c r="A1173" s="3" t="s">
        <v>702</v>
      </c>
      <c r="B1173" s="4" t="s">
        <v>705</v>
      </c>
      <c r="C1173" s="4" t="s">
        <v>67</v>
      </c>
      <c r="D1173" s="4" t="s">
        <v>58</v>
      </c>
      <c r="E1173" s="4" t="s">
        <v>708</v>
      </c>
      <c r="F1173" s="6">
        <v>0.29099999999999998</v>
      </c>
      <c r="G1173" s="4" t="s">
        <v>139</v>
      </c>
    </row>
    <row r="1174" spans="1:7" s="3" customFormat="1" hidden="1" x14ac:dyDescent="0.2">
      <c r="A1174" s="3" t="s">
        <v>731</v>
      </c>
      <c r="B1174" s="4" t="s">
        <v>705</v>
      </c>
      <c r="C1174" s="4" t="s">
        <v>67</v>
      </c>
      <c r="D1174" s="4" t="s">
        <v>58</v>
      </c>
      <c r="E1174" s="4" t="s">
        <v>708</v>
      </c>
      <c r="F1174" s="6">
        <v>0.27</v>
      </c>
      <c r="G1174" s="4" t="s">
        <v>139</v>
      </c>
    </row>
    <row r="1175" spans="1:7" s="3" customFormat="1" hidden="1" x14ac:dyDescent="0.2">
      <c r="A1175" s="3" t="s">
        <v>739</v>
      </c>
      <c r="B1175" s="4" t="s">
        <v>705</v>
      </c>
      <c r="C1175" s="4" t="s">
        <v>67</v>
      </c>
      <c r="D1175" s="4" t="s">
        <v>58</v>
      </c>
      <c r="E1175" s="4" t="s">
        <v>708</v>
      </c>
      <c r="F1175" s="6">
        <v>0.29699999999999999</v>
      </c>
      <c r="G1175" s="4" t="s">
        <v>139</v>
      </c>
    </row>
    <row r="1176" spans="1:7" s="3" customFormat="1" hidden="1" x14ac:dyDescent="0.2">
      <c r="A1176" s="3" t="s">
        <v>750</v>
      </c>
      <c r="B1176" s="4" t="s">
        <v>705</v>
      </c>
      <c r="C1176" s="4" t="s">
        <v>67</v>
      </c>
      <c r="D1176" s="4" t="s">
        <v>58</v>
      </c>
      <c r="E1176" s="4" t="s">
        <v>708</v>
      </c>
      <c r="F1176" s="6">
        <v>0.25800000000000001</v>
      </c>
      <c r="G1176" s="4" t="s">
        <v>139</v>
      </c>
    </row>
    <row r="1177" spans="1:7" s="3" customFormat="1" hidden="1" x14ac:dyDescent="0.2">
      <c r="A1177" s="3" t="s">
        <v>754</v>
      </c>
      <c r="B1177" s="4" t="s">
        <v>705</v>
      </c>
      <c r="C1177" s="4" t="s">
        <v>67</v>
      </c>
      <c r="D1177" s="4" t="s">
        <v>58</v>
      </c>
      <c r="E1177" s="4" t="s">
        <v>708</v>
      </c>
      <c r="F1177" s="6">
        <v>0.27200000000000002</v>
      </c>
      <c r="G1177" s="4" t="s">
        <v>139</v>
      </c>
    </row>
    <row r="1178" spans="1:7" s="3" customFormat="1" hidden="1" x14ac:dyDescent="0.2">
      <c r="A1178" s="3" t="s">
        <v>88</v>
      </c>
      <c r="B1178" s="4" t="s">
        <v>705</v>
      </c>
      <c r="C1178" s="4" t="s">
        <v>65</v>
      </c>
      <c r="D1178" s="4" t="s">
        <v>58</v>
      </c>
      <c r="E1178" s="4" t="s">
        <v>706</v>
      </c>
      <c r="F1178" s="6">
        <v>66457.570000000007</v>
      </c>
      <c r="G1178" s="4" t="s">
        <v>139</v>
      </c>
    </row>
    <row r="1179" spans="1:7" s="3" customFormat="1" hidden="1" x14ac:dyDescent="0.2">
      <c r="A1179" s="3" t="s">
        <v>87</v>
      </c>
      <c r="B1179" s="4" t="s">
        <v>705</v>
      </c>
      <c r="C1179" s="4" t="s">
        <v>65</v>
      </c>
      <c r="D1179" s="4" t="s">
        <v>58</v>
      </c>
      <c r="E1179" s="4" t="s">
        <v>706</v>
      </c>
      <c r="F1179" s="6">
        <v>66973.604999999996</v>
      </c>
      <c r="G1179" s="4" t="s">
        <v>139</v>
      </c>
    </row>
    <row r="1180" spans="1:7" s="3" customFormat="1" hidden="1" x14ac:dyDescent="0.2">
      <c r="A1180" s="3" t="s">
        <v>86</v>
      </c>
      <c r="B1180" s="4" t="s">
        <v>705</v>
      </c>
      <c r="C1180" s="4" t="s">
        <v>65</v>
      </c>
      <c r="D1180" s="4" t="s">
        <v>58</v>
      </c>
      <c r="E1180" s="4" t="s">
        <v>706</v>
      </c>
      <c r="F1180" s="6">
        <v>68204.501000000004</v>
      </c>
      <c r="G1180" s="4" t="s">
        <v>139</v>
      </c>
    </row>
    <row r="1181" spans="1:7" s="3" customFormat="1" hidden="1" x14ac:dyDescent="0.2">
      <c r="A1181" s="3" t="s">
        <v>85</v>
      </c>
      <c r="B1181" s="4" t="s">
        <v>705</v>
      </c>
      <c r="C1181" s="4" t="s">
        <v>65</v>
      </c>
      <c r="D1181" s="4" t="s">
        <v>58</v>
      </c>
      <c r="E1181" s="4" t="s">
        <v>706</v>
      </c>
      <c r="F1181" s="6">
        <v>69829.099000000002</v>
      </c>
      <c r="G1181" s="4" t="s">
        <v>139</v>
      </c>
    </row>
    <row r="1182" spans="1:7" s="3" customFormat="1" hidden="1" x14ac:dyDescent="0.2">
      <c r="A1182" s="3" t="s">
        <v>84</v>
      </c>
      <c r="B1182" s="4" t="s">
        <v>705</v>
      </c>
      <c r="C1182" s="4" t="s">
        <v>65</v>
      </c>
      <c r="D1182" s="4" t="s">
        <v>58</v>
      </c>
      <c r="E1182" s="4" t="s">
        <v>706</v>
      </c>
      <c r="F1182" s="6">
        <v>70987.304000000004</v>
      </c>
      <c r="G1182" s="4" t="s">
        <v>139</v>
      </c>
    </row>
    <row r="1183" spans="1:7" s="3" customFormat="1" hidden="1" x14ac:dyDescent="0.2">
      <c r="A1183" s="3" t="s">
        <v>83</v>
      </c>
      <c r="B1183" s="4" t="s">
        <v>705</v>
      </c>
      <c r="C1183" s="4" t="s">
        <v>65</v>
      </c>
      <c r="D1183" s="4" t="s">
        <v>58</v>
      </c>
      <c r="E1183" s="4" t="s">
        <v>706</v>
      </c>
      <c r="F1183" s="6">
        <v>75783.263999999996</v>
      </c>
      <c r="G1183" s="4" t="s">
        <v>139</v>
      </c>
    </row>
    <row r="1184" spans="1:7" s="3" customFormat="1" hidden="1" x14ac:dyDescent="0.2">
      <c r="A1184" s="3" t="s">
        <v>82</v>
      </c>
      <c r="B1184" s="4" t="s">
        <v>705</v>
      </c>
      <c r="C1184" s="4" t="s">
        <v>65</v>
      </c>
      <c r="D1184" s="4" t="s">
        <v>58</v>
      </c>
      <c r="E1184" s="4" t="s">
        <v>706</v>
      </c>
      <c r="F1184" s="6">
        <v>72992.732000000004</v>
      </c>
      <c r="G1184" s="4" t="s">
        <v>139</v>
      </c>
    </row>
    <row r="1185" spans="1:7" s="3" customFormat="1" hidden="1" x14ac:dyDescent="0.2">
      <c r="A1185" s="3" t="s">
        <v>81</v>
      </c>
      <c r="B1185" s="4" t="s">
        <v>705</v>
      </c>
      <c r="C1185" s="4" t="s">
        <v>65</v>
      </c>
      <c r="D1185" s="4" t="s">
        <v>58</v>
      </c>
      <c r="E1185" s="4" t="s">
        <v>706</v>
      </c>
      <c r="F1185" s="6">
        <v>73773.245999999999</v>
      </c>
      <c r="G1185" s="4" t="s">
        <v>139</v>
      </c>
    </row>
    <row r="1186" spans="1:7" s="3" customFormat="1" hidden="1" x14ac:dyDescent="0.2">
      <c r="A1186" s="3" t="s">
        <v>80</v>
      </c>
      <c r="B1186" s="4" t="s">
        <v>705</v>
      </c>
      <c r="C1186" s="4" t="s">
        <v>65</v>
      </c>
      <c r="D1186" s="4" t="s">
        <v>58</v>
      </c>
      <c r="E1186" s="4" t="s">
        <v>706</v>
      </c>
      <c r="F1186" s="6">
        <v>73397.645999999993</v>
      </c>
      <c r="G1186" s="4" t="s">
        <v>139</v>
      </c>
    </row>
    <row r="1187" spans="1:7" s="3" customFormat="1" hidden="1" x14ac:dyDescent="0.2">
      <c r="A1187" s="3" t="s">
        <v>79</v>
      </c>
      <c r="B1187" s="4" t="s">
        <v>705</v>
      </c>
      <c r="C1187" s="4" t="s">
        <v>65</v>
      </c>
      <c r="D1187" s="4" t="s">
        <v>58</v>
      </c>
      <c r="E1187" s="4" t="s">
        <v>706</v>
      </c>
      <c r="F1187" s="6">
        <v>66348.167000000001</v>
      </c>
      <c r="G1187" s="4" t="s">
        <v>139</v>
      </c>
    </row>
    <row r="1188" spans="1:7" s="3" customFormat="1" hidden="1" x14ac:dyDescent="0.2">
      <c r="A1188" s="3" t="s">
        <v>78</v>
      </c>
      <c r="B1188" s="4" t="s">
        <v>705</v>
      </c>
      <c r="C1188" s="4" t="s">
        <v>65</v>
      </c>
      <c r="D1188" s="4" t="s">
        <v>58</v>
      </c>
      <c r="E1188" s="4" t="s">
        <v>706</v>
      </c>
      <c r="F1188" s="6">
        <v>78232.232999999993</v>
      </c>
      <c r="G1188" s="4" t="s">
        <v>139</v>
      </c>
    </row>
    <row r="1189" spans="1:7" s="3" customFormat="1" hidden="1" x14ac:dyDescent="0.2">
      <c r="A1189" s="3" t="s">
        <v>77</v>
      </c>
      <c r="B1189" s="4" t="s">
        <v>705</v>
      </c>
      <c r="C1189" s="4" t="s">
        <v>65</v>
      </c>
      <c r="D1189" s="4" t="s">
        <v>58</v>
      </c>
      <c r="E1189" s="4" t="s">
        <v>706</v>
      </c>
      <c r="F1189" s="6">
        <v>79483.58</v>
      </c>
      <c r="G1189" s="4" t="s">
        <v>139</v>
      </c>
    </row>
    <row r="1190" spans="1:7" s="3" customFormat="1" hidden="1" x14ac:dyDescent="0.2">
      <c r="A1190" s="3" t="s">
        <v>76</v>
      </c>
      <c r="B1190" s="4" t="s">
        <v>705</v>
      </c>
      <c r="C1190" s="4" t="s">
        <v>65</v>
      </c>
      <c r="D1190" s="4" t="s">
        <v>58</v>
      </c>
      <c r="E1190" s="4" t="s">
        <v>706</v>
      </c>
      <c r="F1190" s="6">
        <v>88266.459000000003</v>
      </c>
      <c r="G1190" s="4" t="s">
        <v>139</v>
      </c>
    </row>
    <row r="1191" spans="1:7" s="3" customFormat="1" hidden="1" x14ac:dyDescent="0.2">
      <c r="A1191" s="3" t="s">
        <v>75</v>
      </c>
      <c r="B1191" s="4" t="s">
        <v>705</v>
      </c>
      <c r="C1191" s="4" t="s">
        <v>65</v>
      </c>
      <c r="D1191" s="4" t="s">
        <v>58</v>
      </c>
      <c r="E1191" s="4" t="s">
        <v>706</v>
      </c>
      <c r="F1191" s="6">
        <v>95478.747000000003</v>
      </c>
      <c r="G1191" s="4" t="s">
        <v>139</v>
      </c>
    </row>
    <row r="1192" spans="1:7" s="3" customFormat="1" hidden="1" x14ac:dyDescent="0.2">
      <c r="A1192" s="3" t="s">
        <v>74</v>
      </c>
      <c r="B1192" s="4" t="s">
        <v>705</v>
      </c>
      <c r="C1192" s="4" t="s">
        <v>65</v>
      </c>
      <c r="D1192" s="4" t="s">
        <v>58</v>
      </c>
      <c r="E1192" s="4" t="s">
        <v>706</v>
      </c>
      <c r="F1192" s="6">
        <v>101127.245</v>
      </c>
      <c r="G1192" s="4" t="s">
        <v>139</v>
      </c>
    </row>
    <row r="1193" spans="1:7" s="3" customFormat="1" hidden="1" x14ac:dyDescent="0.2">
      <c r="A1193" s="3" t="s">
        <v>73</v>
      </c>
      <c r="B1193" s="4" t="s">
        <v>705</v>
      </c>
      <c r="C1193" s="4" t="s">
        <v>65</v>
      </c>
      <c r="D1193" s="4" t="s">
        <v>58</v>
      </c>
      <c r="E1193" s="4" t="s">
        <v>706</v>
      </c>
      <c r="F1193" s="6">
        <v>101472.66499999999</v>
      </c>
      <c r="G1193" s="4" t="s">
        <v>139</v>
      </c>
    </row>
    <row r="1194" spans="1:7" s="3" customFormat="1" hidden="1" x14ac:dyDescent="0.2">
      <c r="A1194" s="3" t="s">
        <v>72</v>
      </c>
      <c r="B1194" s="4" t="s">
        <v>705</v>
      </c>
      <c r="C1194" s="4" t="s">
        <v>65</v>
      </c>
      <c r="D1194" s="4" t="s">
        <v>58</v>
      </c>
      <c r="E1194" s="4" t="s">
        <v>706</v>
      </c>
      <c r="F1194" s="6">
        <v>101792.67</v>
      </c>
      <c r="G1194" s="4" t="s">
        <v>139</v>
      </c>
    </row>
    <row r="1195" spans="1:7" s="3" customFormat="1" hidden="1" x14ac:dyDescent="0.2">
      <c r="A1195" s="3" t="s">
        <v>71</v>
      </c>
      <c r="B1195" s="4" t="s">
        <v>705</v>
      </c>
      <c r="C1195" s="4" t="s">
        <v>65</v>
      </c>
      <c r="D1195" s="4" t="s">
        <v>58</v>
      </c>
      <c r="E1195" s="4" t="s">
        <v>706</v>
      </c>
      <c r="F1195" s="6">
        <v>102325.80899999999</v>
      </c>
      <c r="G1195" s="4" t="s">
        <v>139</v>
      </c>
    </row>
    <row r="1196" spans="1:7" s="3" customFormat="1" hidden="1" x14ac:dyDescent="0.2">
      <c r="A1196" s="3" t="s">
        <v>70</v>
      </c>
      <c r="B1196" s="4" t="s">
        <v>705</v>
      </c>
      <c r="C1196" s="4" t="s">
        <v>65</v>
      </c>
      <c r="D1196" s="4" t="s">
        <v>58</v>
      </c>
      <c r="E1196" s="4" t="s">
        <v>706</v>
      </c>
      <c r="F1196" s="6">
        <v>100332.202</v>
      </c>
      <c r="G1196" s="4" t="s">
        <v>139</v>
      </c>
    </row>
    <row r="1197" spans="1:7" s="3" customFormat="1" hidden="1" x14ac:dyDescent="0.2">
      <c r="A1197" s="3" t="s">
        <v>702</v>
      </c>
      <c r="B1197" s="4" t="s">
        <v>705</v>
      </c>
      <c r="C1197" s="4" t="s">
        <v>65</v>
      </c>
      <c r="D1197" s="4" t="s">
        <v>58</v>
      </c>
      <c r="E1197" s="4" t="s">
        <v>706</v>
      </c>
      <c r="F1197" s="6">
        <v>93209.879000000001</v>
      </c>
      <c r="G1197" s="4" t="s">
        <v>139</v>
      </c>
    </row>
    <row r="1198" spans="1:7" s="3" customFormat="1" hidden="1" x14ac:dyDescent="0.2">
      <c r="A1198" s="3" t="s">
        <v>731</v>
      </c>
      <c r="B1198" s="4" t="s">
        <v>705</v>
      </c>
      <c r="C1198" s="4" t="s">
        <v>65</v>
      </c>
      <c r="D1198" s="4" t="s">
        <v>58</v>
      </c>
      <c r="E1198" s="4" t="s">
        <v>706</v>
      </c>
      <c r="F1198" s="6">
        <v>88261.187000000005</v>
      </c>
      <c r="G1198" s="4" t="s">
        <v>139</v>
      </c>
    </row>
    <row r="1199" spans="1:7" s="3" customFormat="1" hidden="1" x14ac:dyDescent="0.2">
      <c r="A1199" s="3" t="s">
        <v>739</v>
      </c>
      <c r="B1199" s="4" t="s">
        <v>705</v>
      </c>
      <c r="C1199" s="4" t="s">
        <v>65</v>
      </c>
      <c r="D1199" s="4" t="s">
        <v>58</v>
      </c>
      <c r="E1199" s="4" t="s">
        <v>706</v>
      </c>
      <c r="F1199" s="6">
        <v>93628.145000000004</v>
      </c>
      <c r="G1199" s="4" t="s">
        <v>139</v>
      </c>
    </row>
    <row r="1200" spans="1:7" s="3" customFormat="1" hidden="1" x14ac:dyDescent="0.2">
      <c r="A1200" s="3" t="s">
        <v>750</v>
      </c>
      <c r="B1200" s="4" t="s">
        <v>705</v>
      </c>
      <c r="C1200" s="4" t="s">
        <v>65</v>
      </c>
      <c r="D1200" s="4" t="s">
        <v>58</v>
      </c>
      <c r="E1200" s="4" t="s">
        <v>706</v>
      </c>
      <c r="F1200" s="6">
        <v>85965.17</v>
      </c>
      <c r="G1200" s="4" t="s">
        <v>139</v>
      </c>
    </row>
    <row r="1201" spans="1:7" s="3" customFormat="1" hidden="1" x14ac:dyDescent="0.2">
      <c r="A1201" s="3" t="s">
        <v>754</v>
      </c>
      <c r="B1201" s="4" t="s">
        <v>705</v>
      </c>
      <c r="C1201" s="4" t="s">
        <v>65</v>
      </c>
      <c r="D1201" s="4" t="s">
        <v>58</v>
      </c>
      <c r="E1201" s="4" t="s">
        <v>706</v>
      </c>
      <c r="F1201" s="6">
        <v>78740.873999999996</v>
      </c>
      <c r="G1201" s="4" t="s">
        <v>139</v>
      </c>
    </row>
    <row r="1202" spans="1:7" s="3" customFormat="1" hidden="1" x14ac:dyDescent="0.2">
      <c r="A1202" s="3" t="s">
        <v>88</v>
      </c>
      <c r="B1202" s="4" t="s">
        <v>705</v>
      </c>
      <c r="C1202" s="4" t="s">
        <v>65</v>
      </c>
      <c r="D1202" s="4" t="s">
        <v>58</v>
      </c>
      <c r="E1202" s="4" t="s">
        <v>708</v>
      </c>
      <c r="F1202" s="6">
        <v>0.155</v>
      </c>
      <c r="G1202" s="4" t="s">
        <v>139</v>
      </c>
    </row>
    <row r="1203" spans="1:7" s="3" customFormat="1" hidden="1" x14ac:dyDescent="0.2">
      <c r="A1203" s="3" t="s">
        <v>87</v>
      </c>
      <c r="B1203" s="4" t="s">
        <v>705</v>
      </c>
      <c r="C1203" s="4" t="s">
        <v>65</v>
      </c>
      <c r="D1203" s="4" t="s">
        <v>58</v>
      </c>
      <c r="E1203" s="4" t="s">
        <v>708</v>
      </c>
      <c r="F1203" s="6">
        <v>0.156</v>
      </c>
      <c r="G1203" s="4" t="s">
        <v>139</v>
      </c>
    </row>
    <row r="1204" spans="1:7" s="3" customFormat="1" hidden="1" x14ac:dyDescent="0.2">
      <c r="A1204" s="3" t="s">
        <v>86</v>
      </c>
      <c r="B1204" s="4" t="s">
        <v>705</v>
      </c>
      <c r="C1204" s="4" t="s">
        <v>65</v>
      </c>
      <c r="D1204" s="4" t="s">
        <v>58</v>
      </c>
      <c r="E1204" s="4" t="s">
        <v>708</v>
      </c>
      <c r="F1204" s="6">
        <v>0.158</v>
      </c>
      <c r="G1204" s="4" t="s">
        <v>139</v>
      </c>
    </row>
    <row r="1205" spans="1:7" s="3" customFormat="1" hidden="1" x14ac:dyDescent="0.2">
      <c r="A1205" s="3" t="s">
        <v>85</v>
      </c>
      <c r="B1205" s="4" t="s">
        <v>705</v>
      </c>
      <c r="C1205" s="4" t="s">
        <v>65</v>
      </c>
      <c r="D1205" s="4" t="s">
        <v>58</v>
      </c>
      <c r="E1205" s="4" t="s">
        <v>708</v>
      </c>
      <c r="F1205" s="6">
        <v>0.16200000000000001</v>
      </c>
      <c r="G1205" s="4" t="s">
        <v>139</v>
      </c>
    </row>
    <row r="1206" spans="1:7" s="3" customFormat="1" hidden="1" x14ac:dyDescent="0.2">
      <c r="A1206" s="3" t="s">
        <v>84</v>
      </c>
      <c r="B1206" s="4" t="s">
        <v>705</v>
      </c>
      <c r="C1206" s="4" t="s">
        <v>65</v>
      </c>
      <c r="D1206" s="4" t="s">
        <v>58</v>
      </c>
      <c r="E1206" s="4" t="s">
        <v>708</v>
      </c>
      <c r="F1206" s="6">
        <v>0.16400000000000001</v>
      </c>
      <c r="G1206" s="4" t="s">
        <v>139</v>
      </c>
    </row>
    <row r="1207" spans="1:7" s="3" customFormat="1" hidden="1" x14ac:dyDescent="0.2">
      <c r="A1207" s="3" t="s">
        <v>83</v>
      </c>
      <c r="B1207" s="4" t="s">
        <v>705</v>
      </c>
      <c r="C1207" s="4" t="s">
        <v>65</v>
      </c>
      <c r="D1207" s="4" t="s">
        <v>58</v>
      </c>
      <c r="E1207" s="4" t="s">
        <v>708</v>
      </c>
      <c r="F1207" s="6">
        <v>0.17399999999999999</v>
      </c>
      <c r="G1207" s="4" t="s">
        <v>139</v>
      </c>
    </row>
    <row r="1208" spans="1:7" s="3" customFormat="1" hidden="1" x14ac:dyDescent="0.2">
      <c r="A1208" s="3" t="s">
        <v>82</v>
      </c>
      <c r="B1208" s="4" t="s">
        <v>705</v>
      </c>
      <c r="C1208" s="4" t="s">
        <v>65</v>
      </c>
      <c r="D1208" s="4" t="s">
        <v>58</v>
      </c>
      <c r="E1208" s="4" t="s">
        <v>708</v>
      </c>
      <c r="F1208" s="6">
        <v>0.16700000000000001</v>
      </c>
      <c r="G1208" s="4" t="s">
        <v>139</v>
      </c>
    </row>
    <row r="1209" spans="1:7" s="3" customFormat="1" hidden="1" x14ac:dyDescent="0.2">
      <c r="A1209" s="3" t="s">
        <v>81</v>
      </c>
      <c r="B1209" s="4" t="s">
        <v>705</v>
      </c>
      <c r="C1209" s="4" t="s">
        <v>65</v>
      </c>
      <c r="D1209" s="4" t="s">
        <v>58</v>
      </c>
      <c r="E1209" s="4" t="s">
        <v>708</v>
      </c>
      <c r="F1209" s="6">
        <v>0.16800000000000001</v>
      </c>
      <c r="G1209" s="4" t="s">
        <v>139</v>
      </c>
    </row>
    <row r="1210" spans="1:7" s="3" customFormat="1" hidden="1" x14ac:dyDescent="0.2">
      <c r="A1210" s="3" t="s">
        <v>80</v>
      </c>
      <c r="B1210" s="4" t="s">
        <v>705</v>
      </c>
      <c r="C1210" s="4" t="s">
        <v>65</v>
      </c>
      <c r="D1210" s="4" t="s">
        <v>58</v>
      </c>
      <c r="E1210" s="4" t="s">
        <v>708</v>
      </c>
      <c r="F1210" s="6">
        <v>0.16700000000000001</v>
      </c>
      <c r="G1210" s="4" t="s">
        <v>139</v>
      </c>
    </row>
    <row r="1211" spans="1:7" s="3" customFormat="1" hidden="1" x14ac:dyDescent="0.2">
      <c r="A1211" s="3" t="s">
        <v>79</v>
      </c>
      <c r="B1211" s="4" t="s">
        <v>705</v>
      </c>
      <c r="C1211" s="4" t="s">
        <v>65</v>
      </c>
      <c r="D1211" s="4" t="s">
        <v>58</v>
      </c>
      <c r="E1211" s="4" t="s">
        <v>708</v>
      </c>
      <c r="F1211" s="6">
        <v>0.151</v>
      </c>
      <c r="G1211" s="4" t="s">
        <v>139</v>
      </c>
    </row>
    <row r="1212" spans="1:7" s="3" customFormat="1" hidden="1" x14ac:dyDescent="0.2">
      <c r="A1212" s="3" t="s">
        <v>78</v>
      </c>
      <c r="B1212" s="4" t="s">
        <v>705</v>
      </c>
      <c r="C1212" s="4" t="s">
        <v>65</v>
      </c>
      <c r="D1212" s="4" t="s">
        <v>58</v>
      </c>
      <c r="E1212" s="4" t="s">
        <v>708</v>
      </c>
      <c r="F1212" s="6">
        <v>0.17699999999999999</v>
      </c>
      <c r="G1212" s="4" t="s">
        <v>139</v>
      </c>
    </row>
    <row r="1213" spans="1:7" s="3" customFormat="1" hidden="1" x14ac:dyDescent="0.2">
      <c r="A1213" s="3" t="s">
        <v>77</v>
      </c>
      <c r="B1213" s="4" t="s">
        <v>705</v>
      </c>
      <c r="C1213" s="4" t="s">
        <v>65</v>
      </c>
      <c r="D1213" s="4" t="s">
        <v>58</v>
      </c>
      <c r="E1213" s="4" t="s">
        <v>708</v>
      </c>
      <c r="F1213" s="6">
        <v>0.18099999999999999</v>
      </c>
      <c r="G1213" s="4" t="s">
        <v>139</v>
      </c>
    </row>
    <row r="1214" spans="1:7" s="3" customFormat="1" hidden="1" x14ac:dyDescent="0.2">
      <c r="A1214" s="3" t="s">
        <v>76</v>
      </c>
      <c r="B1214" s="4" t="s">
        <v>705</v>
      </c>
      <c r="C1214" s="4" t="s">
        <v>65</v>
      </c>
      <c r="D1214" s="4" t="s">
        <v>58</v>
      </c>
      <c r="E1214" s="4" t="s">
        <v>708</v>
      </c>
      <c r="F1214" s="6">
        <v>0.2</v>
      </c>
      <c r="G1214" s="4" t="s">
        <v>139</v>
      </c>
    </row>
    <row r="1215" spans="1:7" s="3" customFormat="1" hidden="1" x14ac:dyDescent="0.2">
      <c r="A1215" s="3" t="s">
        <v>75</v>
      </c>
      <c r="B1215" s="4" t="s">
        <v>705</v>
      </c>
      <c r="C1215" s="4" t="s">
        <v>65</v>
      </c>
      <c r="D1215" s="4" t="s">
        <v>58</v>
      </c>
      <c r="E1215" s="4" t="s">
        <v>708</v>
      </c>
      <c r="F1215" s="6">
        <v>0.216</v>
      </c>
      <c r="G1215" s="4" t="s">
        <v>139</v>
      </c>
    </row>
    <row r="1216" spans="1:7" s="3" customFormat="1" hidden="1" x14ac:dyDescent="0.2">
      <c r="A1216" s="3" t="s">
        <v>74</v>
      </c>
      <c r="B1216" s="4" t="s">
        <v>705</v>
      </c>
      <c r="C1216" s="4" t="s">
        <v>65</v>
      </c>
      <c r="D1216" s="4" t="s">
        <v>58</v>
      </c>
      <c r="E1216" s="4" t="s">
        <v>708</v>
      </c>
      <c r="F1216" s="6">
        <v>0.22800000000000001</v>
      </c>
      <c r="G1216" s="4" t="s">
        <v>139</v>
      </c>
    </row>
    <row r="1217" spans="1:7" s="3" customFormat="1" hidden="1" x14ac:dyDescent="0.2">
      <c r="A1217" s="3" t="s">
        <v>73</v>
      </c>
      <c r="B1217" s="4" t="s">
        <v>705</v>
      </c>
      <c r="C1217" s="4" t="s">
        <v>65</v>
      </c>
      <c r="D1217" s="4" t="s">
        <v>58</v>
      </c>
      <c r="E1217" s="4" t="s">
        <v>708</v>
      </c>
      <c r="F1217" s="6">
        <v>0.22800000000000001</v>
      </c>
      <c r="G1217" s="4" t="s">
        <v>139</v>
      </c>
    </row>
    <row r="1218" spans="1:7" s="3" customFormat="1" hidden="1" x14ac:dyDescent="0.2">
      <c r="A1218" s="3" t="s">
        <v>72</v>
      </c>
      <c r="B1218" s="4" t="s">
        <v>705</v>
      </c>
      <c r="C1218" s="4" t="s">
        <v>65</v>
      </c>
      <c r="D1218" s="4" t="s">
        <v>58</v>
      </c>
      <c r="E1218" s="4" t="s">
        <v>708</v>
      </c>
      <c r="F1218" s="6">
        <v>0.22900000000000001</v>
      </c>
      <c r="G1218" s="4" t="s">
        <v>139</v>
      </c>
    </row>
    <row r="1219" spans="1:7" s="3" customFormat="1" hidden="1" x14ac:dyDescent="0.2">
      <c r="A1219" s="3" t="s">
        <v>71</v>
      </c>
      <c r="B1219" s="4" t="s">
        <v>705</v>
      </c>
      <c r="C1219" s="4" t="s">
        <v>65</v>
      </c>
      <c r="D1219" s="4" t="s">
        <v>58</v>
      </c>
      <c r="E1219" s="4" t="s">
        <v>708</v>
      </c>
      <c r="F1219" s="6">
        <v>0.22900000000000001</v>
      </c>
      <c r="G1219" s="4" t="s">
        <v>139</v>
      </c>
    </row>
    <row r="1220" spans="1:7" s="3" customFormat="1" hidden="1" x14ac:dyDescent="0.2">
      <c r="A1220" s="3" t="s">
        <v>70</v>
      </c>
      <c r="B1220" s="4" t="s">
        <v>705</v>
      </c>
      <c r="C1220" s="4" t="s">
        <v>65</v>
      </c>
      <c r="D1220" s="4" t="s">
        <v>58</v>
      </c>
      <c r="E1220" s="4" t="s">
        <v>708</v>
      </c>
      <c r="F1220" s="6">
        <v>0.22500000000000001</v>
      </c>
      <c r="G1220" s="4" t="s">
        <v>139</v>
      </c>
    </row>
    <row r="1221" spans="1:7" s="3" customFormat="1" hidden="1" x14ac:dyDescent="0.2">
      <c r="A1221" s="3" t="s">
        <v>702</v>
      </c>
      <c r="B1221" s="4" t="s">
        <v>705</v>
      </c>
      <c r="C1221" s="4" t="s">
        <v>65</v>
      </c>
      <c r="D1221" s="4" t="s">
        <v>58</v>
      </c>
      <c r="E1221" s="4" t="s">
        <v>708</v>
      </c>
      <c r="F1221" s="6">
        <v>0.20899999999999999</v>
      </c>
      <c r="G1221" s="4" t="s">
        <v>139</v>
      </c>
    </row>
    <row r="1222" spans="1:7" s="3" customFormat="1" hidden="1" x14ac:dyDescent="0.2">
      <c r="A1222" s="3" t="s">
        <v>731</v>
      </c>
      <c r="B1222" s="4" t="s">
        <v>705</v>
      </c>
      <c r="C1222" s="4" t="s">
        <v>65</v>
      </c>
      <c r="D1222" s="4" t="s">
        <v>58</v>
      </c>
      <c r="E1222" s="4" t="s">
        <v>708</v>
      </c>
      <c r="F1222" s="6">
        <v>0.19700000000000001</v>
      </c>
      <c r="G1222" s="4" t="s">
        <v>139</v>
      </c>
    </row>
    <row r="1223" spans="1:7" s="3" customFormat="1" hidden="1" x14ac:dyDescent="0.2">
      <c r="A1223" s="3" t="s">
        <v>739</v>
      </c>
      <c r="B1223" s="4" t="s">
        <v>705</v>
      </c>
      <c r="C1223" s="4" t="s">
        <v>65</v>
      </c>
      <c r="D1223" s="4" t="s">
        <v>58</v>
      </c>
      <c r="E1223" s="4" t="s">
        <v>708</v>
      </c>
      <c r="F1223" s="6">
        <v>0.21</v>
      </c>
      <c r="G1223" s="4" t="s">
        <v>139</v>
      </c>
    </row>
    <row r="1224" spans="1:7" s="3" customFormat="1" hidden="1" x14ac:dyDescent="0.2">
      <c r="A1224" s="3" t="s">
        <v>750</v>
      </c>
      <c r="B1224" s="4" t="s">
        <v>705</v>
      </c>
      <c r="C1224" s="4" t="s">
        <v>65</v>
      </c>
      <c r="D1224" s="4" t="s">
        <v>58</v>
      </c>
      <c r="E1224" s="4" t="s">
        <v>708</v>
      </c>
      <c r="F1224" s="6">
        <v>0.192</v>
      </c>
      <c r="G1224" s="4" t="s">
        <v>139</v>
      </c>
    </row>
    <row r="1225" spans="1:7" s="3" customFormat="1" hidden="1" x14ac:dyDescent="0.2">
      <c r="A1225" s="3" t="s">
        <v>754</v>
      </c>
      <c r="B1225" s="4" t="s">
        <v>705</v>
      </c>
      <c r="C1225" s="4" t="s">
        <v>65</v>
      </c>
      <c r="D1225" s="4" t="s">
        <v>58</v>
      </c>
      <c r="E1225" s="4" t="s">
        <v>708</v>
      </c>
      <c r="F1225" s="6">
        <v>0.17499999999999999</v>
      </c>
      <c r="G1225" s="4" t="s">
        <v>139</v>
      </c>
    </row>
    <row r="1226" spans="1:7" s="3" customFormat="1" hidden="1" x14ac:dyDescent="0.2">
      <c r="A1226" s="3" t="s">
        <v>88</v>
      </c>
      <c r="B1226" s="4" t="s">
        <v>705</v>
      </c>
      <c r="C1226" s="4" t="s">
        <v>64</v>
      </c>
      <c r="D1226" s="4" t="s">
        <v>58</v>
      </c>
      <c r="E1226" s="4" t="s">
        <v>706</v>
      </c>
      <c r="F1226" s="6">
        <v>127971.976</v>
      </c>
      <c r="G1226" s="4" t="s">
        <v>139</v>
      </c>
    </row>
    <row r="1227" spans="1:7" s="3" customFormat="1" hidden="1" x14ac:dyDescent="0.2">
      <c r="A1227" s="3" t="s">
        <v>87</v>
      </c>
      <c r="B1227" s="4" t="s">
        <v>705</v>
      </c>
      <c r="C1227" s="4" t="s">
        <v>64</v>
      </c>
      <c r="D1227" s="4" t="s">
        <v>58</v>
      </c>
      <c r="E1227" s="4" t="s">
        <v>706</v>
      </c>
      <c r="F1227" s="6">
        <v>129338.963</v>
      </c>
      <c r="G1227" s="4" t="s">
        <v>139</v>
      </c>
    </row>
    <row r="1228" spans="1:7" s="3" customFormat="1" hidden="1" x14ac:dyDescent="0.2">
      <c r="A1228" s="3" t="s">
        <v>86</v>
      </c>
      <c r="B1228" s="4" t="s">
        <v>705</v>
      </c>
      <c r="C1228" s="4" t="s">
        <v>64</v>
      </c>
      <c r="D1228" s="4" t="s">
        <v>58</v>
      </c>
      <c r="E1228" s="4" t="s">
        <v>706</v>
      </c>
      <c r="F1228" s="6">
        <v>135913.68299999999</v>
      </c>
      <c r="G1228" s="4" t="s">
        <v>139</v>
      </c>
    </row>
    <row r="1229" spans="1:7" s="3" customFormat="1" hidden="1" x14ac:dyDescent="0.2">
      <c r="A1229" s="3" t="s">
        <v>85</v>
      </c>
      <c r="B1229" s="4" t="s">
        <v>705</v>
      </c>
      <c r="C1229" s="4" t="s">
        <v>64</v>
      </c>
      <c r="D1229" s="4" t="s">
        <v>58</v>
      </c>
      <c r="E1229" s="4" t="s">
        <v>706</v>
      </c>
      <c r="F1229" s="6">
        <v>142545.74799999999</v>
      </c>
      <c r="G1229" s="4" t="s">
        <v>139</v>
      </c>
    </row>
    <row r="1230" spans="1:7" s="3" customFormat="1" hidden="1" x14ac:dyDescent="0.2">
      <c r="A1230" s="3" t="s">
        <v>84</v>
      </c>
      <c r="B1230" s="4" t="s">
        <v>705</v>
      </c>
      <c r="C1230" s="4" t="s">
        <v>64</v>
      </c>
      <c r="D1230" s="4" t="s">
        <v>58</v>
      </c>
      <c r="E1230" s="4" t="s">
        <v>706</v>
      </c>
      <c r="F1230" s="6">
        <v>155923.61600000001</v>
      </c>
      <c r="G1230" s="4" t="s">
        <v>139</v>
      </c>
    </row>
    <row r="1231" spans="1:7" s="3" customFormat="1" hidden="1" x14ac:dyDescent="0.2">
      <c r="A1231" s="3" t="s">
        <v>83</v>
      </c>
      <c r="B1231" s="4" t="s">
        <v>705</v>
      </c>
      <c r="C1231" s="4" t="s">
        <v>64</v>
      </c>
      <c r="D1231" s="4" t="s">
        <v>58</v>
      </c>
      <c r="E1231" s="4" t="s">
        <v>706</v>
      </c>
      <c r="F1231" s="6">
        <v>162160.478</v>
      </c>
      <c r="G1231" s="4" t="s">
        <v>139</v>
      </c>
    </row>
    <row r="1232" spans="1:7" s="3" customFormat="1" hidden="1" x14ac:dyDescent="0.2">
      <c r="A1232" s="3" t="s">
        <v>82</v>
      </c>
      <c r="B1232" s="4" t="s">
        <v>705</v>
      </c>
      <c r="C1232" s="4" t="s">
        <v>64</v>
      </c>
      <c r="D1232" s="4" t="s">
        <v>58</v>
      </c>
      <c r="E1232" s="4" t="s">
        <v>706</v>
      </c>
      <c r="F1232" s="6">
        <v>177719.13200000001</v>
      </c>
      <c r="G1232" s="4" t="s">
        <v>139</v>
      </c>
    </row>
    <row r="1233" spans="1:7" s="3" customFormat="1" hidden="1" x14ac:dyDescent="0.2">
      <c r="A1233" s="3" t="s">
        <v>81</v>
      </c>
      <c r="B1233" s="4" t="s">
        <v>705</v>
      </c>
      <c r="C1233" s="4" t="s">
        <v>64</v>
      </c>
      <c r="D1233" s="4" t="s">
        <v>58</v>
      </c>
      <c r="E1233" s="4" t="s">
        <v>706</v>
      </c>
      <c r="F1233" s="6">
        <v>196054.408</v>
      </c>
      <c r="G1233" s="4" t="s">
        <v>139</v>
      </c>
    </row>
    <row r="1234" spans="1:7" s="3" customFormat="1" hidden="1" x14ac:dyDescent="0.2">
      <c r="A1234" s="3" t="s">
        <v>80</v>
      </c>
      <c r="B1234" s="4" t="s">
        <v>705</v>
      </c>
      <c r="C1234" s="4" t="s">
        <v>64</v>
      </c>
      <c r="D1234" s="4" t="s">
        <v>58</v>
      </c>
      <c r="E1234" s="4" t="s">
        <v>706</v>
      </c>
      <c r="F1234" s="6">
        <v>193799.79399999999</v>
      </c>
      <c r="G1234" s="4" t="s">
        <v>139</v>
      </c>
    </row>
    <row r="1235" spans="1:7" s="3" customFormat="1" hidden="1" x14ac:dyDescent="0.2">
      <c r="A1235" s="3" t="s">
        <v>79</v>
      </c>
      <c r="B1235" s="4" t="s">
        <v>705</v>
      </c>
      <c r="C1235" s="4" t="s">
        <v>64</v>
      </c>
      <c r="D1235" s="4" t="s">
        <v>58</v>
      </c>
      <c r="E1235" s="4" t="s">
        <v>706</v>
      </c>
      <c r="F1235" s="6">
        <v>188115.53899999999</v>
      </c>
      <c r="G1235" s="4" t="s">
        <v>139</v>
      </c>
    </row>
    <row r="1236" spans="1:7" s="3" customFormat="1" hidden="1" x14ac:dyDescent="0.2">
      <c r="A1236" s="3" t="s">
        <v>78</v>
      </c>
      <c r="B1236" s="4" t="s">
        <v>705</v>
      </c>
      <c r="C1236" s="4" t="s">
        <v>64</v>
      </c>
      <c r="D1236" s="4" t="s">
        <v>58</v>
      </c>
      <c r="E1236" s="4" t="s">
        <v>706</v>
      </c>
      <c r="F1236" s="6">
        <v>196862.94</v>
      </c>
      <c r="G1236" s="4" t="s">
        <v>139</v>
      </c>
    </row>
    <row r="1237" spans="1:7" s="3" customFormat="1" hidden="1" x14ac:dyDescent="0.2">
      <c r="A1237" s="3" t="s">
        <v>77</v>
      </c>
      <c r="B1237" s="4" t="s">
        <v>705</v>
      </c>
      <c r="C1237" s="4" t="s">
        <v>64</v>
      </c>
      <c r="D1237" s="4" t="s">
        <v>58</v>
      </c>
      <c r="E1237" s="4" t="s">
        <v>706</v>
      </c>
      <c r="F1237" s="6">
        <v>199257.16500000001</v>
      </c>
      <c r="G1237" s="4" t="s">
        <v>139</v>
      </c>
    </row>
    <row r="1238" spans="1:7" s="3" customFormat="1" hidden="1" x14ac:dyDescent="0.2">
      <c r="A1238" s="3" t="s">
        <v>76</v>
      </c>
      <c r="B1238" s="4" t="s">
        <v>705</v>
      </c>
      <c r="C1238" s="4" t="s">
        <v>64</v>
      </c>
      <c r="D1238" s="4" t="s">
        <v>58</v>
      </c>
      <c r="E1238" s="4" t="s">
        <v>706</v>
      </c>
      <c r="F1238" s="6">
        <v>224387.32399999999</v>
      </c>
      <c r="G1238" s="4" t="s">
        <v>139</v>
      </c>
    </row>
    <row r="1239" spans="1:7" s="3" customFormat="1" hidden="1" x14ac:dyDescent="0.2">
      <c r="A1239" s="3" t="s">
        <v>75</v>
      </c>
      <c r="B1239" s="4" t="s">
        <v>705</v>
      </c>
      <c r="C1239" s="4" t="s">
        <v>64</v>
      </c>
      <c r="D1239" s="4" t="s">
        <v>58</v>
      </c>
      <c r="E1239" s="4" t="s">
        <v>706</v>
      </c>
      <c r="F1239" s="6">
        <v>231303.177</v>
      </c>
      <c r="G1239" s="4" t="s">
        <v>139</v>
      </c>
    </row>
    <row r="1240" spans="1:7" s="3" customFormat="1" hidden="1" x14ac:dyDescent="0.2">
      <c r="A1240" s="3" t="s">
        <v>74</v>
      </c>
      <c r="B1240" s="4" t="s">
        <v>705</v>
      </c>
      <c r="C1240" s="4" t="s">
        <v>64</v>
      </c>
      <c r="D1240" s="4" t="s">
        <v>58</v>
      </c>
      <c r="E1240" s="4" t="s">
        <v>706</v>
      </c>
      <c r="F1240" s="6">
        <v>226701.49799999999</v>
      </c>
      <c r="G1240" s="4" t="s">
        <v>139</v>
      </c>
    </row>
    <row r="1241" spans="1:7" s="3" customFormat="1" hidden="1" x14ac:dyDescent="0.2">
      <c r="A1241" s="3" t="s">
        <v>73</v>
      </c>
      <c r="B1241" s="4" t="s">
        <v>705</v>
      </c>
      <c r="C1241" s="4" t="s">
        <v>64</v>
      </c>
      <c r="D1241" s="4" t="s">
        <v>58</v>
      </c>
      <c r="E1241" s="4" t="s">
        <v>706</v>
      </c>
      <c r="F1241" s="6">
        <v>235185.16099999999</v>
      </c>
      <c r="G1241" s="4" t="s">
        <v>139</v>
      </c>
    </row>
    <row r="1242" spans="1:7" s="3" customFormat="1" hidden="1" x14ac:dyDescent="0.2">
      <c r="A1242" s="3" t="s">
        <v>72</v>
      </c>
      <c r="B1242" s="4" t="s">
        <v>705</v>
      </c>
      <c r="C1242" s="4" t="s">
        <v>64</v>
      </c>
      <c r="D1242" s="4" t="s">
        <v>58</v>
      </c>
      <c r="E1242" s="4" t="s">
        <v>706</v>
      </c>
      <c r="F1242" s="6">
        <v>253237.85</v>
      </c>
      <c r="G1242" s="4" t="s">
        <v>139</v>
      </c>
    </row>
    <row r="1243" spans="1:7" s="3" customFormat="1" hidden="1" x14ac:dyDescent="0.2">
      <c r="A1243" s="3" t="s">
        <v>71</v>
      </c>
      <c r="B1243" s="4" t="s">
        <v>705</v>
      </c>
      <c r="C1243" s="4" t="s">
        <v>64</v>
      </c>
      <c r="D1243" s="4" t="s">
        <v>58</v>
      </c>
      <c r="E1243" s="4" t="s">
        <v>706</v>
      </c>
      <c r="F1243" s="6">
        <v>270810.05800000002</v>
      </c>
      <c r="G1243" s="4" t="s">
        <v>139</v>
      </c>
    </row>
    <row r="1244" spans="1:7" s="3" customFormat="1" hidden="1" x14ac:dyDescent="0.2">
      <c r="A1244" s="3" t="s">
        <v>70</v>
      </c>
      <c r="B1244" s="4" t="s">
        <v>705</v>
      </c>
      <c r="C1244" s="4" t="s">
        <v>64</v>
      </c>
      <c r="D1244" s="4" t="s">
        <v>58</v>
      </c>
      <c r="E1244" s="4" t="s">
        <v>706</v>
      </c>
      <c r="F1244" s="6">
        <v>261005.39199999999</v>
      </c>
      <c r="G1244" s="4" t="s">
        <v>139</v>
      </c>
    </row>
    <row r="1245" spans="1:7" s="3" customFormat="1" hidden="1" x14ac:dyDescent="0.2">
      <c r="A1245" s="3" t="s">
        <v>702</v>
      </c>
      <c r="B1245" s="4" t="s">
        <v>705</v>
      </c>
      <c r="C1245" s="4" t="s">
        <v>64</v>
      </c>
      <c r="D1245" s="4" t="s">
        <v>58</v>
      </c>
      <c r="E1245" s="4" t="s">
        <v>706</v>
      </c>
      <c r="F1245" s="6">
        <v>245853.09400000001</v>
      </c>
      <c r="G1245" s="4" t="s">
        <v>139</v>
      </c>
    </row>
    <row r="1246" spans="1:7" s="3" customFormat="1" hidden="1" x14ac:dyDescent="0.2">
      <c r="A1246" s="3" t="s">
        <v>731</v>
      </c>
      <c r="B1246" s="4" t="s">
        <v>705</v>
      </c>
      <c r="C1246" s="4" t="s">
        <v>64</v>
      </c>
      <c r="D1246" s="4" t="s">
        <v>58</v>
      </c>
      <c r="E1246" s="4" t="s">
        <v>706</v>
      </c>
      <c r="F1246" s="6">
        <v>222502.22700000001</v>
      </c>
      <c r="G1246" s="4" t="s">
        <v>139</v>
      </c>
    </row>
    <row r="1247" spans="1:7" s="3" customFormat="1" hidden="1" x14ac:dyDescent="0.2">
      <c r="A1247" s="3" t="s">
        <v>739</v>
      </c>
      <c r="B1247" s="4" t="s">
        <v>705</v>
      </c>
      <c r="C1247" s="4" t="s">
        <v>64</v>
      </c>
      <c r="D1247" s="4" t="s">
        <v>58</v>
      </c>
      <c r="E1247" s="4" t="s">
        <v>706</v>
      </c>
      <c r="F1247" s="6">
        <v>236127.636</v>
      </c>
      <c r="G1247" s="4" t="s">
        <v>139</v>
      </c>
    </row>
    <row r="1248" spans="1:7" s="3" customFormat="1" hidden="1" x14ac:dyDescent="0.2">
      <c r="A1248" s="3" t="s">
        <v>750</v>
      </c>
      <c r="B1248" s="4" t="s">
        <v>705</v>
      </c>
      <c r="C1248" s="4" t="s">
        <v>64</v>
      </c>
      <c r="D1248" s="4" t="s">
        <v>58</v>
      </c>
      <c r="E1248" s="4" t="s">
        <v>706</v>
      </c>
      <c r="F1248" s="6">
        <v>226505.14600000001</v>
      </c>
      <c r="G1248" s="4" t="s">
        <v>139</v>
      </c>
    </row>
    <row r="1249" spans="1:7" s="3" customFormat="1" hidden="1" x14ac:dyDescent="0.2">
      <c r="A1249" s="3" t="s">
        <v>754</v>
      </c>
      <c r="B1249" s="4" t="s">
        <v>705</v>
      </c>
      <c r="C1249" s="4" t="s">
        <v>64</v>
      </c>
      <c r="D1249" s="4" t="s">
        <v>58</v>
      </c>
      <c r="E1249" s="4" t="s">
        <v>706</v>
      </c>
      <c r="F1249" s="6">
        <v>218015.92800000001</v>
      </c>
      <c r="G1249" s="4" t="s">
        <v>139</v>
      </c>
    </row>
    <row r="1250" spans="1:7" s="3" customFormat="1" hidden="1" x14ac:dyDescent="0.2">
      <c r="A1250" s="3" t="s">
        <v>88</v>
      </c>
      <c r="B1250" s="4" t="s">
        <v>705</v>
      </c>
      <c r="C1250" s="4" t="s">
        <v>64</v>
      </c>
      <c r="D1250" s="4" t="s">
        <v>58</v>
      </c>
      <c r="E1250" s="4" t="s">
        <v>708</v>
      </c>
      <c r="F1250" s="6">
        <v>0.29799999999999999</v>
      </c>
      <c r="G1250" s="4" t="s">
        <v>139</v>
      </c>
    </row>
    <row r="1251" spans="1:7" s="3" customFormat="1" hidden="1" x14ac:dyDescent="0.2">
      <c r="A1251" s="3" t="s">
        <v>87</v>
      </c>
      <c r="B1251" s="4" t="s">
        <v>705</v>
      </c>
      <c r="C1251" s="4" t="s">
        <v>64</v>
      </c>
      <c r="D1251" s="4" t="s">
        <v>58</v>
      </c>
      <c r="E1251" s="4" t="s">
        <v>708</v>
      </c>
      <c r="F1251" s="6">
        <v>0.30099999999999999</v>
      </c>
      <c r="G1251" s="4" t="s">
        <v>139</v>
      </c>
    </row>
    <row r="1252" spans="1:7" s="3" customFormat="1" hidden="1" x14ac:dyDescent="0.2">
      <c r="A1252" s="3" t="s">
        <v>86</v>
      </c>
      <c r="B1252" s="4" t="s">
        <v>705</v>
      </c>
      <c r="C1252" s="4" t="s">
        <v>64</v>
      </c>
      <c r="D1252" s="4" t="s">
        <v>58</v>
      </c>
      <c r="E1252" s="4" t="s">
        <v>708</v>
      </c>
      <c r="F1252" s="6">
        <v>0.316</v>
      </c>
      <c r="G1252" s="4" t="s">
        <v>139</v>
      </c>
    </row>
    <row r="1253" spans="1:7" s="3" customFormat="1" hidden="1" x14ac:dyDescent="0.2">
      <c r="A1253" s="3" t="s">
        <v>85</v>
      </c>
      <c r="B1253" s="4" t="s">
        <v>705</v>
      </c>
      <c r="C1253" s="4" t="s">
        <v>64</v>
      </c>
      <c r="D1253" s="4" t="s">
        <v>58</v>
      </c>
      <c r="E1253" s="4" t="s">
        <v>708</v>
      </c>
      <c r="F1253" s="6">
        <v>0.33</v>
      </c>
      <c r="G1253" s="4" t="s">
        <v>139</v>
      </c>
    </row>
    <row r="1254" spans="1:7" s="3" customFormat="1" hidden="1" x14ac:dyDescent="0.2">
      <c r="A1254" s="3" t="s">
        <v>84</v>
      </c>
      <c r="B1254" s="4" t="s">
        <v>705</v>
      </c>
      <c r="C1254" s="4" t="s">
        <v>64</v>
      </c>
      <c r="D1254" s="4" t="s">
        <v>58</v>
      </c>
      <c r="E1254" s="4" t="s">
        <v>708</v>
      </c>
      <c r="F1254" s="6">
        <v>0.36</v>
      </c>
      <c r="G1254" s="4" t="s">
        <v>139</v>
      </c>
    </row>
    <row r="1255" spans="1:7" s="3" customFormat="1" hidden="1" x14ac:dyDescent="0.2">
      <c r="A1255" s="3" t="s">
        <v>83</v>
      </c>
      <c r="B1255" s="4" t="s">
        <v>705</v>
      </c>
      <c r="C1255" s="4" t="s">
        <v>64</v>
      </c>
      <c r="D1255" s="4" t="s">
        <v>58</v>
      </c>
      <c r="E1255" s="4" t="s">
        <v>708</v>
      </c>
      <c r="F1255" s="6">
        <v>0.373</v>
      </c>
      <c r="G1255" s="4" t="s">
        <v>139</v>
      </c>
    </row>
    <row r="1256" spans="1:7" s="3" customFormat="1" hidden="1" x14ac:dyDescent="0.2">
      <c r="A1256" s="3" t="s">
        <v>82</v>
      </c>
      <c r="B1256" s="4" t="s">
        <v>705</v>
      </c>
      <c r="C1256" s="4" t="s">
        <v>64</v>
      </c>
      <c r="D1256" s="4" t="s">
        <v>58</v>
      </c>
      <c r="E1256" s="4" t="s">
        <v>708</v>
      </c>
      <c r="F1256" s="6">
        <v>0.40699999999999997</v>
      </c>
      <c r="G1256" s="4" t="s">
        <v>139</v>
      </c>
    </row>
    <row r="1257" spans="1:7" s="3" customFormat="1" hidden="1" x14ac:dyDescent="0.2">
      <c r="A1257" s="3" t="s">
        <v>81</v>
      </c>
      <c r="B1257" s="4" t="s">
        <v>705</v>
      </c>
      <c r="C1257" s="4" t="s">
        <v>64</v>
      </c>
      <c r="D1257" s="4" t="s">
        <v>58</v>
      </c>
      <c r="E1257" s="4" t="s">
        <v>708</v>
      </c>
      <c r="F1257" s="6">
        <v>0.44800000000000001</v>
      </c>
      <c r="G1257" s="4" t="s">
        <v>139</v>
      </c>
    </row>
    <row r="1258" spans="1:7" s="3" customFormat="1" hidden="1" x14ac:dyDescent="0.2">
      <c r="A1258" s="3" t="s">
        <v>80</v>
      </c>
      <c r="B1258" s="4" t="s">
        <v>705</v>
      </c>
      <c r="C1258" s="4" t="s">
        <v>64</v>
      </c>
      <c r="D1258" s="4" t="s">
        <v>58</v>
      </c>
      <c r="E1258" s="4" t="s">
        <v>708</v>
      </c>
      <c r="F1258" s="6">
        <v>0.441</v>
      </c>
      <c r="G1258" s="4" t="s">
        <v>139</v>
      </c>
    </row>
    <row r="1259" spans="1:7" s="3" customFormat="1" hidden="1" x14ac:dyDescent="0.2">
      <c r="A1259" s="3" t="s">
        <v>79</v>
      </c>
      <c r="B1259" s="4" t="s">
        <v>705</v>
      </c>
      <c r="C1259" s="4" t="s">
        <v>64</v>
      </c>
      <c r="D1259" s="4" t="s">
        <v>58</v>
      </c>
      <c r="E1259" s="4" t="s">
        <v>708</v>
      </c>
      <c r="F1259" s="6">
        <v>0.42699999999999999</v>
      </c>
      <c r="G1259" s="4" t="s">
        <v>139</v>
      </c>
    </row>
    <row r="1260" spans="1:7" s="3" customFormat="1" hidden="1" x14ac:dyDescent="0.2">
      <c r="A1260" s="3" t="s">
        <v>78</v>
      </c>
      <c r="B1260" s="4" t="s">
        <v>705</v>
      </c>
      <c r="C1260" s="4" t="s">
        <v>64</v>
      </c>
      <c r="D1260" s="4" t="s">
        <v>58</v>
      </c>
      <c r="E1260" s="4" t="s">
        <v>708</v>
      </c>
      <c r="F1260" s="6">
        <v>0.44600000000000001</v>
      </c>
      <c r="G1260" s="4" t="s">
        <v>139</v>
      </c>
    </row>
    <row r="1261" spans="1:7" s="3" customFormat="1" hidden="1" x14ac:dyDescent="0.2">
      <c r="A1261" s="3" t="s">
        <v>77</v>
      </c>
      <c r="B1261" s="4" t="s">
        <v>705</v>
      </c>
      <c r="C1261" s="4" t="s">
        <v>64</v>
      </c>
      <c r="D1261" s="4" t="s">
        <v>58</v>
      </c>
      <c r="E1261" s="4" t="s">
        <v>708</v>
      </c>
      <c r="F1261" s="6">
        <v>0.45300000000000001</v>
      </c>
      <c r="G1261" s="4" t="s">
        <v>139</v>
      </c>
    </row>
    <row r="1262" spans="1:7" s="3" customFormat="1" hidden="1" x14ac:dyDescent="0.2">
      <c r="A1262" s="3" t="s">
        <v>76</v>
      </c>
      <c r="B1262" s="4" t="s">
        <v>705</v>
      </c>
      <c r="C1262" s="4" t="s">
        <v>64</v>
      </c>
      <c r="D1262" s="4" t="s">
        <v>58</v>
      </c>
      <c r="E1262" s="4" t="s">
        <v>708</v>
      </c>
      <c r="F1262" s="6">
        <v>0.50900000000000001</v>
      </c>
      <c r="G1262" s="4" t="s">
        <v>139</v>
      </c>
    </row>
    <row r="1263" spans="1:7" s="3" customFormat="1" hidden="1" x14ac:dyDescent="0.2">
      <c r="A1263" s="3" t="s">
        <v>75</v>
      </c>
      <c r="B1263" s="4" t="s">
        <v>705</v>
      </c>
      <c r="C1263" s="4" t="s">
        <v>64</v>
      </c>
      <c r="D1263" s="4" t="s">
        <v>58</v>
      </c>
      <c r="E1263" s="4" t="s">
        <v>708</v>
      </c>
      <c r="F1263" s="6">
        <v>0.52300000000000002</v>
      </c>
      <c r="G1263" s="4" t="s">
        <v>139</v>
      </c>
    </row>
    <row r="1264" spans="1:7" s="3" customFormat="1" hidden="1" x14ac:dyDescent="0.2">
      <c r="A1264" s="3" t="s">
        <v>74</v>
      </c>
      <c r="B1264" s="4" t="s">
        <v>705</v>
      </c>
      <c r="C1264" s="4" t="s">
        <v>64</v>
      </c>
      <c r="D1264" s="4" t="s">
        <v>58</v>
      </c>
      <c r="E1264" s="4" t="s">
        <v>708</v>
      </c>
      <c r="F1264" s="6">
        <v>0.51100000000000001</v>
      </c>
      <c r="G1264" s="4" t="s">
        <v>139</v>
      </c>
    </row>
    <row r="1265" spans="1:7" s="3" customFormat="1" hidden="1" x14ac:dyDescent="0.2">
      <c r="A1265" s="3" t="s">
        <v>73</v>
      </c>
      <c r="B1265" s="4" t="s">
        <v>705</v>
      </c>
      <c r="C1265" s="4" t="s">
        <v>64</v>
      </c>
      <c r="D1265" s="4" t="s">
        <v>58</v>
      </c>
      <c r="E1265" s="4" t="s">
        <v>708</v>
      </c>
      <c r="F1265" s="6">
        <v>0.52900000000000003</v>
      </c>
      <c r="G1265" s="4" t="s">
        <v>139</v>
      </c>
    </row>
    <row r="1266" spans="1:7" s="3" customFormat="1" hidden="1" x14ac:dyDescent="0.2">
      <c r="A1266" s="3" t="s">
        <v>72</v>
      </c>
      <c r="B1266" s="4" t="s">
        <v>705</v>
      </c>
      <c r="C1266" s="4" t="s">
        <v>64</v>
      </c>
      <c r="D1266" s="4" t="s">
        <v>58</v>
      </c>
      <c r="E1266" s="4" t="s">
        <v>708</v>
      </c>
      <c r="F1266" s="6">
        <v>0.56899999999999995</v>
      </c>
      <c r="G1266" s="4" t="s">
        <v>139</v>
      </c>
    </row>
    <row r="1267" spans="1:7" s="3" customFormat="1" hidden="1" x14ac:dyDescent="0.2">
      <c r="A1267" s="3" t="s">
        <v>71</v>
      </c>
      <c r="B1267" s="4" t="s">
        <v>705</v>
      </c>
      <c r="C1267" s="4" t="s">
        <v>64</v>
      </c>
      <c r="D1267" s="4" t="s">
        <v>58</v>
      </c>
      <c r="E1267" s="4" t="s">
        <v>708</v>
      </c>
      <c r="F1267" s="6">
        <v>0.60699999999999998</v>
      </c>
      <c r="G1267" s="4" t="s">
        <v>139</v>
      </c>
    </row>
    <row r="1268" spans="1:7" s="3" customFormat="1" hidden="1" x14ac:dyDescent="0.2">
      <c r="A1268" s="3" t="s">
        <v>70</v>
      </c>
      <c r="B1268" s="4" t="s">
        <v>705</v>
      </c>
      <c r="C1268" s="4" t="s">
        <v>64</v>
      </c>
      <c r="D1268" s="4" t="s">
        <v>58</v>
      </c>
      <c r="E1268" s="4" t="s">
        <v>708</v>
      </c>
      <c r="F1268" s="6">
        <v>0.58399999999999996</v>
      </c>
      <c r="G1268" s="4" t="s">
        <v>139</v>
      </c>
    </row>
    <row r="1269" spans="1:7" s="3" customFormat="1" hidden="1" x14ac:dyDescent="0.2">
      <c r="A1269" s="3" t="s">
        <v>702</v>
      </c>
      <c r="B1269" s="4" t="s">
        <v>705</v>
      </c>
      <c r="C1269" s="4" t="s">
        <v>64</v>
      </c>
      <c r="D1269" s="4" t="s">
        <v>58</v>
      </c>
      <c r="E1269" s="4" t="s">
        <v>708</v>
      </c>
      <c r="F1269" s="6">
        <v>0.55000000000000004</v>
      </c>
      <c r="G1269" s="4" t="s">
        <v>139</v>
      </c>
    </row>
    <row r="1270" spans="1:7" s="3" customFormat="1" hidden="1" x14ac:dyDescent="0.2">
      <c r="A1270" s="3" t="s">
        <v>731</v>
      </c>
      <c r="B1270" s="4" t="s">
        <v>705</v>
      </c>
      <c r="C1270" s="4" t="s">
        <v>64</v>
      </c>
      <c r="D1270" s="4" t="s">
        <v>58</v>
      </c>
      <c r="E1270" s="4" t="s">
        <v>708</v>
      </c>
      <c r="F1270" s="6">
        <v>0.498</v>
      </c>
      <c r="G1270" s="4" t="s">
        <v>139</v>
      </c>
    </row>
    <row r="1271" spans="1:7" s="3" customFormat="1" hidden="1" x14ac:dyDescent="0.2">
      <c r="A1271" s="3" t="s">
        <v>739</v>
      </c>
      <c r="B1271" s="4" t="s">
        <v>705</v>
      </c>
      <c r="C1271" s="4" t="s">
        <v>64</v>
      </c>
      <c r="D1271" s="4" t="s">
        <v>58</v>
      </c>
      <c r="E1271" s="4" t="s">
        <v>708</v>
      </c>
      <c r="F1271" s="6">
        <v>0.52900000000000003</v>
      </c>
      <c r="G1271" s="4" t="s">
        <v>139</v>
      </c>
    </row>
    <row r="1272" spans="1:7" s="3" customFormat="1" hidden="1" x14ac:dyDescent="0.2">
      <c r="A1272" s="3" t="s">
        <v>750</v>
      </c>
      <c r="B1272" s="4" t="s">
        <v>705</v>
      </c>
      <c r="C1272" s="4" t="s">
        <v>64</v>
      </c>
      <c r="D1272" s="4" t="s">
        <v>58</v>
      </c>
      <c r="E1272" s="4" t="s">
        <v>708</v>
      </c>
      <c r="F1272" s="6">
        <v>0.50600000000000001</v>
      </c>
      <c r="G1272" s="4" t="s">
        <v>139</v>
      </c>
    </row>
    <row r="1273" spans="1:7" s="3" customFormat="1" hidden="1" x14ac:dyDescent="0.2">
      <c r="A1273" s="3" t="s">
        <v>754</v>
      </c>
      <c r="B1273" s="4" t="s">
        <v>705</v>
      </c>
      <c r="C1273" s="4" t="s">
        <v>64</v>
      </c>
      <c r="D1273" s="4" t="s">
        <v>58</v>
      </c>
      <c r="E1273" s="4" t="s">
        <v>708</v>
      </c>
      <c r="F1273" s="6">
        <v>0.48599999999999999</v>
      </c>
      <c r="G1273" s="4" t="s">
        <v>139</v>
      </c>
    </row>
    <row r="1274" spans="1:7" s="3" customFormat="1" hidden="1" x14ac:dyDescent="0.2">
      <c r="A1274" s="3" t="s">
        <v>88</v>
      </c>
      <c r="B1274" s="4" t="s">
        <v>705</v>
      </c>
      <c r="C1274" s="4" t="s">
        <v>62</v>
      </c>
      <c r="D1274" s="4" t="s">
        <v>58</v>
      </c>
      <c r="E1274" s="4" t="s">
        <v>706</v>
      </c>
      <c r="F1274" s="6">
        <v>38408.123</v>
      </c>
      <c r="G1274" s="4" t="s">
        <v>139</v>
      </c>
    </row>
    <row r="1275" spans="1:7" s="3" customFormat="1" hidden="1" x14ac:dyDescent="0.2">
      <c r="A1275" s="3" t="s">
        <v>87</v>
      </c>
      <c r="B1275" s="4" t="s">
        <v>705</v>
      </c>
      <c r="C1275" s="4" t="s">
        <v>62</v>
      </c>
      <c r="D1275" s="4" t="s">
        <v>58</v>
      </c>
      <c r="E1275" s="4" t="s">
        <v>706</v>
      </c>
      <c r="F1275" s="6">
        <v>41070.156000000003</v>
      </c>
      <c r="G1275" s="4" t="s">
        <v>139</v>
      </c>
    </row>
    <row r="1276" spans="1:7" s="3" customFormat="1" hidden="1" x14ac:dyDescent="0.2">
      <c r="A1276" s="3" t="s">
        <v>86</v>
      </c>
      <c r="B1276" s="4" t="s">
        <v>705</v>
      </c>
      <c r="C1276" s="4" t="s">
        <v>62</v>
      </c>
      <c r="D1276" s="4" t="s">
        <v>58</v>
      </c>
      <c r="E1276" s="4" t="s">
        <v>706</v>
      </c>
      <c r="F1276" s="6">
        <v>44635.279000000002</v>
      </c>
      <c r="G1276" s="4" t="s">
        <v>139</v>
      </c>
    </row>
    <row r="1277" spans="1:7" s="3" customFormat="1" hidden="1" x14ac:dyDescent="0.2">
      <c r="A1277" s="3" t="s">
        <v>85</v>
      </c>
      <c r="B1277" s="4" t="s">
        <v>705</v>
      </c>
      <c r="C1277" s="4" t="s">
        <v>62</v>
      </c>
      <c r="D1277" s="4" t="s">
        <v>58</v>
      </c>
      <c r="E1277" s="4" t="s">
        <v>706</v>
      </c>
      <c r="F1277" s="6">
        <v>41018.961000000003</v>
      </c>
      <c r="G1277" s="4" t="s">
        <v>139</v>
      </c>
    </row>
    <row r="1278" spans="1:7" s="3" customFormat="1" hidden="1" x14ac:dyDescent="0.2">
      <c r="A1278" s="3" t="s">
        <v>84</v>
      </c>
      <c r="B1278" s="4" t="s">
        <v>705</v>
      </c>
      <c r="C1278" s="4" t="s">
        <v>62</v>
      </c>
      <c r="D1278" s="4" t="s">
        <v>58</v>
      </c>
      <c r="E1278" s="4" t="s">
        <v>706</v>
      </c>
      <c r="F1278" s="6">
        <v>45067.637000000002</v>
      </c>
      <c r="G1278" s="4" t="s">
        <v>139</v>
      </c>
    </row>
    <row r="1279" spans="1:7" s="3" customFormat="1" hidden="1" x14ac:dyDescent="0.2">
      <c r="A1279" s="3" t="s">
        <v>83</v>
      </c>
      <c r="B1279" s="4" t="s">
        <v>705</v>
      </c>
      <c r="C1279" s="4" t="s">
        <v>62</v>
      </c>
      <c r="D1279" s="4" t="s">
        <v>58</v>
      </c>
      <c r="E1279" s="4" t="s">
        <v>706</v>
      </c>
      <c r="F1279" s="6">
        <v>46672.502</v>
      </c>
      <c r="G1279" s="4" t="s">
        <v>139</v>
      </c>
    </row>
    <row r="1280" spans="1:7" s="3" customFormat="1" hidden="1" x14ac:dyDescent="0.2">
      <c r="A1280" s="3" t="s">
        <v>82</v>
      </c>
      <c r="B1280" s="4" t="s">
        <v>705</v>
      </c>
      <c r="C1280" s="4" t="s">
        <v>62</v>
      </c>
      <c r="D1280" s="4" t="s">
        <v>58</v>
      </c>
      <c r="E1280" s="4" t="s">
        <v>706</v>
      </c>
      <c r="F1280" s="6">
        <v>50083.03</v>
      </c>
      <c r="G1280" s="4" t="s">
        <v>139</v>
      </c>
    </row>
    <row r="1281" spans="1:7" s="3" customFormat="1" hidden="1" x14ac:dyDescent="0.2">
      <c r="A1281" s="3" t="s">
        <v>81</v>
      </c>
      <c r="B1281" s="4" t="s">
        <v>705</v>
      </c>
      <c r="C1281" s="4" t="s">
        <v>62</v>
      </c>
      <c r="D1281" s="4" t="s">
        <v>58</v>
      </c>
      <c r="E1281" s="4" t="s">
        <v>706</v>
      </c>
      <c r="F1281" s="6">
        <v>46643.86</v>
      </c>
      <c r="G1281" s="4" t="s">
        <v>139</v>
      </c>
    </row>
    <row r="1282" spans="1:7" s="3" customFormat="1" hidden="1" x14ac:dyDescent="0.2">
      <c r="A1282" s="3" t="s">
        <v>80</v>
      </c>
      <c r="B1282" s="4" t="s">
        <v>705</v>
      </c>
      <c r="C1282" s="4" t="s">
        <v>62</v>
      </c>
      <c r="D1282" s="4" t="s">
        <v>58</v>
      </c>
      <c r="E1282" s="4" t="s">
        <v>706</v>
      </c>
      <c r="F1282" s="6">
        <v>47458.845999999998</v>
      </c>
      <c r="G1282" s="4" t="s">
        <v>139</v>
      </c>
    </row>
    <row r="1283" spans="1:7" s="3" customFormat="1" hidden="1" x14ac:dyDescent="0.2">
      <c r="A1283" s="3" t="s">
        <v>79</v>
      </c>
      <c r="B1283" s="4" t="s">
        <v>705</v>
      </c>
      <c r="C1283" s="4" t="s">
        <v>62</v>
      </c>
      <c r="D1283" s="4" t="s">
        <v>58</v>
      </c>
      <c r="E1283" s="4" t="s">
        <v>706</v>
      </c>
      <c r="F1283" s="6">
        <v>42576.989000000001</v>
      </c>
      <c r="G1283" s="4" t="s">
        <v>139</v>
      </c>
    </row>
    <row r="1284" spans="1:7" s="3" customFormat="1" hidden="1" x14ac:dyDescent="0.2">
      <c r="A1284" s="3" t="s">
        <v>78</v>
      </c>
      <c r="B1284" s="4" t="s">
        <v>705</v>
      </c>
      <c r="C1284" s="4" t="s">
        <v>62</v>
      </c>
      <c r="D1284" s="4" t="s">
        <v>58</v>
      </c>
      <c r="E1284" s="4" t="s">
        <v>706</v>
      </c>
      <c r="F1284" s="6">
        <v>48440.493999999999</v>
      </c>
      <c r="G1284" s="4" t="s">
        <v>139</v>
      </c>
    </row>
    <row r="1285" spans="1:7" s="3" customFormat="1" hidden="1" x14ac:dyDescent="0.2">
      <c r="A1285" s="3" t="s">
        <v>77</v>
      </c>
      <c r="B1285" s="4" t="s">
        <v>705</v>
      </c>
      <c r="C1285" s="4" t="s">
        <v>62</v>
      </c>
      <c r="D1285" s="4" t="s">
        <v>58</v>
      </c>
      <c r="E1285" s="4" t="s">
        <v>706</v>
      </c>
      <c r="F1285" s="6">
        <v>50167.898000000001</v>
      </c>
      <c r="G1285" s="4" t="s">
        <v>139</v>
      </c>
    </row>
    <row r="1286" spans="1:7" s="3" customFormat="1" hidden="1" x14ac:dyDescent="0.2">
      <c r="A1286" s="3" t="s">
        <v>76</v>
      </c>
      <c r="B1286" s="4" t="s">
        <v>705</v>
      </c>
      <c r="C1286" s="4" t="s">
        <v>62</v>
      </c>
      <c r="D1286" s="4" t="s">
        <v>58</v>
      </c>
      <c r="E1286" s="4" t="s">
        <v>706</v>
      </c>
      <c r="F1286" s="6">
        <v>50973.578000000001</v>
      </c>
      <c r="G1286" s="4" t="s">
        <v>139</v>
      </c>
    </row>
    <row r="1287" spans="1:7" s="3" customFormat="1" hidden="1" x14ac:dyDescent="0.2">
      <c r="A1287" s="3" t="s">
        <v>75</v>
      </c>
      <c r="B1287" s="4" t="s">
        <v>705</v>
      </c>
      <c r="C1287" s="4" t="s">
        <v>62</v>
      </c>
      <c r="D1287" s="4" t="s">
        <v>58</v>
      </c>
      <c r="E1287" s="4" t="s">
        <v>706</v>
      </c>
      <c r="F1287" s="6">
        <v>53496.336000000003</v>
      </c>
      <c r="G1287" s="4" t="s">
        <v>139</v>
      </c>
    </row>
    <row r="1288" spans="1:7" s="3" customFormat="1" hidden="1" x14ac:dyDescent="0.2">
      <c r="A1288" s="3" t="s">
        <v>74</v>
      </c>
      <c r="B1288" s="4" t="s">
        <v>705</v>
      </c>
      <c r="C1288" s="4" t="s">
        <v>62</v>
      </c>
      <c r="D1288" s="4" t="s">
        <v>58</v>
      </c>
      <c r="E1288" s="4" t="s">
        <v>706</v>
      </c>
      <c r="F1288" s="6">
        <v>55515.197</v>
      </c>
      <c r="G1288" s="4" t="s">
        <v>139</v>
      </c>
    </row>
    <row r="1289" spans="1:7" s="3" customFormat="1" hidden="1" x14ac:dyDescent="0.2">
      <c r="A1289" s="3" t="s">
        <v>73</v>
      </c>
      <c r="B1289" s="4" t="s">
        <v>705</v>
      </c>
      <c r="C1289" s="4" t="s">
        <v>62</v>
      </c>
      <c r="D1289" s="4" t="s">
        <v>58</v>
      </c>
      <c r="E1289" s="4" t="s">
        <v>706</v>
      </c>
      <c r="F1289" s="6">
        <v>55285.981</v>
      </c>
      <c r="G1289" s="4" t="s">
        <v>139</v>
      </c>
    </row>
    <row r="1290" spans="1:7" s="3" customFormat="1" hidden="1" x14ac:dyDescent="0.2">
      <c r="A1290" s="3" t="s">
        <v>72</v>
      </c>
      <c r="B1290" s="4" t="s">
        <v>705</v>
      </c>
      <c r="C1290" s="4" t="s">
        <v>62</v>
      </c>
      <c r="D1290" s="4" t="s">
        <v>58</v>
      </c>
      <c r="E1290" s="4" t="s">
        <v>706</v>
      </c>
      <c r="F1290" s="6">
        <v>56142.677000000003</v>
      </c>
      <c r="G1290" s="4" t="s">
        <v>139</v>
      </c>
    </row>
    <row r="1291" spans="1:7" s="3" customFormat="1" hidden="1" x14ac:dyDescent="0.2">
      <c r="A1291" s="3" t="s">
        <v>71</v>
      </c>
      <c r="B1291" s="4" t="s">
        <v>705</v>
      </c>
      <c r="C1291" s="4" t="s">
        <v>62</v>
      </c>
      <c r="D1291" s="4" t="s">
        <v>58</v>
      </c>
      <c r="E1291" s="4" t="s">
        <v>706</v>
      </c>
      <c r="F1291" s="6">
        <v>60982.622000000003</v>
      </c>
      <c r="G1291" s="4" t="s">
        <v>139</v>
      </c>
    </row>
    <row r="1292" spans="1:7" s="3" customFormat="1" hidden="1" x14ac:dyDescent="0.2">
      <c r="A1292" s="3" t="s">
        <v>70</v>
      </c>
      <c r="B1292" s="4" t="s">
        <v>705</v>
      </c>
      <c r="C1292" s="4" t="s">
        <v>62</v>
      </c>
      <c r="D1292" s="4" t="s">
        <v>58</v>
      </c>
      <c r="E1292" s="4" t="s">
        <v>706</v>
      </c>
      <c r="F1292" s="6">
        <v>60355.777999999998</v>
      </c>
      <c r="G1292" s="4" t="s">
        <v>139</v>
      </c>
    </row>
    <row r="1293" spans="1:7" s="3" customFormat="1" hidden="1" x14ac:dyDescent="0.2">
      <c r="A1293" s="3" t="s">
        <v>702</v>
      </c>
      <c r="B1293" s="4" t="s">
        <v>705</v>
      </c>
      <c r="C1293" s="4" t="s">
        <v>62</v>
      </c>
      <c r="D1293" s="4" t="s">
        <v>58</v>
      </c>
      <c r="E1293" s="4" t="s">
        <v>706</v>
      </c>
      <c r="F1293" s="6">
        <v>59853.788999999997</v>
      </c>
      <c r="G1293" s="4" t="s">
        <v>139</v>
      </c>
    </row>
    <row r="1294" spans="1:7" s="3" customFormat="1" hidden="1" x14ac:dyDescent="0.2">
      <c r="A1294" s="3" t="s">
        <v>731</v>
      </c>
      <c r="B1294" s="4" t="s">
        <v>705</v>
      </c>
      <c r="C1294" s="4" t="s">
        <v>62</v>
      </c>
      <c r="D1294" s="4" t="s">
        <v>58</v>
      </c>
      <c r="E1294" s="4" t="s">
        <v>706</v>
      </c>
      <c r="F1294" s="6">
        <v>58141.949000000001</v>
      </c>
      <c r="G1294" s="4" t="s">
        <v>139</v>
      </c>
    </row>
    <row r="1295" spans="1:7" s="3" customFormat="1" hidden="1" x14ac:dyDescent="0.2">
      <c r="A1295" s="3" t="s">
        <v>739</v>
      </c>
      <c r="B1295" s="4" t="s">
        <v>705</v>
      </c>
      <c r="C1295" s="4" t="s">
        <v>62</v>
      </c>
      <c r="D1295" s="4" t="s">
        <v>58</v>
      </c>
      <c r="E1295" s="4" t="s">
        <v>706</v>
      </c>
      <c r="F1295" s="6">
        <v>59627.16</v>
      </c>
      <c r="G1295" s="4" t="s">
        <v>139</v>
      </c>
    </row>
    <row r="1296" spans="1:7" s="3" customFormat="1" hidden="1" x14ac:dyDescent="0.2">
      <c r="A1296" s="3" t="s">
        <v>750</v>
      </c>
      <c r="B1296" s="4" t="s">
        <v>705</v>
      </c>
      <c r="C1296" s="4" t="s">
        <v>62</v>
      </c>
      <c r="D1296" s="4" t="s">
        <v>58</v>
      </c>
      <c r="E1296" s="4" t="s">
        <v>706</v>
      </c>
      <c r="F1296" s="6">
        <v>55887.101000000002</v>
      </c>
      <c r="G1296" s="4" t="s">
        <v>139</v>
      </c>
    </row>
    <row r="1297" spans="1:7" s="3" customFormat="1" hidden="1" x14ac:dyDescent="0.2">
      <c r="A1297" s="3" t="s">
        <v>754</v>
      </c>
      <c r="B1297" s="4" t="s">
        <v>705</v>
      </c>
      <c r="C1297" s="4" t="s">
        <v>62</v>
      </c>
      <c r="D1297" s="4" t="s">
        <v>58</v>
      </c>
      <c r="E1297" s="4" t="s">
        <v>706</v>
      </c>
      <c r="F1297" s="6">
        <v>54264.559000000001</v>
      </c>
      <c r="G1297" s="4" t="s">
        <v>139</v>
      </c>
    </row>
    <row r="1298" spans="1:7" s="3" customFormat="1" hidden="1" x14ac:dyDescent="0.2">
      <c r="A1298" s="3" t="s">
        <v>88</v>
      </c>
      <c r="B1298" s="4" t="s">
        <v>705</v>
      </c>
      <c r="C1298" s="4" t="s">
        <v>62</v>
      </c>
      <c r="D1298" s="4" t="s">
        <v>58</v>
      </c>
      <c r="E1298" s="4" t="s">
        <v>708</v>
      </c>
      <c r="F1298" s="6">
        <v>0.09</v>
      </c>
      <c r="G1298" s="4" t="s">
        <v>139</v>
      </c>
    </row>
    <row r="1299" spans="1:7" s="3" customFormat="1" hidden="1" x14ac:dyDescent="0.2">
      <c r="A1299" s="3" t="s">
        <v>87</v>
      </c>
      <c r="B1299" s="4" t="s">
        <v>705</v>
      </c>
      <c r="C1299" s="4" t="s">
        <v>62</v>
      </c>
      <c r="D1299" s="4" t="s">
        <v>58</v>
      </c>
      <c r="E1299" s="4" t="s">
        <v>708</v>
      </c>
      <c r="F1299" s="6">
        <v>9.6000000000000002E-2</v>
      </c>
      <c r="G1299" s="4" t="s">
        <v>139</v>
      </c>
    </row>
    <row r="1300" spans="1:7" s="3" customFormat="1" hidden="1" x14ac:dyDescent="0.2">
      <c r="A1300" s="3" t="s">
        <v>86</v>
      </c>
      <c r="B1300" s="4" t="s">
        <v>705</v>
      </c>
      <c r="C1300" s="4" t="s">
        <v>62</v>
      </c>
      <c r="D1300" s="4" t="s">
        <v>58</v>
      </c>
      <c r="E1300" s="4" t="s">
        <v>708</v>
      </c>
      <c r="F1300" s="6">
        <v>0.104</v>
      </c>
      <c r="G1300" s="4" t="s">
        <v>139</v>
      </c>
    </row>
    <row r="1301" spans="1:7" s="3" customFormat="1" hidden="1" x14ac:dyDescent="0.2">
      <c r="A1301" s="3" t="s">
        <v>85</v>
      </c>
      <c r="B1301" s="4" t="s">
        <v>705</v>
      </c>
      <c r="C1301" s="4" t="s">
        <v>62</v>
      </c>
      <c r="D1301" s="4" t="s">
        <v>58</v>
      </c>
      <c r="E1301" s="4" t="s">
        <v>708</v>
      </c>
      <c r="F1301" s="6">
        <v>9.5000000000000001E-2</v>
      </c>
      <c r="G1301" s="4" t="s">
        <v>139</v>
      </c>
    </row>
    <row r="1302" spans="1:7" s="3" customFormat="1" hidden="1" x14ac:dyDescent="0.2">
      <c r="A1302" s="3" t="s">
        <v>84</v>
      </c>
      <c r="B1302" s="4" t="s">
        <v>705</v>
      </c>
      <c r="C1302" s="4" t="s">
        <v>62</v>
      </c>
      <c r="D1302" s="4" t="s">
        <v>58</v>
      </c>
      <c r="E1302" s="4" t="s">
        <v>708</v>
      </c>
      <c r="F1302" s="6">
        <v>0.104</v>
      </c>
      <c r="G1302" s="4" t="s">
        <v>139</v>
      </c>
    </row>
    <row r="1303" spans="1:7" s="3" customFormat="1" hidden="1" x14ac:dyDescent="0.2">
      <c r="A1303" s="3" t="s">
        <v>83</v>
      </c>
      <c r="B1303" s="4" t="s">
        <v>705</v>
      </c>
      <c r="C1303" s="4" t="s">
        <v>62</v>
      </c>
      <c r="D1303" s="4" t="s">
        <v>58</v>
      </c>
      <c r="E1303" s="4" t="s">
        <v>708</v>
      </c>
      <c r="F1303" s="6">
        <v>0.107</v>
      </c>
      <c r="G1303" s="4" t="s">
        <v>139</v>
      </c>
    </row>
    <row r="1304" spans="1:7" s="3" customFormat="1" hidden="1" x14ac:dyDescent="0.2">
      <c r="A1304" s="3" t="s">
        <v>82</v>
      </c>
      <c r="B1304" s="4" t="s">
        <v>705</v>
      </c>
      <c r="C1304" s="4" t="s">
        <v>62</v>
      </c>
      <c r="D1304" s="4" t="s">
        <v>58</v>
      </c>
      <c r="E1304" s="4" t="s">
        <v>708</v>
      </c>
      <c r="F1304" s="6">
        <v>0.115</v>
      </c>
      <c r="G1304" s="4" t="s">
        <v>139</v>
      </c>
    </row>
    <row r="1305" spans="1:7" s="3" customFormat="1" hidden="1" x14ac:dyDescent="0.2">
      <c r="A1305" s="3" t="s">
        <v>81</v>
      </c>
      <c r="B1305" s="4" t="s">
        <v>705</v>
      </c>
      <c r="C1305" s="4" t="s">
        <v>62</v>
      </c>
      <c r="D1305" s="4" t="s">
        <v>58</v>
      </c>
      <c r="E1305" s="4" t="s">
        <v>708</v>
      </c>
      <c r="F1305" s="6">
        <v>0.106</v>
      </c>
      <c r="G1305" s="4" t="s">
        <v>139</v>
      </c>
    </row>
    <row r="1306" spans="1:7" s="3" customFormat="1" hidden="1" x14ac:dyDescent="0.2">
      <c r="A1306" s="3" t="s">
        <v>80</v>
      </c>
      <c r="B1306" s="4" t="s">
        <v>705</v>
      </c>
      <c r="C1306" s="4" t="s">
        <v>62</v>
      </c>
      <c r="D1306" s="4" t="s">
        <v>58</v>
      </c>
      <c r="E1306" s="4" t="s">
        <v>708</v>
      </c>
      <c r="F1306" s="6">
        <v>0.108</v>
      </c>
      <c r="G1306" s="4" t="s">
        <v>139</v>
      </c>
    </row>
    <row r="1307" spans="1:7" s="3" customFormat="1" hidden="1" x14ac:dyDescent="0.2">
      <c r="A1307" s="3" t="s">
        <v>79</v>
      </c>
      <c r="B1307" s="4" t="s">
        <v>705</v>
      </c>
      <c r="C1307" s="4" t="s">
        <v>62</v>
      </c>
      <c r="D1307" s="4" t="s">
        <v>58</v>
      </c>
      <c r="E1307" s="4" t="s">
        <v>708</v>
      </c>
      <c r="F1307" s="6">
        <v>9.7000000000000003E-2</v>
      </c>
      <c r="G1307" s="4" t="s">
        <v>139</v>
      </c>
    </row>
    <row r="1308" spans="1:7" s="3" customFormat="1" hidden="1" x14ac:dyDescent="0.2">
      <c r="A1308" s="3" t="s">
        <v>78</v>
      </c>
      <c r="B1308" s="4" t="s">
        <v>705</v>
      </c>
      <c r="C1308" s="4" t="s">
        <v>62</v>
      </c>
      <c r="D1308" s="4" t="s">
        <v>58</v>
      </c>
      <c r="E1308" s="4" t="s">
        <v>708</v>
      </c>
      <c r="F1308" s="6">
        <v>0.11</v>
      </c>
      <c r="G1308" s="4" t="s">
        <v>139</v>
      </c>
    </row>
    <row r="1309" spans="1:7" s="3" customFormat="1" hidden="1" x14ac:dyDescent="0.2">
      <c r="A1309" s="3" t="s">
        <v>77</v>
      </c>
      <c r="B1309" s="4" t="s">
        <v>705</v>
      </c>
      <c r="C1309" s="4" t="s">
        <v>62</v>
      </c>
      <c r="D1309" s="4" t="s">
        <v>58</v>
      </c>
      <c r="E1309" s="4" t="s">
        <v>708</v>
      </c>
      <c r="F1309" s="6">
        <v>0.114</v>
      </c>
      <c r="G1309" s="4" t="s">
        <v>139</v>
      </c>
    </row>
    <row r="1310" spans="1:7" s="3" customFormat="1" hidden="1" x14ac:dyDescent="0.2">
      <c r="A1310" s="3" t="s">
        <v>76</v>
      </c>
      <c r="B1310" s="4" t="s">
        <v>705</v>
      </c>
      <c r="C1310" s="4" t="s">
        <v>62</v>
      </c>
      <c r="D1310" s="4" t="s">
        <v>58</v>
      </c>
      <c r="E1310" s="4" t="s">
        <v>708</v>
      </c>
      <c r="F1310" s="6">
        <v>0.11600000000000001</v>
      </c>
      <c r="G1310" s="4" t="s">
        <v>139</v>
      </c>
    </row>
    <row r="1311" spans="1:7" s="3" customFormat="1" hidden="1" x14ac:dyDescent="0.2">
      <c r="A1311" s="3" t="s">
        <v>75</v>
      </c>
      <c r="B1311" s="4" t="s">
        <v>705</v>
      </c>
      <c r="C1311" s="4" t="s">
        <v>62</v>
      </c>
      <c r="D1311" s="4" t="s">
        <v>58</v>
      </c>
      <c r="E1311" s="4" t="s">
        <v>708</v>
      </c>
      <c r="F1311" s="6">
        <v>0.121</v>
      </c>
      <c r="G1311" s="4" t="s">
        <v>139</v>
      </c>
    </row>
    <row r="1312" spans="1:7" s="3" customFormat="1" hidden="1" x14ac:dyDescent="0.2">
      <c r="A1312" s="3" t="s">
        <v>74</v>
      </c>
      <c r="B1312" s="4" t="s">
        <v>705</v>
      </c>
      <c r="C1312" s="4" t="s">
        <v>62</v>
      </c>
      <c r="D1312" s="4" t="s">
        <v>58</v>
      </c>
      <c r="E1312" s="4" t="s">
        <v>708</v>
      </c>
      <c r="F1312" s="6">
        <v>0.125</v>
      </c>
      <c r="G1312" s="4" t="s">
        <v>139</v>
      </c>
    </row>
    <row r="1313" spans="1:7" s="3" customFormat="1" hidden="1" x14ac:dyDescent="0.2">
      <c r="A1313" s="3" t="s">
        <v>73</v>
      </c>
      <c r="B1313" s="4" t="s">
        <v>705</v>
      </c>
      <c r="C1313" s="4" t="s">
        <v>62</v>
      </c>
      <c r="D1313" s="4" t="s">
        <v>58</v>
      </c>
      <c r="E1313" s="4" t="s">
        <v>708</v>
      </c>
      <c r="F1313" s="6">
        <v>0.124</v>
      </c>
      <c r="G1313" s="4" t="s">
        <v>139</v>
      </c>
    </row>
    <row r="1314" spans="1:7" s="3" customFormat="1" hidden="1" x14ac:dyDescent="0.2">
      <c r="A1314" s="3" t="s">
        <v>72</v>
      </c>
      <c r="B1314" s="4" t="s">
        <v>705</v>
      </c>
      <c r="C1314" s="4" t="s">
        <v>62</v>
      </c>
      <c r="D1314" s="4" t="s">
        <v>58</v>
      </c>
      <c r="E1314" s="4" t="s">
        <v>708</v>
      </c>
      <c r="F1314" s="6">
        <v>0.126</v>
      </c>
      <c r="G1314" s="4" t="s">
        <v>139</v>
      </c>
    </row>
    <row r="1315" spans="1:7" s="3" customFormat="1" hidden="1" x14ac:dyDescent="0.2">
      <c r="A1315" s="3" t="s">
        <v>71</v>
      </c>
      <c r="B1315" s="4" t="s">
        <v>705</v>
      </c>
      <c r="C1315" s="4" t="s">
        <v>62</v>
      </c>
      <c r="D1315" s="4" t="s">
        <v>58</v>
      </c>
      <c r="E1315" s="4" t="s">
        <v>708</v>
      </c>
      <c r="F1315" s="6">
        <v>0.13700000000000001</v>
      </c>
      <c r="G1315" s="4" t="s">
        <v>139</v>
      </c>
    </row>
    <row r="1316" spans="1:7" s="3" customFormat="1" hidden="1" x14ac:dyDescent="0.2">
      <c r="A1316" s="3" t="s">
        <v>70</v>
      </c>
      <c r="B1316" s="4" t="s">
        <v>705</v>
      </c>
      <c r="C1316" s="4" t="s">
        <v>62</v>
      </c>
      <c r="D1316" s="4" t="s">
        <v>58</v>
      </c>
      <c r="E1316" s="4" t="s">
        <v>708</v>
      </c>
      <c r="F1316" s="6">
        <v>0.13500000000000001</v>
      </c>
      <c r="G1316" s="4" t="s">
        <v>139</v>
      </c>
    </row>
    <row r="1317" spans="1:7" s="3" customFormat="1" hidden="1" x14ac:dyDescent="0.2">
      <c r="A1317" s="3" t="s">
        <v>702</v>
      </c>
      <c r="B1317" s="4" t="s">
        <v>705</v>
      </c>
      <c r="C1317" s="4" t="s">
        <v>62</v>
      </c>
      <c r="D1317" s="4" t="s">
        <v>58</v>
      </c>
      <c r="E1317" s="4" t="s">
        <v>708</v>
      </c>
      <c r="F1317" s="6">
        <v>0.13400000000000001</v>
      </c>
      <c r="G1317" s="4" t="s">
        <v>139</v>
      </c>
    </row>
    <row r="1318" spans="1:7" s="3" customFormat="1" hidden="1" x14ac:dyDescent="0.2">
      <c r="A1318" s="3" t="s">
        <v>731</v>
      </c>
      <c r="B1318" s="4" t="s">
        <v>705</v>
      </c>
      <c r="C1318" s="4" t="s">
        <v>62</v>
      </c>
      <c r="D1318" s="4" t="s">
        <v>58</v>
      </c>
      <c r="E1318" s="4" t="s">
        <v>708</v>
      </c>
      <c r="F1318" s="6">
        <v>0.13</v>
      </c>
      <c r="G1318" s="4" t="s">
        <v>139</v>
      </c>
    </row>
    <row r="1319" spans="1:7" s="3" customFormat="1" hidden="1" x14ac:dyDescent="0.2">
      <c r="A1319" s="3" t="s">
        <v>739</v>
      </c>
      <c r="B1319" s="4" t="s">
        <v>705</v>
      </c>
      <c r="C1319" s="4" t="s">
        <v>62</v>
      </c>
      <c r="D1319" s="4" t="s">
        <v>58</v>
      </c>
      <c r="E1319" s="4" t="s">
        <v>708</v>
      </c>
      <c r="F1319" s="6">
        <v>0.13400000000000001</v>
      </c>
      <c r="G1319" s="4" t="s">
        <v>139</v>
      </c>
    </row>
    <row r="1320" spans="1:7" s="3" customFormat="1" hidden="1" x14ac:dyDescent="0.2">
      <c r="A1320" s="3" t="s">
        <v>750</v>
      </c>
      <c r="B1320" s="4" t="s">
        <v>705</v>
      </c>
      <c r="C1320" s="4" t="s">
        <v>62</v>
      </c>
      <c r="D1320" s="4" t="s">
        <v>58</v>
      </c>
      <c r="E1320" s="4" t="s">
        <v>708</v>
      </c>
      <c r="F1320" s="6">
        <v>0.125</v>
      </c>
      <c r="G1320" s="4" t="s">
        <v>139</v>
      </c>
    </row>
    <row r="1321" spans="1:7" s="3" customFormat="1" hidden="1" x14ac:dyDescent="0.2">
      <c r="A1321" s="3" t="s">
        <v>754</v>
      </c>
      <c r="B1321" s="4" t="s">
        <v>705</v>
      </c>
      <c r="C1321" s="4" t="s">
        <v>62</v>
      </c>
      <c r="D1321" s="4" t="s">
        <v>58</v>
      </c>
      <c r="E1321" s="4" t="s">
        <v>708</v>
      </c>
      <c r="F1321" s="6">
        <v>0.121</v>
      </c>
      <c r="G1321" s="4" t="s">
        <v>139</v>
      </c>
    </row>
    <row r="1322" spans="1:7" s="3" customFormat="1" hidden="1" x14ac:dyDescent="0.2">
      <c r="A1322" s="3" t="s">
        <v>88</v>
      </c>
      <c r="B1322" s="4" t="s">
        <v>705</v>
      </c>
      <c r="C1322" s="4" t="s">
        <v>55</v>
      </c>
      <c r="D1322" s="4" t="s">
        <v>58</v>
      </c>
      <c r="E1322" s="4" t="s">
        <v>706</v>
      </c>
      <c r="F1322" s="6">
        <v>0.53800000000000003</v>
      </c>
      <c r="G1322" s="5"/>
    </row>
    <row r="1323" spans="1:7" s="3" customFormat="1" hidden="1" x14ac:dyDescent="0.2">
      <c r="A1323" s="3" t="s">
        <v>87</v>
      </c>
      <c r="B1323" s="4" t="s">
        <v>705</v>
      </c>
      <c r="C1323" s="4" t="s">
        <v>55</v>
      </c>
      <c r="D1323" s="4" t="s">
        <v>58</v>
      </c>
      <c r="E1323" s="4" t="s">
        <v>706</v>
      </c>
      <c r="F1323" s="6">
        <v>0.45600000000000002</v>
      </c>
      <c r="G1323" s="4" t="s">
        <v>139</v>
      </c>
    </row>
    <row r="1324" spans="1:7" s="3" customFormat="1" hidden="1" x14ac:dyDescent="0.2">
      <c r="A1324" s="3" t="s">
        <v>86</v>
      </c>
      <c r="B1324" s="4" t="s">
        <v>705</v>
      </c>
      <c r="C1324" s="4" t="s">
        <v>55</v>
      </c>
      <c r="D1324" s="4" t="s">
        <v>58</v>
      </c>
      <c r="E1324" s="4" t="s">
        <v>706</v>
      </c>
      <c r="F1324" s="6">
        <v>24.574999999999999</v>
      </c>
      <c r="G1324" s="4" t="s">
        <v>139</v>
      </c>
    </row>
    <row r="1325" spans="1:7" s="3" customFormat="1" hidden="1" x14ac:dyDescent="0.2">
      <c r="A1325" s="3" t="s">
        <v>85</v>
      </c>
      <c r="B1325" s="4" t="s">
        <v>705</v>
      </c>
      <c r="C1325" s="4" t="s">
        <v>55</v>
      </c>
      <c r="D1325" s="4" t="s">
        <v>58</v>
      </c>
      <c r="E1325" s="4" t="s">
        <v>706</v>
      </c>
      <c r="F1325" s="6">
        <v>68.698999999999998</v>
      </c>
      <c r="G1325" s="4" t="s">
        <v>139</v>
      </c>
    </row>
    <row r="1326" spans="1:7" s="3" customFormat="1" hidden="1" x14ac:dyDescent="0.2">
      <c r="A1326" s="3" t="s">
        <v>84</v>
      </c>
      <c r="B1326" s="4" t="s">
        <v>705</v>
      </c>
      <c r="C1326" s="4" t="s">
        <v>55</v>
      </c>
      <c r="D1326" s="4" t="s">
        <v>58</v>
      </c>
      <c r="E1326" s="4" t="s">
        <v>706</v>
      </c>
      <c r="F1326" s="6">
        <v>76.691999999999993</v>
      </c>
      <c r="G1326" s="4" t="s">
        <v>139</v>
      </c>
    </row>
    <row r="1327" spans="1:7" s="3" customFormat="1" hidden="1" x14ac:dyDescent="0.2">
      <c r="A1327" s="3" t="s">
        <v>83</v>
      </c>
      <c r="B1327" s="4" t="s">
        <v>705</v>
      </c>
      <c r="C1327" s="4" t="s">
        <v>55</v>
      </c>
      <c r="D1327" s="4" t="s">
        <v>58</v>
      </c>
      <c r="E1327" s="4" t="s">
        <v>706</v>
      </c>
      <c r="F1327" s="6">
        <v>54.292000000000002</v>
      </c>
      <c r="G1327" s="4" t="s">
        <v>139</v>
      </c>
    </row>
    <row r="1328" spans="1:7" s="3" customFormat="1" hidden="1" x14ac:dyDescent="0.2">
      <c r="A1328" s="3" t="s">
        <v>82</v>
      </c>
      <c r="B1328" s="4" t="s">
        <v>705</v>
      </c>
      <c r="C1328" s="4" t="s">
        <v>55</v>
      </c>
      <c r="D1328" s="4" t="s">
        <v>58</v>
      </c>
      <c r="E1328" s="4" t="s">
        <v>706</v>
      </c>
      <c r="F1328" s="6">
        <v>216.74600000000001</v>
      </c>
      <c r="G1328" s="4" t="s">
        <v>139</v>
      </c>
    </row>
    <row r="1329" spans="1:7" s="3" customFormat="1" hidden="1" x14ac:dyDescent="0.2">
      <c r="A1329" s="3" t="s">
        <v>81</v>
      </c>
      <c r="B1329" s="4" t="s">
        <v>705</v>
      </c>
      <c r="C1329" s="4" t="s">
        <v>55</v>
      </c>
      <c r="D1329" s="4" t="s">
        <v>58</v>
      </c>
      <c r="E1329" s="4" t="s">
        <v>706</v>
      </c>
      <c r="F1329" s="6">
        <v>180.99199999999999</v>
      </c>
      <c r="G1329" s="4" t="s">
        <v>139</v>
      </c>
    </row>
    <row r="1330" spans="1:7" s="3" customFormat="1" hidden="1" x14ac:dyDescent="0.2">
      <c r="A1330" s="3" t="s">
        <v>80</v>
      </c>
      <c r="B1330" s="4" t="s">
        <v>705</v>
      </c>
      <c r="C1330" s="4" t="s">
        <v>55</v>
      </c>
      <c r="D1330" s="4" t="s">
        <v>58</v>
      </c>
      <c r="E1330" s="4" t="s">
        <v>706</v>
      </c>
      <c r="F1330" s="6">
        <v>170.60499999999999</v>
      </c>
      <c r="G1330" s="4" t="s">
        <v>139</v>
      </c>
    </row>
    <row r="1331" spans="1:7" s="3" customFormat="1" hidden="1" x14ac:dyDescent="0.2">
      <c r="A1331" s="3" t="s">
        <v>79</v>
      </c>
      <c r="B1331" s="4" t="s">
        <v>705</v>
      </c>
      <c r="C1331" s="4" t="s">
        <v>55</v>
      </c>
      <c r="D1331" s="4" t="s">
        <v>58</v>
      </c>
      <c r="E1331" s="4" t="s">
        <v>706</v>
      </c>
      <c r="F1331" s="6">
        <v>178.892</v>
      </c>
      <c r="G1331" s="4" t="s">
        <v>139</v>
      </c>
    </row>
    <row r="1332" spans="1:7" s="3" customFormat="1" hidden="1" x14ac:dyDescent="0.2">
      <c r="A1332" s="3" t="s">
        <v>78</v>
      </c>
      <c r="B1332" s="4" t="s">
        <v>705</v>
      </c>
      <c r="C1332" s="4" t="s">
        <v>55</v>
      </c>
      <c r="D1332" s="4" t="s">
        <v>58</v>
      </c>
      <c r="E1332" s="4" t="s">
        <v>706</v>
      </c>
      <c r="F1332" s="6">
        <v>436.27100000000002</v>
      </c>
      <c r="G1332" s="4" t="s">
        <v>139</v>
      </c>
    </row>
    <row r="1333" spans="1:7" s="3" customFormat="1" hidden="1" x14ac:dyDescent="0.2">
      <c r="A1333" s="3" t="s">
        <v>77</v>
      </c>
      <c r="B1333" s="4" t="s">
        <v>705</v>
      </c>
      <c r="C1333" s="4" t="s">
        <v>55</v>
      </c>
      <c r="D1333" s="4" t="s">
        <v>58</v>
      </c>
      <c r="E1333" s="4" t="s">
        <v>706</v>
      </c>
      <c r="F1333" s="6">
        <v>587.41099999999994</v>
      </c>
      <c r="G1333" s="4" t="s">
        <v>139</v>
      </c>
    </row>
    <row r="1334" spans="1:7" s="3" customFormat="1" hidden="1" x14ac:dyDescent="0.2">
      <c r="A1334" s="3" t="s">
        <v>76</v>
      </c>
      <c r="B1334" s="4" t="s">
        <v>705</v>
      </c>
      <c r="C1334" s="4" t="s">
        <v>55</v>
      </c>
      <c r="D1334" s="4" t="s">
        <v>58</v>
      </c>
      <c r="E1334" s="4" t="s">
        <v>706</v>
      </c>
      <c r="F1334" s="6">
        <v>633.36300000000006</v>
      </c>
      <c r="G1334" s="4" t="s">
        <v>139</v>
      </c>
    </row>
    <row r="1335" spans="1:7" s="3" customFormat="1" hidden="1" x14ac:dyDescent="0.2">
      <c r="A1335" s="3" t="s">
        <v>75</v>
      </c>
      <c r="B1335" s="4" t="s">
        <v>705</v>
      </c>
      <c r="C1335" s="4" t="s">
        <v>55</v>
      </c>
      <c r="D1335" s="4" t="s">
        <v>58</v>
      </c>
      <c r="E1335" s="4" t="s">
        <v>706</v>
      </c>
      <c r="F1335" s="6">
        <v>602.83699999999999</v>
      </c>
      <c r="G1335" s="4" t="s">
        <v>139</v>
      </c>
    </row>
    <row r="1336" spans="1:7" s="3" customFormat="1" hidden="1" x14ac:dyDescent="0.2">
      <c r="A1336" s="3" t="s">
        <v>74</v>
      </c>
      <c r="B1336" s="4" t="s">
        <v>705</v>
      </c>
      <c r="C1336" s="4" t="s">
        <v>55</v>
      </c>
      <c r="D1336" s="4" t="s">
        <v>58</v>
      </c>
      <c r="E1336" s="4" t="s">
        <v>706</v>
      </c>
      <c r="F1336" s="6">
        <v>586.94299999999998</v>
      </c>
      <c r="G1336" s="4" t="s">
        <v>139</v>
      </c>
    </row>
    <row r="1337" spans="1:7" s="3" customFormat="1" hidden="1" x14ac:dyDescent="0.2">
      <c r="A1337" s="3" t="s">
        <v>73</v>
      </c>
      <c r="B1337" s="4" t="s">
        <v>705</v>
      </c>
      <c r="C1337" s="4" t="s">
        <v>55</v>
      </c>
      <c r="D1337" s="4" t="s">
        <v>58</v>
      </c>
      <c r="E1337" s="4" t="s">
        <v>706</v>
      </c>
      <c r="F1337" s="6">
        <v>604.99099999999999</v>
      </c>
      <c r="G1337" s="4" t="s">
        <v>139</v>
      </c>
    </row>
    <row r="1338" spans="1:7" s="3" customFormat="1" hidden="1" x14ac:dyDescent="0.2">
      <c r="A1338" s="3" t="s">
        <v>72</v>
      </c>
      <c r="B1338" s="4" t="s">
        <v>705</v>
      </c>
      <c r="C1338" s="4" t="s">
        <v>55</v>
      </c>
      <c r="D1338" s="4" t="s">
        <v>58</v>
      </c>
      <c r="E1338" s="4" t="s">
        <v>706</v>
      </c>
      <c r="F1338" s="6">
        <v>468.495</v>
      </c>
      <c r="G1338" s="4" t="s">
        <v>139</v>
      </c>
    </row>
    <row r="1339" spans="1:7" s="3" customFormat="1" hidden="1" x14ac:dyDescent="0.2">
      <c r="A1339" s="3" t="s">
        <v>71</v>
      </c>
      <c r="B1339" s="4" t="s">
        <v>705</v>
      </c>
      <c r="C1339" s="4" t="s">
        <v>55</v>
      </c>
      <c r="D1339" s="4" t="s">
        <v>58</v>
      </c>
      <c r="E1339" s="4" t="s">
        <v>706</v>
      </c>
      <c r="F1339" s="6">
        <v>483.947</v>
      </c>
      <c r="G1339" s="4" t="s">
        <v>139</v>
      </c>
    </row>
    <row r="1340" spans="1:7" s="3" customFormat="1" hidden="1" x14ac:dyDescent="0.2">
      <c r="A1340" s="3" t="s">
        <v>70</v>
      </c>
      <c r="B1340" s="4" t="s">
        <v>705</v>
      </c>
      <c r="C1340" s="4" t="s">
        <v>55</v>
      </c>
      <c r="D1340" s="4" t="s">
        <v>58</v>
      </c>
      <c r="E1340" s="4" t="s">
        <v>706</v>
      </c>
      <c r="F1340" s="6">
        <v>479.452</v>
      </c>
      <c r="G1340" s="4" t="s">
        <v>139</v>
      </c>
    </row>
    <row r="1341" spans="1:7" s="3" customFormat="1" hidden="1" x14ac:dyDescent="0.2">
      <c r="A1341" s="3" t="s">
        <v>702</v>
      </c>
      <c r="B1341" s="4" t="s">
        <v>705</v>
      </c>
      <c r="C1341" s="4" t="s">
        <v>55</v>
      </c>
      <c r="D1341" s="4" t="s">
        <v>58</v>
      </c>
      <c r="E1341" s="4" t="s">
        <v>706</v>
      </c>
      <c r="F1341" s="6">
        <v>573.45500000000004</v>
      </c>
      <c r="G1341" s="4" t="s">
        <v>139</v>
      </c>
    </row>
    <row r="1342" spans="1:7" s="3" customFormat="1" hidden="1" x14ac:dyDescent="0.2">
      <c r="A1342" s="3" t="s">
        <v>731</v>
      </c>
      <c r="B1342" s="4" t="s">
        <v>705</v>
      </c>
      <c r="C1342" s="4" t="s">
        <v>55</v>
      </c>
      <c r="D1342" s="4" t="s">
        <v>58</v>
      </c>
      <c r="E1342" s="4" t="s">
        <v>706</v>
      </c>
      <c r="F1342" s="6">
        <v>556.601</v>
      </c>
      <c r="G1342" s="4" t="s">
        <v>139</v>
      </c>
    </row>
    <row r="1343" spans="1:7" s="3" customFormat="1" hidden="1" x14ac:dyDescent="0.2">
      <c r="A1343" s="3" t="s">
        <v>739</v>
      </c>
      <c r="B1343" s="4" t="s">
        <v>705</v>
      </c>
      <c r="C1343" s="4" t="s">
        <v>55</v>
      </c>
      <c r="D1343" s="4" t="s">
        <v>58</v>
      </c>
      <c r="E1343" s="4" t="s">
        <v>706</v>
      </c>
      <c r="F1343" s="6">
        <v>444.58300000000003</v>
      </c>
      <c r="G1343" s="4" t="s">
        <v>139</v>
      </c>
    </row>
    <row r="1344" spans="1:7" s="3" customFormat="1" hidden="1" x14ac:dyDescent="0.2">
      <c r="A1344" s="3" t="s">
        <v>750</v>
      </c>
      <c r="B1344" s="4" t="s">
        <v>705</v>
      </c>
      <c r="C1344" s="4" t="s">
        <v>55</v>
      </c>
      <c r="D1344" s="4" t="s">
        <v>58</v>
      </c>
      <c r="E1344" s="4" t="s">
        <v>706</v>
      </c>
      <c r="F1344" s="6">
        <v>412.63299999999998</v>
      </c>
      <c r="G1344" s="4" t="s">
        <v>139</v>
      </c>
    </row>
    <row r="1345" spans="1:7" s="3" customFormat="1" hidden="1" x14ac:dyDescent="0.2">
      <c r="A1345" s="3" t="s">
        <v>754</v>
      </c>
      <c r="B1345" s="4" t="s">
        <v>705</v>
      </c>
      <c r="C1345" s="4" t="s">
        <v>55</v>
      </c>
      <c r="D1345" s="4" t="s">
        <v>58</v>
      </c>
      <c r="E1345" s="4" t="s">
        <v>706</v>
      </c>
      <c r="F1345" s="6">
        <v>436.54</v>
      </c>
      <c r="G1345" s="4" t="s">
        <v>139</v>
      </c>
    </row>
    <row r="1346" spans="1:7" s="3" customFormat="1" hidden="1" x14ac:dyDescent="0.2">
      <c r="A1346" s="3" t="s">
        <v>88</v>
      </c>
      <c r="B1346" s="4" t="s">
        <v>705</v>
      </c>
      <c r="C1346" s="4" t="s">
        <v>55</v>
      </c>
      <c r="D1346" s="4" t="s">
        <v>58</v>
      </c>
      <c r="E1346" s="4" t="s">
        <v>708</v>
      </c>
      <c r="F1346" s="6">
        <v>0</v>
      </c>
      <c r="G1346" s="4" t="s">
        <v>139</v>
      </c>
    </row>
    <row r="1347" spans="1:7" s="3" customFormat="1" hidden="1" x14ac:dyDescent="0.2">
      <c r="A1347" s="3" t="s">
        <v>87</v>
      </c>
      <c r="B1347" s="4" t="s">
        <v>705</v>
      </c>
      <c r="C1347" s="4" t="s">
        <v>55</v>
      </c>
      <c r="D1347" s="4" t="s">
        <v>58</v>
      </c>
      <c r="E1347" s="4" t="s">
        <v>708</v>
      </c>
      <c r="F1347" s="6">
        <v>0</v>
      </c>
      <c r="G1347" s="4" t="s">
        <v>139</v>
      </c>
    </row>
    <row r="1348" spans="1:7" s="3" customFormat="1" hidden="1" x14ac:dyDescent="0.2">
      <c r="A1348" s="3" t="s">
        <v>86</v>
      </c>
      <c r="B1348" s="4" t="s">
        <v>705</v>
      </c>
      <c r="C1348" s="4" t="s">
        <v>55</v>
      </c>
      <c r="D1348" s="4" t="s">
        <v>58</v>
      </c>
      <c r="E1348" s="4" t="s">
        <v>708</v>
      </c>
      <c r="F1348" s="6">
        <v>0</v>
      </c>
      <c r="G1348" s="4" t="s">
        <v>139</v>
      </c>
    </row>
    <row r="1349" spans="1:7" s="3" customFormat="1" hidden="1" x14ac:dyDescent="0.2">
      <c r="A1349" s="3" t="s">
        <v>85</v>
      </c>
      <c r="B1349" s="4" t="s">
        <v>705</v>
      </c>
      <c r="C1349" s="4" t="s">
        <v>55</v>
      </c>
      <c r="D1349" s="4" t="s">
        <v>58</v>
      </c>
      <c r="E1349" s="4" t="s">
        <v>708</v>
      </c>
      <c r="F1349" s="6">
        <v>0</v>
      </c>
      <c r="G1349" s="4" t="s">
        <v>139</v>
      </c>
    </row>
    <row r="1350" spans="1:7" s="3" customFormat="1" hidden="1" x14ac:dyDescent="0.2">
      <c r="A1350" s="3" t="s">
        <v>84</v>
      </c>
      <c r="B1350" s="4" t="s">
        <v>705</v>
      </c>
      <c r="C1350" s="4" t="s">
        <v>55</v>
      </c>
      <c r="D1350" s="4" t="s">
        <v>58</v>
      </c>
      <c r="E1350" s="4" t="s">
        <v>708</v>
      </c>
      <c r="F1350" s="6">
        <v>0</v>
      </c>
      <c r="G1350" s="4" t="s">
        <v>139</v>
      </c>
    </row>
    <row r="1351" spans="1:7" s="3" customFormat="1" hidden="1" x14ac:dyDescent="0.2">
      <c r="A1351" s="3" t="s">
        <v>83</v>
      </c>
      <c r="B1351" s="4" t="s">
        <v>705</v>
      </c>
      <c r="C1351" s="4" t="s">
        <v>55</v>
      </c>
      <c r="D1351" s="4" t="s">
        <v>58</v>
      </c>
      <c r="E1351" s="4" t="s">
        <v>708</v>
      </c>
      <c r="F1351" s="6">
        <v>0</v>
      </c>
      <c r="G1351" s="4" t="s">
        <v>139</v>
      </c>
    </row>
    <row r="1352" spans="1:7" s="3" customFormat="1" hidden="1" x14ac:dyDescent="0.2">
      <c r="A1352" s="3" t="s">
        <v>82</v>
      </c>
      <c r="B1352" s="4" t="s">
        <v>705</v>
      </c>
      <c r="C1352" s="4" t="s">
        <v>55</v>
      </c>
      <c r="D1352" s="4" t="s">
        <v>58</v>
      </c>
      <c r="E1352" s="4" t="s">
        <v>708</v>
      </c>
      <c r="F1352" s="6">
        <v>0</v>
      </c>
      <c r="G1352" s="4" t="s">
        <v>139</v>
      </c>
    </row>
    <row r="1353" spans="1:7" s="3" customFormat="1" hidden="1" x14ac:dyDescent="0.2">
      <c r="A1353" s="3" t="s">
        <v>81</v>
      </c>
      <c r="B1353" s="4" t="s">
        <v>705</v>
      </c>
      <c r="C1353" s="4" t="s">
        <v>55</v>
      </c>
      <c r="D1353" s="4" t="s">
        <v>58</v>
      </c>
      <c r="E1353" s="4" t="s">
        <v>708</v>
      </c>
      <c r="F1353" s="6">
        <v>0</v>
      </c>
      <c r="G1353" s="4" t="s">
        <v>139</v>
      </c>
    </row>
    <row r="1354" spans="1:7" s="3" customFormat="1" hidden="1" x14ac:dyDescent="0.2">
      <c r="A1354" s="3" t="s">
        <v>80</v>
      </c>
      <c r="B1354" s="4" t="s">
        <v>705</v>
      </c>
      <c r="C1354" s="4" t="s">
        <v>55</v>
      </c>
      <c r="D1354" s="4" t="s">
        <v>58</v>
      </c>
      <c r="E1354" s="4" t="s">
        <v>708</v>
      </c>
      <c r="F1354" s="6">
        <v>0</v>
      </c>
      <c r="G1354" s="4" t="s">
        <v>139</v>
      </c>
    </row>
    <row r="1355" spans="1:7" s="3" customFormat="1" hidden="1" x14ac:dyDescent="0.2">
      <c r="A1355" s="3" t="s">
        <v>79</v>
      </c>
      <c r="B1355" s="4" t="s">
        <v>705</v>
      </c>
      <c r="C1355" s="4" t="s">
        <v>55</v>
      </c>
      <c r="D1355" s="4" t="s">
        <v>58</v>
      </c>
      <c r="E1355" s="4" t="s">
        <v>708</v>
      </c>
      <c r="F1355" s="6">
        <v>0</v>
      </c>
      <c r="G1355" s="4" t="s">
        <v>139</v>
      </c>
    </row>
    <row r="1356" spans="1:7" s="3" customFormat="1" hidden="1" x14ac:dyDescent="0.2">
      <c r="A1356" s="3" t="s">
        <v>78</v>
      </c>
      <c r="B1356" s="4" t="s">
        <v>705</v>
      </c>
      <c r="C1356" s="4" t="s">
        <v>55</v>
      </c>
      <c r="D1356" s="4" t="s">
        <v>58</v>
      </c>
      <c r="E1356" s="4" t="s">
        <v>708</v>
      </c>
      <c r="F1356" s="6">
        <v>1E-3</v>
      </c>
      <c r="G1356" s="4" t="s">
        <v>139</v>
      </c>
    </row>
    <row r="1357" spans="1:7" s="3" customFormat="1" hidden="1" x14ac:dyDescent="0.2">
      <c r="A1357" s="3" t="s">
        <v>77</v>
      </c>
      <c r="B1357" s="4" t="s">
        <v>705</v>
      </c>
      <c r="C1357" s="4" t="s">
        <v>55</v>
      </c>
      <c r="D1357" s="4" t="s">
        <v>58</v>
      </c>
      <c r="E1357" s="4" t="s">
        <v>708</v>
      </c>
      <c r="F1357" s="6">
        <v>1E-3</v>
      </c>
      <c r="G1357" s="4" t="s">
        <v>139</v>
      </c>
    </row>
    <row r="1358" spans="1:7" s="3" customFormat="1" hidden="1" x14ac:dyDescent="0.2">
      <c r="A1358" s="3" t="s">
        <v>76</v>
      </c>
      <c r="B1358" s="4" t="s">
        <v>705</v>
      </c>
      <c r="C1358" s="4" t="s">
        <v>55</v>
      </c>
      <c r="D1358" s="4" t="s">
        <v>58</v>
      </c>
      <c r="E1358" s="4" t="s">
        <v>708</v>
      </c>
      <c r="F1358" s="6">
        <v>1E-3</v>
      </c>
      <c r="G1358" s="4" t="s">
        <v>139</v>
      </c>
    </row>
    <row r="1359" spans="1:7" s="3" customFormat="1" hidden="1" x14ac:dyDescent="0.2">
      <c r="A1359" s="3" t="s">
        <v>75</v>
      </c>
      <c r="B1359" s="4" t="s">
        <v>705</v>
      </c>
      <c r="C1359" s="4" t="s">
        <v>55</v>
      </c>
      <c r="D1359" s="4" t="s">
        <v>58</v>
      </c>
      <c r="E1359" s="4" t="s">
        <v>708</v>
      </c>
      <c r="F1359" s="6">
        <v>1E-3</v>
      </c>
      <c r="G1359" s="4" t="s">
        <v>139</v>
      </c>
    </row>
    <row r="1360" spans="1:7" s="3" customFormat="1" hidden="1" x14ac:dyDescent="0.2">
      <c r="A1360" s="3" t="s">
        <v>74</v>
      </c>
      <c r="B1360" s="4" t="s">
        <v>705</v>
      </c>
      <c r="C1360" s="4" t="s">
        <v>55</v>
      </c>
      <c r="D1360" s="4" t="s">
        <v>58</v>
      </c>
      <c r="E1360" s="4" t="s">
        <v>708</v>
      </c>
      <c r="F1360" s="6">
        <v>1E-3</v>
      </c>
      <c r="G1360" s="4" t="s">
        <v>139</v>
      </c>
    </row>
    <row r="1361" spans="1:7" s="3" customFormat="1" hidden="1" x14ac:dyDescent="0.2">
      <c r="A1361" s="3" t="s">
        <v>73</v>
      </c>
      <c r="B1361" s="4" t="s">
        <v>705</v>
      </c>
      <c r="C1361" s="4" t="s">
        <v>55</v>
      </c>
      <c r="D1361" s="4" t="s">
        <v>58</v>
      </c>
      <c r="E1361" s="4" t="s">
        <v>708</v>
      </c>
      <c r="F1361" s="6">
        <v>1E-3</v>
      </c>
      <c r="G1361" s="4" t="s">
        <v>139</v>
      </c>
    </row>
    <row r="1362" spans="1:7" s="3" customFormat="1" hidden="1" x14ac:dyDescent="0.2">
      <c r="A1362" s="3" t="s">
        <v>72</v>
      </c>
      <c r="B1362" s="4" t="s">
        <v>705</v>
      </c>
      <c r="C1362" s="4" t="s">
        <v>55</v>
      </c>
      <c r="D1362" s="4" t="s">
        <v>58</v>
      </c>
      <c r="E1362" s="4" t="s">
        <v>708</v>
      </c>
      <c r="F1362" s="6">
        <v>1E-3</v>
      </c>
      <c r="G1362" s="4" t="s">
        <v>139</v>
      </c>
    </row>
    <row r="1363" spans="1:7" s="3" customFormat="1" hidden="1" x14ac:dyDescent="0.2">
      <c r="A1363" s="3" t="s">
        <v>71</v>
      </c>
      <c r="B1363" s="4" t="s">
        <v>705</v>
      </c>
      <c r="C1363" s="4" t="s">
        <v>55</v>
      </c>
      <c r="D1363" s="4" t="s">
        <v>58</v>
      </c>
      <c r="E1363" s="4" t="s">
        <v>708</v>
      </c>
      <c r="F1363" s="6">
        <v>1E-3</v>
      </c>
      <c r="G1363" s="4" t="s">
        <v>139</v>
      </c>
    </row>
    <row r="1364" spans="1:7" s="3" customFormat="1" hidden="1" x14ac:dyDescent="0.2">
      <c r="A1364" s="3" t="s">
        <v>70</v>
      </c>
      <c r="B1364" s="4" t="s">
        <v>705</v>
      </c>
      <c r="C1364" s="4" t="s">
        <v>55</v>
      </c>
      <c r="D1364" s="4" t="s">
        <v>58</v>
      </c>
      <c r="E1364" s="4" t="s">
        <v>708</v>
      </c>
      <c r="F1364" s="6">
        <v>1E-3</v>
      </c>
      <c r="G1364" s="4" t="s">
        <v>139</v>
      </c>
    </row>
    <row r="1365" spans="1:7" s="3" customFormat="1" hidden="1" x14ac:dyDescent="0.2">
      <c r="A1365" s="3" t="s">
        <v>702</v>
      </c>
      <c r="B1365" s="4" t="s">
        <v>705</v>
      </c>
      <c r="C1365" s="4" t="s">
        <v>55</v>
      </c>
      <c r="D1365" s="4" t="s">
        <v>58</v>
      </c>
      <c r="E1365" s="4" t="s">
        <v>708</v>
      </c>
      <c r="F1365" s="6">
        <v>1E-3</v>
      </c>
      <c r="G1365" s="4" t="s">
        <v>139</v>
      </c>
    </row>
    <row r="1366" spans="1:7" s="3" customFormat="1" hidden="1" x14ac:dyDescent="0.2">
      <c r="A1366" s="3" t="s">
        <v>731</v>
      </c>
      <c r="B1366" s="4" t="s">
        <v>705</v>
      </c>
      <c r="C1366" s="4" t="s">
        <v>55</v>
      </c>
      <c r="D1366" s="4" t="s">
        <v>58</v>
      </c>
      <c r="E1366" s="4" t="s">
        <v>708</v>
      </c>
      <c r="F1366" s="6">
        <v>1E-3</v>
      </c>
      <c r="G1366" s="4" t="s">
        <v>139</v>
      </c>
    </row>
    <row r="1367" spans="1:7" s="3" customFormat="1" hidden="1" x14ac:dyDescent="0.2">
      <c r="A1367" s="3" t="s">
        <v>739</v>
      </c>
      <c r="B1367" s="4" t="s">
        <v>705</v>
      </c>
      <c r="C1367" s="4" t="s">
        <v>55</v>
      </c>
      <c r="D1367" s="4" t="s">
        <v>58</v>
      </c>
      <c r="E1367" s="4" t="s">
        <v>708</v>
      </c>
      <c r="F1367" s="6">
        <v>1E-3</v>
      </c>
      <c r="G1367" s="4" t="s">
        <v>139</v>
      </c>
    </row>
    <row r="1368" spans="1:7" s="3" customFormat="1" hidden="1" x14ac:dyDescent="0.2">
      <c r="A1368" s="3" t="s">
        <v>750</v>
      </c>
      <c r="B1368" s="4" t="s">
        <v>705</v>
      </c>
      <c r="C1368" s="4" t="s">
        <v>55</v>
      </c>
      <c r="D1368" s="4" t="s">
        <v>58</v>
      </c>
      <c r="E1368" s="4" t="s">
        <v>708</v>
      </c>
      <c r="F1368" s="6">
        <v>1E-3</v>
      </c>
      <c r="G1368" s="4" t="s">
        <v>139</v>
      </c>
    </row>
    <row r="1369" spans="1:7" s="3" customFormat="1" hidden="1" x14ac:dyDescent="0.2">
      <c r="A1369" s="3" t="s">
        <v>754</v>
      </c>
      <c r="B1369" s="4" t="s">
        <v>705</v>
      </c>
      <c r="C1369" s="4" t="s">
        <v>55</v>
      </c>
      <c r="D1369" s="4" t="s">
        <v>58</v>
      </c>
      <c r="E1369" s="4" t="s">
        <v>708</v>
      </c>
      <c r="F1369" s="6">
        <v>1E-3</v>
      </c>
      <c r="G1369" s="4" t="s">
        <v>139</v>
      </c>
    </row>
    <row r="1370" spans="1:7" x14ac:dyDescent="0.2">
      <c r="A1370" s="208" t="s">
        <v>88</v>
      </c>
      <c r="B1370" s="210" t="s">
        <v>705</v>
      </c>
      <c r="C1370" s="210" t="s">
        <v>69</v>
      </c>
      <c r="D1370" s="210" t="s">
        <v>58</v>
      </c>
      <c r="E1370" s="210" t="s">
        <v>142</v>
      </c>
      <c r="F1370" s="209">
        <v>100</v>
      </c>
      <c r="G1370" s="210" t="s">
        <v>139</v>
      </c>
    </row>
    <row r="1371" spans="1:7" x14ac:dyDescent="0.2">
      <c r="A1371" s="208" t="s">
        <v>87</v>
      </c>
      <c r="B1371" s="210" t="s">
        <v>705</v>
      </c>
      <c r="C1371" s="210" t="s">
        <v>69</v>
      </c>
      <c r="D1371" s="210" t="s">
        <v>58</v>
      </c>
      <c r="E1371" s="210" t="s">
        <v>142</v>
      </c>
      <c r="F1371" s="209">
        <v>99.736000000000004</v>
      </c>
      <c r="G1371" s="210" t="s">
        <v>139</v>
      </c>
    </row>
    <row r="1372" spans="1:7" x14ac:dyDescent="0.2">
      <c r="A1372" s="208" t="s">
        <v>86</v>
      </c>
      <c r="B1372" s="210" t="s">
        <v>705</v>
      </c>
      <c r="C1372" s="210" t="s">
        <v>69</v>
      </c>
      <c r="D1372" s="210" t="s">
        <v>58</v>
      </c>
      <c r="E1372" s="210" t="s">
        <v>142</v>
      </c>
      <c r="F1372" s="209">
        <v>105.753</v>
      </c>
      <c r="G1372" s="210" t="s">
        <v>139</v>
      </c>
    </row>
    <row r="1373" spans="1:7" x14ac:dyDescent="0.2">
      <c r="A1373" s="208" t="s">
        <v>85</v>
      </c>
      <c r="B1373" s="210" t="s">
        <v>705</v>
      </c>
      <c r="C1373" s="210" t="s">
        <v>69</v>
      </c>
      <c r="D1373" s="210" t="s">
        <v>58</v>
      </c>
      <c r="E1373" s="210" t="s">
        <v>142</v>
      </c>
      <c r="F1373" s="209">
        <v>108.408</v>
      </c>
      <c r="G1373" s="210" t="s">
        <v>139</v>
      </c>
    </row>
    <row r="1374" spans="1:7" x14ac:dyDescent="0.2">
      <c r="A1374" s="208" t="s">
        <v>84</v>
      </c>
      <c r="B1374" s="210" t="s">
        <v>705</v>
      </c>
      <c r="C1374" s="210" t="s">
        <v>69</v>
      </c>
      <c r="D1374" s="210" t="s">
        <v>58</v>
      </c>
      <c r="E1374" s="210" t="s">
        <v>142</v>
      </c>
      <c r="F1374" s="209">
        <v>114.196</v>
      </c>
      <c r="G1374" s="210" t="s">
        <v>139</v>
      </c>
    </row>
    <row r="1375" spans="1:7" x14ac:dyDescent="0.2">
      <c r="A1375" s="208" t="s">
        <v>83</v>
      </c>
      <c r="B1375" s="210" t="s">
        <v>705</v>
      </c>
      <c r="C1375" s="210" t="s">
        <v>69</v>
      </c>
      <c r="D1375" s="210" t="s">
        <v>58</v>
      </c>
      <c r="E1375" s="210" t="s">
        <v>142</v>
      </c>
      <c r="F1375" s="209">
        <v>120.254</v>
      </c>
      <c r="G1375" s="210" t="s">
        <v>139</v>
      </c>
    </row>
    <row r="1376" spans="1:7" x14ac:dyDescent="0.2">
      <c r="A1376" s="208" t="s">
        <v>82</v>
      </c>
      <c r="B1376" s="210" t="s">
        <v>705</v>
      </c>
      <c r="C1376" s="210" t="s">
        <v>69</v>
      </c>
      <c r="D1376" s="210" t="s">
        <v>58</v>
      </c>
      <c r="E1376" s="210" t="s">
        <v>142</v>
      </c>
      <c r="F1376" s="209">
        <v>125.604</v>
      </c>
      <c r="G1376" s="210" t="s">
        <v>139</v>
      </c>
    </row>
    <row r="1377" spans="1:7" x14ac:dyDescent="0.2">
      <c r="A1377" s="208" t="s">
        <v>81</v>
      </c>
      <c r="B1377" s="210" t="s">
        <v>705</v>
      </c>
      <c r="C1377" s="210" t="s">
        <v>69</v>
      </c>
      <c r="D1377" s="210" t="s">
        <v>58</v>
      </c>
      <c r="E1377" s="210" t="s">
        <v>142</v>
      </c>
      <c r="F1377" s="209">
        <v>128.74600000000001</v>
      </c>
      <c r="G1377" s="210" t="s">
        <v>139</v>
      </c>
    </row>
    <row r="1378" spans="1:7" x14ac:dyDescent="0.2">
      <c r="A1378" s="208" t="s">
        <v>80</v>
      </c>
      <c r="B1378" s="210" t="s">
        <v>705</v>
      </c>
      <c r="C1378" s="210" t="s">
        <v>69</v>
      </c>
      <c r="D1378" s="210" t="s">
        <v>58</v>
      </c>
      <c r="E1378" s="210" t="s">
        <v>142</v>
      </c>
      <c r="F1378" s="209">
        <v>131.499</v>
      </c>
      <c r="G1378" s="210" t="s">
        <v>139</v>
      </c>
    </row>
    <row r="1379" spans="1:7" x14ac:dyDescent="0.2">
      <c r="A1379" s="208" t="s">
        <v>79</v>
      </c>
      <c r="B1379" s="210" t="s">
        <v>705</v>
      </c>
      <c r="C1379" s="210" t="s">
        <v>69</v>
      </c>
      <c r="D1379" s="210" t="s">
        <v>58</v>
      </c>
      <c r="E1379" s="210" t="s">
        <v>142</v>
      </c>
      <c r="F1379" s="209">
        <v>123.608</v>
      </c>
      <c r="G1379" s="210" t="s">
        <v>139</v>
      </c>
    </row>
    <row r="1380" spans="1:7" x14ac:dyDescent="0.2">
      <c r="A1380" s="208" t="s">
        <v>78</v>
      </c>
      <c r="B1380" s="210" t="s">
        <v>705</v>
      </c>
      <c r="C1380" s="210" t="s">
        <v>69</v>
      </c>
      <c r="D1380" s="210" t="s">
        <v>58</v>
      </c>
      <c r="E1380" s="210" t="s">
        <v>142</v>
      </c>
      <c r="F1380" s="209">
        <v>136.578</v>
      </c>
      <c r="G1380" s="210" t="s">
        <v>139</v>
      </c>
    </row>
    <row r="1381" spans="1:7" x14ac:dyDescent="0.2">
      <c r="A1381" s="208" t="s">
        <v>77</v>
      </c>
      <c r="B1381" s="210" t="s">
        <v>705</v>
      </c>
      <c r="C1381" s="210" t="s">
        <v>69</v>
      </c>
      <c r="D1381" s="210" t="s">
        <v>58</v>
      </c>
      <c r="E1381" s="210" t="s">
        <v>142</v>
      </c>
      <c r="F1381" s="209">
        <v>141.16499999999999</v>
      </c>
      <c r="G1381" s="210" t="s">
        <v>139</v>
      </c>
    </row>
    <row r="1382" spans="1:7" x14ac:dyDescent="0.2">
      <c r="A1382" s="208" t="s">
        <v>76</v>
      </c>
      <c r="B1382" s="210" t="s">
        <v>705</v>
      </c>
      <c r="C1382" s="210" t="s">
        <v>69</v>
      </c>
      <c r="D1382" s="210" t="s">
        <v>58</v>
      </c>
      <c r="E1382" s="210" t="s">
        <v>142</v>
      </c>
      <c r="F1382" s="209">
        <v>151.36500000000001</v>
      </c>
      <c r="G1382" s="210" t="s">
        <v>139</v>
      </c>
    </row>
    <row r="1383" spans="1:7" x14ac:dyDescent="0.2">
      <c r="A1383" s="208" t="s">
        <v>75</v>
      </c>
      <c r="B1383" s="210" t="s">
        <v>705</v>
      </c>
      <c r="C1383" s="210" t="s">
        <v>69</v>
      </c>
      <c r="D1383" s="210" t="s">
        <v>58</v>
      </c>
      <c r="E1383" s="210" t="s">
        <v>142</v>
      </c>
      <c r="F1383" s="209">
        <v>158.273</v>
      </c>
      <c r="G1383" s="210" t="s">
        <v>139</v>
      </c>
    </row>
    <row r="1384" spans="1:7" x14ac:dyDescent="0.2">
      <c r="A1384" s="208" t="s">
        <v>74</v>
      </c>
      <c r="B1384" s="210" t="s">
        <v>705</v>
      </c>
      <c r="C1384" s="210" t="s">
        <v>69</v>
      </c>
      <c r="D1384" s="210" t="s">
        <v>58</v>
      </c>
      <c r="E1384" s="210" t="s">
        <v>142</v>
      </c>
      <c r="F1384" s="209">
        <v>160.511</v>
      </c>
      <c r="G1384" s="210" t="s">
        <v>139</v>
      </c>
    </row>
    <row r="1385" spans="1:7" x14ac:dyDescent="0.2">
      <c r="A1385" s="208" t="s">
        <v>73</v>
      </c>
      <c r="B1385" s="210" t="s">
        <v>705</v>
      </c>
      <c r="C1385" s="210" t="s">
        <v>69</v>
      </c>
      <c r="D1385" s="210" t="s">
        <v>58</v>
      </c>
      <c r="E1385" s="210" t="s">
        <v>142</v>
      </c>
      <c r="F1385" s="209">
        <v>161.95699999999999</v>
      </c>
      <c r="G1385" s="210" t="s">
        <v>139</v>
      </c>
    </row>
    <row r="1386" spans="1:7" x14ac:dyDescent="0.2">
      <c r="A1386" s="208" t="s">
        <v>72</v>
      </c>
      <c r="B1386" s="210" t="s">
        <v>705</v>
      </c>
      <c r="C1386" s="210" t="s">
        <v>69</v>
      </c>
      <c r="D1386" s="210" t="s">
        <v>58</v>
      </c>
      <c r="E1386" s="210" t="s">
        <v>142</v>
      </c>
      <c r="F1386" s="209">
        <v>167.01499999999999</v>
      </c>
      <c r="G1386" s="210" t="s">
        <v>139</v>
      </c>
    </row>
    <row r="1387" spans="1:7" x14ac:dyDescent="0.2">
      <c r="A1387" s="208" t="s">
        <v>71</v>
      </c>
      <c r="B1387" s="210" t="s">
        <v>705</v>
      </c>
      <c r="C1387" s="210" t="s">
        <v>69</v>
      </c>
      <c r="D1387" s="210" t="s">
        <v>58</v>
      </c>
      <c r="E1387" s="210" t="s">
        <v>142</v>
      </c>
      <c r="F1387" s="209">
        <v>172.89699999999999</v>
      </c>
      <c r="G1387" s="210" t="s">
        <v>139</v>
      </c>
    </row>
    <row r="1388" spans="1:7" x14ac:dyDescent="0.2">
      <c r="A1388" s="208" t="s">
        <v>70</v>
      </c>
      <c r="B1388" s="210" t="s">
        <v>705</v>
      </c>
      <c r="C1388" s="210" t="s">
        <v>69</v>
      </c>
      <c r="D1388" s="210" t="s">
        <v>58</v>
      </c>
      <c r="E1388" s="210" t="s">
        <v>142</v>
      </c>
      <c r="F1388" s="209">
        <v>168.53299999999999</v>
      </c>
      <c r="G1388" s="210" t="s">
        <v>139</v>
      </c>
    </row>
    <row r="1389" spans="1:7" x14ac:dyDescent="0.2">
      <c r="A1389" s="208" t="s">
        <v>702</v>
      </c>
      <c r="B1389" s="210" t="s">
        <v>705</v>
      </c>
      <c r="C1389" s="210" t="s">
        <v>69</v>
      </c>
      <c r="D1389" s="210" t="s">
        <v>58</v>
      </c>
      <c r="E1389" s="210" t="s">
        <v>142</v>
      </c>
      <c r="F1389" s="209">
        <v>168.31399999999999</v>
      </c>
      <c r="G1389" s="210" t="s">
        <v>139</v>
      </c>
    </row>
    <row r="1390" spans="1:7" x14ac:dyDescent="0.2">
      <c r="A1390" s="208" t="s">
        <v>731</v>
      </c>
      <c r="B1390" s="210" t="s">
        <v>705</v>
      </c>
      <c r="C1390" s="210" t="s">
        <v>69</v>
      </c>
      <c r="D1390" s="210" t="s">
        <v>58</v>
      </c>
      <c r="E1390" s="210" t="s">
        <v>142</v>
      </c>
      <c r="F1390" s="209">
        <v>162.16200000000001</v>
      </c>
      <c r="G1390" s="210" t="s">
        <v>139</v>
      </c>
    </row>
    <row r="1391" spans="1:7" x14ac:dyDescent="0.2">
      <c r="A1391" s="208" t="s">
        <v>739</v>
      </c>
      <c r="B1391" s="210" t="s">
        <v>705</v>
      </c>
      <c r="C1391" s="210" t="s">
        <v>69</v>
      </c>
      <c r="D1391" s="210" t="s">
        <v>58</v>
      </c>
      <c r="E1391" s="210" t="s">
        <v>142</v>
      </c>
      <c r="F1391" s="209">
        <v>168.63800000000001</v>
      </c>
      <c r="G1391" s="210" t="s">
        <v>139</v>
      </c>
    </row>
    <row r="1392" spans="1:7" x14ac:dyDescent="0.2">
      <c r="A1392" s="208" t="s">
        <v>750</v>
      </c>
      <c r="B1392" s="210" t="s">
        <v>705</v>
      </c>
      <c r="C1392" s="210" t="s">
        <v>69</v>
      </c>
      <c r="D1392" s="210" t="s">
        <v>58</v>
      </c>
      <c r="E1392" s="210" t="s">
        <v>142</v>
      </c>
      <c r="F1392" s="209">
        <v>157.01599999999999</v>
      </c>
      <c r="G1392" s="210" t="s">
        <v>139</v>
      </c>
    </row>
    <row r="1393" spans="1:7" x14ac:dyDescent="0.2">
      <c r="A1393" s="208" t="s">
        <v>754</v>
      </c>
      <c r="B1393" s="210" t="s">
        <v>705</v>
      </c>
      <c r="C1393" s="210" t="s">
        <v>69</v>
      </c>
      <c r="D1393" s="210" t="s">
        <v>58</v>
      </c>
      <c r="E1393" s="210" t="s">
        <v>142</v>
      </c>
      <c r="F1393" s="209">
        <v>152.42500000000001</v>
      </c>
      <c r="G1393" s="210" t="s">
        <v>139</v>
      </c>
    </row>
    <row r="1394" spans="1:7" s="3" customFormat="1" hidden="1" x14ac:dyDescent="0.2">
      <c r="A1394" s="3" t="s">
        <v>88</v>
      </c>
      <c r="B1394" s="4" t="s">
        <v>705</v>
      </c>
      <c r="C1394" s="4" t="s">
        <v>69</v>
      </c>
      <c r="D1394" s="4" t="s">
        <v>58</v>
      </c>
      <c r="E1394" s="4" t="s">
        <v>706</v>
      </c>
      <c r="F1394" s="6">
        <v>442422.39199999999</v>
      </c>
      <c r="G1394" s="4" t="s">
        <v>139</v>
      </c>
    </row>
    <row r="1395" spans="1:7" s="3" customFormat="1" hidden="1" x14ac:dyDescent="0.2">
      <c r="A1395" s="3" t="s">
        <v>87</v>
      </c>
      <c r="B1395" s="4" t="s">
        <v>705</v>
      </c>
      <c r="C1395" s="4" t="s">
        <v>69</v>
      </c>
      <c r="D1395" s="4" t="s">
        <v>58</v>
      </c>
      <c r="E1395" s="4" t="s">
        <v>706</v>
      </c>
      <c r="F1395" s="6">
        <v>441252.55300000001</v>
      </c>
      <c r="G1395" s="4" t="s">
        <v>139</v>
      </c>
    </row>
    <row r="1396" spans="1:7" s="3" customFormat="1" hidden="1" x14ac:dyDescent="0.2">
      <c r="A1396" s="3" t="s">
        <v>86</v>
      </c>
      <c r="B1396" s="4" t="s">
        <v>705</v>
      </c>
      <c r="C1396" s="4" t="s">
        <v>69</v>
      </c>
      <c r="D1396" s="4" t="s">
        <v>58</v>
      </c>
      <c r="E1396" s="4" t="s">
        <v>706</v>
      </c>
      <c r="F1396" s="6">
        <v>467876.36800000002</v>
      </c>
      <c r="G1396" s="4" t="s">
        <v>139</v>
      </c>
    </row>
    <row r="1397" spans="1:7" s="3" customFormat="1" hidden="1" x14ac:dyDescent="0.2">
      <c r="A1397" s="3" t="s">
        <v>85</v>
      </c>
      <c r="B1397" s="4" t="s">
        <v>705</v>
      </c>
      <c r="C1397" s="4" t="s">
        <v>69</v>
      </c>
      <c r="D1397" s="4" t="s">
        <v>58</v>
      </c>
      <c r="E1397" s="4" t="s">
        <v>706</v>
      </c>
      <c r="F1397" s="6">
        <v>479623.02399999998</v>
      </c>
      <c r="G1397" s="4" t="s">
        <v>139</v>
      </c>
    </row>
    <row r="1398" spans="1:7" s="3" customFormat="1" hidden="1" x14ac:dyDescent="0.2">
      <c r="A1398" s="3" t="s">
        <v>84</v>
      </c>
      <c r="B1398" s="4" t="s">
        <v>705</v>
      </c>
      <c r="C1398" s="4" t="s">
        <v>69</v>
      </c>
      <c r="D1398" s="4" t="s">
        <v>58</v>
      </c>
      <c r="E1398" s="4" t="s">
        <v>706</v>
      </c>
      <c r="F1398" s="6">
        <v>505228.86599999998</v>
      </c>
      <c r="G1398" s="4" t="s">
        <v>139</v>
      </c>
    </row>
    <row r="1399" spans="1:7" s="3" customFormat="1" hidden="1" x14ac:dyDescent="0.2">
      <c r="A1399" s="3" t="s">
        <v>83</v>
      </c>
      <c r="B1399" s="4" t="s">
        <v>705</v>
      </c>
      <c r="C1399" s="4" t="s">
        <v>69</v>
      </c>
      <c r="D1399" s="4" t="s">
        <v>58</v>
      </c>
      <c r="E1399" s="4" t="s">
        <v>706</v>
      </c>
      <c r="F1399" s="6">
        <v>532029.179</v>
      </c>
      <c r="G1399" s="4" t="s">
        <v>139</v>
      </c>
    </row>
    <row r="1400" spans="1:7" s="3" customFormat="1" hidden="1" x14ac:dyDescent="0.2">
      <c r="A1400" s="3" t="s">
        <v>82</v>
      </c>
      <c r="B1400" s="4" t="s">
        <v>705</v>
      </c>
      <c r="C1400" s="4" t="s">
        <v>69</v>
      </c>
      <c r="D1400" s="4" t="s">
        <v>58</v>
      </c>
      <c r="E1400" s="4" t="s">
        <v>706</v>
      </c>
      <c r="F1400" s="6">
        <v>555701.73</v>
      </c>
      <c r="G1400" s="4" t="s">
        <v>139</v>
      </c>
    </row>
    <row r="1401" spans="1:7" s="3" customFormat="1" hidden="1" x14ac:dyDescent="0.2">
      <c r="A1401" s="3" t="s">
        <v>81</v>
      </c>
      <c r="B1401" s="4" t="s">
        <v>705</v>
      </c>
      <c r="C1401" s="4" t="s">
        <v>69</v>
      </c>
      <c r="D1401" s="4" t="s">
        <v>58</v>
      </c>
      <c r="E1401" s="4" t="s">
        <v>706</v>
      </c>
      <c r="F1401" s="6">
        <v>569602.15399999998</v>
      </c>
      <c r="G1401" s="4" t="s">
        <v>139</v>
      </c>
    </row>
    <row r="1402" spans="1:7" s="3" customFormat="1" hidden="1" x14ac:dyDescent="0.2">
      <c r="A1402" s="3" t="s">
        <v>80</v>
      </c>
      <c r="B1402" s="4" t="s">
        <v>705</v>
      </c>
      <c r="C1402" s="4" t="s">
        <v>69</v>
      </c>
      <c r="D1402" s="4" t="s">
        <v>58</v>
      </c>
      <c r="E1402" s="4" t="s">
        <v>706</v>
      </c>
      <c r="F1402" s="6">
        <v>581778.821</v>
      </c>
      <c r="G1402" s="4" t="s">
        <v>139</v>
      </c>
    </row>
    <row r="1403" spans="1:7" s="3" customFormat="1" hidden="1" x14ac:dyDescent="0.2">
      <c r="A1403" s="3" t="s">
        <v>79</v>
      </c>
      <c r="B1403" s="4" t="s">
        <v>705</v>
      </c>
      <c r="C1403" s="4" t="s">
        <v>69</v>
      </c>
      <c r="D1403" s="4" t="s">
        <v>58</v>
      </c>
      <c r="E1403" s="4" t="s">
        <v>706</v>
      </c>
      <c r="F1403" s="6">
        <v>546869.29200000002</v>
      </c>
      <c r="G1403" s="4" t="s">
        <v>139</v>
      </c>
    </row>
    <row r="1404" spans="1:7" s="3" customFormat="1" hidden="1" x14ac:dyDescent="0.2">
      <c r="A1404" s="3" t="s">
        <v>78</v>
      </c>
      <c r="B1404" s="4" t="s">
        <v>705</v>
      </c>
      <c r="C1404" s="4" t="s">
        <v>69</v>
      </c>
      <c r="D1404" s="4" t="s">
        <v>58</v>
      </c>
      <c r="E1404" s="4" t="s">
        <v>706</v>
      </c>
      <c r="F1404" s="6">
        <v>604251.40599999996</v>
      </c>
      <c r="G1404" s="4" t="s">
        <v>139</v>
      </c>
    </row>
    <row r="1405" spans="1:7" s="3" customFormat="1" hidden="1" x14ac:dyDescent="0.2">
      <c r="A1405" s="3" t="s">
        <v>77</v>
      </c>
      <c r="B1405" s="4" t="s">
        <v>705</v>
      </c>
      <c r="C1405" s="4" t="s">
        <v>69</v>
      </c>
      <c r="D1405" s="4" t="s">
        <v>58</v>
      </c>
      <c r="E1405" s="4" t="s">
        <v>706</v>
      </c>
      <c r="F1405" s="6">
        <v>624543.38</v>
      </c>
      <c r="G1405" s="4" t="s">
        <v>139</v>
      </c>
    </row>
    <row r="1406" spans="1:7" s="3" customFormat="1" hidden="1" x14ac:dyDescent="0.2">
      <c r="A1406" s="3" t="s">
        <v>76</v>
      </c>
      <c r="B1406" s="4" t="s">
        <v>705</v>
      </c>
      <c r="C1406" s="4" t="s">
        <v>69</v>
      </c>
      <c r="D1406" s="4" t="s">
        <v>58</v>
      </c>
      <c r="E1406" s="4" t="s">
        <v>706</v>
      </c>
      <c r="F1406" s="6">
        <v>669674.28599999996</v>
      </c>
      <c r="G1406" s="4" t="s">
        <v>139</v>
      </c>
    </row>
    <row r="1407" spans="1:7" s="3" customFormat="1" hidden="1" x14ac:dyDescent="0.2">
      <c r="A1407" s="3" t="s">
        <v>75</v>
      </c>
      <c r="B1407" s="4" t="s">
        <v>705</v>
      </c>
      <c r="C1407" s="4" t="s">
        <v>69</v>
      </c>
      <c r="D1407" s="4" t="s">
        <v>58</v>
      </c>
      <c r="E1407" s="4" t="s">
        <v>706</v>
      </c>
      <c r="F1407" s="6">
        <v>700236.48100000003</v>
      </c>
      <c r="G1407" s="4" t="s">
        <v>139</v>
      </c>
    </row>
    <row r="1408" spans="1:7" s="3" customFormat="1" hidden="1" x14ac:dyDescent="0.2">
      <c r="A1408" s="3" t="s">
        <v>74</v>
      </c>
      <c r="B1408" s="4" t="s">
        <v>705</v>
      </c>
      <c r="C1408" s="4" t="s">
        <v>69</v>
      </c>
      <c r="D1408" s="4" t="s">
        <v>58</v>
      </c>
      <c r="E1408" s="4" t="s">
        <v>706</v>
      </c>
      <c r="F1408" s="6">
        <v>710138.39599999995</v>
      </c>
      <c r="G1408" s="4" t="s">
        <v>139</v>
      </c>
    </row>
    <row r="1409" spans="1:7" s="3" customFormat="1" hidden="1" x14ac:dyDescent="0.2">
      <c r="A1409" s="3" t="s">
        <v>73</v>
      </c>
      <c r="B1409" s="4" t="s">
        <v>705</v>
      </c>
      <c r="C1409" s="4" t="s">
        <v>69</v>
      </c>
      <c r="D1409" s="4" t="s">
        <v>58</v>
      </c>
      <c r="E1409" s="4" t="s">
        <v>706</v>
      </c>
      <c r="F1409" s="6">
        <v>716532.755</v>
      </c>
      <c r="G1409" s="4" t="s">
        <v>139</v>
      </c>
    </row>
    <row r="1410" spans="1:7" s="3" customFormat="1" hidden="1" x14ac:dyDescent="0.2">
      <c r="A1410" s="3" t="s">
        <v>72</v>
      </c>
      <c r="B1410" s="4" t="s">
        <v>705</v>
      </c>
      <c r="C1410" s="4" t="s">
        <v>69</v>
      </c>
      <c r="D1410" s="4" t="s">
        <v>58</v>
      </c>
      <c r="E1410" s="4" t="s">
        <v>706</v>
      </c>
      <c r="F1410" s="6">
        <v>738912.74699999997</v>
      </c>
      <c r="G1410" s="4" t="s">
        <v>139</v>
      </c>
    </row>
    <row r="1411" spans="1:7" s="3" customFormat="1" hidden="1" x14ac:dyDescent="0.2">
      <c r="A1411" s="3" t="s">
        <v>71</v>
      </c>
      <c r="B1411" s="4" t="s">
        <v>705</v>
      </c>
      <c r="C1411" s="4" t="s">
        <v>69</v>
      </c>
      <c r="D1411" s="4" t="s">
        <v>58</v>
      </c>
      <c r="E1411" s="4" t="s">
        <v>706</v>
      </c>
      <c r="F1411" s="6">
        <v>764934.478</v>
      </c>
      <c r="G1411" s="4" t="s">
        <v>139</v>
      </c>
    </row>
    <row r="1412" spans="1:7" s="3" customFormat="1" hidden="1" x14ac:dyDescent="0.2">
      <c r="A1412" s="3" t="s">
        <v>70</v>
      </c>
      <c r="B1412" s="4" t="s">
        <v>705</v>
      </c>
      <c r="C1412" s="4" t="s">
        <v>69</v>
      </c>
      <c r="D1412" s="4" t="s">
        <v>58</v>
      </c>
      <c r="E1412" s="4" t="s">
        <v>706</v>
      </c>
      <c r="F1412" s="6">
        <v>745629.82400000002</v>
      </c>
      <c r="G1412" s="4" t="s">
        <v>139</v>
      </c>
    </row>
    <row r="1413" spans="1:7" s="3" customFormat="1" hidden="1" x14ac:dyDescent="0.2">
      <c r="A1413" s="3" t="s">
        <v>702</v>
      </c>
      <c r="B1413" s="4" t="s">
        <v>705</v>
      </c>
      <c r="C1413" s="4" t="s">
        <v>69</v>
      </c>
      <c r="D1413" s="4" t="s">
        <v>58</v>
      </c>
      <c r="E1413" s="4" t="s">
        <v>706</v>
      </c>
      <c r="F1413" s="6">
        <v>744660.79500000004</v>
      </c>
      <c r="G1413" s="4" t="s">
        <v>139</v>
      </c>
    </row>
    <row r="1414" spans="1:7" s="3" customFormat="1" hidden="1" x14ac:dyDescent="0.2">
      <c r="A1414" s="3" t="s">
        <v>731</v>
      </c>
      <c r="B1414" s="4" t="s">
        <v>705</v>
      </c>
      <c r="C1414" s="4" t="s">
        <v>69</v>
      </c>
      <c r="D1414" s="4" t="s">
        <v>58</v>
      </c>
      <c r="E1414" s="4" t="s">
        <v>706</v>
      </c>
      <c r="F1414" s="6">
        <v>717440.91500000004</v>
      </c>
      <c r="G1414" s="4" t="s">
        <v>139</v>
      </c>
    </row>
    <row r="1415" spans="1:7" s="3" customFormat="1" hidden="1" x14ac:dyDescent="0.2">
      <c r="A1415" s="3" t="s">
        <v>739</v>
      </c>
      <c r="B1415" s="4" t="s">
        <v>705</v>
      </c>
      <c r="C1415" s="4" t="s">
        <v>69</v>
      </c>
      <c r="D1415" s="4" t="s">
        <v>58</v>
      </c>
      <c r="E1415" s="4" t="s">
        <v>706</v>
      </c>
      <c r="F1415" s="6">
        <v>746093.03700000001</v>
      </c>
      <c r="G1415" s="4" t="s">
        <v>139</v>
      </c>
    </row>
    <row r="1416" spans="1:7" s="3" customFormat="1" hidden="1" x14ac:dyDescent="0.2">
      <c r="A1416" s="3" t="s">
        <v>750</v>
      </c>
      <c r="B1416" s="4" t="s">
        <v>705</v>
      </c>
      <c r="C1416" s="4" t="s">
        <v>69</v>
      </c>
      <c r="D1416" s="4" t="s">
        <v>58</v>
      </c>
      <c r="E1416" s="4" t="s">
        <v>706</v>
      </c>
      <c r="F1416" s="6">
        <v>694673.50199999998</v>
      </c>
      <c r="G1416" s="4" t="s">
        <v>139</v>
      </c>
    </row>
    <row r="1417" spans="1:7" s="3" customFormat="1" hidden="1" x14ac:dyDescent="0.2">
      <c r="A1417" s="3" t="s">
        <v>754</v>
      </c>
      <c r="B1417" s="4" t="s">
        <v>705</v>
      </c>
      <c r="C1417" s="4" t="s">
        <v>69</v>
      </c>
      <c r="D1417" s="4" t="s">
        <v>58</v>
      </c>
      <c r="E1417" s="4" t="s">
        <v>706</v>
      </c>
      <c r="F1417" s="6">
        <v>674363.76399999997</v>
      </c>
      <c r="G1417" s="4" t="s">
        <v>139</v>
      </c>
    </row>
    <row r="1418" spans="1:7" s="3" customFormat="1" hidden="1" x14ac:dyDescent="0.2">
      <c r="A1418" s="3" t="s">
        <v>88</v>
      </c>
      <c r="B1418" s="4" t="s">
        <v>705</v>
      </c>
      <c r="C1418" s="4" t="s">
        <v>69</v>
      </c>
      <c r="D1418" s="4" t="s">
        <v>58</v>
      </c>
      <c r="E1418" s="4" t="s">
        <v>708</v>
      </c>
      <c r="F1418" s="6">
        <v>1.0309999999999999</v>
      </c>
      <c r="G1418" s="4" t="s">
        <v>139</v>
      </c>
    </row>
    <row r="1419" spans="1:7" s="3" customFormat="1" hidden="1" x14ac:dyDescent="0.2">
      <c r="A1419" s="3" t="s">
        <v>87</v>
      </c>
      <c r="B1419" s="4" t="s">
        <v>705</v>
      </c>
      <c r="C1419" s="4" t="s">
        <v>69</v>
      </c>
      <c r="D1419" s="4" t="s">
        <v>58</v>
      </c>
      <c r="E1419" s="4" t="s">
        <v>708</v>
      </c>
      <c r="F1419" s="6">
        <v>1.0269999999999999</v>
      </c>
      <c r="G1419" s="4" t="s">
        <v>139</v>
      </c>
    </row>
    <row r="1420" spans="1:7" s="3" customFormat="1" hidden="1" x14ac:dyDescent="0.2">
      <c r="A1420" s="3" t="s">
        <v>86</v>
      </c>
      <c r="B1420" s="4" t="s">
        <v>705</v>
      </c>
      <c r="C1420" s="4" t="s">
        <v>69</v>
      </c>
      <c r="D1420" s="4" t="s">
        <v>58</v>
      </c>
      <c r="E1420" s="4" t="s">
        <v>708</v>
      </c>
      <c r="F1420" s="6">
        <v>1.087</v>
      </c>
      <c r="G1420" s="4" t="s">
        <v>139</v>
      </c>
    </row>
    <row r="1421" spans="1:7" s="3" customFormat="1" hidden="1" x14ac:dyDescent="0.2">
      <c r="A1421" s="3" t="s">
        <v>85</v>
      </c>
      <c r="B1421" s="4" t="s">
        <v>705</v>
      </c>
      <c r="C1421" s="4" t="s">
        <v>69</v>
      </c>
      <c r="D1421" s="4" t="s">
        <v>58</v>
      </c>
      <c r="E1421" s="4" t="s">
        <v>708</v>
      </c>
      <c r="F1421" s="6">
        <v>1.1100000000000001</v>
      </c>
      <c r="G1421" s="4" t="s">
        <v>139</v>
      </c>
    </row>
    <row r="1422" spans="1:7" s="3" customFormat="1" hidden="1" x14ac:dyDescent="0.2">
      <c r="A1422" s="3" t="s">
        <v>84</v>
      </c>
      <c r="B1422" s="4" t="s">
        <v>705</v>
      </c>
      <c r="C1422" s="4" t="s">
        <v>69</v>
      </c>
      <c r="D1422" s="4" t="s">
        <v>58</v>
      </c>
      <c r="E1422" s="4" t="s">
        <v>708</v>
      </c>
      <c r="F1422" s="6">
        <v>1.165</v>
      </c>
      <c r="G1422" s="4" t="s">
        <v>139</v>
      </c>
    </row>
    <row r="1423" spans="1:7" s="3" customFormat="1" hidden="1" x14ac:dyDescent="0.2">
      <c r="A1423" s="3" t="s">
        <v>83</v>
      </c>
      <c r="B1423" s="4" t="s">
        <v>705</v>
      </c>
      <c r="C1423" s="4" t="s">
        <v>69</v>
      </c>
      <c r="D1423" s="4" t="s">
        <v>58</v>
      </c>
      <c r="E1423" s="4" t="s">
        <v>708</v>
      </c>
      <c r="F1423" s="6">
        <v>1.2230000000000001</v>
      </c>
      <c r="G1423" s="4" t="s">
        <v>139</v>
      </c>
    </row>
    <row r="1424" spans="1:7" s="3" customFormat="1" hidden="1" x14ac:dyDescent="0.2">
      <c r="A1424" s="3" t="s">
        <v>82</v>
      </c>
      <c r="B1424" s="4" t="s">
        <v>705</v>
      </c>
      <c r="C1424" s="4" t="s">
        <v>69</v>
      </c>
      <c r="D1424" s="4" t="s">
        <v>58</v>
      </c>
      <c r="E1424" s="4" t="s">
        <v>708</v>
      </c>
      <c r="F1424" s="6">
        <v>1.2729999999999999</v>
      </c>
      <c r="G1424" s="4" t="s">
        <v>139</v>
      </c>
    </row>
    <row r="1425" spans="1:7" s="3" customFormat="1" hidden="1" x14ac:dyDescent="0.2">
      <c r="A1425" s="3" t="s">
        <v>81</v>
      </c>
      <c r="B1425" s="4" t="s">
        <v>705</v>
      </c>
      <c r="C1425" s="4" t="s">
        <v>69</v>
      </c>
      <c r="D1425" s="4" t="s">
        <v>58</v>
      </c>
      <c r="E1425" s="4" t="s">
        <v>708</v>
      </c>
      <c r="F1425" s="6">
        <v>1.3009999999999999</v>
      </c>
      <c r="G1425" s="4" t="s">
        <v>139</v>
      </c>
    </row>
    <row r="1426" spans="1:7" s="3" customFormat="1" hidden="1" x14ac:dyDescent="0.2">
      <c r="A1426" s="3" t="s">
        <v>80</v>
      </c>
      <c r="B1426" s="4" t="s">
        <v>705</v>
      </c>
      <c r="C1426" s="4" t="s">
        <v>69</v>
      </c>
      <c r="D1426" s="4" t="s">
        <v>58</v>
      </c>
      <c r="E1426" s="4" t="s">
        <v>708</v>
      </c>
      <c r="F1426" s="6">
        <v>1.3240000000000001</v>
      </c>
      <c r="G1426" s="4" t="s">
        <v>139</v>
      </c>
    </row>
    <row r="1427" spans="1:7" s="3" customFormat="1" hidden="1" x14ac:dyDescent="0.2">
      <c r="A1427" s="3" t="s">
        <v>79</v>
      </c>
      <c r="B1427" s="4" t="s">
        <v>705</v>
      </c>
      <c r="C1427" s="4" t="s">
        <v>69</v>
      </c>
      <c r="D1427" s="4" t="s">
        <v>58</v>
      </c>
      <c r="E1427" s="4" t="s">
        <v>708</v>
      </c>
      <c r="F1427" s="6">
        <v>1.242</v>
      </c>
      <c r="G1427" s="4" t="s">
        <v>139</v>
      </c>
    </row>
    <row r="1428" spans="1:7" s="3" customFormat="1" hidden="1" x14ac:dyDescent="0.2">
      <c r="A1428" s="3" t="s">
        <v>78</v>
      </c>
      <c r="B1428" s="4" t="s">
        <v>705</v>
      </c>
      <c r="C1428" s="4" t="s">
        <v>69</v>
      </c>
      <c r="D1428" s="4" t="s">
        <v>58</v>
      </c>
      <c r="E1428" s="4" t="s">
        <v>708</v>
      </c>
      <c r="F1428" s="6">
        <v>1.37</v>
      </c>
      <c r="G1428" s="4" t="s">
        <v>139</v>
      </c>
    </row>
    <row r="1429" spans="1:7" s="3" customFormat="1" hidden="1" x14ac:dyDescent="0.2">
      <c r="A1429" s="3" t="s">
        <v>77</v>
      </c>
      <c r="B1429" s="4" t="s">
        <v>705</v>
      </c>
      <c r="C1429" s="4" t="s">
        <v>69</v>
      </c>
      <c r="D1429" s="4" t="s">
        <v>58</v>
      </c>
      <c r="E1429" s="4" t="s">
        <v>708</v>
      </c>
      <c r="F1429" s="6">
        <v>1.419</v>
      </c>
      <c r="G1429" s="4" t="s">
        <v>139</v>
      </c>
    </row>
    <row r="1430" spans="1:7" s="3" customFormat="1" hidden="1" x14ac:dyDescent="0.2">
      <c r="A1430" s="3" t="s">
        <v>76</v>
      </c>
      <c r="B1430" s="4" t="s">
        <v>705</v>
      </c>
      <c r="C1430" s="4" t="s">
        <v>69</v>
      </c>
      <c r="D1430" s="4" t="s">
        <v>58</v>
      </c>
      <c r="E1430" s="4" t="s">
        <v>708</v>
      </c>
      <c r="F1430" s="6">
        <v>1.5189999999999999</v>
      </c>
      <c r="G1430" s="4" t="s">
        <v>139</v>
      </c>
    </row>
    <row r="1431" spans="1:7" s="3" customFormat="1" hidden="1" x14ac:dyDescent="0.2">
      <c r="A1431" s="3" t="s">
        <v>75</v>
      </c>
      <c r="B1431" s="4" t="s">
        <v>705</v>
      </c>
      <c r="C1431" s="4" t="s">
        <v>69</v>
      </c>
      <c r="D1431" s="4" t="s">
        <v>58</v>
      </c>
      <c r="E1431" s="4" t="s">
        <v>708</v>
      </c>
      <c r="F1431" s="6">
        <v>1.5840000000000001</v>
      </c>
      <c r="G1431" s="4" t="s">
        <v>139</v>
      </c>
    </row>
    <row r="1432" spans="1:7" s="3" customFormat="1" hidden="1" x14ac:dyDescent="0.2">
      <c r="A1432" s="3" t="s">
        <v>74</v>
      </c>
      <c r="B1432" s="4" t="s">
        <v>705</v>
      </c>
      <c r="C1432" s="4" t="s">
        <v>69</v>
      </c>
      <c r="D1432" s="4" t="s">
        <v>58</v>
      </c>
      <c r="E1432" s="4" t="s">
        <v>708</v>
      </c>
      <c r="F1432" s="6">
        <v>1.6020000000000001</v>
      </c>
      <c r="G1432" s="4" t="s">
        <v>139</v>
      </c>
    </row>
    <row r="1433" spans="1:7" s="3" customFormat="1" hidden="1" x14ac:dyDescent="0.2">
      <c r="A1433" s="3" t="s">
        <v>73</v>
      </c>
      <c r="B1433" s="4" t="s">
        <v>705</v>
      </c>
      <c r="C1433" s="4" t="s">
        <v>69</v>
      </c>
      <c r="D1433" s="4" t="s">
        <v>58</v>
      </c>
      <c r="E1433" s="4" t="s">
        <v>708</v>
      </c>
      <c r="F1433" s="6">
        <v>1.613</v>
      </c>
      <c r="G1433" s="4" t="s">
        <v>139</v>
      </c>
    </row>
    <row r="1434" spans="1:7" s="3" customFormat="1" hidden="1" x14ac:dyDescent="0.2">
      <c r="A1434" s="3" t="s">
        <v>72</v>
      </c>
      <c r="B1434" s="4" t="s">
        <v>705</v>
      </c>
      <c r="C1434" s="4" t="s">
        <v>69</v>
      </c>
      <c r="D1434" s="4" t="s">
        <v>58</v>
      </c>
      <c r="E1434" s="4" t="s">
        <v>708</v>
      </c>
      <c r="F1434" s="6">
        <v>1.66</v>
      </c>
      <c r="G1434" s="4" t="s">
        <v>139</v>
      </c>
    </row>
    <row r="1435" spans="1:7" s="3" customFormat="1" hidden="1" x14ac:dyDescent="0.2">
      <c r="A1435" s="3" t="s">
        <v>71</v>
      </c>
      <c r="B1435" s="4" t="s">
        <v>705</v>
      </c>
      <c r="C1435" s="4" t="s">
        <v>69</v>
      </c>
      <c r="D1435" s="4" t="s">
        <v>58</v>
      </c>
      <c r="E1435" s="4" t="s">
        <v>708</v>
      </c>
      <c r="F1435" s="6">
        <v>1.716</v>
      </c>
      <c r="G1435" s="4" t="s">
        <v>139</v>
      </c>
    </row>
    <row r="1436" spans="1:7" s="3" customFormat="1" hidden="1" x14ac:dyDescent="0.2">
      <c r="A1436" s="3" t="s">
        <v>70</v>
      </c>
      <c r="B1436" s="4" t="s">
        <v>705</v>
      </c>
      <c r="C1436" s="4" t="s">
        <v>69</v>
      </c>
      <c r="D1436" s="4" t="s">
        <v>58</v>
      </c>
      <c r="E1436" s="4" t="s">
        <v>708</v>
      </c>
      <c r="F1436" s="6">
        <v>1.669</v>
      </c>
      <c r="G1436" s="4" t="s">
        <v>139</v>
      </c>
    </row>
    <row r="1437" spans="1:7" s="3" customFormat="1" hidden="1" x14ac:dyDescent="0.2">
      <c r="A1437" s="3" t="s">
        <v>702</v>
      </c>
      <c r="B1437" s="4" t="s">
        <v>705</v>
      </c>
      <c r="C1437" s="4" t="s">
        <v>69</v>
      </c>
      <c r="D1437" s="4" t="s">
        <v>58</v>
      </c>
      <c r="E1437" s="4" t="s">
        <v>708</v>
      </c>
      <c r="F1437" s="6">
        <v>1.6659999999999999</v>
      </c>
      <c r="G1437" s="4" t="s">
        <v>139</v>
      </c>
    </row>
    <row r="1438" spans="1:7" s="3" customFormat="1" hidden="1" x14ac:dyDescent="0.2">
      <c r="A1438" s="3" t="s">
        <v>731</v>
      </c>
      <c r="B1438" s="4" t="s">
        <v>705</v>
      </c>
      <c r="C1438" s="4" t="s">
        <v>69</v>
      </c>
      <c r="D1438" s="4" t="s">
        <v>58</v>
      </c>
      <c r="E1438" s="4" t="s">
        <v>708</v>
      </c>
      <c r="F1438" s="6">
        <v>1.605</v>
      </c>
      <c r="G1438" s="4" t="s">
        <v>139</v>
      </c>
    </row>
    <row r="1439" spans="1:7" s="3" customFormat="1" hidden="1" x14ac:dyDescent="0.2">
      <c r="A1439" s="3" t="s">
        <v>739</v>
      </c>
      <c r="B1439" s="4" t="s">
        <v>705</v>
      </c>
      <c r="C1439" s="4" t="s">
        <v>69</v>
      </c>
      <c r="D1439" s="4" t="s">
        <v>58</v>
      </c>
      <c r="E1439" s="4" t="s">
        <v>708</v>
      </c>
      <c r="F1439" s="6">
        <v>1.6719999999999999</v>
      </c>
      <c r="G1439" s="4" t="s">
        <v>139</v>
      </c>
    </row>
    <row r="1440" spans="1:7" s="3" customFormat="1" hidden="1" x14ac:dyDescent="0.2">
      <c r="A1440" s="3" t="s">
        <v>750</v>
      </c>
      <c r="B1440" s="4" t="s">
        <v>705</v>
      </c>
      <c r="C1440" s="4" t="s">
        <v>69</v>
      </c>
      <c r="D1440" s="4" t="s">
        <v>58</v>
      </c>
      <c r="E1440" s="4" t="s">
        <v>708</v>
      </c>
      <c r="F1440" s="6">
        <v>1.5529999999999999</v>
      </c>
      <c r="G1440" s="4" t="s">
        <v>139</v>
      </c>
    </row>
    <row r="1441" spans="1:7" s="3" customFormat="1" hidden="1" x14ac:dyDescent="0.2">
      <c r="A1441" s="3" t="s">
        <v>754</v>
      </c>
      <c r="B1441" s="4" t="s">
        <v>705</v>
      </c>
      <c r="C1441" s="4" t="s">
        <v>69</v>
      </c>
      <c r="D1441" s="4" t="s">
        <v>58</v>
      </c>
      <c r="E1441" s="4" t="s">
        <v>708</v>
      </c>
      <c r="F1441" s="6">
        <v>1.5029999999999999</v>
      </c>
      <c r="G1441" s="4" t="s">
        <v>139</v>
      </c>
    </row>
    <row r="1442" spans="1:7" s="3" customFormat="1" hidden="1" x14ac:dyDescent="0.2">
      <c r="A1442" s="3" t="s">
        <v>88</v>
      </c>
      <c r="B1442" s="4" t="s">
        <v>705</v>
      </c>
      <c r="C1442" s="4" t="s">
        <v>68</v>
      </c>
      <c r="D1442" s="4" t="s">
        <v>59</v>
      </c>
      <c r="E1442" s="4" t="s">
        <v>706</v>
      </c>
      <c r="F1442" s="6">
        <v>153475.16</v>
      </c>
      <c r="G1442" s="4" t="s">
        <v>139</v>
      </c>
    </row>
    <row r="1443" spans="1:7" s="3" customFormat="1" hidden="1" x14ac:dyDescent="0.2">
      <c r="A1443" s="3" t="s">
        <v>87</v>
      </c>
      <c r="B1443" s="4" t="s">
        <v>705</v>
      </c>
      <c r="C1443" s="4" t="s">
        <v>68</v>
      </c>
      <c r="D1443" s="4" t="s">
        <v>59</v>
      </c>
      <c r="E1443" s="4" t="s">
        <v>706</v>
      </c>
      <c r="F1443" s="6">
        <v>157756.47200000001</v>
      </c>
      <c r="G1443" s="4" t="s">
        <v>139</v>
      </c>
    </row>
    <row r="1444" spans="1:7" s="3" customFormat="1" hidden="1" x14ac:dyDescent="0.2">
      <c r="A1444" s="3" t="s">
        <v>86</v>
      </c>
      <c r="B1444" s="4" t="s">
        <v>705</v>
      </c>
      <c r="C1444" s="4" t="s">
        <v>68</v>
      </c>
      <c r="D1444" s="4" t="s">
        <v>59</v>
      </c>
      <c r="E1444" s="4" t="s">
        <v>706</v>
      </c>
      <c r="F1444" s="6">
        <v>166901.06200000001</v>
      </c>
      <c r="G1444" s="4" t="s">
        <v>139</v>
      </c>
    </row>
    <row r="1445" spans="1:7" s="3" customFormat="1" hidden="1" x14ac:dyDescent="0.2">
      <c r="A1445" s="3" t="s">
        <v>85</v>
      </c>
      <c r="B1445" s="4" t="s">
        <v>705</v>
      </c>
      <c r="C1445" s="4" t="s">
        <v>68</v>
      </c>
      <c r="D1445" s="4" t="s">
        <v>59</v>
      </c>
      <c r="E1445" s="4" t="s">
        <v>706</v>
      </c>
      <c r="F1445" s="6">
        <v>166466.24299999999</v>
      </c>
      <c r="G1445" s="4" t="s">
        <v>139</v>
      </c>
    </row>
    <row r="1446" spans="1:7" s="3" customFormat="1" hidden="1" x14ac:dyDescent="0.2">
      <c r="A1446" s="3" t="s">
        <v>84</v>
      </c>
      <c r="B1446" s="4" t="s">
        <v>705</v>
      </c>
      <c r="C1446" s="4" t="s">
        <v>68</v>
      </c>
      <c r="D1446" s="4" t="s">
        <v>59</v>
      </c>
      <c r="E1446" s="4" t="s">
        <v>706</v>
      </c>
      <c r="F1446" s="6">
        <v>168774.913</v>
      </c>
      <c r="G1446" s="4" t="s">
        <v>139</v>
      </c>
    </row>
    <row r="1447" spans="1:7" s="3" customFormat="1" hidden="1" x14ac:dyDescent="0.2">
      <c r="A1447" s="3" t="s">
        <v>83</v>
      </c>
      <c r="B1447" s="4" t="s">
        <v>705</v>
      </c>
      <c r="C1447" s="4" t="s">
        <v>68</v>
      </c>
      <c r="D1447" s="4" t="s">
        <v>59</v>
      </c>
      <c r="E1447" s="4" t="s">
        <v>706</v>
      </c>
      <c r="F1447" s="6">
        <v>170711.31400000001</v>
      </c>
      <c r="G1447" s="4" t="s">
        <v>139</v>
      </c>
    </row>
    <row r="1448" spans="1:7" s="3" customFormat="1" hidden="1" x14ac:dyDescent="0.2">
      <c r="A1448" s="3" t="s">
        <v>82</v>
      </c>
      <c r="B1448" s="4" t="s">
        <v>705</v>
      </c>
      <c r="C1448" s="4" t="s">
        <v>68</v>
      </c>
      <c r="D1448" s="4" t="s">
        <v>59</v>
      </c>
      <c r="E1448" s="4" t="s">
        <v>706</v>
      </c>
      <c r="F1448" s="6">
        <v>172264.12</v>
      </c>
      <c r="G1448" s="4" t="s">
        <v>139</v>
      </c>
    </row>
    <row r="1449" spans="1:7" s="3" customFormat="1" hidden="1" x14ac:dyDescent="0.2">
      <c r="A1449" s="3" t="s">
        <v>81</v>
      </c>
      <c r="B1449" s="4" t="s">
        <v>705</v>
      </c>
      <c r="C1449" s="4" t="s">
        <v>68</v>
      </c>
      <c r="D1449" s="4" t="s">
        <v>59</v>
      </c>
      <c r="E1449" s="4" t="s">
        <v>706</v>
      </c>
      <c r="F1449" s="6">
        <v>185614.33799999999</v>
      </c>
      <c r="G1449" s="4" t="s">
        <v>139</v>
      </c>
    </row>
    <row r="1450" spans="1:7" s="3" customFormat="1" hidden="1" x14ac:dyDescent="0.2">
      <c r="A1450" s="3" t="s">
        <v>80</v>
      </c>
      <c r="B1450" s="4" t="s">
        <v>705</v>
      </c>
      <c r="C1450" s="4" t="s">
        <v>68</v>
      </c>
      <c r="D1450" s="4" t="s">
        <v>59</v>
      </c>
      <c r="E1450" s="4" t="s">
        <v>706</v>
      </c>
      <c r="F1450" s="6">
        <v>181126.82199999999</v>
      </c>
      <c r="G1450" s="4" t="s">
        <v>139</v>
      </c>
    </row>
    <row r="1451" spans="1:7" s="3" customFormat="1" hidden="1" x14ac:dyDescent="0.2">
      <c r="A1451" s="3" t="s">
        <v>79</v>
      </c>
      <c r="B1451" s="4" t="s">
        <v>705</v>
      </c>
      <c r="C1451" s="4" t="s">
        <v>68</v>
      </c>
      <c r="D1451" s="4" t="s">
        <v>59</v>
      </c>
      <c r="E1451" s="4" t="s">
        <v>706</v>
      </c>
      <c r="F1451" s="6">
        <v>152461.272</v>
      </c>
      <c r="G1451" s="4" t="s">
        <v>139</v>
      </c>
    </row>
    <row r="1452" spans="1:7" s="3" customFormat="1" hidden="1" x14ac:dyDescent="0.2">
      <c r="A1452" s="3" t="s">
        <v>78</v>
      </c>
      <c r="B1452" s="4" t="s">
        <v>705</v>
      </c>
      <c r="C1452" s="4" t="s">
        <v>68</v>
      </c>
      <c r="D1452" s="4" t="s">
        <v>59</v>
      </c>
      <c r="E1452" s="4" t="s">
        <v>706</v>
      </c>
      <c r="F1452" s="6">
        <v>160898.158</v>
      </c>
      <c r="G1452" s="4" t="s">
        <v>139</v>
      </c>
    </row>
    <row r="1453" spans="1:7" s="3" customFormat="1" hidden="1" x14ac:dyDescent="0.2">
      <c r="A1453" s="3" t="s">
        <v>77</v>
      </c>
      <c r="B1453" s="4" t="s">
        <v>705</v>
      </c>
      <c r="C1453" s="4" t="s">
        <v>68</v>
      </c>
      <c r="D1453" s="4" t="s">
        <v>59</v>
      </c>
      <c r="E1453" s="4" t="s">
        <v>706</v>
      </c>
      <c r="F1453" s="6">
        <v>168491.98699999999</v>
      </c>
      <c r="G1453" s="4" t="s">
        <v>139</v>
      </c>
    </row>
    <row r="1454" spans="1:7" s="3" customFormat="1" hidden="1" x14ac:dyDescent="0.2">
      <c r="A1454" s="3" t="s">
        <v>76</v>
      </c>
      <c r="B1454" s="4" t="s">
        <v>705</v>
      </c>
      <c r="C1454" s="4" t="s">
        <v>68</v>
      </c>
      <c r="D1454" s="4" t="s">
        <v>59</v>
      </c>
      <c r="E1454" s="4" t="s">
        <v>706</v>
      </c>
      <c r="F1454" s="6">
        <v>166749.54399999999</v>
      </c>
      <c r="G1454" s="4" t="s">
        <v>139</v>
      </c>
    </row>
    <row r="1455" spans="1:7" s="3" customFormat="1" hidden="1" x14ac:dyDescent="0.2">
      <c r="A1455" s="3" t="s">
        <v>75</v>
      </c>
      <c r="B1455" s="4" t="s">
        <v>705</v>
      </c>
      <c r="C1455" s="4" t="s">
        <v>68</v>
      </c>
      <c r="D1455" s="4" t="s">
        <v>59</v>
      </c>
      <c r="E1455" s="4" t="s">
        <v>706</v>
      </c>
      <c r="F1455" s="6">
        <v>170788.01500000001</v>
      </c>
      <c r="G1455" s="4" t="s">
        <v>139</v>
      </c>
    </row>
    <row r="1456" spans="1:7" s="3" customFormat="1" hidden="1" x14ac:dyDescent="0.2">
      <c r="A1456" s="3" t="s">
        <v>74</v>
      </c>
      <c r="B1456" s="4" t="s">
        <v>705</v>
      </c>
      <c r="C1456" s="4" t="s">
        <v>68</v>
      </c>
      <c r="D1456" s="4" t="s">
        <v>59</v>
      </c>
      <c r="E1456" s="4" t="s">
        <v>706</v>
      </c>
      <c r="F1456" s="6">
        <v>184870.26300000001</v>
      </c>
      <c r="G1456" s="4" t="s">
        <v>139</v>
      </c>
    </row>
    <row r="1457" spans="1:7" s="3" customFormat="1" hidden="1" x14ac:dyDescent="0.2">
      <c r="A1457" s="3" t="s">
        <v>73</v>
      </c>
      <c r="B1457" s="4" t="s">
        <v>705</v>
      </c>
      <c r="C1457" s="4" t="s">
        <v>68</v>
      </c>
      <c r="D1457" s="4" t="s">
        <v>59</v>
      </c>
      <c r="E1457" s="4" t="s">
        <v>706</v>
      </c>
      <c r="F1457" s="6">
        <v>184572.57699999999</v>
      </c>
      <c r="G1457" s="4" t="s">
        <v>139</v>
      </c>
    </row>
    <row r="1458" spans="1:7" s="3" customFormat="1" hidden="1" x14ac:dyDescent="0.2">
      <c r="A1458" s="3" t="s">
        <v>72</v>
      </c>
      <c r="B1458" s="4" t="s">
        <v>705</v>
      </c>
      <c r="C1458" s="4" t="s">
        <v>68</v>
      </c>
      <c r="D1458" s="4" t="s">
        <v>59</v>
      </c>
      <c r="E1458" s="4" t="s">
        <v>706</v>
      </c>
      <c r="F1458" s="6">
        <v>190092.66500000001</v>
      </c>
      <c r="G1458" s="4" t="s">
        <v>139</v>
      </c>
    </row>
    <row r="1459" spans="1:7" s="3" customFormat="1" hidden="1" x14ac:dyDescent="0.2">
      <c r="A1459" s="3" t="s">
        <v>71</v>
      </c>
      <c r="B1459" s="4" t="s">
        <v>705</v>
      </c>
      <c r="C1459" s="4" t="s">
        <v>68</v>
      </c>
      <c r="D1459" s="4" t="s">
        <v>59</v>
      </c>
      <c r="E1459" s="4" t="s">
        <v>706</v>
      </c>
      <c r="F1459" s="6">
        <v>195473.66</v>
      </c>
      <c r="G1459" s="4" t="s">
        <v>139</v>
      </c>
    </row>
    <row r="1460" spans="1:7" s="3" customFormat="1" hidden="1" x14ac:dyDescent="0.2">
      <c r="A1460" s="3" t="s">
        <v>70</v>
      </c>
      <c r="B1460" s="4" t="s">
        <v>705</v>
      </c>
      <c r="C1460" s="4" t="s">
        <v>68</v>
      </c>
      <c r="D1460" s="4" t="s">
        <v>59</v>
      </c>
      <c r="E1460" s="4" t="s">
        <v>706</v>
      </c>
      <c r="F1460" s="6">
        <v>207659.72399999999</v>
      </c>
      <c r="G1460" s="4" t="s">
        <v>139</v>
      </c>
    </row>
    <row r="1461" spans="1:7" s="3" customFormat="1" hidden="1" x14ac:dyDescent="0.2">
      <c r="A1461" s="3" t="s">
        <v>702</v>
      </c>
      <c r="B1461" s="4" t="s">
        <v>705</v>
      </c>
      <c r="C1461" s="4" t="s">
        <v>68</v>
      </c>
      <c r="D1461" s="4" t="s">
        <v>59</v>
      </c>
      <c r="E1461" s="4" t="s">
        <v>706</v>
      </c>
      <c r="F1461" s="6">
        <v>211725.14</v>
      </c>
      <c r="G1461" s="4" t="s">
        <v>139</v>
      </c>
    </row>
    <row r="1462" spans="1:7" s="3" customFormat="1" hidden="1" x14ac:dyDescent="0.2">
      <c r="A1462" s="3" t="s">
        <v>731</v>
      </c>
      <c r="B1462" s="4" t="s">
        <v>705</v>
      </c>
      <c r="C1462" s="4" t="s">
        <v>68</v>
      </c>
      <c r="D1462" s="4" t="s">
        <v>59</v>
      </c>
      <c r="E1462" s="4" t="s">
        <v>706</v>
      </c>
      <c r="F1462" s="6">
        <v>200601.734</v>
      </c>
      <c r="G1462" s="4" t="s">
        <v>139</v>
      </c>
    </row>
    <row r="1463" spans="1:7" s="3" customFormat="1" hidden="1" x14ac:dyDescent="0.2">
      <c r="A1463" s="3" t="s">
        <v>739</v>
      </c>
      <c r="B1463" s="4" t="s">
        <v>705</v>
      </c>
      <c r="C1463" s="4" t="s">
        <v>68</v>
      </c>
      <c r="D1463" s="4" t="s">
        <v>59</v>
      </c>
      <c r="E1463" s="4" t="s">
        <v>706</v>
      </c>
      <c r="F1463" s="6">
        <v>195459.41</v>
      </c>
      <c r="G1463" s="4" t="s">
        <v>139</v>
      </c>
    </row>
    <row r="1464" spans="1:7" s="3" customFormat="1" hidden="1" x14ac:dyDescent="0.2">
      <c r="A1464" s="3" t="s">
        <v>750</v>
      </c>
      <c r="B1464" s="4" t="s">
        <v>705</v>
      </c>
      <c r="C1464" s="4" t="s">
        <v>68</v>
      </c>
      <c r="D1464" s="4" t="s">
        <v>59</v>
      </c>
      <c r="E1464" s="4" t="s">
        <v>706</v>
      </c>
      <c r="F1464" s="6">
        <v>206794.56599999999</v>
      </c>
      <c r="G1464" s="4" t="s">
        <v>139</v>
      </c>
    </row>
    <row r="1465" spans="1:7" s="3" customFormat="1" hidden="1" x14ac:dyDescent="0.2">
      <c r="A1465" s="3" t="s">
        <v>754</v>
      </c>
      <c r="B1465" s="4" t="s">
        <v>705</v>
      </c>
      <c r="C1465" s="4" t="s">
        <v>68</v>
      </c>
      <c r="D1465" s="4" t="s">
        <v>59</v>
      </c>
      <c r="E1465" s="4" t="s">
        <v>706</v>
      </c>
      <c r="F1465" s="6">
        <v>192225.524</v>
      </c>
      <c r="G1465" s="4" t="s">
        <v>139</v>
      </c>
    </row>
    <row r="1466" spans="1:7" s="3" customFormat="1" hidden="1" x14ac:dyDescent="0.2">
      <c r="A1466" s="3" t="s">
        <v>88</v>
      </c>
      <c r="B1466" s="4" t="s">
        <v>705</v>
      </c>
      <c r="C1466" s="4" t="s">
        <v>68</v>
      </c>
      <c r="D1466" s="4" t="s">
        <v>59</v>
      </c>
      <c r="E1466" s="4" t="s">
        <v>708</v>
      </c>
      <c r="F1466" s="6">
        <v>0.35799999999999998</v>
      </c>
      <c r="G1466" s="4" t="s">
        <v>139</v>
      </c>
    </row>
    <row r="1467" spans="1:7" s="3" customFormat="1" hidden="1" x14ac:dyDescent="0.2">
      <c r="A1467" s="3" t="s">
        <v>87</v>
      </c>
      <c r="B1467" s="4" t="s">
        <v>705</v>
      </c>
      <c r="C1467" s="4" t="s">
        <v>68</v>
      </c>
      <c r="D1467" s="4" t="s">
        <v>59</v>
      </c>
      <c r="E1467" s="4" t="s">
        <v>708</v>
      </c>
      <c r="F1467" s="6">
        <v>0.36699999999999999</v>
      </c>
      <c r="G1467" s="4" t="s">
        <v>139</v>
      </c>
    </row>
    <row r="1468" spans="1:7" s="3" customFormat="1" hidden="1" x14ac:dyDescent="0.2">
      <c r="A1468" s="3" t="s">
        <v>86</v>
      </c>
      <c r="B1468" s="4" t="s">
        <v>705</v>
      </c>
      <c r="C1468" s="4" t="s">
        <v>68</v>
      </c>
      <c r="D1468" s="4" t="s">
        <v>59</v>
      </c>
      <c r="E1468" s="4" t="s">
        <v>708</v>
      </c>
      <c r="F1468" s="6">
        <v>0.38800000000000001</v>
      </c>
      <c r="G1468" s="4" t="s">
        <v>139</v>
      </c>
    </row>
    <row r="1469" spans="1:7" s="3" customFormat="1" hidden="1" x14ac:dyDescent="0.2">
      <c r="A1469" s="3" t="s">
        <v>85</v>
      </c>
      <c r="B1469" s="4" t="s">
        <v>705</v>
      </c>
      <c r="C1469" s="4" t="s">
        <v>68</v>
      </c>
      <c r="D1469" s="4" t="s">
        <v>59</v>
      </c>
      <c r="E1469" s="4" t="s">
        <v>708</v>
      </c>
      <c r="F1469" s="6">
        <v>0.38500000000000001</v>
      </c>
      <c r="G1469" s="4" t="s">
        <v>139</v>
      </c>
    </row>
    <row r="1470" spans="1:7" s="3" customFormat="1" hidden="1" x14ac:dyDescent="0.2">
      <c r="A1470" s="3" t="s">
        <v>84</v>
      </c>
      <c r="B1470" s="4" t="s">
        <v>705</v>
      </c>
      <c r="C1470" s="4" t="s">
        <v>68</v>
      </c>
      <c r="D1470" s="4" t="s">
        <v>59</v>
      </c>
      <c r="E1470" s="4" t="s">
        <v>708</v>
      </c>
      <c r="F1470" s="6">
        <v>0.38900000000000001</v>
      </c>
      <c r="G1470" s="4" t="s">
        <v>139</v>
      </c>
    </row>
    <row r="1471" spans="1:7" s="3" customFormat="1" hidden="1" x14ac:dyDescent="0.2">
      <c r="A1471" s="3" t="s">
        <v>83</v>
      </c>
      <c r="B1471" s="4" t="s">
        <v>705</v>
      </c>
      <c r="C1471" s="4" t="s">
        <v>68</v>
      </c>
      <c r="D1471" s="4" t="s">
        <v>59</v>
      </c>
      <c r="E1471" s="4" t="s">
        <v>708</v>
      </c>
      <c r="F1471" s="6">
        <v>0.39200000000000002</v>
      </c>
      <c r="G1471" s="4" t="s">
        <v>139</v>
      </c>
    </row>
    <row r="1472" spans="1:7" s="3" customFormat="1" hidden="1" x14ac:dyDescent="0.2">
      <c r="A1472" s="3" t="s">
        <v>82</v>
      </c>
      <c r="B1472" s="4" t="s">
        <v>705</v>
      </c>
      <c r="C1472" s="4" t="s">
        <v>68</v>
      </c>
      <c r="D1472" s="4" t="s">
        <v>59</v>
      </c>
      <c r="E1472" s="4" t="s">
        <v>708</v>
      </c>
      <c r="F1472" s="6">
        <v>0.39500000000000002</v>
      </c>
      <c r="G1472" s="4" t="s">
        <v>139</v>
      </c>
    </row>
    <row r="1473" spans="1:7" s="3" customFormat="1" hidden="1" x14ac:dyDescent="0.2">
      <c r="A1473" s="3" t="s">
        <v>81</v>
      </c>
      <c r="B1473" s="4" t="s">
        <v>705</v>
      </c>
      <c r="C1473" s="4" t="s">
        <v>68</v>
      </c>
      <c r="D1473" s="4" t="s">
        <v>59</v>
      </c>
      <c r="E1473" s="4" t="s">
        <v>708</v>
      </c>
      <c r="F1473" s="6">
        <v>0.42399999999999999</v>
      </c>
      <c r="G1473" s="4" t="s">
        <v>139</v>
      </c>
    </row>
    <row r="1474" spans="1:7" s="3" customFormat="1" hidden="1" x14ac:dyDescent="0.2">
      <c r="A1474" s="3" t="s">
        <v>80</v>
      </c>
      <c r="B1474" s="4" t="s">
        <v>705</v>
      </c>
      <c r="C1474" s="4" t="s">
        <v>68</v>
      </c>
      <c r="D1474" s="4" t="s">
        <v>59</v>
      </c>
      <c r="E1474" s="4" t="s">
        <v>708</v>
      </c>
      <c r="F1474" s="6">
        <v>0.41199999999999998</v>
      </c>
      <c r="G1474" s="4" t="s">
        <v>139</v>
      </c>
    </row>
    <row r="1475" spans="1:7" s="3" customFormat="1" hidden="1" x14ac:dyDescent="0.2">
      <c r="A1475" s="3" t="s">
        <v>79</v>
      </c>
      <c r="B1475" s="4" t="s">
        <v>705</v>
      </c>
      <c r="C1475" s="4" t="s">
        <v>68</v>
      </c>
      <c r="D1475" s="4" t="s">
        <v>59</v>
      </c>
      <c r="E1475" s="4" t="s">
        <v>708</v>
      </c>
      <c r="F1475" s="6">
        <v>0.34599999999999997</v>
      </c>
      <c r="G1475" s="4" t="s">
        <v>139</v>
      </c>
    </row>
    <row r="1476" spans="1:7" s="3" customFormat="1" hidden="1" x14ac:dyDescent="0.2">
      <c r="A1476" s="3" t="s">
        <v>78</v>
      </c>
      <c r="B1476" s="4" t="s">
        <v>705</v>
      </c>
      <c r="C1476" s="4" t="s">
        <v>68</v>
      </c>
      <c r="D1476" s="4" t="s">
        <v>59</v>
      </c>
      <c r="E1476" s="4" t="s">
        <v>708</v>
      </c>
      <c r="F1476" s="6">
        <v>0.36499999999999999</v>
      </c>
      <c r="G1476" s="4" t="s">
        <v>139</v>
      </c>
    </row>
    <row r="1477" spans="1:7" s="3" customFormat="1" hidden="1" x14ac:dyDescent="0.2">
      <c r="A1477" s="3" t="s">
        <v>77</v>
      </c>
      <c r="B1477" s="4" t="s">
        <v>705</v>
      </c>
      <c r="C1477" s="4" t="s">
        <v>68</v>
      </c>
      <c r="D1477" s="4" t="s">
        <v>59</v>
      </c>
      <c r="E1477" s="4" t="s">
        <v>708</v>
      </c>
      <c r="F1477" s="6">
        <v>0.38300000000000001</v>
      </c>
      <c r="G1477" s="4" t="s">
        <v>139</v>
      </c>
    </row>
    <row r="1478" spans="1:7" s="3" customFormat="1" hidden="1" x14ac:dyDescent="0.2">
      <c r="A1478" s="3" t="s">
        <v>76</v>
      </c>
      <c r="B1478" s="4" t="s">
        <v>705</v>
      </c>
      <c r="C1478" s="4" t="s">
        <v>68</v>
      </c>
      <c r="D1478" s="4" t="s">
        <v>59</v>
      </c>
      <c r="E1478" s="4" t="s">
        <v>708</v>
      </c>
      <c r="F1478" s="6">
        <v>0.378</v>
      </c>
      <c r="G1478" s="4" t="s">
        <v>139</v>
      </c>
    </row>
    <row r="1479" spans="1:7" s="3" customFormat="1" hidden="1" x14ac:dyDescent="0.2">
      <c r="A1479" s="3" t="s">
        <v>75</v>
      </c>
      <c r="B1479" s="4" t="s">
        <v>705</v>
      </c>
      <c r="C1479" s="4" t="s">
        <v>68</v>
      </c>
      <c r="D1479" s="4" t="s">
        <v>59</v>
      </c>
      <c r="E1479" s="4" t="s">
        <v>708</v>
      </c>
      <c r="F1479" s="6">
        <v>0.38600000000000001</v>
      </c>
      <c r="G1479" s="4" t="s">
        <v>139</v>
      </c>
    </row>
    <row r="1480" spans="1:7" s="3" customFormat="1" hidden="1" x14ac:dyDescent="0.2">
      <c r="A1480" s="3" t="s">
        <v>74</v>
      </c>
      <c r="B1480" s="4" t="s">
        <v>705</v>
      </c>
      <c r="C1480" s="4" t="s">
        <v>68</v>
      </c>
      <c r="D1480" s="4" t="s">
        <v>59</v>
      </c>
      <c r="E1480" s="4" t="s">
        <v>708</v>
      </c>
      <c r="F1480" s="6">
        <v>0.41699999999999998</v>
      </c>
      <c r="G1480" s="4" t="s">
        <v>139</v>
      </c>
    </row>
    <row r="1481" spans="1:7" s="3" customFormat="1" hidden="1" x14ac:dyDescent="0.2">
      <c r="A1481" s="3" t="s">
        <v>73</v>
      </c>
      <c r="B1481" s="4" t="s">
        <v>705</v>
      </c>
      <c r="C1481" s="4" t="s">
        <v>68</v>
      </c>
      <c r="D1481" s="4" t="s">
        <v>59</v>
      </c>
      <c r="E1481" s="4" t="s">
        <v>708</v>
      </c>
      <c r="F1481" s="6">
        <v>0.41499999999999998</v>
      </c>
      <c r="G1481" s="4" t="s">
        <v>139</v>
      </c>
    </row>
    <row r="1482" spans="1:7" s="3" customFormat="1" hidden="1" x14ac:dyDescent="0.2">
      <c r="A1482" s="3" t="s">
        <v>72</v>
      </c>
      <c r="B1482" s="4" t="s">
        <v>705</v>
      </c>
      <c r="C1482" s="4" t="s">
        <v>68</v>
      </c>
      <c r="D1482" s="4" t="s">
        <v>59</v>
      </c>
      <c r="E1482" s="4" t="s">
        <v>708</v>
      </c>
      <c r="F1482" s="6">
        <v>0.42699999999999999</v>
      </c>
      <c r="G1482" s="4" t="s">
        <v>139</v>
      </c>
    </row>
    <row r="1483" spans="1:7" s="3" customFormat="1" hidden="1" x14ac:dyDescent="0.2">
      <c r="A1483" s="3" t="s">
        <v>71</v>
      </c>
      <c r="B1483" s="4" t="s">
        <v>705</v>
      </c>
      <c r="C1483" s="4" t="s">
        <v>68</v>
      </c>
      <c r="D1483" s="4" t="s">
        <v>59</v>
      </c>
      <c r="E1483" s="4" t="s">
        <v>708</v>
      </c>
      <c r="F1483" s="6">
        <v>0.438</v>
      </c>
      <c r="G1483" s="4" t="s">
        <v>139</v>
      </c>
    </row>
    <row r="1484" spans="1:7" s="3" customFormat="1" hidden="1" x14ac:dyDescent="0.2">
      <c r="A1484" s="3" t="s">
        <v>70</v>
      </c>
      <c r="B1484" s="4" t="s">
        <v>705</v>
      </c>
      <c r="C1484" s="4" t="s">
        <v>68</v>
      </c>
      <c r="D1484" s="4" t="s">
        <v>59</v>
      </c>
      <c r="E1484" s="4" t="s">
        <v>708</v>
      </c>
      <c r="F1484" s="6">
        <v>0.46500000000000002</v>
      </c>
      <c r="G1484" s="4" t="s">
        <v>139</v>
      </c>
    </row>
    <row r="1485" spans="1:7" s="3" customFormat="1" hidden="1" x14ac:dyDescent="0.2">
      <c r="A1485" s="3" t="s">
        <v>702</v>
      </c>
      <c r="B1485" s="4" t="s">
        <v>705</v>
      </c>
      <c r="C1485" s="4" t="s">
        <v>68</v>
      </c>
      <c r="D1485" s="4" t="s">
        <v>59</v>
      </c>
      <c r="E1485" s="4" t="s">
        <v>708</v>
      </c>
      <c r="F1485" s="6">
        <v>0.47399999999999998</v>
      </c>
      <c r="G1485" s="4" t="s">
        <v>139</v>
      </c>
    </row>
    <row r="1486" spans="1:7" s="3" customFormat="1" hidden="1" x14ac:dyDescent="0.2">
      <c r="A1486" s="3" t="s">
        <v>731</v>
      </c>
      <c r="B1486" s="4" t="s">
        <v>705</v>
      </c>
      <c r="C1486" s="4" t="s">
        <v>68</v>
      </c>
      <c r="D1486" s="4" t="s">
        <v>59</v>
      </c>
      <c r="E1486" s="4" t="s">
        <v>708</v>
      </c>
      <c r="F1486" s="6">
        <v>0.44900000000000001</v>
      </c>
      <c r="G1486" s="4" t="s">
        <v>139</v>
      </c>
    </row>
    <row r="1487" spans="1:7" s="3" customFormat="1" hidden="1" x14ac:dyDescent="0.2">
      <c r="A1487" s="3" t="s">
        <v>739</v>
      </c>
      <c r="B1487" s="4" t="s">
        <v>705</v>
      </c>
      <c r="C1487" s="4" t="s">
        <v>68</v>
      </c>
      <c r="D1487" s="4" t="s">
        <v>59</v>
      </c>
      <c r="E1487" s="4" t="s">
        <v>708</v>
      </c>
      <c r="F1487" s="6">
        <v>0.438</v>
      </c>
      <c r="G1487" s="4" t="s">
        <v>139</v>
      </c>
    </row>
    <row r="1488" spans="1:7" s="3" customFormat="1" hidden="1" x14ac:dyDescent="0.2">
      <c r="A1488" s="3" t="s">
        <v>750</v>
      </c>
      <c r="B1488" s="4" t="s">
        <v>705</v>
      </c>
      <c r="C1488" s="4" t="s">
        <v>68</v>
      </c>
      <c r="D1488" s="4" t="s">
        <v>59</v>
      </c>
      <c r="E1488" s="4" t="s">
        <v>708</v>
      </c>
      <c r="F1488" s="6">
        <v>0.46200000000000002</v>
      </c>
      <c r="G1488" s="4" t="s">
        <v>139</v>
      </c>
    </row>
    <row r="1489" spans="1:7" s="3" customFormat="1" hidden="1" x14ac:dyDescent="0.2">
      <c r="A1489" s="3" t="s">
        <v>754</v>
      </c>
      <c r="B1489" s="4" t="s">
        <v>705</v>
      </c>
      <c r="C1489" s="4" t="s">
        <v>68</v>
      </c>
      <c r="D1489" s="4" t="s">
        <v>59</v>
      </c>
      <c r="E1489" s="4" t="s">
        <v>708</v>
      </c>
      <c r="F1489" s="6">
        <v>0.42799999999999999</v>
      </c>
      <c r="G1489" s="4" t="s">
        <v>139</v>
      </c>
    </row>
    <row r="1490" spans="1:7" s="3" customFormat="1" hidden="1" x14ac:dyDescent="0.2">
      <c r="A1490" s="3" t="s">
        <v>88</v>
      </c>
      <c r="B1490" s="4" t="s">
        <v>705</v>
      </c>
      <c r="C1490" s="4" t="s">
        <v>67</v>
      </c>
      <c r="D1490" s="4" t="s">
        <v>59</v>
      </c>
      <c r="E1490" s="4" t="s">
        <v>706</v>
      </c>
      <c r="F1490" s="6">
        <v>238689.997</v>
      </c>
      <c r="G1490" s="4" t="s">
        <v>139</v>
      </c>
    </row>
    <row r="1491" spans="1:7" s="3" customFormat="1" hidden="1" x14ac:dyDescent="0.2">
      <c r="A1491" s="3" t="s">
        <v>87</v>
      </c>
      <c r="B1491" s="4" t="s">
        <v>705</v>
      </c>
      <c r="C1491" s="4" t="s">
        <v>67</v>
      </c>
      <c r="D1491" s="4" t="s">
        <v>59</v>
      </c>
      <c r="E1491" s="4" t="s">
        <v>706</v>
      </c>
      <c r="F1491" s="6">
        <v>225889.715</v>
      </c>
      <c r="G1491" s="4" t="s">
        <v>139</v>
      </c>
    </row>
    <row r="1492" spans="1:7" s="3" customFormat="1" hidden="1" x14ac:dyDescent="0.2">
      <c r="A1492" s="3" t="s">
        <v>86</v>
      </c>
      <c r="B1492" s="4" t="s">
        <v>705</v>
      </c>
      <c r="C1492" s="4" t="s">
        <v>67</v>
      </c>
      <c r="D1492" s="4" t="s">
        <v>59</v>
      </c>
      <c r="E1492" s="4" t="s">
        <v>706</v>
      </c>
      <c r="F1492" s="6">
        <v>227578.462</v>
      </c>
      <c r="G1492" s="4" t="s">
        <v>139</v>
      </c>
    </row>
    <row r="1493" spans="1:7" s="3" customFormat="1" hidden="1" x14ac:dyDescent="0.2">
      <c r="A1493" s="3" t="s">
        <v>85</v>
      </c>
      <c r="B1493" s="4" t="s">
        <v>705</v>
      </c>
      <c r="C1493" s="4" t="s">
        <v>67</v>
      </c>
      <c r="D1493" s="4" t="s">
        <v>59</v>
      </c>
      <c r="E1493" s="4" t="s">
        <v>706</v>
      </c>
      <c r="F1493" s="6">
        <v>244987.155</v>
      </c>
      <c r="G1493" s="4" t="s">
        <v>139</v>
      </c>
    </row>
    <row r="1494" spans="1:7" s="3" customFormat="1" hidden="1" x14ac:dyDescent="0.2">
      <c r="A1494" s="3" t="s">
        <v>84</v>
      </c>
      <c r="B1494" s="4" t="s">
        <v>705</v>
      </c>
      <c r="C1494" s="4" t="s">
        <v>67</v>
      </c>
      <c r="D1494" s="4" t="s">
        <v>59</v>
      </c>
      <c r="E1494" s="4" t="s">
        <v>706</v>
      </c>
      <c r="F1494" s="6">
        <v>268872.98700000002</v>
      </c>
      <c r="G1494" s="4" t="s">
        <v>139</v>
      </c>
    </row>
    <row r="1495" spans="1:7" s="3" customFormat="1" hidden="1" x14ac:dyDescent="0.2">
      <c r="A1495" s="3" t="s">
        <v>83</v>
      </c>
      <c r="B1495" s="4" t="s">
        <v>705</v>
      </c>
      <c r="C1495" s="4" t="s">
        <v>67</v>
      </c>
      <c r="D1495" s="4" t="s">
        <v>59</v>
      </c>
      <c r="E1495" s="4" t="s">
        <v>706</v>
      </c>
      <c r="F1495" s="6">
        <v>278578.71100000001</v>
      </c>
      <c r="G1495" s="4" t="s">
        <v>139</v>
      </c>
    </row>
    <row r="1496" spans="1:7" s="3" customFormat="1" hidden="1" x14ac:dyDescent="0.2">
      <c r="A1496" s="3" t="s">
        <v>82</v>
      </c>
      <c r="B1496" s="4" t="s">
        <v>705</v>
      </c>
      <c r="C1496" s="4" t="s">
        <v>67</v>
      </c>
      <c r="D1496" s="4" t="s">
        <v>59</v>
      </c>
      <c r="E1496" s="4" t="s">
        <v>706</v>
      </c>
      <c r="F1496" s="6">
        <v>284989.34700000001</v>
      </c>
      <c r="G1496" s="4" t="s">
        <v>139</v>
      </c>
    </row>
    <row r="1497" spans="1:7" s="3" customFormat="1" hidden="1" x14ac:dyDescent="0.2">
      <c r="A1497" s="3" t="s">
        <v>81</v>
      </c>
      <c r="B1497" s="4" t="s">
        <v>705</v>
      </c>
      <c r="C1497" s="4" t="s">
        <v>67</v>
      </c>
      <c r="D1497" s="4" t="s">
        <v>59</v>
      </c>
      <c r="E1497" s="4" t="s">
        <v>706</v>
      </c>
      <c r="F1497" s="6">
        <v>292030.24200000003</v>
      </c>
      <c r="G1497" s="4" t="s">
        <v>139</v>
      </c>
    </row>
    <row r="1498" spans="1:7" s="3" customFormat="1" hidden="1" x14ac:dyDescent="0.2">
      <c r="A1498" s="3" t="s">
        <v>80</v>
      </c>
      <c r="B1498" s="4" t="s">
        <v>705</v>
      </c>
      <c r="C1498" s="4" t="s">
        <v>67</v>
      </c>
      <c r="D1498" s="4" t="s">
        <v>59</v>
      </c>
      <c r="E1498" s="4" t="s">
        <v>706</v>
      </c>
      <c r="F1498" s="6">
        <v>281940.3</v>
      </c>
      <c r="G1498" s="4" t="s">
        <v>139</v>
      </c>
    </row>
    <row r="1499" spans="1:7" s="3" customFormat="1" hidden="1" x14ac:dyDescent="0.2">
      <c r="A1499" s="3" t="s">
        <v>79</v>
      </c>
      <c r="B1499" s="4" t="s">
        <v>705</v>
      </c>
      <c r="C1499" s="4" t="s">
        <v>67</v>
      </c>
      <c r="D1499" s="4" t="s">
        <v>59</v>
      </c>
      <c r="E1499" s="4" t="s">
        <v>706</v>
      </c>
      <c r="F1499" s="6">
        <v>168049.011</v>
      </c>
      <c r="G1499" s="4" t="s">
        <v>139</v>
      </c>
    </row>
    <row r="1500" spans="1:7" s="3" customFormat="1" hidden="1" x14ac:dyDescent="0.2">
      <c r="A1500" s="3" t="s">
        <v>78</v>
      </c>
      <c r="B1500" s="4" t="s">
        <v>705</v>
      </c>
      <c r="C1500" s="4" t="s">
        <v>67</v>
      </c>
      <c r="D1500" s="4" t="s">
        <v>59</v>
      </c>
      <c r="E1500" s="4" t="s">
        <v>706</v>
      </c>
      <c r="F1500" s="6">
        <v>228098.74299999999</v>
      </c>
      <c r="G1500" s="4" t="s">
        <v>139</v>
      </c>
    </row>
    <row r="1501" spans="1:7" s="3" customFormat="1" hidden="1" x14ac:dyDescent="0.2">
      <c r="A1501" s="3" t="s">
        <v>77</v>
      </c>
      <c r="B1501" s="4" t="s">
        <v>705</v>
      </c>
      <c r="C1501" s="4" t="s">
        <v>67</v>
      </c>
      <c r="D1501" s="4" t="s">
        <v>59</v>
      </c>
      <c r="E1501" s="4" t="s">
        <v>706</v>
      </c>
      <c r="F1501" s="6">
        <v>239770.49400000001</v>
      </c>
      <c r="G1501" s="4" t="s">
        <v>139</v>
      </c>
    </row>
    <row r="1502" spans="1:7" s="3" customFormat="1" hidden="1" x14ac:dyDescent="0.2">
      <c r="A1502" s="3" t="s">
        <v>76</v>
      </c>
      <c r="B1502" s="4" t="s">
        <v>705</v>
      </c>
      <c r="C1502" s="4" t="s">
        <v>67</v>
      </c>
      <c r="D1502" s="4" t="s">
        <v>59</v>
      </c>
      <c r="E1502" s="4" t="s">
        <v>706</v>
      </c>
      <c r="F1502" s="6">
        <v>214306.53200000001</v>
      </c>
      <c r="G1502" s="4" t="s">
        <v>139</v>
      </c>
    </row>
    <row r="1503" spans="1:7" s="3" customFormat="1" hidden="1" x14ac:dyDescent="0.2">
      <c r="A1503" s="3" t="s">
        <v>75</v>
      </c>
      <c r="B1503" s="4" t="s">
        <v>705</v>
      </c>
      <c r="C1503" s="4" t="s">
        <v>67</v>
      </c>
      <c r="D1503" s="4" t="s">
        <v>59</v>
      </c>
      <c r="E1503" s="4" t="s">
        <v>706</v>
      </c>
      <c r="F1503" s="6">
        <v>226310.57699999999</v>
      </c>
      <c r="G1503" s="4" t="s">
        <v>139</v>
      </c>
    </row>
    <row r="1504" spans="1:7" s="3" customFormat="1" hidden="1" x14ac:dyDescent="0.2">
      <c r="A1504" s="3" t="s">
        <v>74</v>
      </c>
      <c r="B1504" s="4" t="s">
        <v>705</v>
      </c>
      <c r="C1504" s="4" t="s">
        <v>67</v>
      </c>
      <c r="D1504" s="4" t="s">
        <v>59</v>
      </c>
      <c r="E1504" s="4" t="s">
        <v>706</v>
      </c>
      <c r="F1504" s="6">
        <v>233784.50700000001</v>
      </c>
      <c r="G1504" s="4" t="s">
        <v>139</v>
      </c>
    </row>
    <row r="1505" spans="1:7" s="3" customFormat="1" hidden="1" x14ac:dyDescent="0.2">
      <c r="A1505" s="3" t="s">
        <v>73</v>
      </c>
      <c r="B1505" s="4" t="s">
        <v>705</v>
      </c>
      <c r="C1505" s="4" t="s">
        <v>67</v>
      </c>
      <c r="D1505" s="4" t="s">
        <v>59</v>
      </c>
      <c r="E1505" s="4" t="s">
        <v>706</v>
      </c>
      <c r="F1505" s="6">
        <v>245666.49</v>
      </c>
      <c r="G1505" s="4" t="s">
        <v>139</v>
      </c>
    </row>
    <row r="1506" spans="1:7" s="3" customFormat="1" hidden="1" x14ac:dyDescent="0.2">
      <c r="A1506" s="3" t="s">
        <v>72</v>
      </c>
      <c r="B1506" s="4" t="s">
        <v>705</v>
      </c>
      <c r="C1506" s="4" t="s">
        <v>67</v>
      </c>
      <c r="D1506" s="4" t="s">
        <v>59</v>
      </c>
      <c r="E1506" s="4" t="s">
        <v>706</v>
      </c>
      <c r="F1506" s="6">
        <v>240139.92</v>
      </c>
      <c r="G1506" s="4" t="s">
        <v>139</v>
      </c>
    </row>
    <row r="1507" spans="1:7" s="3" customFormat="1" hidden="1" x14ac:dyDescent="0.2">
      <c r="A1507" s="3" t="s">
        <v>71</v>
      </c>
      <c r="B1507" s="4" t="s">
        <v>705</v>
      </c>
      <c r="C1507" s="4" t="s">
        <v>67</v>
      </c>
      <c r="D1507" s="4" t="s">
        <v>59</v>
      </c>
      <c r="E1507" s="4" t="s">
        <v>706</v>
      </c>
      <c r="F1507" s="6">
        <v>245761.704</v>
      </c>
      <c r="G1507" s="4" t="s">
        <v>139</v>
      </c>
    </row>
    <row r="1508" spans="1:7" s="3" customFormat="1" hidden="1" x14ac:dyDescent="0.2">
      <c r="A1508" s="3" t="s">
        <v>70</v>
      </c>
      <c r="B1508" s="4" t="s">
        <v>705</v>
      </c>
      <c r="C1508" s="4" t="s">
        <v>67</v>
      </c>
      <c r="D1508" s="4" t="s">
        <v>59</v>
      </c>
      <c r="E1508" s="4" t="s">
        <v>706</v>
      </c>
      <c r="F1508" s="6">
        <v>259310.231</v>
      </c>
      <c r="G1508" s="4" t="s">
        <v>139</v>
      </c>
    </row>
    <row r="1509" spans="1:7" s="3" customFormat="1" hidden="1" x14ac:dyDescent="0.2">
      <c r="A1509" s="3" t="s">
        <v>702</v>
      </c>
      <c r="B1509" s="4" t="s">
        <v>705</v>
      </c>
      <c r="C1509" s="4" t="s">
        <v>67</v>
      </c>
      <c r="D1509" s="4" t="s">
        <v>59</v>
      </c>
      <c r="E1509" s="4" t="s">
        <v>706</v>
      </c>
      <c r="F1509" s="6">
        <v>243762.209</v>
      </c>
      <c r="G1509" s="4" t="s">
        <v>139</v>
      </c>
    </row>
    <row r="1510" spans="1:7" s="3" customFormat="1" hidden="1" x14ac:dyDescent="0.2">
      <c r="A1510" s="3" t="s">
        <v>731</v>
      </c>
      <c r="B1510" s="4" t="s">
        <v>705</v>
      </c>
      <c r="C1510" s="4" t="s">
        <v>67</v>
      </c>
      <c r="D1510" s="4" t="s">
        <v>59</v>
      </c>
      <c r="E1510" s="4" t="s">
        <v>706</v>
      </c>
      <c r="F1510" s="6">
        <v>211925.902</v>
      </c>
      <c r="G1510" s="4" t="s">
        <v>139</v>
      </c>
    </row>
    <row r="1511" spans="1:7" s="3" customFormat="1" hidden="1" x14ac:dyDescent="0.2">
      <c r="A1511" s="3" t="s">
        <v>739</v>
      </c>
      <c r="B1511" s="4" t="s">
        <v>705</v>
      </c>
      <c r="C1511" s="4" t="s">
        <v>67</v>
      </c>
      <c r="D1511" s="4" t="s">
        <v>59</v>
      </c>
      <c r="E1511" s="4" t="s">
        <v>706</v>
      </c>
      <c r="F1511" s="6">
        <v>250098.698</v>
      </c>
      <c r="G1511" s="4" t="s">
        <v>139</v>
      </c>
    </row>
    <row r="1512" spans="1:7" s="3" customFormat="1" hidden="1" x14ac:dyDescent="0.2">
      <c r="A1512" s="3" t="s">
        <v>750</v>
      </c>
      <c r="B1512" s="4" t="s">
        <v>705</v>
      </c>
      <c r="C1512" s="4" t="s">
        <v>67</v>
      </c>
      <c r="D1512" s="4" t="s">
        <v>59</v>
      </c>
      <c r="E1512" s="4" t="s">
        <v>706</v>
      </c>
      <c r="F1512" s="6">
        <v>232783.13200000001</v>
      </c>
      <c r="G1512" s="4" t="s">
        <v>139</v>
      </c>
    </row>
    <row r="1513" spans="1:7" s="3" customFormat="1" hidden="1" x14ac:dyDescent="0.2">
      <c r="A1513" s="3" t="s">
        <v>754</v>
      </c>
      <c r="B1513" s="4" t="s">
        <v>705</v>
      </c>
      <c r="C1513" s="4" t="s">
        <v>67</v>
      </c>
      <c r="D1513" s="4" t="s">
        <v>59</v>
      </c>
      <c r="E1513" s="4" t="s">
        <v>706</v>
      </c>
      <c r="F1513" s="6">
        <v>209242.024</v>
      </c>
      <c r="G1513" s="4" t="s">
        <v>139</v>
      </c>
    </row>
    <row r="1514" spans="1:7" s="3" customFormat="1" hidden="1" x14ac:dyDescent="0.2">
      <c r="A1514" s="3" t="s">
        <v>88</v>
      </c>
      <c r="B1514" s="4" t="s">
        <v>705</v>
      </c>
      <c r="C1514" s="4" t="s">
        <v>67</v>
      </c>
      <c r="D1514" s="4" t="s">
        <v>59</v>
      </c>
      <c r="E1514" s="4" t="s">
        <v>708</v>
      </c>
      <c r="F1514" s="6">
        <v>0.55600000000000005</v>
      </c>
      <c r="G1514" s="4" t="s">
        <v>139</v>
      </c>
    </row>
    <row r="1515" spans="1:7" s="3" customFormat="1" hidden="1" x14ac:dyDescent="0.2">
      <c r="A1515" s="3" t="s">
        <v>87</v>
      </c>
      <c r="B1515" s="4" t="s">
        <v>705</v>
      </c>
      <c r="C1515" s="4" t="s">
        <v>67</v>
      </c>
      <c r="D1515" s="4" t="s">
        <v>59</v>
      </c>
      <c r="E1515" s="4" t="s">
        <v>708</v>
      </c>
      <c r="F1515" s="6">
        <v>0.52600000000000002</v>
      </c>
      <c r="G1515" s="4" t="s">
        <v>139</v>
      </c>
    </row>
    <row r="1516" spans="1:7" s="3" customFormat="1" hidden="1" x14ac:dyDescent="0.2">
      <c r="A1516" s="3" t="s">
        <v>86</v>
      </c>
      <c r="B1516" s="4" t="s">
        <v>705</v>
      </c>
      <c r="C1516" s="4" t="s">
        <v>67</v>
      </c>
      <c r="D1516" s="4" t="s">
        <v>59</v>
      </c>
      <c r="E1516" s="4" t="s">
        <v>708</v>
      </c>
      <c r="F1516" s="6">
        <v>0.52900000000000003</v>
      </c>
      <c r="G1516" s="4" t="s">
        <v>139</v>
      </c>
    </row>
    <row r="1517" spans="1:7" s="3" customFormat="1" hidden="1" x14ac:dyDescent="0.2">
      <c r="A1517" s="3" t="s">
        <v>85</v>
      </c>
      <c r="B1517" s="4" t="s">
        <v>705</v>
      </c>
      <c r="C1517" s="4" t="s">
        <v>67</v>
      </c>
      <c r="D1517" s="4" t="s">
        <v>59</v>
      </c>
      <c r="E1517" s="4" t="s">
        <v>708</v>
      </c>
      <c r="F1517" s="6">
        <v>0.56699999999999995</v>
      </c>
      <c r="G1517" s="4" t="s">
        <v>139</v>
      </c>
    </row>
    <row r="1518" spans="1:7" s="3" customFormat="1" hidden="1" x14ac:dyDescent="0.2">
      <c r="A1518" s="3" t="s">
        <v>84</v>
      </c>
      <c r="B1518" s="4" t="s">
        <v>705</v>
      </c>
      <c r="C1518" s="4" t="s">
        <v>67</v>
      </c>
      <c r="D1518" s="4" t="s">
        <v>59</v>
      </c>
      <c r="E1518" s="4" t="s">
        <v>708</v>
      </c>
      <c r="F1518" s="6">
        <v>0.62</v>
      </c>
      <c r="G1518" s="4" t="s">
        <v>139</v>
      </c>
    </row>
    <row r="1519" spans="1:7" s="3" customFormat="1" hidden="1" x14ac:dyDescent="0.2">
      <c r="A1519" s="3" t="s">
        <v>83</v>
      </c>
      <c r="B1519" s="4" t="s">
        <v>705</v>
      </c>
      <c r="C1519" s="4" t="s">
        <v>67</v>
      </c>
      <c r="D1519" s="4" t="s">
        <v>59</v>
      </c>
      <c r="E1519" s="4" t="s">
        <v>708</v>
      </c>
      <c r="F1519" s="6">
        <v>0.64</v>
      </c>
      <c r="G1519" s="4" t="s">
        <v>139</v>
      </c>
    </row>
    <row r="1520" spans="1:7" s="3" customFormat="1" hidden="1" x14ac:dyDescent="0.2">
      <c r="A1520" s="3" t="s">
        <v>82</v>
      </c>
      <c r="B1520" s="4" t="s">
        <v>705</v>
      </c>
      <c r="C1520" s="4" t="s">
        <v>67</v>
      </c>
      <c r="D1520" s="4" t="s">
        <v>59</v>
      </c>
      <c r="E1520" s="4" t="s">
        <v>708</v>
      </c>
      <c r="F1520" s="6">
        <v>0.65300000000000002</v>
      </c>
      <c r="G1520" s="4" t="s">
        <v>139</v>
      </c>
    </row>
    <row r="1521" spans="1:7" s="3" customFormat="1" hidden="1" x14ac:dyDescent="0.2">
      <c r="A1521" s="3" t="s">
        <v>81</v>
      </c>
      <c r="B1521" s="4" t="s">
        <v>705</v>
      </c>
      <c r="C1521" s="4" t="s">
        <v>67</v>
      </c>
      <c r="D1521" s="4" t="s">
        <v>59</v>
      </c>
      <c r="E1521" s="4" t="s">
        <v>708</v>
      </c>
      <c r="F1521" s="6">
        <v>0.66700000000000004</v>
      </c>
      <c r="G1521" s="4" t="s">
        <v>139</v>
      </c>
    </row>
    <row r="1522" spans="1:7" s="3" customFormat="1" hidden="1" x14ac:dyDescent="0.2">
      <c r="A1522" s="3" t="s">
        <v>80</v>
      </c>
      <c r="B1522" s="4" t="s">
        <v>705</v>
      </c>
      <c r="C1522" s="4" t="s">
        <v>67</v>
      </c>
      <c r="D1522" s="4" t="s">
        <v>59</v>
      </c>
      <c r="E1522" s="4" t="s">
        <v>708</v>
      </c>
      <c r="F1522" s="6">
        <v>0.64200000000000002</v>
      </c>
      <c r="G1522" s="4" t="s">
        <v>139</v>
      </c>
    </row>
    <row r="1523" spans="1:7" s="3" customFormat="1" hidden="1" x14ac:dyDescent="0.2">
      <c r="A1523" s="3" t="s">
        <v>79</v>
      </c>
      <c r="B1523" s="4" t="s">
        <v>705</v>
      </c>
      <c r="C1523" s="4" t="s">
        <v>67</v>
      </c>
      <c r="D1523" s="4" t="s">
        <v>59</v>
      </c>
      <c r="E1523" s="4" t="s">
        <v>708</v>
      </c>
      <c r="F1523" s="6">
        <v>0.38200000000000001</v>
      </c>
      <c r="G1523" s="4" t="s">
        <v>139</v>
      </c>
    </row>
    <row r="1524" spans="1:7" s="3" customFormat="1" hidden="1" x14ac:dyDescent="0.2">
      <c r="A1524" s="3" t="s">
        <v>78</v>
      </c>
      <c r="B1524" s="4" t="s">
        <v>705</v>
      </c>
      <c r="C1524" s="4" t="s">
        <v>67</v>
      </c>
      <c r="D1524" s="4" t="s">
        <v>59</v>
      </c>
      <c r="E1524" s="4" t="s">
        <v>708</v>
      </c>
      <c r="F1524" s="6">
        <v>0.51700000000000002</v>
      </c>
      <c r="G1524" s="4" t="s">
        <v>139</v>
      </c>
    </row>
    <row r="1525" spans="1:7" s="3" customFormat="1" hidden="1" x14ac:dyDescent="0.2">
      <c r="A1525" s="3" t="s">
        <v>77</v>
      </c>
      <c r="B1525" s="4" t="s">
        <v>705</v>
      </c>
      <c r="C1525" s="4" t="s">
        <v>67</v>
      </c>
      <c r="D1525" s="4" t="s">
        <v>59</v>
      </c>
      <c r="E1525" s="4" t="s">
        <v>708</v>
      </c>
      <c r="F1525" s="6">
        <v>0.54500000000000004</v>
      </c>
      <c r="G1525" s="4" t="s">
        <v>139</v>
      </c>
    </row>
    <row r="1526" spans="1:7" s="3" customFormat="1" hidden="1" x14ac:dyDescent="0.2">
      <c r="A1526" s="3" t="s">
        <v>76</v>
      </c>
      <c r="B1526" s="4" t="s">
        <v>705</v>
      </c>
      <c r="C1526" s="4" t="s">
        <v>67</v>
      </c>
      <c r="D1526" s="4" t="s">
        <v>59</v>
      </c>
      <c r="E1526" s="4" t="s">
        <v>708</v>
      </c>
      <c r="F1526" s="6">
        <v>0.48599999999999999</v>
      </c>
      <c r="G1526" s="4" t="s">
        <v>139</v>
      </c>
    </row>
    <row r="1527" spans="1:7" s="3" customFormat="1" hidden="1" x14ac:dyDescent="0.2">
      <c r="A1527" s="3" t="s">
        <v>75</v>
      </c>
      <c r="B1527" s="4" t="s">
        <v>705</v>
      </c>
      <c r="C1527" s="4" t="s">
        <v>67</v>
      </c>
      <c r="D1527" s="4" t="s">
        <v>59</v>
      </c>
      <c r="E1527" s="4" t="s">
        <v>708</v>
      </c>
      <c r="F1527" s="6">
        <v>0.51200000000000001</v>
      </c>
      <c r="G1527" s="4" t="s">
        <v>139</v>
      </c>
    </row>
    <row r="1528" spans="1:7" s="3" customFormat="1" hidden="1" x14ac:dyDescent="0.2">
      <c r="A1528" s="3" t="s">
        <v>74</v>
      </c>
      <c r="B1528" s="4" t="s">
        <v>705</v>
      </c>
      <c r="C1528" s="4" t="s">
        <v>67</v>
      </c>
      <c r="D1528" s="4" t="s">
        <v>59</v>
      </c>
      <c r="E1528" s="4" t="s">
        <v>708</v>
      </c>
      <c r="F1528" s="6">
        <v>0.52700000000000002</v>
      </c>
      <c r="G1528" s="4" t="s">
        <v>139</v>
      </c>
    </row>
    <row r="1529" spans="1:7" s="3" customFormat="1" hidden="1" x14ac:dyDescent="0.2">
      <c r="A1529" s="3" t="s">
        <v>73</v>
      </c>
      <c r="B1529" s="4" t="s">
        <v>705</v>
      </c>
      <c r="C1529" s="4" t="s">
        <v>67</v>
      </c>
      <c r="D1529" s="4" t="s">
        <v>59</v>
      </c>
      <c r="E1529" s="4" t="s">
        <v>708</v>
      </c>
      <c r="F1529" s="6">
        <v>0.55300000000000005</v>
      </c>
      <c r="G1529" s="4" t="s">
        <v>139</v>
      </c>
    </row>
    <row r="1530" spans="1:7" s="3" customFormat="1" hidden="1" x14ac:dyDescent="0.2">
      <c r="A1530" s="3" t="s">
        <v>72</v>
      </c>
      <c r="B1530" s="4" t="s">
        <v>705</v>
      </c>
      <c r="C1530" s="4" t="s">
        <v>67</v>
      </c>
      <c r="D1530" s="4" t="s">
        <v>59</v>
      </c>
      <c r="E1530" s="4" t="s">
        <v>708</v>
      </c>
      <c r="F1530" s="6">
        <v>0.53900000000000003</v>
      </c>
      <c r="G1530" s="4" t="s">
        <v>139</v>
      </c>
    </row>
    <row r="1531" spans="1:7" s="3" customFormat="1" hidden="1" x14ac:dyDescent="0.2">
      <c r="A1531" s="3" t="s">
        <v>71</v>
      </c>
      <c r="B1531" s="4" t="s">
        <v>705</v>
      </c>
      <c r="C1531" s="4" t="s">
        <v>67</v>
      </c>
      <c r="D1531" s="4" t="s">
        <v>59</v>
      </c>
      <c r="E1531" s="4" t="s">
        <v>708</v>
      </c>
      <c r="F1531" s="6">
        <v>0.55100000000000005</v>
      </c>
      <c r="G1531" s="4" t="s">
        <v>139</v>
      </c>
    </row>
    <row r="1532" spans="1:7" s="3" customFormat="1" hidden="1" x14ac:dyDescent="0.2">
      <c r="A1532" s="3" t="s">
        <v>70</v>
      </c>
      <c r="B1532" s="4" t="s">
        <v>705</v>
      </c>
      <c r="C1532" s="4" t="s">
        <v>67</v>
      </c>
      <c r="D1532" s="4" t="s">
        <v>59</v>
      </c>
      <c r="E1532" s="4" t="s">
        <v>708</v>
      </c>
      <c r="F1532" s="6">
        <v>0.58099999999999996</v>
      </c>
      <c r="G1532" s="4" t="s">
        <v>139</v>
      </c>
    </row>
    <row r="1533" spans="1:7" s="3" customFormat="1" hidden="1" x14ac:dyDescent="0.2">
      <c r="A1533" s="3" t="s">
        <v>702</v>
      </c>
      <c r="B1533" s="4" t="s">
        <v>705</v>
      </c>
      <c r="C1533" s="4" t="s">
        <v>67</v>
      </c>
      <c r="D1533" s="4" t="s">
        <v>59</v>
      </c>
      <c r="E1533" s="4" t="s">
        <v>708</v>
      </c>
      <c r="F1533" s="6">
        <v>0.54500000000000004</v>
      </c>
      <c r="G1533" s="4" t="s">
        <v>139</v>
      </c>
    </row>
    <row r="1534" spans="1:7" s="3" customFormat="1" hidden="1" x14ac:dyDescent="0.2">
      <c r="A1534" s="3" t="s">
        <v>731</v>
      </c>
      <c r="B1534" s="4" t="s">
        <v>705</v>
      </c>
      <c r="C1534" s="4" t="s">
        <v>67</v>
      </c>
      <c r="D1534" s="4" t="s">
        <v>59</v>
      </c>
      <c r="E1534" s="4" t="s">
        <v>708</v>
      </c>
      <c r="F1534" s="6">
        <v>0.47399999999999998</v>
      </c>
      <c r="G1534" s="4" t="s">
        <v>139</v>
      </c>
    </row>
    <row r="1535" spans="1:7" s="3" customFormat="1" hidden="1" x14ac:dyDescent="0.2">
      <c r="A1535" s="3" t="s">
        <v>739</v>
      </c>
      <c r="B1535" s="4" t="s">
        <v>705</v>
      </c>
      <c r="C1535" s="4" t="s">
        <v>67</v>
      </c>
      <c r="D1535" s="4" t="s">
        <v>59</v>
      </c>
      <c r="E1535" s="4" t="s">
        <v>708</v>
      </c>
      <c r="F1535" s="6">
        <v>0.56000000000000005</v>
      </c>
      <c r="G1535" s="4" t="s">
        <v>139</v>
      </c>
    </row>
    <row r="1536" spans="1:7" s="3" customFormat="1" hidden="1" x14ac:dyDescent="0.2">
      <c r="A1536" s="3" t="s">
        <v>750</v>
      </c>
      <c r="B1536" s="4" t="s">
        <v>705</v>
      </c>
      <c r="C1536" s="4" t="s">
        <v>67</v>
      </c>
      <c r="D1536" s="4" t="s">
        <v>59</v>
      </c>
      <c r="E1536" s="4" t="s">
        <v>708</v>
      </c>
      <c r="F1536" s="6">
        <v>0.52</v>
      </c>
      <c r="G1536" s="4" t="s">
        <v>139</v>
      </c>
    </row>
    <row r="1537" spans="1:7" s="3" customFormat="1" hidden="1" x14ac:dyDescent="0.2">
      <c r="A1537" s="3" t="s">
        <v>754</v>
      </c>
      <c r="B1537" s="4" t="s">
        <v>705</v>
      </c>
      <c r="C1537" s="4" t="s">
        <v>67</v>
      </c>
      <c r="D1537" s="4" t="s">
        <v>59</v>
      </c>
      <c r="E1537" s="4" t="s">
        <v>708</v>
      </c>
      <c r="F1537" s="6">
        <v>0.46600000000000003</v>
      </c>
      <c r="G1537" s="4" t="s">
        <v>139</v>
      </c>
    </row>
    <row r="1538" spans="1:7" s="3" customFormat="1" hidden="1" x14ac:dyDescent="0.2">
      <c r="A1538" s="3" t="s">
        <v>88</v>
      </c>
      <c r="B1538" s="4" t="s">
        <v>705</v>
      </c>
      <c r="C1538" s="4" t="s">
        <v>65</v>
      </c>
      <c r="D1538" s="4" t="s">
        <v>59</v>
      </c>
      <c r="E1538" s="4" t="s">
        <v>706</v>
      </c>
      <c r="F1538" s="6">
        <v>87072.404999999999</v>
      </c>
      <c r="G1538" s="4" t="s">
        <v>139</v>
      </c>
    </row>
    <row r="1539" spans="1:7" s="3" customFormat="1" hidden="1" x14ac:dyDescent="0.2">
      <c r="A1539" s="3" t="s">
        <v>87</v>
      </c>
      <c r="B1539" s="4" t="s">
        <v>705</v>
      </c>
      <c r="C1539" s="4" t="s">
        <v>65</v>
      </c>
      <c r="D1539" s="4" t="s">
        <v>59</v>
      </c>
      <c r="E1539" s="4" t="s">
        <v>706</v>
      </c>
      <c r="F1539" s="6">
        <v>89692.691999999995</v>
      </c>
      <c r="G1539" s="4" t="s">
        <v>139</v>
      </c>
    </row>
    <row r="1540" spans="1:7" s="3" customFormat="1" hidden="1" x14ac:dyDescent="0.2">
      <c r="A1540" s="3" t="s">
        <v>86</v>
      </c>
      <c r="B1540" s="4" t="s">
        <v>705</v>
      </c>
      <c r="C1540" s="4" t="s">
        <v>65</v>
      </c>
      <c r="D1540" s="4" t="s">
        <v>59</v>
      </c>
      <c r="E1540" s="4" t="s">
        <v>706</v>
      </c>
      <c r="F1540" s="6">
        <v>92875.312000000005</v>
      </c>
      <c r="G1540" s="4" t="s">
        <v>139</v>
      </c>
    </row>
    <row r="1541" spans="1:7" s="3" customFormat="1" hidden="1" x14ac:dyDescent="0.2">
      <c r="A1541" s="3" t="s">
        <v>85</v>
      </c>
      <c r="B1541" s="4" t="s">
        <v>705</v>
      </c>
      <c r="C1541" s="4" t="s">
        <v>65</v>
      </c>
      <c r="D1541" s="4" t="s">
        <v>59</v>
      </c>
      <c r="E1541" s="4" t="s">
        <v>706</v>
      </c>
      <c r="F1541" s="6">
        <v>99312.236000000004</v>
      </c>
      <c r="G1541" s="4" t="s">
        <v>139</v>
      </c>
    </row>
    <row r="1542" spans="1:7" s="3" customFormat="1" hidden="1" x14ac:dyDescent="0.2">
      <c r="A1542" s="3" t="s">
        <v>84</v>
      </c>
      <c r="B1542" s="4" t="s">
        <v>705</v>
      </c>
      <c r="C1542" s="4" t="s">
        <v>65</v>
      </c>
      <c r="D1542" s="4" t="s">
        <v>59</v>
      </c>
      <c r="E1542" s="4" t="s">
        <v>706</v>
      </c>
      <c r="F1542" s="6">
        <v>104255.781</v>
      </c>
      <c r="G1542" s="4" t="s">
        <v>139</v>
      </c>
    </row>
    <row r="1543" spans="1:7" s="3" customFormat="1" hidden="1" x14ac:dyDescent="0.2">
      <c r="A1543" s="3" t="s">
        <v>83</v>
      </c>
      <c r="B1543" s="4" t="s">
        <v>705</v>
      </c>
      <c r="C1543" s="4" t="s">
        <v>65</v>
      </c>
      <c r="D1543" s="4" t="s">
        <v>59</v>
      </c>
      <c r="E1543" s="4" t="s">
        <v>706</v>
      </c>
      <c r="F1543" s="6">
        <v>107001.16899999999</v>
      </c>
      <c r="G1543" s="4" t="s">
        <v>139</v>
      </c>
    </row>
    <row r="1544" spans="1:7" s="3" customFormat="1" hidden="1" x14ac:dyDescent="0.2">
      <c r="A1544" s="3" t="s">
        <v>82</v>
      </c>
      <c r="B1544" s="4" t="s">
        <v>705</v>
      </c>
      <c r="C1544" s="4" t="s">
        <v>65</v>
      </c>
      <c r="D1544" s="4" t="s">
        <v>59</v>
      </c>
      <c r="E1544" s="4" t="s">
        <v>706</v>
      </c>
      <c r="F1544" s="6">
        <v>109483.367</v>
      </c>
      <c r="G1544" s="4" t="s">
        <v>139</v>
      </c>
    </row>
    <row r="1545" spans="1:7" s="3" customFormat="1" hidden="1" x14ac:dyDescent="0.2">
      <c r="A1545" s="3" t="s">
        <v>81</v>
      </c>
      <c r="B1545" s="4" t="s">
        <v>705</v>
      </c>
      <c r="C1545" s="4" t="s">
        <v>65</v>
      </c>
      <c r="D1545" s="4" t="s">
        <v>59</v>
      </c>
      <c r="E1545" s="4" t="s">
        <v>706</v>
      </c>
      <c r="F1545" s="6">
        <v>120904.75199999999</v>
      </c>
      <c r="G1545" s="4" t="s">
        <v>139</v>
      </c>
    </row>
    <row r="1546" spans="1:7" s="3" customFormat="1" hidden="1" x14ac:dyDescent="0.2">
      <c r="A1546" s="3" t="s">
        <v>80</v>
      </c>
      <c r="B1546" s="4" t="s">
        <v>705</v>
      </c>
      <c r="C1546" s="4" t="s">
        <v>65</v>
      </c>
      <c r="D1546" s="4" t="s">
        <v>59</v>
      </c>
      <c r="E1546" s="4" t="s">
        <v>706</v>
      </c>
      <c r="F1546" s="6">
        <v>107912.19</v>
      </c>
      <c r="G1546" s="4" t="s">
        <v>139</v>
      </c>
    </row>
    <row r="1547" spans="1:7" s="3" customFormat="1" hidden="1" x14ac:dyDescent="0.2">
      <c r="A1547" s="3" t="s">
        <v>79</v>
      </c>
      <c r="B1547" s="4" t="s">
        <v>705</v>
      </c>
      <c r="C1547" s="4" t="s">
        <v>65</v>
      </c>
      <c r="D1547" s="4" t="s">
        <v>59</v>
      </c>
      <c r="E1547" s="4" t="s">
        <v>706</v>
      </c>
      <c r="F1547" s="6">
        <v>81727.157000000007</v>
      </c>
      <c r="G1547" s="4" t="s">
        <v>139</v>
      </c>
    </row>
    <row r="1548" spans="1:7" s="3" customFormat="1" hidden="1" x14ac:dyDescent="0.2">
      <c r="A1548" s="3" t="s">
        <v>78</v>
      </c>
      <c r="B1548" s="4" t="s">
        <v>705</v>
      </c>
      <c r="C1548" s="4" t="s">
        <v>65</v>
      </c>
      <c r="D1548" s="4" t="s">
        <v>59</v>
      </c>
      <c r="E1548" s="4" t="s">
        <v>706</v>
      </c>
      <c r="F1548" s="6">
        <v>95119.351999999999</v>
      </c>
      <c r="G1548" s="4" t="s">
        <v>139</v>
      </c>
    </row>
    <row r="1549" spans="1:7" s="3" customFormat="1" hidden="1" x14ac:dyDescent="0.2">
      <c r="A1549" s="3" t="s">
        <v>77</v>
      </c>
      <c r="B1549" s="4" t="s">
        <v>705</v>
      </c>
      <c r="C1549" s="4" t="s">
        <v>65</v>
      </c>
      <c r="D1549" s="4" t="s">
        <v>59</v>
      </c>
      <c r="E1549" s="4" t="s">
        <v>706</v>
      </c>
      <c r="F1549" s="6">
        <v>99919.805999999997</v>
      </c>
      <c r="G1549" s="4" t="s">
        <v>139</v>
      </c>
    </row>
    <row r="1550" spans="1:7" s="3" customFormat="1" hidden="1" x14ac:dyDescent="0.2">
      <c r="A1550" s="3" t="s">
        <v>76</v>
      </c>
      <c r="B1550" s="4" t="s">
        <v>705</v>
      </c>
      <c r="C1550" s="4" t="s">
        <v>65</v>
      </c>
      <c r="D1550" s="4" t="s">
        <v>59</v>
      </c>
      <c r="E1550" s="4" t="s">
        <v>706</v>
      </c>
      <c r="F1550" s="6">
        <v>84329.01</v>
      </c>
      <c r="G1550" s="4" t="s">
        <v>139</v>
      </c>
    </row>
    <row r="1551" spans="1:7" s="3" customFormat="1" hidden="1" x14ac:dyDescent="0.2">
      <c r="A1551" s="3" t="s">
        <v>75</v>
      </c>
      <c r="B1551" s="4" t="s">
        <v>705</v>
      </c>
      <c r="C1551" s="4" t="s">
        <v>65</v>
      </c>
      <c r="D1551" s="4" t="s">
        <v>59</v>
      </c>
      <c r="E1551" s="4" t="s">
        <v>706</v>
      </c>
      <c r="F1551" s="6">
        <v>81456.087</v>
      </c>
      <c r="G1551" s="4" t="s">
        <v>139</v>
      </c>
    </row>
    <row r="1552" spans="1:7" s="3" customFormat="1" hidden="1" x14ac:dyDescent="0.2">
      <c r="A1552" s="3" t="s">
        <v>74</v>
      </c>
      <c r="B1552" s="4" t="s">
        <v>705</v>
      </c>
      <c r="C1552" s="4" t="s">
        <v>65</v>
      </c>
      <c r="D1552" s="4" t="s">
        <v>59</v>
      </c>
      <c r="E1552" s="4" t="s">
        <v>706</v>
      </c>
      <c r="F1552" s="6">
        <v>84124.811000000002</v>
      </c>
      <c r="G1552" s="4" t="s">
        <v>139</v>
      </c>
    </row>
    <row r="1553" spans="1:7" s="3" customFormat="1" hidden="1" x14ac:dyDescent="0.2">
      <c r="A1553" s="3" t="s">
        <v>73</v>
      </c>
      <c r="B1553" s="4" t="s">
        <v>705</v>
      </c>
      <c r="C1553" s="4" t="s">
        <v>65</v>
      </c>
      <c r="D1553" s="4" t="s">
        <v>59</v>
      </c>
      <c r="E1553" s="4" t="s">
        <v>706</v>
      </c>
      <c r="F1553" s="6">
        <v>82100.629000000001</v>
      </c>
      <c r="G1553" s="4" t="s">
        <v>139</v>
      </c>
    </row>
    <row r="1554" spans="1:7" s="3" customFormat="1" hidden="1" x14ac:dyDescent="0.2">
      <c r="A1554" s="3" t="s">
        <v>72</v>
      </c>
      <c r="B1554" s="4" t="s">
        <v>705</v>
      </c>
      <c r="C1554" s="4" t="s">
        <v>65</v>
      </c>
      <c r="D1554" s="4" t="s">
        <v>59</v>
      </c>
      <c r="E1554" s="4" t="s">
        <v>706</v>
      </c>
      <c r="F1554" s="6">
        <v>86519.994000000006</v>
      </c>
      <c r="G1554" s="4" t="s">
        <v>139</v>
      </c>
    </row>
    <row r="1555" spans="1:7" s="3" customFormat="1" hidden="1" x14ac:dyDescent="0.2">
      <c r="A1555" s="3" t="s">
        <v>71</v>
      </c>
      <c r="B1555" s="4" t="s">
        <v>705</v>
      </c>
      <c r="C1555" s="4" t="s">
        <v>65</v>
      </c>
      <c r="D1555" s="4" t="s">
        <v>59</v>
      </c>
      <c r="E1555" s="4" t="s">
        <v>706</v>
      </c>
      <c r="F1555" s="6">
        <v>96290.872000000003</v>
      </c>
      <c r="G1555" s="4" t="s">
        <v>139</v>
      </c>
    </row>
    <row r="1556" spans="1:7" s="3" customFormat="1" hidden="1" x14ac:dyDescent="0.2">
      <c r="A1556" s="3" t="s">
        <v>70</v>
      </c>
      <c r="B1556" s="4" t="s">
        <v>705</v>
      </c>
      <c r="C1556" s="4" t="s">
        <v>65</v>
      </c>
      <c r="D1556" s="4" t="s">
        <v>59</v>
      </c>
      <c r="E1556" s="4" t="s">
        <v>706</v>
      </c>
      <c r="F1556" s="6">
        <v>100887.163</v>
      </c>
      <c r="G1556" s="4" t="s">
        <v>139</v>
      </c>
    </row>
    <row r="1557" spans="1:7" s="3" customFormat="1" hidden="1" x14ac:dyDescent="0.2">
      <c r="A1557" s="3" t="s">
        <v>702</v>
      </c>
      <c r="B1557" s="4" t="s">
        <v>705</v>
      </c>
      <c r="C1557" s="4" t="s">
        <v>65</v>
      </c>
      <c r="D1557" s="4" t="s">
        <v>59</v>
      </c>
      <c r="E1557" s="4" t="s">
        <v>706</v>
      </c>
      <c r="F1557" s="6">
        <v>105487.489</v>
      </c>
      <c r="G1557" s="4" t="s">
        <v>139</v>
      </c>
    </row>
    <row r="1558" spans="1:7" s="3" customFormat="1" hidden="1" x14ac:dyDescent="0.2">
      <c r="A1558" s="3" t="s">
        <v>731</v>
      </c>
      <c r="B1558" s="4" t="s">
        <v>705</v>
      </c>
      <c r="C1558" s="4" t="s">
        <v>65</v>
      </c>
      <c r="D1558" s="4" t="s">
        <v>59</v>
      </c>
      <c r="E1558" s="4" t="s">
        <v>706</v>
      </c>
      <c r="F1558" s="6">
        <v>102182.564</v>
      </c>
      <c r="G1558" s="4" t="s">
        <v>139</v>
      </c>
    </row>
    <row r="1559" spans="1:7" s="3" customFormat="1" hidden="1" x14ac:dyDescent="0.2">
      <c r="A1559" s="3" t="s">
        <v>739</v>
      </c>
      <c r="B1559" s="4" t="s">
        <v>705</v>
      </c>
      <c r="C1559" s="4" t="s">
        <v>65</v>
      </c>
      <c r="D1559" s="4" t="s">
        <v>59</v>
      </c>
      <c r="E1559" s="4" t="s">
        <v>706</v>
      </c>
      <c r="F1559" s="6">
        <v>111842.76300000001</v>
      </c>
      <c r="G1559" s="4" t="s">
        <v>139</v>
      </c>
    </row>
    <row r="1560" spans="1:7" s="3" customFormat="1" hidden="1" x14ac:dyDescent="0.2">
      <c r="A1560" s="3" t="s">
        <v>750</v>
      </c>
      <c r="B1560" s="4" t="s">
        <v>705</v>
      </c>
      <c r="C1560" s="4" t="s">
        <v>65</v>
      </c>
      <c r="D1560" s="4" t="s">
        <v>59</v>
      </c>
      <c r="E1560" s="4" t="s">
        <v>706</v>
      </c>
      <c r="F1560" s="6">
        <v>108177.276</v>
      </c>
      <c r="G1560" s="4" t="s">
        <v>139</v>
      </c>
    </row>
    <row r="1561" spans="1:7" s="3" customFormat="1" hidden="1" x14ac:dyDescent="0.2">
      <c r="A1561" s="3" t="s">
        <v>754</v>
      </c>
      <c r="B1561" s="4" t="s">
        <v>705</v>
      </c>
      <c r="C1561" s="4" t="s">
        <v>65</v>
      </c>
      <c r="D1561" s="4" t="s">
        <v>59</v>
      </c>
      <c r="E1561" s="4" t="s">
        <v>706</v>
      </c>
      <c r="F1561" s="6">
        <v>93058.479000000007</v>
      </c>
      <c r="G1561" s="4" t="s">
        <v>139</v>
      </c>
    </row>
    <row r="1562" spans="1:7" s="3" customFormat="1" hidden="1" x14ac:dyDescent="0.2">
      <c r="A1562" s="3" t="s">
        <v>88</v>
      </c>
      <c r="B1562" s="4" t="s">
        <v>705</v>
      </c>
      <c r="C1562" s="4" t="s">
        <v>65</v>
      </c>
      <c r="D1562" s="4" t="s">
        <v>59</v>
      </c>
      <c r="E1562" s="4" t="s">
        <v>708</v>
      </c>
      <c r="F1562" s="6">
        <v>0.20300000000000001</v>
      </c>
      <c r="G1562" s="4" t="s">
        <v>139</v>
      </c>
    </row>
    <row r="1563" spans="1:7" s="3" customFormat="1" hidden="1" x14ac:dyDescent="0.2">
      <c r="A1563" s="3" t="s">
        <v>87</v>
      </c>
      <c r="B1563" s="4" t="s">
        <v>705</v>
      </c>
      <c r="C1563" s="4" t="s">
        <v>65</v>
      </c>
      <c r="D1563" s="4" t="s">
        <v>59</v>
      </c>
      <c r="E1563" s="4" t="s">
        <v>708</v>
      </c>
      <c r="F1563" s="6">
        <v>0.20899999999999999</v>
      </c>
      <c r="G1563" s="4" t="s">
        <v>139</v>
      </c>
    </row>
    <row r="1564" spans="1:7" s="3" customFormat="1" hidden="1" x14ac:dyDescent="0.2">
      <c r="A1564" s="3" t="s">
        <v>86</v>
      </c>
      <c r="B1564" s="4" t="s">
        <v>705</v>
      </c>
      <c r="C1564" s="4" t="s">
        <v>65</v>
      </c>
      <c r="D1564" s="4" t="s">
        <v>59</v>
      </c>
      <c r="E1564" s="4" t="s">
        <v>708</v>
      </c>
      <c r="F1564" s="6">
        <v>0.216</v>
      </c>
      <c r="G1564" s="4" t="s">
        <v>139</v>
      </c>
    </row>
    <row r="1565" spans="1:7" s="3" customFormat="1" hidden="1" x14ac:dyDescent="0.2">
      <c r="A1565" s="3" t="s">
        <v>85</v>
      </c>
      <c r="B1565" s="4" t="s">
        <v>705</v>
      </c>
      <c r="C1565" s="4" t="s">
        <v>65</v>
      </c>
      <c r="D1565" s="4" t="s">
        <v>59</v>
      </c>
      <c r="E1565" s="4" t="s">
        <v>708</v>
      </c>
      <c r="F1565" s="6">
        <v>0.23</v>
      </c>
      <c r="G1565" s="4" t="s">
        <v>139</v>
      </c>
    </row>
    <row r="1566" spans="1:7" s="3" customFormat="1" hidden="1" x14ac:dyDescent="0.2">
      <c r="A1566" s="3" t="s">
        <v>84</v>
      </c>
      <c r="B1566" s="4" t="s">
        <v>705</v>
      </c>
      <c r="C1566" s="4" t="s">
        <v>65</v>
      </c>
      <c r="D1566" s="4" t="s">
        <v>59</v>
      </c>
      <c r="E1566" s="4" t="s">
        <v>708</v>
      </c>
      <c r="F1566" s="6">
        <v>0.24</v>
      </c>
      <c r="G1566" s="4" t="s">
        <v>139</v>
      </c>
    </row>
    <row r="1567" spans="1:7" s="3" customFormat="1" hidden="1" x14ac:dyDescent="0.2">
      <c r="A1567" s="3" t="s">
        <v>83</v>
      </c>
      <c r="B1567" s="4" t="s">
        <v>705</v>
      </c>
      <c r="C1567" s="4" t="s">
        <v>65</v>
      </c>
      <c r="D1567" s="4" t="s">
        <v>59</v>
      </c>
      <c r="E1567" s="4" t="s">
        <v>708</v>
      </c>
      <c r="F1567" s="6">
        <v>0.246</v>
      </c>
      <c r="G1567" s="4" t="s">
        <v>139</v>
      </c>
    </row>
    <row r="1568" spans="1:7" s="3" customFormat="1" hidden="1" x14ac:dyDescent="0.2">
      <c r="A1568" s="3" t="s">
        <v>82</v>
      </c>
      <c r="B1568" s="4" t="s">
        <v>705</v>
      </c>
      <c r="C1568" s="4" t="s">
        <v>65</v>
      </c>
      <c r="D1568" s="4" t="s">
        <v>59</v>
      </c>
      <c r="E1568" s="4" t="s">
        <v>708</v>
      </c>
      <c r="F1568" s="6">
        <v>0.251</v>
      </c>
      <c r="G1568" s="4" t="s">
        <v>139</v>
      </c>
    </row>
    <row r="1569" spans="1:7" s="3" customFormat="1" hidden="1" x14ac:dyDescent="0.2">
      <c r="A1569" s="3" t="s">
        <v>81</v>
      </c>
      <c r="B1569" s="4" t="s">
        <v>705</v>
      </c>
      <c r="C1569" s="4" t="s">
        <v>65</v>
      </c>
      <c r="D1569" s="4" t="s">
        <v>59</v>
      </c>
      <c r="E1569" s="4" t="s">
        <v>708</v>
      </c>
      <c r="F1569" s="6">
        <v>0.27600000000000002</v>
      </c>
      <c r="G1569" s="4" t="s">
        <v>139</v>
      </c>
    </row>
    <row r="1570" spans="1:7" s="3" customFormat="1" hidden="1" x14ac:dyDescent="0.2">
      <c r="A1570" s="3" t="s">
        <v>80</v>
      </c>
      <c r="B1570" s="4" t="s">
        <v>705</v>
      </c>
      <c r="C1570" s="4" t="s">
        <v>65</v>
      </c>
      <c r="D1570" s="4" t="s">
        <v>59</v>
      </c>
      <c r="E1570" s="4" t="s">
        <v>708</v>
      </c>
      <c r="F1570" s="6">
        <v>0.246</v>
      </c>
      <c r="G1570" s="4" t="s">
        <v>139</v>
      </c>
    </row>
    <row r="1571" spans="1:7" s="3" customFormat="1" hidden="1" x14ac:dyDescent="0.2">
      <c r="A1571" s="3" t="s">
        <v>79</v>
      </c>
      <c r="B1571" s="4" t="s">
        <v>705</v>
      </c>
      <c r="C1571" s="4" t="s">
        <v>65</v>
      </c>
      <c r="D1571" s="4" t="s">
        <v>59</v>
      </c>
      <c r="E1571" s="4" t="s">
        <v>708</v>
      </c>
      <c r="F1571" s="6">
        <v>0.186</v>
      </c>
      <c r="G1571" s="4" t="s">
        <v>139</v>
      </c>
    </row>
    <row r="1572" spans="1:7" s="3" customFormat="1" hidden="1" x14ac:dyDescent="0.2">
      <c r="A1572" s="3" t="s">
        <v>78</v>
      </c>
      <c r="B1572" s="4" t="s">
        <v>705</v>
      </c>
      <c r="C1572" s="4" t="s">
        <v>65</v>
      </c>
      <c r="D1572" s="4" t="s">
        <v>59</v>
      </c>
      <c r="E1572" s="4" t="s">
        <v>708</v>
      </c>
      <c r="F1572" s="6">
        <v>0.216</v>
      </c>
      <c r="G1572" s="4" t="s">
        <v>139</v>
      </c>
    </row>
    <row r="1573" spans="1:7" s="3" customFormat="1" hidden="1" x14ac:dyDescent="0.2">
      <c r="A1573" s="3" t="s">
        <v>77</v>
      </c>
      <c r="B1573" s="4" t="s">
        <v>705</v>
      </c>
      <c r="C1573" s="4" t="s">
        <v>65</v>
      </c>
      <c r="D1573" s="4" t="s">
        <v>59</v>
      </c>
      <c r="E1573" s="4" t="s">
        <v>708</v>
      </c>
      <c r="F1573" s="6">
        <v>0.22700000000000001</v>
      </c>
      <c r="G1573" s="4" t="s">
        <v>139</v>
      </c>
    </row>
    <row r="1574" spans="1:7" s="3" customFormat="1" hidden="1" x14ac:dyDescent="0.2">
      <c r="A1574" s="3" t="s">
        <v>76</v>
      </c>
      <c r="B1574" s="4" t="s">
        <v>705</v>
      </c>
      <c r="C1574" s="4" t="s">
        <v>65</v>
      </c>
      <c r="D1574" s="4" t="s">
        <v>59</v>
      </c>
      <c r="E1574" s="4" t="s">
        <v>708</v>
      </c>
      <c r="F1574" s="6">
        <v>0.191</v>
      </c>
      <c r="G1574" s="4" t="s">
        <v>139</v>
      </c>
    </row>
    <row r="1575" spans="1:7" s="3" customFormat="1" hidden="1" x14ac:dyDescent="0.2">
      <c r="A1575" s="3" t="s">
        <v>75</v>
      </c>
      <c r="B1575" s="4" t="s">
        <v>705</v>
      </c>
      <c r="C1575" s="4" t="s">
        <v>65</v>
      </c>
      <c r="D1575" s="4" t="s">
        <v>59</v>
      </c>
      <c r="E1575" s="4" t="s">
        <v>708</v>
      </c>
      <c r="F1575" s="6">
        <v>0.184</v>
      </c>
      <c r="G1575" s="4" t="s">
        <v>139</v>
      </c>
    </row>
    <row r="1576" spans="1:7" s="3" customFormat="1" hidden="1" x14ac:dyDescent="0.2">
      <c r="A1576" s="3" t="s">
        <v>74</v>
      </c>
      <c r="B1576" s="4" t="s">
        <v>705</v>
      </c>
      <c r="C1576" s="4" t="s">
        <v>65</v>
      </c>
      <c r="D1576" s="4" t="s">
        <v>59</v>
      </c>
      <c r="E1576" s="4" t="s">
        <v>708</v>
      </c>
      <c r="F1576" s="6">
        <v>0.19</v>
      </c>
      <c r="G1576" s="4" t="s">
        <v>139</v>
      </c>
    </row>
    <row r="1577" spans="1:7" s="3" customFormat="1" hidden="1" x14ac:dyDescent="0.2">
      <c r="A1577" s="3" t="s">
        <v>73</v>
      </c>
      <c r="B1577" s="4" t="s">
        <v>705</v>
      </c>
      <c r="C1577" s="4" t="s">
        <v>65</v>
      </c>
      <c r="D1577" s="4" t="s">
        <v>59</v>
      </c>
      <c r="E1577" s="4" t="s">
        <v>708</v>
      </c>
      <c r="F1577" s="6">
        <v>0.185</v>
      </c>
      <c r="G1577" s="4" t="s">
        <v>139</v>
      </c>
    </row>
    <row r="1578" spans="1:7" s="3" customFormat="1" hidden="1" x14ac:dyDescent="0.2">
      <c r="A1578" s="3" t="s">
        <v>72</v>
      </c>
      <c r="B1578" s="4" t="s">
        <v>705</v>
      </c>
      <c r="C1578" s="4" t="s">
        <v>65</v>
      </c>
      <c r="D1578" s="4" t="s">
        <v>59</v>
      </c>
      <c r="E1578" s="4" t="s">
        <v>708</v>
      </c>
      <c r="F1578" s="6">
        <v>0.19400000000000001</v>
      </c>
      <c r="G1578" s="4" t="s">
        <v>139</v>
      </c>
    </row>
    <row r="1579" spans="1:7" s="3" customFormat="1" hidden="1" x14ac:dyDescent="0.2">
      <c r="A1579" s="3" t="s">
        <v>71</v>
      </c>
      <c r="B1579" s="4" t="s">
        <v>705</v>
      </c>
      <c r="C1579" s="4" t="s">
        <v>65</v>
      </c>
      <c r="D1579" s="4" t="s">
        <v>59</v>
      </c>
      <c r="E1579" s="4" t="s">
        <v>708</v>
      </c>
      <c r="F1579" s="6">
        <v>0.216</v>
      </c>
      <c r="G1579" s="4" t="s">
        <v>139</v>
      </c>
    </row>
    <row r="1580" spans="1:7" s="3" customFormat="1" hidden="1" x14ac:dyDescent="0.2">
      <c r="A1580" s="3" t="s">
        <v>70</v>
      </c>
      <c r="B1580" s="4" t="s">
        <v>705</v>
      </c>
      <c r="C1580" s="4" t="s">
        <v>65</v>
      </c>
      <c r="D1580" s="4" t="s">
        <v>59</v>
      </c>
      <c r="E1580" s="4" t="s">
        <v>708</v>
      </c>
      <c r="F1580" s="6">
        <v>0.22600000000000001</v>
      </c>
      <c r="G1580" s="4" t="s">
        <v>139</v>
      </c>
    </row>
    <row r="1581" spans="1:7" s="3" customFormat="1" hidden="1" x14ac:dyDescent="0.2">
      <c r="A1581" s="3" t="s">
        <v>702</v>
      </c>
      <c r="B1581" s="4" t="s">
        <v>705</v>
      </c>
      <c r="C1581" s="4" t="s">
        <v>65</v>
      </c>
      <c r="D1581" s="4" t="s">
        <v>59</v>
      </c>
      <c r="E1581" s="4" t="s">
        <v>708</v>
      </c>
      <c r="F1581" s="6">
        <v>0.23599999999999999</v>
      </c>
      <c r="G1581" s="4" t="s">
        <v>139</v>
      </c>
    </row>
    <row r="1582" spans="1:7" s="3" customFormat="1" hidden="1" x14ac:dyDescent="0.2">
      <c r="A1582" s="3" t="s">
        <v>731</v>
      </c>
      <c r="B1582" s="4" t="s">
        <v>705</v>
      </c>
      <c r="C1582" s="4" t="s">
        <v>65</v>
      </c>
      <c r="D1582" s="4" t="s">
        <v>59</v>
      </c>
      <c r="E1582" s="4" t="s">
        <v>708</v>
      </c>
      <c r="F1582" s="6">
        <v>0.22900000000000001</v>
      </c>
      <c r="G1582" s="4" t="s">
        <v>139</v>
      </c>
    </row>
    <row r="1583" spans="1:7" s="3" customFormat="1" hidden="1" x14ac:dyDescent="0.2">
      <c r="A1583" s="3" t="s">
        <v>739</v>
      </c>
      <c r="B1583" s="4" t="s">
        <v>705</v>
      </c>
      <c r="C1583" s="4" t="s">
        <v>65</v>
      </c>
      <c r="D1583" s="4" t="s">
        <v>59</v>
      </c>
      <c r="E1583" s="4" t="s">
        <v>708</v>
      </c>
      <c r="F1583" s="6">
        <v>0.251</v>
      </c>
      <c r="G1583" s="4" t="s">
        <v>139</v>
      </c>
    </row>
    <row r="1584" spans="1:7" s="3" customFormat="1" hidden="1" x14ac:dyDescent="0.2">
      <c r="A1584" s="3" t="s">
        <v>750</v>
      </c>
      <c r="B1584" s="4" t="s">
        <v>705</v>
      </c>
      <c r="C1584" s="4" t="s">
        <v>65</v>
      </c>
      <c r="D1584" s="4" t="s">
        <v>59</v>
      </c>
      <c r="E1584" s="4" t="s">
        <v>708</v>
      </c>
      <c r="F1584" s="6">
        <v>0.24199999999999999</v>
      </c>
      <c r="G1584" s="4" t="s">
        <v>139</v>
      </c>
    </row>
    <row r="1585" spans="1:7" s="3" customFormat="1" hidden="1" x14ac:dyDescent="0.2">
      <c r="A1585" s="3" t="s">
        <v>754</v>
      </c>
      <c r="B1585" s="4" t="s">
        <v>705</v>
      </c>
      <c r="C1585" s="4" t="s">
        <v>65</v>
      </c>
      <c r="D1585" s="4" t="s">
        <v>59</v>
      </c>
      <c r="E1585" s="4" t="s">
        <v>708</v>
      </c>
      <c r="F1585" s="6">
        <v>0.20699999999999999</v>
      </c>
      <c r="G1585" s="4" t="s">
        <v>139</v>
      </c>
    </row>
    <row r="1586" spans="1:7" s="3" customFormat="1" hidden="1" x14ac:dyDescent="0.2">
      <c r="A1586" s="3" t="s">
        <v>88</v>
      </c>
      <c r="B1586" s="4" t="s">
        <v>705</v>
      </c>
      <c r="C1586" s="4" t="s">
        <v>64</v>
      </c>
      <c r="D1586" s="4" t="s">
        <v>59</v>
      </c>
      <c r="E1586" s="4" t="s">
        <v>706</v>
      </c>
      <c r="F1586" s="6">
        <v>971914.89899999998</v>
      </c>
      <c r="G1586" s="4" t="s">
        <v>139</v>
      </c>
    </row>
    <row r="1587" spans="1:7" s="3" customFormat="1" hidden="1" x14ac:dyDescent="0.2">
      <c r="A1587" s="3" t="s">
        <v>87</v>
      </c>
      <c r="B1587" s="4" t="s">
        <v>705</v>
      </c>
      <c r="C1587" s="4" t="s">
        <v>64</v>
      </c>
      <c r="D1587" s="4" t="s">
        <v>59</v>
      </c>
      <c r="E1587" s="4" t="s">
        <v>706</v>
      </c>
      <c r="F1587" s="6">
        <v>957938.84100000001</v>
      </c>
      <c r="G1587" s="4" t="s">
        <v>139</v>
      </c>
    </row>
    <row r="1588" spans="1:7" s="3" customFormat="1" hidden="1" x14ac:dyDescent="0.2">
      <c r="A1588" s="3" t="s">
        <v>86</v>
      </c>
      <c r="B1588" s="4" t="s">
        <v>705</v>
      </c>
      <c r="C1588" s="4" t="s">
        <v>64</v>
      </c>
      <c r="D1588" s="4" t="s">
        <v>59</v>
      </c>
      <c r="E1588" s="4" t="s">
        <v>706</v>
      </c>
      <c r="F1588" s="6">
        <v>1007539.747</v>
      </c>
      <c r="G1588" s="4" t="s">
        <v>139</v>
      </c>
    </row>
    <row r="1589" spans="1:7" s="3" customFormat="1" hidden="1" x14ac:dyDescent="0.2">
      <c r="A1589" s="3" t="s">
        <v>85</v>
      </c>
      <c r="B1589" s="4" t="s">
        <v>705</v>
      </c>
      <c r="C1589" s="4" t="s">
        <v>64</v>
      </c>
      <c r="D1589" s="4" t="s">
        <v>59</v>
      </c>
      <c r="E1589" s="4" t="s">
        <v>706</v>
      </c>
      <c r="F1589" s="6">
        <v>1063642.327</v>
      </c>
      <c r="G1589" s="4" t="s">
        <v>139</v>
      </c>
    </row>
    <row r="1590" spans="1:7" s="3" customFormat="1" hidden="1" x14ac:dyDescent="0.2">
      <c r="A1590" s="3" t="s">
        <v>84</v>
      </c>
      <c r="B1590" s="4" t="s">
        <v>705</v>
      </c>
      <c r="C1590" s="4" t="s">
        <v>64</v>
      </c>
      <c r="D1590" s="4" t="s">
        <v>59</v>
      </c>
      <c r="E1590" s="4" t="s">
        <v>706</v>
      </c>
      <c r="F1590" s="6">
        <v>1078591.5970000001</v>
      </c>
      <c r="G1590" s="4" t="s">
        <v>139</v>
      </c>
    </row>
    <row r="1591" spans="1:7" s="3" customFormat="1" hidden="1" x14ac:dyDescent="0.2">
      <c r="A1591" s="3" t="s">
        <v>83</v>
      </c>
      <c r="B1591" s="4" t="s">
        <v>705</v>
      </c>
      <c r="C1591" s="4" t="s">
        <v>64</v>
      </c>
      <c r="D1591" s="4" t="s">
        <v>59</v>
      </c>
      <c r="E1591" s="4" t="s">
        <v>706</v>
      </c>
      <c r="F1591" s="6">
        <v>1095780.024</v>
      </c>
      <c r="G1591" s="4" t="s">
        <v>139</v>
      </c>
    </row>
    <row r="1592" spans="1:7" s="3" customFormat="1" hidden="1" x14ac:dyDescent="0.2">
      <c r="A1592" s="3" t="s">
        <v>82</v>
      </c>
      <c r="B1592" s="4" t="s">
        <v>705</v>
      </c>
      <c r="C1592" s="4" t="s">
        <v>64</v>
      </c>
      <c r="D1592" s="4" t="s">
        <v>59</v>
      </c>
      <c r="E1592" s="4" t="s">
        <v>706</v>
      </c>
      <c r="F1592" s="6">
        <v>1128531.5870000001</v>
      </c>
      <c r="G1592" s="4" t="s">
        <v>139</v>
      </c>
    </row>
    <row r="1593" spans="1:7" s="3" customFormat="1" hidden="1" x14ac:dyDescent="0.2">
      <c r="A1593" s="3" t="s">
        <v>81</v>
      </c>
      <c r="B1593" s="4" t="s">
        <v>705</v>
      </c>
      <c r="C1593" s="4" t="s">
        <v>64</v>
      </c>
      <c r="D1593" s="4" t="s">
        <v>59</v>
      </c>
      <c r="E1593" s="4" t="s">
        <v>706</v>
      </c>
      <c r="F1593" s="6">
        <v>1122459.523</v>
      </c>
      <c r="G1593" s="4" t="s">
        <v>139</v>
      </c>
    </row>
    <row r="1594" spans="1:7" s="3" customFormat="1" hidden="1" x14ac:dyDescent="0.2">
      <c r="A1594" s="3" t="s">
        <v>80</v>
      </c>
      <c r="B1594" s="4" t="s">
        <v>705</v>
      </c>
      <c r="C1594" s="4" t="s">
        <v>64</v>
      </c>
      <c r="D1594" s="4" t="s">
        <v>59</v>
      </c>
      <c r="E1594" s="4" t="s">
        <v>706</v>
      </c>
      <c r="F1594" s="6">
        <v>1129043.9750000001</v>
      </c>
      <c r="G1594" s="4" t="s">
        <v>139</v>
      </c>
    </row>
    <row r="1595" spans="1:7" s="3" customFormat="1" hidden="1" x14ac:dyDescent="0.2">
      <c r="A1595" s="3" t="s">
        <v>79</v>
      </c>
      <c r="B1595" s="4" t="s">
        <v>705</v>
      </c>
      <c r="C1595" s="4" t="s">
        <v>64</v>
      </c>
      <c r="D1595" s="4" t="s">
        <v>59</v>
      </c>
      <c r="E1595" s="4" t="s">
        <v>706</v>
      </c>
      <c r="F1595" s="6">
        <v>1033429.423</v>
      </c>
      <c r="G1595" s="4" t="s">
        <v>139</v>
      </c>
    </row>
    <row r="1596" spans="1:7" s="3" customFormat="1" hidden="1" x14ac:dyDescent="0.2">
      <c r="A1596" s="3" t="s">
        <v>78</v>
      </c>
      <c r="B1596" s="4" t="s">
        <v>705</v>
      </c>
      <c r="C1596" s="4" t="s">
        <v>64</v>
      </c>
      <c r="D1596" s="4" t="s">
        <v>59</v>
      </c>
      <c r="E1596" s="4" t="s">
        <v>706</v>
      </c>
      <c r="F1596" s="6">
        <v>1055930.1170000001</v>
      </c>
      <c r="G1596" s="4" t="s">
        <v>139</v>
      </c>
    </row>
    <row r="1597" spans="1:7" s="3" customFormat="1" hidden="1" x14ac:dyDescent="0.2">
      <c r="A1597" s="3" t="s">
        <v>77</v>
      </c>
      <c r="B1597" s="4" t="s">
        <v>705</v>
      </c>
      <c r="C1597" s="4" t="s">
        <v>64</v>
      </c>
      <c r="D1597" s="4" t="s">
        <v>59</v>
      </c>
      <c r="E1597" s="4" t="s">
        <v>706</v>
      </c>
      <c r="F1597" s="6">
        <v>1056692.689</v>
      </c>
      <c r="G1597" s="4" t="s">
        <v>139</v>
      </c>
    </row>
    <row r="1598" spans="1:7" s="3" customFormat="1" hidden="1" x14ac:dyDescent="0.2">
      <c r="A1598" s="3" t="s">
        <v>76</v>
      </c>
      <c r="B1598" s="4" t="s">
        <v>705</v>
      </c>
      <c r="C1598" s="4" t="s">
        <v>64</v>
      </c>
      <c r="D1598" s="4" t="s">
        <v>59</v>
      </c>
      <c r="E1598" s="4" t="s">
        <v>706</v>
      </c>
      <c r="F1598" s="6">
        <v>1051840.7120000001</v>
      </c>
      <c r="G1598" s="4" t="s">
        <v>139</v>
      </c>
    </row>
    <row r="1599" spans="1:7" s="3" customFormat="1" hidden="1" x14ac:dyDescent="0.2">
      <c r="A1599" s="3" t="s">
        <v>75</v>
      </c>
      <c r="B1599" s="4" t="s">
        <v>705</v>
      </c>
      <c r="C1599" s="4" t="s">
        <v>64</v>
      </c>
      <c r="D1599" s="4" t="s">
        <v>59</v>
      </c>
      <c r="E1599" s="4" t="s">
        <v>706</v>
      </c>
      <c r="F1599" s="6">
        <v>1019611.01</v>
      </c>
      <c r="G1599" s="4" t="s">
        <v>139</v>
      </c>
    </row>
    <row r="1600" spans="1:7" s="3" customFormat="1" hidden="1" x14ac:dyDescent="0.2">
      <c r="A1600" s="3" t="s">
        <v>74</v>
      </c>
      <c r="B1600" s="4" t="s">
        <v>705</v>
      </c>
      <c r="C1600" s="4" t="s">
        <v>64</v>
      </c>
      <c r="D1600" s="4" t="s">
        <v>59</v>
      </c>
      <c r="E1600" s="4" t="s">
        <v>706</v>
      </c>
      <c r="F1600" s="6">
        <v>1013099.481</v>
      </c>
      <c r="G1600" s="4" t="s">
        <v>139</v>
      </c>
    </row>
    <row r="1601" spans="1:7" s="3" customFormat="1" hidden="1" x14ac:dyDescent="0.2">
      <c r="A1601" s="3" t="s">
        <v>73</v>
      </c>
      <c r="B1601" s="4" t="s">
        <v>705</v>
      </c>
      <c r="C1601" s="4" t="s">
        <v>64</v>
      </c>
      <c r="D1601" s="4" t="s">
        <v>59</v>
      </c>
      <c r="E1601" s="4" t="s">
        <v>706</v>
      </c>
      <c r="F1601" s="6">
        <v>1069944.5989999999</v>
      </c>
      <c r="G1601" s="4" t="s">
        <v>139</v>
      </c>
    </row>
    <row r="1602" spans="1:7" s="3" customFormat="1" hidden="1" x14ac:dyDescent="0.2">
      <c r="A1602" s="3" t="s">
        <v>72</v>
      </c>
      <c r="B1602" s="4" t="s">
        <v>705</v>
      </c>
      <c r="C1602" s="4" t="s">
        <v>64</v>
      </c>
      <c r="D1602" s="4" t="s">
        <v>59</v>
      </c>
      <c r="E1602" s="4" t="s">
        <v>706</v>
      </c>
      <c r="F1602" s="6">
        <v>1079744.6470000001</v>
      </c>
      <c r="G1602" s="4" t="s">
        <v>139</v>
      </c>
    </row>
    <row r="1603" spans="1:7" s="3" customFormat="1" hidden="1" x14ac:dyDescent="0.2">
      <c r="A1603" s="3" t="s">
        <v>71</v>
      </c>
      <c r="B1603" s="4" t="s">
        <v>705</v>
      </c>
      <c r="C1603" s="4" t="s">
        <v>64</v>
      </c>
      <c r="D1603" s="4" t="s">
        <v>59</v>
      </c>
      <c r="E1603" s="4" t="s">
        <v>706</v>
      </c>
      <c r="F1603" s="6">
        <v>1095840.7439999999</v>
      </c>
      <c r="G1603" s="4" t="s">
        <v>139</v>
      </c>
    </row>
    <row r="1604" spans="1:7" s="3" customFormat="1" hidden="1" x14ac:dyDescent="0.2">
      <c r="A1604" s="3" t="s">
        <v>70</v>
      </c>
      <c r="B1604" s="4" t="s">
        <v>705</v>
      </c>
      <c r="C1604" s="4" t="s">
        <v>64</v>
      </c>
      <c r="D1604" s="4" t="s">
        <v>59</v>
      </c>
      <c r="E1604" s="4" t="s">
        <v>706</v>
      </c>
      <c r="F1604" s="6">
        <v>1096648.8740000001</v>
      </c>
      <c r="G1604" s="4" t="s">
        <v>139</v>
      </c>
    </row>
    <row r="1605" spans="1:7" s="3" customFormat="1" hidden="1" x14ac:dyDescent="0.2">
      <c r="A1605" s="3" t="s">
        <v>702</v>
      </c>
      <c r="B1605" s="4" t="s">
        <v>705</v>
      </c>
      <c r="C1605" s="4" t="s">
        <v>64</v>
      </c>
      <c r="D1605" s="4" t="s">
        <v>59</v>
      </c>
      <c r="E1605" s="4" t="s">
        <v>706</v>
      </c>
      <c r="F1605" s="6">
        <v>1063311.294</v>
      </c>
      <c r="G1605" s="4" t="s">
        <v>139</v>
      </c>
    </row>
    <row r="1606" spans="1:7" s="3" customFormat="1" hidden="1" x14ac:dyDescent="0.2">
      <c r="A1606" s="3" t="s">
        <v>731</v>
      </c>
      <c r="B1606" s="4" t="s">
        <v>705</v>
      </c>
      <c r="C1606" s="4" t="s">
        <v>64</v>
      </c>
      <c r="D1606" s="4" t="s">
        <v>59</v>
      </c>
      <c r="E1606" s="4" t="s">
        <v>706</v>
      </c>
      <c r="F1606" s="6">
        <v>940636.84</v>
      </c>
      <c r="G1606" s="4" t="s">
        <v>139</v>
      </c>
    </row>
    <row r="1607" spans="1:7" s="3" customFormat="1" hidden="1" x14ac:dyDescent="0.2">
      <c r="A1607" s="3" t="s">
        <v>739</v>
      </c>
      <c r="B1607" s="4" t="s">
        <v>705</v>
      </c>
      <c r="C1607" s="4" t="s">
        <v>64</v>
      </c>
      <c r="D1607" s="4" t="s">
        <v>59</v>
      </c>
      <c r="E1607" s="4" t="s">
        <v>706</v>
      </c>
      <c r="F1607" s="6">
        <v>986108.92700000003</v>
      </c>
      <c r="G1607" s="4" t="s">
        <v>139</v>
      </c>
    </row>
    <row r="1608" spans="1:7" s="3" customFormat="1" hidden="1" x14ac:dyDescent="0.2">
      <c r="A1608" s="3" t="s">
        <v>750</v>
      </c>
      <c r="B1608" s="4" t="s">
        <v>705</v>
      </c>
      <c r="C1608" s="4" t="s">
        <v>64</v>
      </c>
      <c r="D1608" s="4" t="s">
        <v>59</v>
      </c>
      <c r="E1608" s="4" t="s">
        <v>706</v>
      </c>
      <c r="F1608" s="6">
        <v>1038717.97</v>
      </c>
      <c r="G1608" s="4" t="s">
        <v>139</v>
      </c>
    </row>
    <row r="1609" spans="1:7" s="3" customFormat="1" hidden="1" x14ac:dyDescent="0.2">
      <c r="A1609" s="3" t="s">
        <v>754</v>
      </c>
      <c r="B1609" s="4" t="s">
        <v>705</v>
      </c>
      <c r="C1609" s="4" t="s">
        <v>64</v>
      </c>
      <c r="D1609" s="4" t="s">
        <v>59</v>
      </c>
      <c r="E1609" s="4" t="s">
        <v>706</v>
      </c>
      <c r="F1609" s="6">
        <v>940494.84499999997</v>
      </c>
      <c r="G1609" s="4" t="s">
        <v>139</v>
      </c>
    </row>
    <row r="1610" spans="1:7" s="3" customFormat="1" hidden="1" x14ac:dyDescent="0.2">
      <c r="A1610" s="3" t="s">
        <v>88</v>
      </c>
      <c r="B1610" s="4" t="s">
        <v>705</v>
      </c>
      <c r="C1610" s="4" t="s">
        <v>64</v>
      </c>
      <c r="D1610" s="4" t="s">
        <v>59</v>
      </c>
      <c r="E1610" s="4" t="s">
        <v>708</v>
      </c>
      <c r="F1610" s="6">
        <v>2.266</v>
      </c>
      <c r="G1610" s="4" t="s">
        <v>139</v>
      </c>
    </row>
    <row r="1611" spans="1:7" s="3" customFormat="1" hidden="1" x14ac:dyDescent="0.2">
      <c r="A1611" s="3" t="s">
        <v>87</v>
      </c>
      <c r="B1611" s="4" t="s">
        <v>705</v>
      </c>
      <c r="C1611" s="4" t="s">
        <v>64</v>
      </c>
      <c r="D1611" s="4" t="s">
        <v>59</v>
      </c>
      <c r="E1611" s="4" t="s">
        <v>708</v>
      </c>
      <c r="F1611" s="6">
        <v>2.23</v>
      </c>
      <c r="G1611" s="4" t="s">
        <v>139</v>
      </c>
    </row>
    <row r="1612" spans="1:7" s="3" customFormat="1" hidden="1" x14ac:dyDescent="0.2">
      <c r="A1612" s="3" t="s">
        <v>86</v>
      </c>
      <c r="B1612" s="4" t="s">
        <v>705</v>
      </c>
      <c r="C1612" s="4" t="s">
        <v>64</v>
      </c>
      <c r="D1612" s="4" t="s">
        <v>59</v>
      </c>
      <c r="E1612" s="4" t="s">
        <v>708</v>
      </c>
      <c r="F1612" s="6">
        <v>2.3410000000000002</v>
      </c>
      <c r="G1612" s="4" t="s">
        <v>139</v>
      </c>
    </row>
    <row r="1613" spans="1:7" s="3" customFormat="1" hidden="1" x14ac:dyDescent="0.2">
      <c r="A1613" s="3" t="s">
        <v>85</v>
      </c>
      <c r="B1613" s="4" t="s">
        <v>705</v>
      </c>
      <c r="C1613" s="4" t="s">
        <v>64</v>
      </c>
      <c r="D1613" s="4" t="s">
        <v>59</v>
      </c>
      <c r="E1613" s="4" t="s">
        <v>708</v>
      </c>
      <c r="F1613" s="6">
        <v>2.4620000000000002</v>
      </c>
      <c r="G1613" s="4" t="s">
        <v>139</v>
      </c>
    </row>
    <row r="1614" spans="1:7" s="3" customFormat="1" hidden="1" x14ac:dyDescent="0.2">
      <c r="A1614" s="3" t="s">
        <v>84</v>
      </c>
      <c r="B1614" s="4" t="s">
        <v>705</v>
      </c>
      <c r="C1614" s="4" t="s">
        <v>64</v>
      </c>
      <c r="D1614" s="4" t="s">
        <v>59</v>
      </c>
      <c r="E1614" s="4" t="s">
        <v>708</v>
      </c>
      <c r="F1614" s="6">
        <v>2.488</v>
      </c>
      <c r="G1614" s="4" t="s">
        <v>139</v>
      </c>
    </row>
    <row r="1615" spans="1:7" s="3" customFormat="1" hidden="1" x14ac:dyDescent="0.2">
      <c r="A1615" s="3" t="s">
        <v>83</v>
      </c>
      <c r="B1615" s="4" t="s">
        <v>705</v>
      </c>
      <c r="C1615" s="4" t="s">
        <v>64</v>
      </c>
      <c r="D1615" s="4" t="s">
        <v>59</v>
      </c>
      <c r="E1615" s="4" t="s">
        <v>708</v>
      </c>
      <c r="F1615" s="6">
        <v>2.5179999999999998</v>
      </c>
      <c r="G1615" s="4" t="s">
        <v>139</v>
      </c>
    </row>
    <row r="1616" spans="1:7" s="3" customFormat="1" hidden="1" x14ac:dyDescent="0.2">
      <c r="A1616" s="3" t="s">
        <v>82</v>
      </c>
      <c r="B1616" s="4" t="s">
        <v>705</v>
      </c>
      <c r="C1616" s="4" t="s">
        <v>64</v>
      </c>
      <c r="D1616" s="4" t="s">
        <v>59</v>
      </c>
      <c r="E1616" s="4" t="s">
        <v>708</v>
      </c>
      <c r="F1616" s="6">
        <v>2.585</v>
      </c>
      <c r="G1616" s="4" t="s">
        <v>139</v>
      </c>
    </row>
    <row r="1617" spans="1:7" s="3" customFormat="1" hidden="1" x14ac:dyDescent="0.2">
      <c r="A1617" s="3" t="s">
        <v>81</v>
      </c>
      <c r="B1617" s="4" t="s">
        <v>705</v>
      </c>
      <c r="C1617" s="4" t="s">
        <v>64</v>
      </c>
      <c r="D1617" s="4" t="s">
        <v>59</v>
      </c>
      <c r="E1617" s="4" t="s">
        <v>708</v>
      </c>
      <c r="F1617" s="6">
        <v>2.5630000000000002</v>
      </c>
      <c r="G1617" s="4" t="s">
        <v>139</v>
      </c>
    </row>
    <row r="1618" spans="1:7" s="3" customFormat="1" hidden="1" x14ac:dyDescent="0.2">
      <c r="A1618" s="3" t="s">
        <v>80</v>
      </c>
      <c r="B1618" s="4" t="s">
        <v>705</v>
      </c>
      <c r="C1618" s="4" t="s">
        <v>64</v>
      </c>
      <c r="D1618" s="4" t="s">
        <v>59</v>
      </c>
      <c r="E1618" s="4" t="s">
        <v>708</v>
      </c>
      <c r="F1618" s="6">
        <v>2.57</v>
      </c>
      <c r="G1618" s="4" t="s">
        <v>139</v>
      </c>
    </row>
    <row r="1619" spans="1:7" s="3" customFormat="1" hidden="1" x14ac:dyDescent="0.2">
      <c r="A1619" s="3" t="s">
        <v>79</v>
      </c>
      <c r="B1619" s="4" t="s">
        <v>705</v>
      </c>
      <c r="C1619" s="4" t="s">
        <v>64</v>
      </c>
      <c r="D1619" s="4" t="s">
        <v>59</v>
      </c>
      <c r="E1619" s="4" t="s">
        <v>708</v>
      </c>
      <c r="F1619" s="6">
        <v>2.3460000000000001</v>
      </c>
      <c r="G1619" s="4" t="s">
        <v>139</v>
      </c>
    </row>
    <row r="1620" spans="1:7" s="3" customFormat="1" hidden="1" x14ac:dyDescent="0.2">
      <c r="A1620" s="3" t="s">
        <v>78</v>
      </c>
      <c r="B1620" s="4" t="s">
        <v>705</v>
      </c>
      <c r="C1620" s="4" t="s">
        <v>64</v>
      </c>
      <c r="D1620" s="4" t="s">
        <v>59</v>
      </c>
      <c r="E1620" s="4" t="s">
        <v>708</v>
      </c>
      <c r="F1620" s="6">
        <v>2.3940000000000001</v>
      </c>
      <c r="G1620" s="4" t="s">
        <v>139</v>
      </c>
    </row>
    <row r="1621" spans="1:7" s="3" customFormat="1" hidden="1" x14ac:dyDescent="0.2">
      <c r="A1621" s="3" t="s">
        <v>77</v>
      </c>
      <c r="B1621" s="4" t="s">
        <v>705</v>
      </c>
      <c r="C1621" s="4" t="s">
        <v>64</v>
      </c>
      <c r="D1621" s="4" t="s">
        <v>59</v>
      </c>
      <c r="E1621" s="4" t="s">
        <v>708</v>
      </c>
      <c r="F1621" s="6">
        <v>2.4</v>
      </c>
      <c r="G1621" s="4" t="s">
        <v>139</v>
      </c>
    </row>
    <row r="1622" spans="1:7" s="3" customFormat="1" hidden="1" x14ac:dyDescent="0.2">
      <c r="A1622" s="3" t="s">
        <v>76</v>
      </c>
      <c r="B1622" s="4" t="s">
        <v>705</v>
      </c>
      <c r="C1622" s="4" t="s">
        <v>64</v>
      </c>
      <c r="D1622" s="4" t="s">
        <v>59</v>
      </c>
      <c r="E1622" s="4" t="s">
        <v>708</v>
      </c>
      <c r="F1622" s="6">
        <v>2.3860000000000001</v>
      </c>
      <c r="G1622" s="4" t="s">
        <v>139</v>
      </c>
    </row>
    <row r="1623" spans="1:7" s="3" customFormat="1" hidden="1" x14ac:dyDescent="0.2">
      <c r="A1623" s="3" t="s">
        <v>75</v>
      </c>
      <c r="B1623" s="4" t="s">
        <v>705</v>
      </c>
      <c r="C1623" s="4" t="s">
        <v>64</v>
      </c>
      <c r="D1623" s="4" t="s">
        <v>59</v>
      </c>
      <c r="E1623" s="4" t="s">
        <v>708</v>
      </c>
      <c r="F1623" s="6">
        <v>2.3069999999999999</v>
      </c>
      <c r="G1623" s="4" t="s">
        <v>139</v>
      </c>
    </row>
    <row r="1624" spans="1:7" s="3" customFormat="1" hidden="1" x14ac:dyDescent="0.2">
      <c r="A1624" s="3" t="s">
        <v>74</v>
      </c>
      <c r="B1624" s="4" t="s">
        <v>705</v>
      </c>
      <c r="C1624" s="4" t="s">
        <v>64</v>
      </c>
      <c r="D1624" s="4" t="s">
        <v>59</v>
      </c>
      <c r="E1624" s="4" t="s">
        <v>708</v>
      </c>
      <c r="F1624" s="6">
        <v>2.2850000000000001</v>
      </c>
      <c r="G1624" s="4" t="s">
        <v>139</v>
      </c>
    </row>
    <row r="1625" spans="1:7" s="3" customFormat="1" hidden="1" x14ac:dyDescent="0.2">
      <c r="A1625" s="3" t="s">
        <v>73</v>
      </c>
      <c r="B1625" s="4" t="s">
        <v>705</v>
      </c>
      <c r="C1625" s="4" t="s">
        <v>64</v>
      </c>
      <c r="D1625" s="4" t="s">
        <v>59</v>
      </c>
      <c r="E1625" s="4" t="s">
        <v>708</v>
      </c>
      <c r="F1625" s="6">
        <v>2.4089999999999998</v>
      </c>
      <c r="G1625" s="4" t="s">
        <v>139</v>
      </c>
    </row>
    <row r="1626" spans="1:7" s="3" customFormat="1" hidden="1" x14ac:dyDescent="0.2">
      <c r="A1626" s="3" t="s">
        <v>72</v>
      </c>
      <c r="B1626" s="4" t="s">
        <v>705</v>
      </c>
      <c r="C1626" s="4" t="s">
        <v>64</v>
      </c>
      <c r="D1626" s="4" t="s">
        <v>59</v>
      </c>
      <c r="E1626" s="4" t="s">
        <v>708</v>
      </c>
      <c r="F1626" s="6">
        <v>2.4249999999999998</v>
      </c>
      <c r="G1626" s="4" t="s">
        <v>139</v>
      </c>
    </row>
    <row r="1627" spans="1:7" s="3" customFormat="1" hidden="1" x14ac:dyDescent="0.2">
      <c r="A1627" s="3" t="s">
        <v>71</v>
      </c>
      <c r="B1627" s="4" t="s">
        <v>705</v>
      </c>
      <c r="C1627" s="4" t="s">
        <v>64</v>
      </c>
      <c r="D1627" s="4" t="s">
        <v>59</v>
      </c>
      <c r="E1627" s="4" t="s">
        <v>708</v>
      </c>
      <c r="F1627" s="6">
        <v>2.4580000000000002</v>
      </c>
      <c r="G1627" s="4" t="s">
        <v>139</v>
      </c>
    </row>
    <row r="1628" spans="1:7" s="3" customFormat="1" hidden="1" x14ac:dyDescent="0.2">
      <c r="A1628" s="3" t="s">
        <v>70</v>
      </c>
      <c r="B1628" s="4" t="s">
        <v>705</v>
      </c>
      <c r="C1628" s="4" t="s">
        <v>64</v>
      </c>
      <c r="D1628" s="4" t="s">
        <v>59</v>
      </c>
      <c r="E1628" s="4" t="s">
        <v>708</v>
      </c>
      <c r="F1628" s="6">
        <v>2.4550000000000001</v>
      </c>
      <c r="G1628" s="4" t="s">
        <v>139</v>
      </c>
    </row>
    <row r="1629" spans="1:7" s="3" customFormat="1" hidden="1" x14ac:dyDescent="0.2">
      <c r="A1629" s="3" t="s">
        <v>702</v>
      </c>
      <c r="B1629" s="4" t="s">
        <v>705</v>
      </c>
      <c r="C1629" s="4" t="s">
        <v>64</v>
      </c>
      <c r="D1629" s="4" t="s">
        <v>59</v>
      </c>
      <c r="E1629" s="4" t="s">
        <v>708</v>
      </c>
      <c r="F1629" s="6">
        <v>2.379</v>
      </c>
      <c r="G1629" s="4" t="s">
        <v>139</v>
      </c>
    </row>
    <row r="1630" spans="1:7" s="3" customFormat="1" hidden="1" x14ac:dyDescent="0.2">
      <c r="A1630" s="3" t="s">
        <v>731</v>
      </c>
      <c r="B1630" s="4" t="s">
        <v>705</v>
      </c>
      <c r="C1630" s="4" t="s">
        <v>64</v>
      </c>
      <c r="D1630" s="4" t="s">
        <v>59</v>
      </c>
      <c r="E1630" s="4" t="s">
        <v>708</v>
      </c>
      <c r="F1630" s="6">
        <v>2.1040000000000001</v>
      </c>
      <c r="G1630" s="4" t="s">
        <v>139</v>
      </c>
    </row>
    <row r="1631" spans="1:7" s="3" customFormat="1" hidden="1" x14ac:dyDescent="0.2">
      <c r="A1631" s="3" t="s">
        <v>739</v>
      </c>
      <c r="B1631" s="4" t="s">
        <v>705</v>
      </c>
      <c r="C1631" s="4" t="s">
        <v>64</v>
      </c>
      <c r="D1631" s="4" t="s">
        <v>59</v>
      </c>
      <c r="E1631" s="4" t="s">
        <v>708</v>
      </c>
      <c r="F1631" s="6">
        <v>2.21</v>
      </c>
      <c r="G1631" s="4" t="s">
        <v>139</v>
      </c>
    </row>
    <row r="1632" spans="1:7" s="3" customFormat="1" hidden="1" x14ac:dyDescent="0.2">
      <c r="A1632" s="3" t="s">
        <v>750</v>
      </c>
      <c r="B1632" s="4" t="s">
        <v>705</v>
      </c>
      <c r="C1632" s="4" t="s">
        <v>64</v>
      </c>
      <c r="D1632" s="4" t="s">
        <v>59</v>
      </c>
      <c r="E1632" s="4" t="s">
        <v>708</v>
      </c>
      <c r="F1632" s="6">
        <v>2.3220000000000001</v>
      </c>
      <c r="G1632" s="4" t="s">
        <v>139</v>
      </c>
    </row>
    <row r="1633" spans="1:7" s="3" customFormat="1" hidden="1" x14ac:dyDescent="0.2">
      <c r="A1633" s="3" t="s">
        <v>754</v>
      </c>
      <c r="B1633" s="4" t="s">
        <v>705</v>
      </c>
      <c r="C1633" s="4" t="s">
        <v>64</v>
      </c>
      <c r="D1633" s="4" t="s">
        <v>59</v>
      </c>
      <c r="E1633" s="4" t="s">
        <v>708</v>
      </c>
      <c r="F1633" s="6">
        <v>2.0960000000000001</v>
      </c>
      <c r="G1633" s="4" t="s">
        <v>139</v>
      </c>
    </row>
    <row r="1634" spans="1:7" s="3" customFormat="1" hidden="1" x14ac:dyDescent="0.2">
      <c r="A1634" s="3" t="s">
        <v>88</v>
      </c>
      <c r="B1634" s="4" t="s">
        <v>705</v>
      </c>
      <c r="C1634" s="4" t="s">
        <v>62</v>
      </c>
      <c r="D1634" s="4" t="s">
        <v>59</v>
      </c>
      <c r="E1634" s="4" t="s">
        <v>706</v>
      </c>
      <c r="F1634" s="6">
        <v>32972</v>
      </c>
      <c r="G1634" s="4" t="s">
        <v>707</v>
      </c>
    </row>
    <row r="1635" spans="1:7" s="3" customFormat="1" hidden="1" x14ac:dyDescent="0.2">
      <c r="A1635" s="3" t="s">
        <v>87</v>
      </c>
      <c r="B1635" s="4" t="s">
        <v>705</v>
      </c>
      <c r="C1635" s="4" t="s">
        <v>62</v>
      </c>
      <c r="D1635" s="4" t="s">
        <v>59</v>
      </c>
      <c r="E1635" s="4" t="s">
        <v>706</v>
      </c>
      <c r="F1635" s="6">
        <v>31235</v>
      </c>
      <c r="G1635" s="4" t="s">
        <v>707</v>
      </c>
    </row>
    <row r="1636" spans="1:7" s="3" customFormat="1" hidden="1" x14ac:dyDescent="0.2">
      <c r="A1636" s="3" t="s">
        <v>86</v>
      </c>
      <c r="B1636" s="4" t="s">
        <v>705</v>
      </c>
      <c r="C1636" s="4" t="s">
        <v>62</v>
      </c>
      <c r="D1636" s="4" t="s">
        <v>59</v>
      </c>
      <c r="E1636" s="4" t="s">
        <v>706</v>
      </c>
      <c r="F1636" s="6">
        <v>36382</v>
      </c>
      <c r="G1636" s="4" t="s">
        <v>707</v>
      </c>
    </row>
    <row r="1637" spans="1:7" s="3" customFormat="1" hidden="1" x14ac:dyDescent="0.2">
      <c r="A1637" s="3" t="s">
        <v>85</v>
      </c>
      <c r="B1637" s="4" t="s">
        <v>705</v>
      </c>
      <c r="C1637" s="4" t="s">
        <v>62</v>
      </c>
      <c r="D1637" s="4" t="s">
        <v>59</v>
      </c>
      <c r="E1637" s="4" t="s">
        <v>706</v>
      </c>
      <c r="F1637" s="6">
        <v>41114</v>
      </c>
      <c r="G1637" s="4" t="s">
        <v>707</v>
      </c>
    </row>
    <row r="1638" spans="1:7" s="3" customFormat="1" hidden="1" x14ac:dyDescent="0.2">
      <c r="A1638" s="3" t="s">
        <v>84</v>
      </c>
      <c r="B1638" s="4" t="s">
        <v>705</v>
      </c>
      <c r="C1638" s="4" t="s">
        <v>62</v>
      </c>
      <c r="D1638" s="4" t="s">
        <v>59</v>
      </c>
      <c r="E1638" s="4" t="s">
        <v>706</v>
      </c>
      <c r="F1638" s="6">
        <v>48703.680999999997</v>
      </c>
      <c r="G1638" s="4" t="s">
        <v>139</v>
      </c>
    </row>
    <row r="1639" spans="1:7" s="3" customFormat="1" hidden="1" x14ac:dyDescent="0.2">
      <c r="A1639" s="3" t="s">
        <v>83</v>
      </c>
      <c r="B1639" s="4" t="s">
        <v>705</v>
      </c>
      <c r="C1639" s="4" t="s">
        <v>62</v>
      </c>
      <c r="D1639" s="4" t="s">
        <v>59</v>
      </c>
      <c r="E1639" s="4" t="s">
        <v>706</v>
      </c>
      <c r="F1639" s="6">
        <v>42450.415999999997</v>
      </c>
      <c r="G1639" s="4" t="s">
        <v>139</v>
      </c>
    </row>
    <row r="1640" spans="1:7" s="3" customFormat="1" hidden="1" x14ac:dyDescent="0.2">
      <c r="A1640" s="3" t="s">
        <v>82</v>
      </c>
      <c r="B1640" s="4" t="s">
        <v>705</v>
      </c>
      <c r="C1640" s="4" t="s">
        <v>62</v>
      </c>
      <c r="D1640" s="4" t="s">
        <v>59</v>
      </c>
      <c r="E1640" s="4" t="s">
        <v>706</v>
      </c>
      <c r="F1640" s="6">
        <v>43503.798000000003</v>
      </c>
      <c r="G1640" s="4" t="s">
        <v>139</v>
      </c>
    </row>
    <row r="1641" spans="1:7" s="3" customFormat="1" hidden="1" x14ac:dyDescent="0.2">
      <c r="A1641" s="3" t="s">
        <v>81</v>
      </c>
      <c r="B1641" s="4" t="s">
        <v>705</v>
      </c>
      <c r="C1641" s="4" t="s">
        <v>62</v>
      </c>
      <c r="D1641" s="4" t="s">
        <v>59</v>
      </c>
      <c r="E1641" s="4" t="s">
        <v>706</v>
      </c>
      <c r="F1641" s="6">
        <v>48266.171000000002</v>
      </c>
      <c r="G1641" s="4" t="s">
        <v>139</v>
      </c>
    </row>
    <row r="1642" spans="1:7" s="3" customFormat="1" hidden="1" x14ac:dyDescent="0.2">
      <c r="A1642" s="3" t="s">
        <v>80</v>
      </c>
      <c r="B1642" s="4" t="s">
        <v>705</v>
      </c>
      <c r="C1642" s="4" t="s">
        <v>62</v>
      </c>
      <c r="D1642" s="4" t="s">
        <v>59</v>
      </c>
      <c r="E1642" s="4" t="s">
        <v>706</v>
      </c>
      <c r="F1642" s="6">
        <v>50253.885000000002</v>
      </c>
      <c r="G1642" s="4" t="s">
        <v>139</v>
      </c>
    </row>
    <row r="1643" spans="1:7" s="3" customFormat="1" hidden="1" x14ac:dyDescent="0.2">
      <c r="A1643" s="3" t="s">
        <v>79</v>
      </c>
      <c r="B1643" s="4" t="s">
        <v>705</v>
      </c>
      <c r="C1643" s="4" t="s">
        <v>62</v>
      </c>
      <c r="D1643" s="4" t="s">
        <v>59</v>
      </c>
      <c r="E1643" s="4" t="s">
        <v>706</v>
      </c>
      <c r="F1643" s="6">
        <v>43479.106</v>
      </c>
      <c r="G1643" s="4" t="s">
        <v>139</v>
      </c>
    </row>
    <row r="1644" spans="1:7" s="3" customFormat="1" hidden="1" x14ac:dyDescent="0.2">
      <c r="A1644" s="3" t="s">
        <v>78</v>
      </c>
      <c r="B1644" s="4" t="s">
        <v>705</v>
      </c>
      <c r="C1644" s="4" t="s">
        <v>62</v>
      </c>
      <c r="D1644" s="4" t="s">
        <v>59</v>
      </c>
      <c r="E1644" s="4" t="s">
        <v>706</v>
      </c>
      <c r="F1644" s="6">
        <v>48286.548999999999</v>
      </c>
      <c r="G1644" s="4" t="s">
        <v>139</v>
      </c>
    </row>
    <row r="1645" spans="1:7" s="3" customFormat="1" hidden="1" x14ac:dyDescent="0.2">
      <c r="A1645" s="3" t="s">
        <v>77</v>
      </c>
      <c r="B1645" s="4" t="s">
        <v>705</v>
      </c>
      <c r="C1645" s="4" t="s">
        <v>62</v>
      </c>
      <c r="D1645" s="4" t="s">
        <v>59</v>
      </c>
      <c r="E1645" s="4" t="s">
        <v>706</v>
      </c>
      <c r="F1645" s="6">
        <v>49659.506999999998</v>
      </c>
      <c r="G1645" s="4" t="s">
        <v>139</v>
      </c>
    </row>
    <row r="1646" spans="1:7" s="3" customFormat="1" hidden="1" x14ac:dyDescent="0.2">
      <c r="A1646" s="3" t="s">
        <v>76</v>
      </c>
      <c r="B1646" s="4" t="s">
        <v>705</v>
      </c>
      <c r="C1646" s="4" t="s">
        <v>62</v>
      </c>
      <c r="D1646" s="4" t="s">
        <v>59</v>
      </c>
      <c r="E1646" s="4" t="s">
        <v>706</v>
      </c>
      <c r="F1646" s="6">
        <v>46565.036</v>
      </c>
      <c r="G1646" s="4" t="s">
        <v>139</v>
      </c>
    </row>
    <row r="1647" spans="1:7" s="3" customFormat="1" hidden="1" x14ac:dyDescent="0.2">
      <c r="A1647" s="3" t="s">
        <v>75</v>
      </c>
      <c r="B1647" s="4" t="s">
        <v>705</v>
      </c>
      <c r="C1647" s="4" t="s">
        <v>62</v>
      </c>
      <c r="D1647" s="4" t="s">
        <v>59</v>
      </c>
      <c r="E1647" s="4" t="s">
        <v>706</v>
      </c>
      <c r="F1647" s="6">
        <v>51631.224000000002</v>
      </c>
      <c r="G1647" s="4" t="s">
        <v>139</v>
      </c>
    </row>
    <row r="1648" spans="1:7" s="3" customFormat="1" hidden="1" x14ac:dyDescent="0.2">
      <c r="A1648" s="3" t="s">
        <v>74</v>
      </c>
      <c r="B1648" s="4" t="s">
        <v>705</v>
      </c>
      <c r="C1648" s="4" t="s">
        <v>62</v>
      </c>
      <c r="D1648" s="4" t="s">
        <v>59</v>
      </c>
      <c r="E1648" s="4" t="s">
        <v>706</v>
      </c>
      <c r="F1648" s="6">
        <v>52853.277000000002</v>
      </c>
      <c r="G1648" s="4" t="s">
        <v>139</v>
      </c>
    </row>
    <row r="1649" spans="1:7" s="3" customFormat="1" hidden="1" x14ac:dyDescent="0.2">
      <c r="A1649" s="3" t="s">
        <v>73</v>
      </c>
      <c r="B1649" s="4" t="s">
        <v>705</v>
      </c>
      <c r="C1649" s="4" t="s">
        <v>62</v>
      </c>
      <c r="D1649" s="4" t="s">
        <v>59</v>
      </c>
      <c r="E1649" s="4" t="s">
        <v>706</v>
      </c>
      <c r="F1649" s="6">
        <v>52844.006000000001</v>
      </c>
      <c r="G1649" s="4" t="s">
        <v>139</v>
      </c>
    </row>
    <row r="1650" spans="1:7" s="3" customFormat="1" hidden="1" x14ac:dyDescent="0.2">
      <c r="A1650" s="3" t="s">
        <v>72</v>
      </c>
      <c r="B1650" s="4" t="s">
        <v>705</v>
      </c>
      <c r="C1650" s="4" t="s">
        <v>62</v>
      </c>
      <c r="D1650" s="4" t="s">
        <v>59</v>
      </c>
      <c r="E1650" s="4" t="s">
        <v>706</v>
      </c>
      <c r="F1650" s="6">
        <v>55539.411999999997</v>
      </c>
      <c r="G1650" s="4" t="s">
        <v>139</v>
      </c>
    </row>
    <row r="1651" spans="1:7" s="3" customFormat="1" hidden="1" x14ac:dyDescent="0.2">
      <c r="A1651" s="3" t="s">
        <v>71</v>
      </c>
      <c r="B1651" s="4" t="s">
        <v>705</v>
      </c>
      <c r="C1651" s="4" t="s">
        <v>62</v>
      </c>
      <c r="D1651" s="4" t="s">
        <v>59</v>
      </c>
      <c r="E1651" s="4" t="s">
        <v>706</v>
      </c>
      <c r="F1651" s="6">
        <v>59872.447999999997</v>
      </c>
      <c r="G1651" s="4" t="s">
        <v>139</v>
      </c>
    </row>
    <row r="1652" spans="1:7" s="3" customFormat="1" hidden="1" x14ac:dyDescent="0.2">
      <c r="A1652" s="3" t="s">
        <v>70</v>
      </c>
      <c r="B1652" s="4" t="s">
        <v>705</v>
      </c>
      <c r="C1652" s="4" t="s">
        <v>62</v>
      </c>
      <c r="D1652" s="4" t="s">
        <v>59</v>
      </c>
      <c r="E1652" s="4" t="s">
        <v>706</v>
      </c>
      <c r="F1652" s="6">
        <v>66559.285000000003</v>
      </c>
      <c r="G1652" s="4" t="s">
        <v>139</v>
      </c>
    </row>
    <row r="1653" spans="1:7" s="3" customFormat="1" hidden="1" x14ac:dyDescent="0.2">
      <c r="A1653" s="3" t="s">
        <v>702</v>
      </c>
      <c r="B1653" s="4" t="s">
        <v>705</v>
      </c>
      <c r="C1653" s="4" t="s">
        <v>62</v>
      </c>
      <c r="D1653" s="4" t="s">
        <v>59</v>
      </c>
      <c r="E1653" s="4" t="s">
        <v>706</v>
      </c>
      <c r="F1653" s="6">
        <v>73338.909</v>
      </c>
      <c r="G1653" s="4" t="s">
        <v>139</v>
      </c>
    </row>
    <row r="1654" spans="1:7" s="3" customFormat="1" hidden="1" x14ac:dyDescent="0.2">
      <c r="A1654" s="3" t="s">
        <v>731</v>
      </c>
      <c r="B1654" s="4" t="s">
        <v>705</v>
      </c>
      <c r="C1654" s="4" t="s">
        <v>62</v>
      </c>
      <c r="D1654" s="4" t="s">
        <v>59</v>
      </c>
      <c r="E1654" s="4" t="s">
        <v>706</v>
      </c>
      <c r="F1654" s="6">
        <v>68683.61</v>
      </c>
      <c r="G1654" s="4" t="s">
        <v>139</v>
      </c>
    </row>
    <row r="1655" spans="1:7" s="3" customFormat="1" hidden="1" x14ac:dyDescent="0.2">
      <c r="A1655" s="3" t="s">
        <v>739</v>
      </c>
      <c r="B1655" s="4" t="s">
        <v>705</v>
      </c>
      <c r="C1655" s="4" t="s">
        <v>62</v>
      </c>
      <c r="D1655" s="4" t="s">
        <v>59</v>
      </c>
      <c r="E1655" s="4" t="s">
        <v>706</v>
      </c>
      <c r="F1655" s="6">
        <v>72300.012000000002</v>
      </c>
      <c r="G1655" s="4" t="s">
        <v>139</v>
      </c>
    </row>
    <row r="1656" spans="1:7" s="3" customFormat="1" hidden="1" x14ac:dyDescent="0.2">
      <c r="A1656" s="3" t="s">
        <v>750</v>
      </c>
      <c r="B1656" s="4" t="s">
        <v>705</v>
      </c>
      <c r="C1656" s="4" t="s">
        <v>62</v>
      </c>
      <c r="D1656" s="4" t="s">
        <v>59</v>
      </c>
      <c r="E1656" s="4" t="s">
        <v>706</v>
      </c>
      <c r="F1656" s="6">
        <v>85479.267999999996</v>
      </c>
      <c r="G1656" s="4" t="s">
        <v>139</v>
      </c>
    </row>
    <row r="1657" spans="1:7" s="3" customFormat="1" hidden="1" x14ac:dyDescent="0.2">
      <c r="A1657" s="3" t="s">
        <v>754</v>
      </c>
      <c r="B1657" s="4" t="s">
        <v>705</v>
      </c>
      <c r="C1657" s="4" t="s">
        <v>62</v>
      </c>
      <c r="D1657" s="4" t="s">
        <v>59</v>
      </c>
      <c r="E1657" s="4" t="s">
        <v>706</v>
      </c>
      <c r="F1657" s="6">
        <v>79640.914000000004</v>
      </c>
      <c r="G1657" s="4" t="s">
        <v>139</v>
      </c>
    </row>
    <row r="1658" spans="1:7" s="3" customFormat="1" hidden="1" x14ac:dyDescent="0.2">
      <c r="A1658" s="3" t="s">
        <v>88</v>
      </c>
      <c r="B1658" s="4" t="s">
        <v>705</v>
      </c>
      <c r="C1658" s="4" t="s">
        <v>62</v>
      </c>
      <c r="D1658" s="4" t="s">
        <v>59</v>
      </c>
      <c r="E1658" s="4" t="s">
        <v>708</v>
      </c>
      <c r="F1658" s="6">
        <v>7.6999999999999999E-2</v>
      </c>
      <c r="G1658" s="4" t="s">
        <v>707</v>
      </c>
    </row>
    <row r="1659" spans="1:7" s="3" customFormat="1" hidden="1" x14ac:dyDescent="0.2">
      <c r="A1659" s="3" t="s">
        <v>87</v>
      </c>
      <c r="B1659" s="4" t="s">
        <v>705</v>
      </c>
      <c r="C1659" s="4" t="s">
        <v>62</v>
      </c>
      <c r="D1659" s="4" t="s">
        <v>59</v>
      </c>
      <c r="E1659" s="4" t="s">
        <v>708</v>
      </c>
      <c r="F1659" s="6">
        <v>7.2999999999999995E-2</v>
      </c>
      <c r="G1659" s="4" t="s">
        <v>707</v>
      </c>
    </row>
    <row r="1660" spans="1:7" s="3" customFormat="1" hidden="1" x14ac:dyDescent="0.2">
      <c r="A1660" s="3" t="s">
        <v>86</v>
      </c>
      <c r="B1660" s="4" t="s">
        <v>705</v>
      </c>
      <c r="C1660" s="4" t="s">
        <v>62</v>
      </c>
      <c r="D1660" s="4" t="s">
        <v>59</v>
      </c>
      <c r="E1660" s="4" t="s">
        <v>708</v>
      </c>
      <c r="F1660" s="6">
        <v>8.5000000000000006E-2</v>
      </c>
      <c r="G1660" s="4" t="s">
        <v>707</v>
      </c>
    </row>
    <row r="1661" spans="1:7" s="3" customFormat="1" hidden="1" x14ac:dyDescent="0.2">
      <c r="A1661" s="3" t="s">
        <v>85</v>
      </c>
      <c r="B1661" s="4" t="s">
        <v>705</v>
      </c>
      <c r="C1661" s="4" t="s">
        <v>62</v>
      </c>
      <c r="D1661" s="4" t="s">
        <v>59</v>
      </c>
      <c r="E1661" s="4" t="s">
        <v>708</v>
      </c>
      <c r="F1661" s="6">
        <v>9.5000000000000001E-2</v>
      </c>
      <c r="G1661" s="4" t="s">
        <v>707</v>
      </c>
    </row>
    <row r="1662" spans="1:7" s="3" customFormat="1" hidden="1" x14ac:dyDescent="0.2">
      <c r="A1662" s="3" t="s">
        <v>84</v>
      </c>
      <c r="B1662" s="4" t="s">
        <v>705</v>
      </c>
      <c r="C1662" s="4" t="s">
        <v>62</v>
      </c>
      <c r="D1662" s="4" t="s">
        <v>59</v>
      </c>
      <c r="E1662" s="4" t="s">
        <v>708</v>
      </c>
      <c r="F1662" s="6">
        <v>0.112</v>
      </c>
      <c r="G1662" s="4" t="s">
        <v>139</v>
      </c>
    </row>
    <row r="1663" spans="1:7" s="3" customFormat="1" hidden="1" x14ac:dyDescent="0.2">
      <c r="A1663" s="3" t="s">
        <v>83</v>
      </c>
      <c r="B1663" s="4" t="s">
        <v>705</v>
      </c>
      <c r="C1663" s="4" t="s">
        <v>62</v>
      </c>
      <c r="D1663" s="4" t="s">
        <v>59</v>
      </c>
      <c r="E1663" s="4" t="s">
        <v>708</v>
      </c>
      <c r="F1663" s="6">
        <v>9.8000000000000004E-2</v>
      </c>
      <c r="G1663" s="4" t="s">
        <v>139</v>
      </c>
    </row>
    <row r="1664" spans="1:7" s="3" customFormat="1" hidden="1" x14ac:dyDescent="0.2">
      <c r="A1664" s="3" t="s">
        <v>82</v>
      </c>
      <c r="B1664" s="4" t="s">
        <v>705</v>
      </c>
      <c r="C1664" s="4" t="s">
        <v>62</v>
      </c>
      <c r="D1664" s="4" t="s">
        <v>59</v>
      </c>
      <c r="E1664" s="4" t="s">
        <v>708</v>
      </c>
      <c r="F1664" s="6">
        <v>0.1</v>
      </c>
      <c r="G1664" s="4" t="s">
        <v>139</v>
      </c>
    </row>
    <row r="1665" spans="1:7" s="3" customFormat="1" hidden="1" x14ac:dyDescent="0.2">
      <c r="A1665" s="3" t="s">
        <v>81</v>
      </c>
      <c r="B1665" s="4" t="s">
        <v>705</v>
      </c>
      <c r="C1665" s="4" t="s">
        <v>62</v>
      </c>
      <c r="D1665" s="4" t="s">
        <v>59</v>
      </c>
      <c r="E1665" s="4" t="s">
        <v>708</v>
      </c>
      <c r="F1665" s="6">
        <v>0.11</v>
      </c>
      <c r="G1665" s="4" t="s">
        <v>139</v>
      </c>
    </row>
    <row r="1666" spans="1:7" s="3" customFormat="1" hidden="1" x14ac:dyDescent="0.2">
      <c r="A1666" s="3" t="s">
        <v>80</v>
      </c>
      <c r="B1666" s="4" t="s">
        <v>705</v>
      </c>
      <c r="C1666" s="4" t="s">
        <v>62</v>
      </c>
      <c r="D1666" s="4" t="s">
        <v>59</v>
      </c>
      <c r="E1666" s="4" t="s">
        <v>708</v>
      </c>
      <c r="F1666" s="6">
        <v>0.114</v>
      </c>
      <c r="G1666" s="4" t="s">
        <v>139</v>
      </c>
    </row>
    <row r="1667" spans="1:7" s="3" customFormat="1" hidden="1" x14ac:dyDescent="0.2">
      <c r="A1667" s="3" t="s">
        <v>79</v>
      </c>
      <c r="B1667" s="4" t="s">
        <v>705</v>
      </c>
      <c r="C1667" s="4" t="s">
        <v>62</v>
      </c>
      <c r="D1667" s="4" t="s">
        <v>59</v>
      </c>
      <c r="E1667" s="4" t="s">
        <v>708</v>
      </c>
      <c r="F1667" s="6">
        <v>9.9000000000000005E-2</v>
      </c>
      <c r="G1667" s="4" t="s">
        <v>139</v>
      </c>
    </row>
    <row r="1668" spans="1:7" s="3" customFormat="1" hidden="1" x14ac:dyDescent="0.2">
      <c r="A1668" s="3" t="s">
        <v>78</v>
      </c>
      <c r="B1668" s="4" t="s">
        <v>705</v>
      </c>
      <c r="C1668" s="4" t="s">
        <v>62</v>
      </c>
      <c r="D1668" s="4" t="s">
        <v>59</v>
      </c>
      <c r="E1668" s="4" t="s">
        <v>708</v>
      </c>
      <c r="F1668" s="6">
        <v>0.109</v>
      </c>
      <c r="G1668" s="4" t="s">
        <v>139</v>
      </c>
    </row>
    <row r="1669" spans="1:7" s="3" customFormat="1" hidden="1" x14ac:dyDescent="0.2">
      <c r="A1669" s="3" t="s">
        <v>77</v>
      </c>
      <c r="B1669" s="4" t="s">
        <v>705</v>
      </c>
      <c r="C1669" s="4" t="s">
        <v>62</v>
      </c>
      <c r="D1669" s="4" t="s">
        <v>59</v>
      </c>
      <c r="E1669" s="4" t="s">
        <v>708</v>
      </c>
      <c r="F1669" s="6">
        <v>0.113</v>
      </c>
      <c r="G1669" s="4" t="s">
        <v>139</v>
      </c>
    </row>
    <row r="1670" spans="1:7" s="3" customFormat="1" hidden="1" x14ac:dyDescent="0.2">
      <c r="A1670" s="3" t="s">
        <v>76</v>
      </c>
      <c r="B1670" s="4" t="s">
        <v>705</v>
      </c>
      <c r="C1670" s="4" t="s">
        <v>62</v>
      </c>
      <c r="D1670" s="4" t="s">
        <v>59</v>
      </c>
      <c r="E1670" s="4" t="s">
        <v>708</v>
      </c>
      <c r="F1670" s="6">
        <v>0.106</v>
      </c>
      <c r="G1670" s="4" t="s">
        <v>139</v>
      </c>
    </row>
    <row r="1671" spans="1:7" s="3" customFormat="1" hidden="1" x14ac:dyDescent="0.2">
      <c r="A1671" s="3" t="s">
        <v>75</v>
      </c>
      <c r="B1671" s="4" t="s">
        <v>705</v>
      </c>
      <c r="C1671" s="4" t="s">
        <v>62</v>
      </c>
      <c r="D1671" s="4" t="s">
        <v>59</v>
      </c>
      <c r="E1671" s="4" t="s">
        <v>708</v>
      </c>
      <c r="F1671" s="6">
        <v>0.11700000000000001</v>
      </c>
      <c r="G1671" s="4" t="s">
        <v>139</v>
      </c>
    </row>
    <row r="1672" spans="1:7" s="3" customFormat="1" hidden="1" x14ac:dyDescent="0.2">
      <c r="A1672" s="3" t="s">
        <v>74</v>
      </c>
      <c r="B1672" s="4" t="s">
        <v>705</v>
      </c>
      <c r="C1672" s="4" t="s">
        <v>62</v>
      </c>
      <c r="D1672" s="4" t="s">
        <v>59</v>
      </c>
      <c r="E1672" s="4" t="s">
        <v>708</v>
      </c>
      <c r="F1672" s="6">
        <v>0.11899999999999999</v>
      </c>
      <c r="G1672" s="4" t="s">
        <v>139</v>
      </c>
    </row>
    <row r="1673" spans="1:7" s="3" customFormat="1" hidden="1" x14ac:dyDescent="0.2">
      <c r="A1673" s="3" t="s">
        <v>73</v>
      </c>
      <c r="B1673" s="4" t="s">
        <v>705</v>
      </c>
      <c r="C1673" s="4" t="s">
        <v>62</v>
      </c>
      <c r="D1673" s="4" t="s">
        <v>59</v>
      </c>
      <c r="E1673" s="4" t="s">
        <v>708</v>
      </c>
      <c r="F1673" s="6">
        <v>0.11899999999999999</v>
      </c>
      <c r="G1673" s="4" t="s">
        <v>139</v>
      </c>
    </row>
    <row r="1674" spans="1:7" s="3" customFormat="1" hidden="1" x14ac:dyDescent="0.2">
      <c r="A1674" s="3" t="s">
        <v>72</v>
      </c>
      <c r="B1674" s="4" t="s">
        <v>705</v>
      </c>
      <c r="C1674" s="4" t="s">
        <v>62</v>
      </c>
      <c r="D1674" s="4" t="s">
        <v>59</v>
      </c>
      <c r="E1674" s="4" t="s">
        <v>708</v>
      </c>
      <c r="F1674" s="6">
        <v>0.125</v>
      </c>
      <c r="G1674" s="4" t="s">
        <v>139</v>
      </c>
    </row>
    <row r="1675" spans="1:7" s="3" customFormat="1" hidden="1" x14ac:dyDescent="0.2">
      <c r="A1675" s="3" t="s">
        <v>71</v>
      </c>
      <c r="B1675" s="4" t="s">
        <v>705</v>
      </c>
      <c r="C1675" s="4" t="s">
        <v>62</v>
      </c>
      <c r="D1675" s="4" t="s">
        <v>59</v>
      </c>
      <c r="E1675" s="4" t="s">
        <v>708</v>
      </c>
      <c r="F1675" s="6">
        <v>0.13400000000000001</v>
      </c>
      <c r="G1675" s="4" t="s">
        <v>139</v>
      </c>
    </row>
    <row r="1676" spans="1:7" s="3" customFormat="1" hidden="1" x14ac:dyDescent="0.2">
      <c r="A1676" s="3" t="s">
        <v>70</v>
      </c>
      <c r="B1676" s="4" t="s">
        <v>705</v>
      </c>
      <c r="C1676" s="4" t="s">
        <v>62</v>
      </c>
      <c r="D1676" s="4" t="s">
        <v>59</v>
      </c>
      <c r="E1676" s="4" t="s">
        <v>708</v>
      </c>
      <c r="F1676" s="6">
        <v>0.14899999999999999</v>
      </c>
      <c r="G1676" s="4" t="s">
        <v>139</v>
      </c>
    </row>
    <row r="1677" spans="1:7" s="3" customFormat="1" hidden="1" x14ac:dyDescent="0.2">
      <c r="A1677" s="3" t="s">
        <v>702</v>
      </c>
      <c r="B1677" s="4" t="s">
        <v>705</v>
      </c>
      <c r="C1677" s="4" t="s">
        <v>62</v>
      </c>
      <c r="D1677" s="4" t="s">
        <v>59</v>
      </c>
      <c r="E1677" s="4" t="s">
        <v>708</v>
      </c>
      <c r="F1677" s="6">
        <v>0.16400000000000001</v>
      </c>
      <c r="G1677" s="4" t="s">
        <v>139</v>
      </c>
    </row>
    <row r="1678" spans="1:7" s="3" customFormat="1" hidden="1" x14ac:dyDescent="0.2">
      <c r="A1678" s="3" t="s">
        <v>731</v>
      </c>
      <c r="B1678" s="4" t="s">
        <v>705</v>
      </c>
      <c r="C1678" s="4" t="s">
        <v>62</v>
      </c>
      <c r="D1678" s="4" t="s">
        <v>59</v>
      </c>
      <c r="E1678" s="4" t="s">
        <v>708</v>
      </c>
      <c r="F1678" s="6">
        <v>0.154</v>
      </c>
      <c r="G1678" s="4" t="s">
        <v>139</v>
      </c>
    </row>
    <row r="1679" spans="1:7" s="3" customFormat="1" hidden="1" x14ac:dyDescent="0.2">
      <c r="A1679" s="3" t="s">
        <v>739</v>
      </c>
      <c r="B1679" s="4" t="s">
        <v>705</v>
      </c>
      <c r="C1679" s="4" t="s">
        <v>62</v>
      </c>
      <c r="D1679" s="4" t="s">
        <v>59</v>
      </c>
      <c r="E1679" s="4" t="s">
        <v>708</v>
      </c>
      <c r="F1679" s="6">
        <v>0.16200000000000001</v>
      </c>
      <c r="G1679" s="4" t="s">
        <v>139</v>
      </c>
    </row>
    <row r="1680" spans="1:7" s="3" customFormat="1" hidden="1" x14ac:dyDescent="0.2">
      <c r="A1680" s="3" t="s">
        <v>750</v>
      </c>
      <c r="B1680" s="4" t="s">
        <v>705</v>
      </c>
      <c r="C1680" s="4" t="s">
        <v>62</v>
      </c>
      <c r="D1680" s="4" t="s">
        <v>59</v>
      </c>
      <c r="E1680" s="4" t="s">
        <v>708</v>
      </c>
      <c r="F1680" s="6">
        <v>0.191</v>
      </c>
      <c r="G1680" s="4" t="s">
        <v>139</v>
      </c>
    </row>
    <row r="1681" spans="1:7" s="3" customFormat="1" hidden="1" x14ac:dyDescent="0.2">
      <c r="A1681" s="3" t="s">
        <v>754</v>
      </c>
      <c r="B1681" s="4" t="s">
        <v>705</v>
      </c>
      <c r="C1681" s="4" t="s">
        <v>62</v>
      </c>
      <c r="D1681" s="4" t="s">
        <v>59</v>
      </c>
      <c r="E1681" s="4" t="s">
        <v>708</v>
      </c>
      <c r="F1681" s="6">
        <v>0.17699999999999999</v>
      </c>
      <c r="G1681" s="4" t="s">
        <v>139</v>
      </c>
    </row>
    <row r="1682" spans="1:7" s="3" customFormat="1" hidden="1" x14ac:dyDescent="0.2">
      <c r="A1682" s="3" t="s">
        <v>88</v>
      </c>
      <c r="B1682" s="4" t="s">
        <v>705</v>
      </c>
      <c r="C1682" s="4" t="s">
        <v>55</v>
      </c>
      <c r="D1682" s="4" t="s">
        <v>59</v>
      </c>
      <c r="E1682" s="4" t="s">
        <v>706</v>
      </c>
      <c r="F1682" s="6">
        <v>9.7000000000000003E-2</v>
      </c>
      <c r="G1682" s="4" t="s">
        <v>139</v>
      </c>
    </row>
    <row r="1683" spans="1:7" s="3" customFormat="1" hidden="1" x14ac:dyDescent="0.2">
      <c r="A1683" s="3" t="s">
        <v>87</v>
      </c>
      <c r="B1683" s="4" t="s">
        <v>705</v>
      </c>
      <c r="C1683" s="4" t="s">
        <v>55</v>
      </c>
      <c r="D1683" s="4" t="s">
        <v>59</v>
      </c>
      <c r="E1683" s="4" t="s">
        <v>706</v>
      </c>
      <c r="F1683" s="6">
        <v>0.28000000000000003</v>
      </c>
      <c r="G1683" s="4" t="s">
        <v>139</v>
      </c>
    </row>
    <row r="1684" spans="1:7" s="3" customFormat="1" hidden="1" x14ac:dyDescent="0.2">
      <c r="A1684" s="3" t="s">
        <v>86</v>
      </c>
      <c r="B1684" s="4" t="s">
        <v>705</v>
      </c>
      <c r="C1684" s="4" t="s">
        <v>55</v>
      </c>
      <c r="D1684" s="4" t="s">
        <v>59</v>
      </c>
      <c r="E1684" s="4" t="s">
        <v>706</v>
      </c>
      <c r="F1684" s="6">
        <v>71.367999999999995</v>
      </c>
      <c r="G1684" s="4" t="s">
        <v>139</v>
      </c>
    </row>
    <row r="1685" spans="1:7" s="3" customFormat="1" hidden="1" x14ac:dyDescent="0.2">
      <c r="A1685" s="3" t="s">
        <v>85</v>
      </c>
      <c r="B1685" s="4" t="s">
        <v>705</v>
      </c>
      <c r="C1685" s="4" t="s">
        <v>55</v>
      </c>
      <c r="D1685" s="4" t="s">
        <v>59</v>
      </c>
      <c r="E1685" s="4" t="s">
        <v>706</v>
      </c>
      <c r="F1685" s="6">
        <v>132.672</v>
      </c>
      <c r="G1685" s="4" t="s">
        <v>139</v>
      </c>
    </row>
    <row r="1686" spans="1:7" s="3" customFormat="1" hidden="1" x14ac:dyDescent="0.2">
      <c r="A1686" s="3" t="s">
        <v>84</v>
      </c>
      <c r="B1686" s="4" t="s">
        <v>705</v>
      </c>
      <c r="C1686" s="4" t="s">
        <v>55</v>
      </c>
      <c r="D1686" s="4" t="s">
        <v>59</v>
      </c>
      <c r="E1686" s="4" t="s">
        <v>706</v>
      </c>
      <c r="F1686" s="6">
        <v>137.31899999999999</v>
      </c>
      <c r="G1686" s="4" t="s">
        <v>139</v>
      </c>
    </row>
    <row r="1687" spans="1:7" s="3" customFormat="1" hidden="1" x14ac:dyDescent="0.2">
      <c r="A1687" s="3" t="s">
        <v>83</v>
      </c>
      <c r="B1687" s="4" t="s">
        <v>705</v>
      </c>
      <c r="C1687" s="4" t="s">
        <v>55</v>
      </c>
      <c r="D1687" s="4" t="s">
        <v>59</v>
      </c>
      <c r="E1687" s="4" t="s">
        <v>706</v>
      </c>
      <c r="F1687" s="6">
        <v>155.40700000000001</v>
      </c>
      <c r="G1687" s="4" t="s">
        <v>139</v>
      </c>
    </row>
    <row r="1688" spans="1:7" s="3" customFormat="1" hidden="1" x14ac:dyDescent="0.2">
      <c r="A1688" s="3" t="s">
        <v>82</v>
      </c>
      <c r="B1688" s="4" t="s">
        <v>705</v>
      </c>
      <c r="C1688" s="4" t="s">
        <v>55</v>
      </c>
      <c r="D1688" s="4" t="s">
        <v>59</v>
      </c>
      <c r="E1688" s="4" t="s">
        <v>706</v>
      </c>
      <c r="F1688" s="6">
        <v>161.36099999999999</v>
      </c>
      <c r="G1688" s="4" t="s">
        <v>139</v>
      </c>
    </row>
    <row r="1689" spans="1:7" s="3" customFormat="1" hidden="1" x14ac:dyDescent="0.2">
      <c r="A1689" s="3" t="s">
        <v>81</v>
      </c>
      <c r="B1689" s="4" t="s">
        <v>705</v>
      </c>
      <c r="C1689" s="4" t="s">
        <v>55</v>
      </c>
      <c r="D1689" s="4" t="s">
        <v>59</v>
      </c>
      <c r="E1689" s="4" t="s">
        <v>706</v>
      </c>
      <c r="F1689" s="6">
        <v>116.11799999999999</v>
      </c>
      <c r="G1689" s="4" t="s">
        <v>139</v>
      </c>
    </row>
    <row r="1690" spans="1:7" s="3" customFormat="1" hidden="1" x14ac:dyDescent="0.2">
      <c r="A1690" s="3" t="s">
        <v>80</v>
      </c>
      <c r="B1690" s="4" t="s">
        <v>705</v>
      </c>
      <c r="C1690" s="4" t="s">
        <v>55</v>
      </c>
      <c r="D1690" s="4" t="s">
        <v>59</v>
      </c>
      <c r="E1690" s="4" t="s">
        <v>706</v>
      </c>
      <c r="F1690" s="6">
        <v>162.011</v>
      </c>
      <c r="G1690" s="4" t="s">
        <v>139</v>
      </c>
    </row>
    <row r="1691" spans="1:7" s="3" customFormat="1" hidden="1" x14ac:dyDescent="0.2">
      <c r="A1691" s="3" t="s">
        <v>79</v>
      </c>
      <c r="B1691" s="4" t="s">
        <v>705</v>
      </c>
      <c r="C1691" s="4" t="s">
        <v>55</v>
      </c>
      <c r="D1691" s="4" t="s">
        <v>59</v>
      </c>
      <c r="E1691" s="4" t="s">
        <v>706</v>
      </c>
      <c r="F1691" s="6">
        <v>604.048</v>
      </c>
      <c r="G1691" s="4" t="s">
        <v>139</v>
      </c>
    </row>
    <row r="1692" spans="1:7" s="3" customFormat="1" hidden="1" x14ac:dyDescent="0.2">
      <c r="A1692" s="3" t="s">
        <v>78</v>
      </c>
      <c r="B1692" s="4" t="s">
        <v>705</v>
      </c>
      <c r="C1692" s="4" t="s">
        <v>55</v>
      </c>
      <c r="D1692" s="4" t="s">
        <v>59</v>
      </c>
      <c r="E1692" s="4" t="s">
        <v>706</v>
      </c>
      <c r="F1692" s="6">
        <v>783.27099999999996</v>
      </c>
      <c r="G1692" s="4" t="s">
        <v>139</v>
      </c>
    </row>
    <row r="1693" spans="1:7" s="3" customFormat="1" hidden="1" x14ac:dyDescent="0.2">
      <c r="A1693" s="3" t="s">
        <v>77</v>
      </c>
      <c r="B1693" s="4" t="s">
        <v>705</v>
      </c>
      <c r="C1693" s="4" t="s">
        <v>55</v>
      </c>
      <c r="D1693" s="4" t="s">
        <v>59</v>
      </c>
      <c r="E1693" s="4" t="s">
        <v>706</v>
      </c>
      <c r="F1693" s="6">
        <v>788.73400000000004</v>
      </c>
      <c r="G1693" s="4" t="s">
        <v>139</v>
      </c>
    </row>
    <row r="1694" spans="1:7" s="3" customFormat="1" hidden="1" x14ac:dyDescent="0.2">
      <c r="A1694" s="3" t="s">
        <v>76</v>
      </c>
      <c r="B1694" s="4" t="s">
        <v>705</v>
      </c>
      <c r="C1694" s="4" t="s">
        <v>55</v>
      </c>
      <c r="D1694" s="4" t="s">
        <v>59</v>
      </c>
      <c r="E1694" s="4" t="s">
        <v>706</v>
      </c>
      <c r="F1694" s="6">
        <v>811.48400000000004</v>
      </c>
      <c r="G1694" s="4" t="s">
        <v>139</v>
      </c>
    </row>
    <row r="1695" spans="1:7" s="3" customFormat="1" hidden="1" x14ac:dyDescent="0.2">
      <c r="A1695" s="3" t="s">
        <v>75</v>
      </c>
      <c r="B1695" s="4" t="s">
        <v>705</v>
      </c>
      <c r="C1695" s="4" t="s">
        <v>55</v>
      </c>
      <c r="D1695" s="4" t="s">
        <v>59</v>
      </c>
      <c r="E1695" s="4" t="s">
        <v>706</v>
      </c>
      <c r="F1695" s="6">
        <v>880.38</v>
      </c>
      <c r="G1695" s="4" t="s">
        <v>139</v>
      </c>
    </row>
    <row r="1696" spans="1:7" s="3" customFormat="1" hidden="1" x14ac:dyDescent="0.2">
      <c r="A1696" s="3" t="s">
        <v>74</v>
      </c>
      <c r="B1696" s="4" t="s">
        <v>705</v>
      </c>
      <c r="C1696" s="4" t="s">
        <v>55</v>
      </c>
      <c r="D1696" s="4" t="s">
        <v>59</v>
      </c>
      <c r="E1696" s="4" t="s">
        <v>706</v>
      </c>
      <c r="F1696" s="6">
        <v>1146.213</v>
      </c>
      <c r="G1696" s="4" t="s">
        <v>139</v>
      </c>
    </row>
    <row r="1697" spans="1:7" s="3" customFormat="1" hidden="1" x14ac:dyDescent="0.2">
      <c r="A1697" s="3" t="s">
        <v>73</v>
      </c>
      <c r="B1697" s="4" t="s">
        <v>705</v>
      </c>
      <c r="C1697" s="4" t="s">
        <v>55</v>
      </c>
      <c r="D1697" s="4" t="s">
        <v>59</v>
      </c>
      <c r="E1697" s="4" t="s">
        <v>706</v>
      </c>
      <c r="F1697" s="6">
        <v>1168.4359999999999</v>
      </c>
      <c r="G1697" s="4" t="s">
        <v>139</v>
      </c>
    </row>
    <row r="1698" spans="1:7" s="3" customFormat="1" hidden="1" x14ac:dyDescent="0.2">
      <c r="A1698" s="3" t="s">
        <v>72</v>
      </c>
      <c r="B1698" s="4" t="s">
        <v>705</v>
      </c>
      <c r="C1698" s="4" t="s">
        <v>55</v>
      </c>
      <c r="D1698" s="4" t="s">
        <v>59</v>
      </c>
      <c r="E1698" s="4" t="s">
        <v>706</v>
      </c>
      <c r="F1698" s="6">
        <v>2511.36</v>
      </c>
      <c r="G1698" s="4" t="s">
        <v>139</v>
      </c>
    </row>
    <row r="1699" spans="1:7" s="3" customFormat="1" hidden="1" x14ac:dyDescent="0.2">
      <c r="A1699" s="3" t="s">
        <v>71</v>
      </c>
      <c r="B1699" s="4" t="s">
        <v>705</v>
      </c>
      <c r="C1699" s="4" t="s">
        <v>55</v>
      </c>
      <c r="D1699" s="4" t="s">
        <v>59</v>
      </c>
      <c r="E1699" s="4" t="s">
        <v>706</v>
      </c>
      <c r="F1699" s="6">
        <v>3924.1959999999999</v>
      </c>
      <c r="G1699" s="4" t="s">
        <v>139</v>
      </c>
    </row>
    <row r="1700" spans="1:7" s="3" customFormat="1" hidden="1" x14ac:dyDescent="0.2">
      <c r="A1700" s="3" t="s">
        <v>70</v>
      </c>
      <c r="B1700" s="4" t="s">
        <v>705</v>
      </c>
      <c r="C1700" s="4" t="s">
        <v>55</v>
      </c>
      <c r="D1700" s="4" t="s">
        <v>59</v>
      </c>
      <c r="E1700" s="4" t="s">
        <v>706</v>
      </c>
      <c r="F1700" s="6">
        <v>1386.5060000000001</v>
      </c>
      <c r="G1700" s="4" t="s">
        <v>139</v>
      </c>
    </row>
    <row r="1701" spans="1:7" s="3" customFormat="1" hidden="1" x14ac:dyDescent="0.2">
      <c r="A1701" s="3" t="s">
        <v>702</v>
      </c>
      <c r="B1701" s="4" t="s">
        <v>705</v>
      </c>
      <c r="C1701" s="4" t="s">
        <v>55</v>
      </c>
      <c r="D1701" s="4" t="s">
        <v>59</v>
      </c>
      <c r="E1701" s="4" t="s">
        <v>706</v>
      </c>
      <c r="F1701" s="6">
        <v>1325.28</v>
      </c>
      <c r="G1701" s="4" t="s">
        <v>139</v>
      </c>
    </row>
    <row r="1702" spans="1:7" s="3" customFormat="1" hidden="1" x14ac:dyDescent="0.2">
      <c r="A1702" s="3" t="s">
        <v>731</v>
      </c>
      <c r="B1702" s="4" t="s">
        <v>705</v>
      </c>
      <c r="C1702" s="4" t="s">
        <v>55</v>
      </c>
      <c r="D1702" s="4" t="s">
        <v>59</v>
      </c>
      <c r="E1702" s="4" t="s">
        <v>706</v>
      </c>
      <c r="F1702" s="6">
        <v>1604.8969999999999</v>
      </c>
      <c r="G1702" s="4" t="s">
        <v>139</v>
      </c>
    </row>
    <row r="1703" spans="1:7" s="3" customFormat="1" hidden="1" x14ac:dyDescent="0.2">
      <c r="A1703" s="3" t="s">
        <v>739</v>
      </c>
      <c r="B1703" s="4" t="s">
        <v>705</v>
      </c>
      <c r="C1703" s="4" t="s">
        <v>55</v>
      </c>
      <c r="D1703" s="4" t="s">
        <v>59</v>
      </c>
      <c r="E1703" s="4" t="s">
        <v>706</v>
      </c>
      <c r="F1703" s="6">
        <v>3082.3270000000002</v>
      </c>
      <c r="G1703" s="4" t="s">
        <v>139</v>
      </c>
    </row>
    <row r="1704" spans="1:7" s="3" customFormat="1" hidden="1" x14ac:dyDescent="0.2">
      <c r="A1704" s="3" t="s">
        <v>750</v>
      </c>
      <c r="B1704" s="4" t="s">
        <v>705</v>
      </c>
      <c r="C1704" s="4" t="s">
        <v>55</v>
      </c>
      <c r="D1704" s="4" t="s">
        <v>59</v>
      </c>
      <c r="E1704" s="4" t="s">
        <v>706</v>
      </c>
      <c r="F1704" s="6">
        <v>3726.9960000000001</v>
      </c>
      <c r="G1704" s="4" t="s">
        <v>139</v>
      </c>
    </row>
    <row r="1705" spans="1:7" s="3" customFormat="1" hidden="1" x14ac:dyDescent="0.2">
      <c r="A1705" s="3" t="s">
        <v>754</v>
      </c>
      <c r="B1705" s="4" t="s">
        <v>705</v>
      </c>
      <c r="C1705" s="4" t="s">
        <v>55</v>
      </c>
      <c r="D1705" s="4" t="s">
        <v>59</v>
      </c>
      <c r="E1705" s="4" t="s">
        <v>706</v>
      </c>
      <c r="F1705" s="6">
        <v>3416.192</v>
      </c>
      <c r="G1705" s="4" t="s">
        <v>139</v>
      </c>
    </row>
    <row r="1706" spans="1:7" s="3" customFormat="1" hidden="1" x14ac:dyDescent="0.2">
      <c r="A1706" s="3" t="s">
        <v>88</v>
      </c>
      <c r="B1706" s="4" t="s">
        <v>705</v>
      </c>
      <c r="C1706" s="4" t="s">
        <v>55</v>
      </c>
      <c r="D1706" s="4" t="s">
        <v>59</v>
      </c>
      <c r="E1706" s="4" t="s">
        <v>708</v>
      </c>
      <c r="F1706" s="6">
        <v>0</v>
      </c>
      <c r="G1706" s="4" t="s">
        <v>139</v>
      </c>
    </row>
    <row r="1707" spans="1:7" s="3" customFormat="1" hidden="1" x14ac:dyDescent="0.2">
      <c r="A1707" s="3" t="s">
        <v>87</v>
      </c>
      <c r="B1707" s="4" t="s">
        <v>705</v>
      </c>
      <c r="C1707" s="4" t="s">
        <v>55</v>
      </c>
      <c r="D1707" s="4" t="s">
        <v>59</v>
      </c>
      <c r="E1707" s="4" t="s">
        <v>708</v>
      </c>
      <c r="F1707" s="6">
        <v>0</v>
      </c>
      <c r="G1707" s="4" t="s">
        <v>139</v>
      </c>
    </row>
    <row r="1708" spans="1:7" s="3" customFormat="1" hidden="1" x14ac:dyDescent="0.2">
      <c r="A1708" s="3" t="s">
        <v>86</v>
      </c>
      <c r="B1708" s="4" t="s">
        <v>705</v>
      </c>
      <c r="C1708" s="4" t="s">
        <v>55</v>
      </c>
      <c r="D1708" s="4" t="s">
        <v>59</v>
      </c>
      <c r="E1708" s="4" t="s">
        <v>708</v>
      </c>
      <c r="F1708" s="6">
        <v>0</v>
      </c>
      <c r="G1708" s="4" t="s">
        <v>139</v>
      </c>
    </row>
    <row r="1709" spans="1:7" s="3" customFormat="1" hidden="1" x14ac:dyDescent="0.2">
      <c r="A1709" s="3" t="s">
        <v>85</v>
      </c>
      <c r="B1709" s="4" t="s">
        <v>705</v>
      </c>
      <c r="C1709" s="4" t="s">
        <v>55</v>
      </c>
      <c r="D1709" s="4" t="s">
        <v>59</v>
      </c>
      <c r="E1709" s="4" t="s">
        <v>708</v>
      </c>
      <c r="F1709" s="6">
        <v>0</v>
      </c>
      <c r="G1709" s="4" t="s">
        <v>139</v>
      </c>
    </row>
    <row r="1710" spans="1:7" s="3" customFormat="1" hidden="1" x14ac:dyDescent="0.2">
      <c r="A1710" s="3" t="s">
        <v>84</v>
      </c>
      <c r="B1710" s="4" t="s">
        <v>705</v>
      </c>
      <c r="C1710" s="4" t="s">
        <v>55</v>
      </c>
      <c r="D1710" s="4" t="s">
        <v>59</v>
      </c>
      <c r="E1710" s="4" t="s">
        <v>708</v>
      </c>
      <c r="F1710" s="6">
        <v>0</v>
      </c>
      <c r="G1710" s="4" t="s">
        <v>139</v>
      </c>
    </row>
    <row r="1711" spans="1:7" s="3" customFormat="1" hidden="1" x14ac:dyDescent="0.2">
      <c r="A1711" s="3" t="s">
        <v>83</v>
      </c>
      <c r="B1711" s="4" t="s">
        <v>705</v>
      </c>
      <c r="C1711" s="4" t="s">
        <v>55</v>
      </c>
      <c r="D1711" s="4" t="s">
        <v>59</v>
      </c>
      <c r="E1711" s="4" t="s">
        <v>708</v>
      </c>
      <c r="F1711" s="6">
        <v>0</v>
      </c>
      <c r="G1711" s="4" t="s">
        <v>139</v>
      </c>
    </row>
    <row r="1712" spans="1:7" s="3" customFormat="1" hidden="1" x14ac:dyDescent="0.2">
      <c r="A1712" s="3" t="s">
        <v>82</v>
      </c>
      <c r="B1712" s="4" t="s">
        <v>705</v>
      </c>
      <c r="C1712" s="4" t="s">
        <v>55</v>
      </c>
      <c r="D1712" s="4" t="s">
        <v>59</v>
      </c>
      <c r="E1712" s="4" t="s">
        <v>708</v>
      </c>
      <c r="F1712" s="6">
        <v>0</v>
      </c>
      <c r="G1712" s="4" t="s">
        <v>139</v>
      </c>
    </row>
    <row r="1713" spans="1:7" s="3" customFormat="1" hidden="1" x14ac:dyDescent="0.2">
      <c r="A1713" s="3" t="s">
        <v>81</v>
      </c>
      <c r="B1713" s="4" t="s">
        <v>705</v>
      </c>
      <c r="C1713" s="4" t="s">
        <v>55</v>
      </c>
      <c r="D1713" s="4" t="s">
        <v>59</v>
      </c>
      <c r="E1713" s="4" t="s">
        <v>708</v>
      </c>
      <c r="F1713" s="6">
        <v>0</v>
      </c>
      <c r="G1713" s="4" t="s">
        <v>139</v>
      </c>
    </row>
    <row r="1714" spans="1:7" s="3" customFormat="1" hidden="1" x14ac:dyDescent="0.2">
      <c r="A1714" s="3" t="s">
        <v>80</v>
      </c>
      <c r="B1714" s="4" t="s">
        <v>705</v>
      </c>
      <c r="C1714" s="4" t="s">
        <v>55</v>
      </c>
      <c r="D1714" s="4" t="s">
        <v>59</v>
      </c>
      <c r="E1714" s="4" t="s">
        <v>708</v>
      </c>
      <c r="F1714" s="6">
        <v>0</v>
      </c>
      <c r="G1714" s="4" t="s">
        <v>139</v>
      </c>
    </row>
    <row r="1715" spans="1:7" s="3" customFormat="1" hidden="1" x14ac:dyDescent="0.2">
      <c r="A1715" s="3" t="s">
        <v>79</v>
      </c>
      <c r="B1715" s="4" t="s">
        <v>705</v>
      </c>
      <c r="C1715" s="4" t="s">
        <v>55</v>
      </c>
      <c r="D1715" s="4" t="s">
        <v>59</v>
      </c>
      <c r="E1715" s="4" t="s">
        <v>708</v>
      </c>
      <c r="F1715" s="6">
        <v>1E-3</v>
      </c>
      <c r="G1715" s="4" t="s">
        <v>139</v>
      </c>
    </row>
    <row r="1716" spans="1:7" s="3" customFormat="1" hidden="1" x14ac:dyDescent="0.2">
      <c r="A1716" s="3" t="s">
        <v>78</v>
      </c>
      <c r="B1716" s="4" t="s">
        <v>705</v>
      </c>
      <c r="C1716" s="4" t="s">
        <v>55</v>
      </c>
      <c r="D1716" s="4" t="s">
        <v>59</v>
      </c>
      <c r="E1716" s="4" t="s">
        <v>708</v>
      </c>
      <c r="F1716" s="6">
        <v>2E-3</v>
      </c>
      <c r="G1716" s="4" t="s">
        <v>139</v>
      </c>
    </row>
    <row r="1717" spans="1:7" s="3" customFormat="1" hidden="1" x14ac:dyDescent="0.2">
      <c r="A1717" s="3" t="s">
        <v>77</v>
      </c>
      <c r="B1717" s="4" t="s">
        <v>705</v>
      </c>
      <c r="C1717" s="4" t="s">
        <v>55</v>
      </c>
      <c r="D1717" s="4" t="s">
        <v>59</v>
      </c>
      <c r="E1717" s="4" t="s">
        <v>708</v>
      </c>
      <c r="F1717" s="6">
        <v>2E-3</v>
      </c>
      <c r="G1717" s="4" t="s">
        <v>139</v>
      </c>
    </row>
    <row r="1718" spans="1:7" s="3" customFormat="1" hidden="1" x14ac:dyDescent="0.2">
      <c r="A1718" s="3" t="s">
        <v>76</v>
      </c>
      <c r="B1718" s="4" t="s">
        <v>705</v>
      </c>
      <c r="C1718" s="4" t="s">
        <v>55</v>
      </c>
      <c r="D1718" s="4" t="s">
        <v>59</v>
      </c>
      <c r="E1718" s="4" t="s">
        <v>708</v>
      </c>
      <c r="F1718" s="6">
        <v>2E-3</v>
      </c>
      <c r="G1718" s="4" t="s">
        <v>139</v>
      </c>
    </row>
    <row r="1719" spans="1:7" s="3" customFormat="1" hidden="1" x14ac:dyDescent="0.2">
      <c r="A1719" s="3" t="s">
        <v>75</v>
      </c>
      <c r="B1719" s="4" t="s">
        <v>705</v>
      </c>
      <c r="C1719" s="4" t="s">
        <v>55</v>
      </c>
      <c r="D1719" s="4" t="s">
        <v>59</v>
      </c>
      <c r="E1719" s="4" t="s">
        <v>708</v>
      </c>
      <c r="F1719" s="6">
        <v>2E-3</v>
      </c>
      <c r="G1719" s="4" t="s">
        <v>139</v>
      </c>
    </row>
    <row r="1720" spans="1:7" s="3" customFormat="1" hidden="1" x14ac:dyDescent="0.2">
      <c r="A1720" s="3" t="s">
        <v>74</v>
      </c>
      <c r="B1720" s="4" t="s">
        <v>705</v>
      </c>
      <c r="C1720" s="4" t="s">
        <v>55</v>
      </c>
      <c r="D1720" s="4" t="s">
        <v>59</v>
      </c>
      <c r="E1720" s="4" t="s">
        <v>708</v>
      </c>
      <c r="F1720" s="6">
        <v>3.0000000000000001E-3</v>
      </c>
      <c r="G1720" s="4" t="s">
        <v>139</v>
      </c>
    </row>
    <row r="1721" spans="1:7" s="3" customFormat="1" hidden="1" x14ac:dyDescent="0.2">
      <c r="A1721" s="3" t="s">
        <v>73</v>
      </c>
      <c r="B1721" s="4" t="s">
        <v>705</v>
      </c>
      <c r="C1721" s="4" t="s">
        <v>55</v>
      </c>
      <c r="D1721" s="4" t="s">
        <v>59</v>
      </c>
      <c r="E1721" s="4" t="s">
        <v>708</v>
      </c>
      <c r="F1721" s="6">
        <v>3.0000000000000001E-3</v>
      </c>
      <c r="G1721" s="4" t="s">
        <v>139</v>
      </c>
    </row>
    <row r="1722" spans="1:7" s="3" customFormat="1" hidden="1" x14ac:dyDescent="0.2">
      <c r="A1722" s="3" t="s">
        <v>72</v>
      </c>
      <c r="B1722" s="4" t="s">
        <v>705</v>
      </c>
      <c r="C1722" s="4" t="s">
        <v>55</v>
      </c>
      <c r="D1722" s="4" t="s">
        <v>59</v>
      </c>
      <c r="E1722" s="4" t="s">
        <v>708</v>
      </c>
      <c r="F1722" s="6">
        <v>6.0000000000000001E-3</v>
      </c>
      <c r="G1722" s="4" t="s">
        <v>139</v>
      </c>
    </row>
    <row r="1723" spans="1:7" s="3" customFormat="1" hidden="1" x14ac:dyDescent="0.2">
      <c r="A1723" s="3" t="s">
        <v>71</v>
      </c>
      <c r="B1723" s="4" t="s">
        <v>705</v>
      </c>
      <c r="C1723" s="4" t="s">
        <v>55</v>
      </c>
      <c r="D1723" s="4" t="s">
        <v>59</v>
      </c>
      <c r="E1723" s="4" t="s">
        <v>708</v>
      </c>
      <c r="F1723" s="6">
        <v>8.9999999999999993E-3</v>
      </c>
      <c r="G1723" s="4" t="s">
        <v>139</v>
      </c>
    </row>
    <row r="1724" spans="1:7" s="3" customFormat="1" hidden="1" x14ac:dyDescent="0.2">
      <c r="A1724" s="3" t="s">
        <v>70</v>
      </c>
      <c r="B1724" s="4" t="s">
        <v>705</v>
      </c>
      <c r="C1724" s="4" t="s">
        <v>55</v>
      </c>
      <c r="D1724" s="4" t="s">
        <v>59</v>
      </c>
      <c r="E1724" s="4" t="s">
        <v>708</v>
      </c>
      <c r="F1724" s="6">
        <v>3.0000000000000001E-3</v>
      </c>
      <c r="G1724" s="4" t="s">
        <v>139</v>
      </c>
    </row>
    <row r="1725" spans="1:7" s="3" customFormat="1" hidden="1" x14ac:dyDescent="0.2">
      <c r="A1725" s="3" t="s">
        <v>702</v>
      </c>
      <c r="B1725" s="4" t="s">
        <v>705</v>
      </c>
      <c r="C1725" s="4" t="s">
        <v>55</v>
      </c>
      <c r="D1725" s="4" t="s">
        <v>59</v>
      </c>
      <c r="E1725" s="4" t="s">
        <v>708</v>
      </c>
      <c r="F1725" s="6">
        <v>3.0000000000000001E-3</v>
      </c>
      <c r="G1725" s="4" t="s">
        <v>139</v>
      </c>
    </row>
    <row r="1726" spans="1:7" s="3" customFormat="1" hidden="1" x14ac:dyDescent="0.2">
      <c r="A1726" s="3" t="s">
        <v>731</v>
      </c>
      <c r="B1726" s="4" t="s">
        <v>705</v>
      </c>
      <c r="C1726" s="4" t="s">
        <v>55</v>
      </c>
      <c r="D1726" s="4" t="s">
        <v>59</v>
      </c>
      <c r="E1726" s="4" t="s">
        <v>708</v>
      </c>
      <c r="F1726" s="6">
        <v>4.0000000000000001E-3</v>
      </c>
      <c r="G1726" s="4" t="s">
        <v>139</v>
      </c>
    </row>
    <row r="1727" spans="1:7" s="3" customFormat="1" hidden="1" x14ac:dyDescent="0.2">
      <c r="A1727" s="3" t="s">
        <v>739</v>
      </c>
      <c r="B1727" s="4" t="s">
        <v>705</v>
      </c>
      <c r="C1727" s="4" t="s">
        <v>55</v>
      </c>
      <c r="D1727" s="4" t="s">
        <v>59</v>
      </c>
      <c r="E1727" s="4" t="s">
        <v>708</v>
      </c>
      <c r="F1727" s="6">
        <v>7.0000000000000001E-3</v>
      </c>
      <c r="G1727" s="4" t="s">
        <v>139</v>
      </c>
    </row>
    <row r="1728" spans="1:7" s="3" customFormat="1" hidden="1" x14ac:dyDescent="0.2">
      <c r="A1728" s="3" t="s">
        <v>750</v>
      </c>
      <c r="B1728" s="4" t="s">
        <v>705</v>
      </c>
      <c r="C1728" s="4" t="s">
        <v>55</v>
      </c>
      <c r="D1728" s="4" t="s">
        <v>59</v>
      </c>
      <c r="E1728" s="4" t="s">
        <v>708</v>
      </c>
      <c r="F1728" s="6">
        <v>8.0000000000000002E-3</v>
      </c>
      <c r="G1728" s="4" t="s">
        <v>139</v>
      </c>
    </row>
    <row r="1729" spans="1:7" s="3" customFormat="1" hidden="1" x14ac:dyDescent="0.2">
      <c r="A1729" s="3" t="s">
        <v>754</v>
      </c>
      <c r="B1729" s="4" t="s">
        <v>705</v>
      </c>
      <c r="C1729" s="4" t="s">
        <v>55</v>
      </c>
      <c r="D1729" s="4" t="s">
        <v>59</v>
      </c>
      <c r="E1729" s="4" t="s">
        <v>708</v>
      </c>
      <c r="F1729" s="6">
        <v>8.0000000000000002E-3</v>
      </c>
      <c r="G1729" s="4" t="s">
        <v>139</v>
      </c>
    </row>
    <row r="1730" spans="1:7" x14ac:dyDescent="0.2">
      <c r="A1730" s="208" t="s">
        <v>88</v>
      </c>
      <c r="B1730" s="210" t="s">
        <v>705</v>
      </c>
      <c r="C1730" s="210" t="s">
        <v>69</v>
      </c>
      <c r="D1730" s="210" t="s">
        <v>59</v>
      </c>
      <c r="E1730" s="210" t="s">
        <v>142</v>
      </c>
      <c r="F1730" s="209">
        <v>100</v>
      </c>
      <c r="G1730" s="210" t="s">
        <v>139</v>
      </c>
    </row>
    <row r="1731" spans="1:7" x14ac:dyDescent="0.2">
      <c r="A1731" s="208" t="s">
        <v>87</v>
      </c>
      <c r="B1731" s="210" t="s">
        <v>705</v>
      </c>
      <c r="C1731" s="210" t="s">
        <v>69</v>
      </c>
      <c r="D1731" s="210" t="s">
        <v>59</v>
      </c>
      <c r="E1731" s="210" t="s">
        <v>142</v>
      </c>
      <c r="F1731" s="209">
        <v>98.543999999999997</v>
      </c>
      <c r="G1731" s="210" t="s">
        <v>139</v>
      </c>
    </row>
    <row r="1732" spans="1:7" x14ac:dyDescent="0.2">
      <c r="A1732" s="208" t="s">
        <v>86</v>
      </c>
      <c r="B1732" s="210" t="s">
        <v>705</v>
      </c>
      <c r="C1732" s="210" t="s">
        <v>69</v>
      </c>
      <c r="D1732" s="210" t="s">
        <v>59</v>
      </c>
      <c r="E1732" s="210" t="s">
        <v>142</v>
      </c>
      <c r="F1732" s="209">
        <v>103.182</v>
      </c>
      <c r="G1732" s="210" t="s">
        <v>139</v>
      </c>
    </row>
    <row r="1733" spans="1:7" x14ac:dyDescent="0.2">
      <c r="A1733" s="208" t="s">
        <v>85</v>
      </c>
      <c r="B1733" s="210" t="s">
        <v>705</v>
      </c>
      <c r="C1733" s="210" t="s">
        <v>69</v>
      </c>
      <c r="D1733" s="210" t="s">
        <v>59</v>
      </c>
      <c r="E1733" s="210" t="s">
        <v>142</v>
      </c>
      <c r="F1733" s="209">
        <v>108.86199999999999</v>
      </c>
      <c r="G1733" s="210" t="s">
        <v>139</v>
      </c>
    </row>
    <row r="1734" spans="1:7" x14ac:dyDescent="0.2">
      <c r="A1734" s="208" t="s">
        <v>84</v>
      </c>
      <c r="B1734" s="210" t="s">
        <v>705</v>
      </c>
      <c r="C1734" s="210" t="s">
        <v>69</v>
      </c>
      <c r="D1734" s="210" t="s">
        <v>59</v>
      </c>
      <c r="E1734" s="210" t="s">
        <v>142</v>
      </c>
      <c r="F1734" s="209">
        <v>112.48</v>
      </c>
      <c r="G1734" s="210" t="s">
        <v>139</v>
      </c>
    </row>
    <row r="1735" spans="1:7" x14ac:dyDescent="0.2">
      <c r="A1735" s="208" t="s">
        <v>83</v>
      </c>
      <c r="B1735" s="210" t="s">
        <v>705</v>
      </c>
      <c r="C1735" s="210" t="s">
        <v>69</v>
      </c>
      <c r="D1735" s="210" t="s">
        <v>59</v>
      </c>
      <c r="E1735" s="210" t="s">
        <v>142</v>
      </c>
      <c r="F1735" s="209">
        <v>114.187</v>
      </c>
      <c r="G1735" s="210" t="s">
        <v>139</v>
      </c>
    </row>
    <row r="1736" spans="1:7" x14ac:dyDescent="0.2">
      <c r="A1736" s="208" t="s">
        <v>82</v>
      </c>
      <c r="B1736" s="210" t="s">
        <v>705</v>
      </c>
      <c r="C1736" s="210" t="s">
        <v>69</v>
      </c>
      <c r="D1736" s="210" t="s">
        <v>59</v>
      </c>
      <c r="E1736" s="210" t="s">
        <v>142</v>
      </c>
      <c r="F1736" s="209">
        <v>117.169</v>
      </c>
      <c r="G1736" s="210" t="s">
        <v>139</v>
      </c>
    </row>
    <row r="1737" spans="1:7" x14ac:dyDescent="0.2">
      <c r="A1737" s="208" t="s">
        <v>81</v>
      </c>
      <c r="B1737" s="210" t="s">
        <v>705</v>
      </c>
      <c r="C1737" s="210" t="s">
        <v>69</v>
      </c>
      <c r="D1737" s="210" t="s">
        <v>59</v>
      </c>
      <c r="E1737" s="210" t="s">
        <v>142</v>
      </c>
      <c r="F1737" s="209">
        <v>119.221</v>
      </c>
      <c r="G1737" s="210" t="s">
        <v>139</v>
      </c>
    </row>
    <row r="1738" spans="1:7" x14ac:dyDescent="0.2">
      <c r="A1738" s="208" t="s">
        <v>80</v>
      </c>
      <c r="B1738" s="210" t="s">
        <v>705</v>
      </c>
      <c r="C1738" s="210" t="s">
        <v>69</v>
      </c>
      <c r="D1738" s="210" t="s">
        <v>59</v>
      </c>
      <c r="E1738" s="210" t="s">
        <v>142</v>
      </c>
      <c r="F1738" s="209">
        <v>117.944</v>
      </c>
      <c r="G1738" s="210" t="s">
        <v>139</v>
      </c>
    </row>
    <row r="1739" spans="1:7" x14ac:dyDescent="0.2">
      <c r="A1739" s="208" t="s">
        <v>79</v>
      </c>
      <c r="B1739" s="210" t="s">
        <v>705</v>
      </c>
      <c r="C1739" s="210" t="s">
        <v>69</v>
      </c>
      <c r="D1739" s="210" t="s">
        <v>59</v>
      </c>
      <c r="E1739" s="210" t="s">
        <v>142</v>
      </c>
      <c r="F1739" s="209">
        <v>99.704999999999998</v>
      </c>
      <c r="G1739" s="210" t="s">
        <v>139</v>
      </c>
    </row>
    <row r="1740" spans="1:7" x14ac:dyDescent="0.2">
      <c r="A1740" s="208" t="s">
        <v>78</v>
      </c>
      <c r="B1740" s="210" t="s">
        <v>705</v>
      </c>
      <c r="C1740" s="210" t="s">
        <v>69</v>
      </c>
      <c r="D1740" s="210" t="s">
        <v>59</v>
      </c>
      <c r="E1740" s="210" t="s">
        <v>142</v>
      </c>
      <c r="F1740" s="209">
        <v>107.074</v>
      </c>
      <c r="G1740" s="210" t="s">
        <v>139</v>
      </c>
    </row>
    <row r="1741" spans="1:7" x14ac:dyDescent="0.2">
      <c r="A1741" s="208" t="s">
        <v>77</v>
      </c>
      <c r="B1741" s="210" t="s">
        <v>705</v>
      </c>
      <c r="C1741" s="210" t="s">
        <v>69</v>
      </c>
      <c r="D1741" s="210" t="s">
        <v>59</v>
      </c>
      <c r="E1741" s="210" t="s">
        <v>142</v>
      </c>
      <c r="F1741" s="209">
        <v>108.84</v>
      </c>
      <c r="G1741" s="210" t="s">
        <v>139</v>
      </c>
    </row>
    <row r="1742" spans="1:7" x14ac:dyDescent="0.2">
      <c r="A1742" s="208" t="s">
        <v>76</v>
      </c>
      <c r="B1742" s="210" t="s">
        <v>705</v>
      </c>
      <c r="C1742" s="210" t="s">
        <v>69</v>
      </c>
      <c r="D1742" s="210" t="s">
        <v>59</v>
      </c>
      <c r="E1742" s="210" t="s">
        <v>142</v>
      </c>
      <c r="F1742" s="209">
        <v>105.423</v>
      </c>
      <c r="G1742" s="210" t="s">
        <v>139</v>
      </c>
    </row>
    <row r="1743" spans="1:7" x14ac:dyDescent="0.2">
      <c r="A1743" s="208" t="s">
        <v>75</v>
      </c>
      <c r="B1743" s="210" t="s">
        <v>705</v>
      </c>
      <c r="C1743" s="210" t="s">
        <v>69</v>
      </c>
      <c r="D1743" s="210" t="s">
        <v>59</v>
      </c>
      <c r="E1743" s="210" t="s">
        <v>142</v>
      </c>
      <c r="F1743" s="209">
        <v>104.48399999999999</v>
      </c>
      <c r="G1743" s="210" t="s">
        <v>139</v>
      </c>
    </row>
    <row r="1744" spans="1:7" x14ac:dyDescent="0.2">
      <c r="A1744" s="208" t="s">
        <v>74</v>
      </c>
      <c r="B1744" s="210" t="s">
        <v>705</v>
      </c>
      <c r="C1744" s="210" t="s">
        <v>69</v>
      </c>
      <c r="D1744" s="210" t="s">
        <v>59</v>
      </c>
      <c r="E1744" s="210" t="s">
        <v>142</v>
      </c>
      <c r="F1744" s="209">
        <v>105.77800000000001</v>
      </c>
      <c r="G1744" s="210" t="s">
        <v>139</v>
      </c>
    </row>
    <row r="1745" spans="1:7" x14ac:dyDescent="0.2">
      <c r="A1745" s="208" t="s">
        <v>73</v>
      </c>
      <c r="B1745" s="210" t="s">
        <v>705</v>
      </c>
      <c r="C1745" s="210" t="s">
        <v>69</v>
      </c>
      <c r="D1745" s="210" t="s">
        <v>59</v>
      </c>
      <c r="E1745" s="210" t="s">
        <v>142</v>
      </c>
      <c r="F1745" s="209">
        <v>110.253</v>
      </c>
      <c r="G1745" s="210" t="s">
        <v>139</v>
      </c>
    </row>
    <row r="1746" spans="1:7" x14ac:dyDescent="0.2">
      <c r="A1746" s="208" t="s">
        <v>72</v>
      </c>
      <c r="B1746" s="210" t="s">
        <v>705</v>
      </c>
      <c r="C1746" s="210" t="s">
        <v>69</v>
      </c>
      <c r="D1746" s="210" t="s">
        <v>59</v>
      </c>
      <c r="E1746" s="210" t="s">
        <v>142</v>
      </c>
      <c r="F1746" s="209">
        <v>111.483</v>
      </c>
      <c r="G1746" s="210" t="s">
        <v>139</v>
      </c>
    </row>
    <row r="1747" spans="1:7" x14ac:dyDescent="0.2">
      <c r="A1747" s="208" t="s">
        <v>71</v>
      </c>
      <c r="B1747" s="210" t="s">
        <v>705</v>
      </c>
      <c r="C1747" s="210" t="s">
        <v>69</v>
      </c>
      <c r="D1747" s="210" t="s">
        <v>59</v>
      </c>
      <c r="E1747" s="210" t="s">
        <v>142</v>
      </c>
      <c r="F1747" s="209">
        <v>114.355</v>
      </c>
      <c r="G1747" s="210" t="s">
        <v>139</v>
      </c>
    </row>
    <row r="1748" spans="1:7" x14ac:dyDescent="0.2">
      <c r="A1748" s="208" t="s">
        <v>70</v>
      </c>
      <c r="B1748" s="210" t="s">
        <v>705</v>
      </c>
      <c r="C1748" s="210" t="s">
        <v>69</v>
      </c>
      <c r="D1748" s="210" t="s">
        <v>59</v>
      </c>
      <c r="E1748" s="210" t="s">
        <v>142</v>
      </c>
      <c r="F1748" s="209">
        <v>116.732</v>
      </c>
      <c r="G1748" s="210" t="s">
        <v>139</v>
      </c>
    </row>
    <row r="1749" spans="1:7" x14ac:dyDescent="0.2">
      <c r="A1749" s="208" t="s">
        <v>702</v>
      </c>
      <c r="B1749" s="210" t="s">
        <v>705</v>
      </c>
      <c r="C1749" s="210" t="s">
        <v>69</v>
      </c>
      <c r="D1749" s="210" t="s">
        <v>59</v>
      </c>
      <c r="E1749" s="210" t="s">
        <v>142</v>
      </c>
      <c r="F1749" s="209">
        <v>114.47499999999999</v>
      </c>
      <c r="G1749" s="210" t="s">
        <v>139</v>
      </c>
    </row>
    <row r="1750" spans="1:7" x14ac:dyDescent="0.2">
      <c r="A1750" s="208" t="s">
        <v>731</v>
      </c>
      <c r="B1750" s="210" t="s">
        <v>705</v>
      </c>
      <c r="C1750" s="210" t="s">
        <v>69</v>
      </c>
      <c r="D1750" s="210" t="s">
        <v>59</v>
      </c>
      <c r="E1750" s="210" t="s">
        <v>142</v>
      </c>
      <c r="F1750" s="209">
        <v>102.797</v>
      </c>
      <c r="G1750" s="210" t="s">
        <v>139</v>
      </c>
    </row>
    <row r="1751" spans="1:7" x14ac:dyDescent="0.2">
      <c r="A1751" s="208" t="s">
        <v>739</v>
      </c>
      <c r="B1751" s="210" t="s">
        <v>705</v>
      </c>
      <c r="C1751" s="210" t="s">
        <v>69</v>
      </c>
      <c r="D1751" s="210" t="s">
        <v>59</v>
      </c>
      <c r="E1751" s="210" t="s">
        <v>142</v>
      </c>
      <c r="F1751" s="209">
        <v>109.081</v>
      </c>
      <c r="G1751" s="210" t="s">
        <v>139</v>
      </c>
    </row>
    <row r="1752" spans="1:7" x14ac:dyDescent="0.2">
      <c r="A1752" s="208" t="s">
        <v>750</v>
      </c>
      <c r="B1752" s="210" t="s">
        <v>705</v>
      </c>
      <c r="C1752" s="210" t="s">
        <v>69</v>
      </c>
      <c r="D1752" s="210" t="s">
        <v>59</v>
      </c>
      <c r="E1752" s="210" t="s">
        <v>142</v>
      </c>
      <c r="F1752" s="209">
        <v>112.907</v>
      </c>
      <c r="G1752" s="210" t="s">
        <v>139</v>
      </c>
    </row>
    <row r="1753" spans="1:7" x14ac:dyDescent="0.2">
      <c r="A1753" s="208" t="s">
        <v>754</v>
      </c>
      <c r="B1753" s="210" t="s">
        <v>705</v>
      </c>
      <c r="C1753" s="210" t="s">
        <v>69</v>
      </c>
      <c r="D1753" s="210" t="s">
        <v>59</v>
      </c>
      <c r="E1753" s="210" t="s">
        <v>142</v>
      </c>
      <c r="F1753" s="209">
        <v>102.288</v>
      </c>
      <c r="G1753" s="210" t="s">
        <v>139</v>
      </c>
    </row>
    <row r="1754" spans="1:7" s="3" customFormat="1" hidden="1" x14ac:dyDescent="0.2">
      <c r="A1754" s="3" t="s">
        <v>88</v>
      </c>
      <c r="B1754" s="4" t="s">
        <v>705</v>
      </c>
      <c r="C1754" s="4" t="s">
        <v>69</v>
      </c>
      <c r="D1754" s="4" t="s">
        <v>59</v>
      </c>
      <c r="E1754" s="4" t="s">
        <v>706</v>
      </c>
      <c r="F1754" s="6">
        <v>1484124.557</v>
      </c>
      <c r="G1754" s="4" t="s">
        <v>139</v>
      </c>
    </row>
    <row r="1755" spans="1:7" s="3" customFormat="1" hidden="1" x14ac:dyDescent="0.2">
      <c r="A1755" s="3" t="s">
        <v>87</v>
      </c>
      <c r="B1755" s="4" t="s">
        <v>705</v>
      </c>
      <c r="C1755" s="4" t="s">
        <v>69</v>
      </c>
      <c r="D1755" s="4" t="s">
        <v>59</v>
      </c>
      <c r="E1755" s="4" t="s">
        <v>706</v>
      </c>
      <c r="F1755" s="6">
        <v>1462513</v>
      </c>
      <c r="G1755" s="4" t="s">
        <v>139</v>
      </c>
    </row>
    <row r="1756" spans="1:7" s="3" customFormat="1" hidden="1" x14ac:dyDescent="0.2">
      <c r="A1756" s="3" t="s">
        <v>86</v>
      </c>
      <c r="B1756" s="4" t="s">
        <v>705</v>
      </c>
      <c r="C1756" s="4" t="s">
        <v>69</v>
      </c>
      <c r="D1756" s="4" t="s">
        <v>59</v>
      </c>
      <c r="E1756" s="4" t="s">
        <v>706</v>
      </c>
      <c r="F1756" s="6">
        <v>1531347.9509999999</v>
      </c>
      <c r="G1756" s="4" t="s">
        <v>139</v>
      </c>
    </row>
    <row r="1757" spans="1:7" s="3" customFormat="1" hidden="1" x14ac:dyDescent="0.2">
      <c r="A1757" s="3" t="s">
        <v>85</v>
      </c>
      <c r="B1757" s="4" t="s">
        <v>705</v>
      </c>
      <c r="C1757" s="4" t="s">
        <v>69</v>
      </c>
      <c r="D1757" s="4" t="s">
        <v>59</v>
      </c>
      <c r="E1757" s="4" t="s">
        <v>706</v>
      </c>
      <c r="F1757" s="6">
        <v>1615654.6329999999</v>
      </c>
      <c r="G1757" s="4" t="s">
        <v>139</v>
      </c>
    </row>
    <row r="1758" spans="1:7" s="3" customFormat="1" hidden="1" x14ac:dyDescent="0.2">
      <c r="A1758" s="3" t="s">
        <v>84</v>
      </c>
      <c r="B1758" s="4" t="s">
        <v>705</v>
      </c>
      <c r="C1758" s="4" t="s">
        <v>69</v>
      </c>
      <c r="D1758" s="4" t="s">
        <v>59</v>
      </c>
      <c r="E1758" s="4" t="s">
        <v>706</v>
      </c>
      <c r="F1758" s="6">
        <v>1669336.2779999999</v>
      </c>
      <c r="G1758" s="4" t="s">
        <v>139</v>
      </c>
    </row>
    <row r="1759" spans="1:7" s="3" customFormat="1" hidden="1" x14ac:dyDescent="0.2">
      <c r="A1759" s="3" t="s">
        <v>83</v>
      </c>
      <c r="B1759" s="4" t="s">
        <v>705</v>
      </c>
      <c r="C1759" s="4" t="s">
        <v>69</v>
      </c>
      <c r="D1759" s="4" t="s">
        <v>59</v>
      </c>
      <c r="E1759" s="4" t="s">
        <v>706</v>
      </c>
      <c r="F1759" s="6">
        <v>1694677.041</v>
      </c>
      <c r="G1759" s="4" t="s">
        <v>139</v>
      </c>
    </row>
    <row r="1760" spans="1:7" s="3" customFormat="1" hidden="1" x14ac:dyDescent="0.2">
      <c r="A1760" s="3" t="s">
        <v>82</v>
      </c>
      <c r="B1760" s="4" t="s">
        <v>705</v>
      </c>
      <c r="C1760" s="4" t="s">
        <v>69</v>
      </c>
      <c r="D1760" s="4" t="s">
        <v>59</v>
      </c>
      <c r="E1760" s="4" t="s">
        <v>706</v>
      </c>
      <c r="F1760" s="6">
        <v>1738933.5819999999</v>
      </c>
      <c r="G1760" s="4" t="s">
        <v>139</v>
      </c>
    </row>
    <row r="1761" spans="1:7" s="3" customFormat="1" hidden="1" x14ac:dyDescent="0.2">
      <c r="A1761" s="3" t="s">
        <v>81</v>
      </c>
      <c r="B1761" s="4" t="s">
        <v>705</v>
      </c>
      <c r="C1761" s="4" t="s">
        <v>69</v>
      </c>
      <c r="D1761" s="4" t="s">
        <v>59</v>
      </c>
      <c r="E1761" s="4" t="s">
        <v>706</v>
      </c>
      <c r="F1761" s="6">
        <v>1769391.1429999999</v>
      </c>
      <c r="G1761" s="4" t="s">
        <v>139</v>
      </c>
    </row>
    <row r="1762" spans="1:7" s="3" customFormat="1" hidden="1" x14ac:dyDescent="0.2">
      <c r="A1762" s="3" t="s">
        <v>80</v>
      </c>
      <c r="B1762" s="4" t="s">
        <v>705</v>
      </c>
      <c r="C1762" s="4" t="s">
        <v>69</v>
      </c>
      <c r="D1762" s="4" t="s">
        <v>59</v>
      </c>
      <c r="E1762" s="4" t="s">
        <v>706</v>
      </c>
      <c r="F1762" s="6">
        <v>1750439.183</v>
      </c>
      <c r="G1762" s="4" t="s">
        <v>139</v>
      </c>
    </row>
    <row r="1763" spans="1:7" s="3" customFormat="1" hidden="1" x14ac:dyDescent="0.2">
      <c r="A1763" s="3" t="s">
        <v>79</v>
      </c>
      <c r="B1763" s="4" t="s">
        <v>705</v>
      </c>
      <c r="C1763" s="4" t="s">
        <v>69</v>
      </c>
      <c r="D1763" s="4" t="s">
        <v>59</v>
      </c>
      <c r="E1763" s="4" t="s">
        <v>706</v>
      </c>
      <c r="F1763" s="6">
        <v>1479750.017</v>
      </c>
      <c r="G1763" s="4" t="s">
        <v>139</v>
      </c>
    </row>
    <row r="1764" spans="1:7" s="3" customFormat="1" hidden="1" x14ac:dyDescent="0.2">
      <c r="A1764" s="3" t="s">
        <v>78</v>
      </c>
      <c r="B1764" s="4" t="s">
        <v>705</v>
      </c>
      <c r="C1764" s="4" t="s">
        <v>69</v>
      </c>
      <c r="D1764" s="4" t="s">
        <v>59</v>
      </c>
      <c r="E1764" s="4" t="s">
        <v>706</v>
      </c>
      <c r="F1764" s="6">
        <v>1589116.1910000001</v>
      </c>
      <c r="G1764" s="4" t="s">
        <v>139</v>
      </c>
    </row>
    <row r="1765" spans="1:7" s="3" customFormat="1" hidden="1" x14ac:dyDescent="0.2">
      <c r="A1765" s="3" t="s">
        <v>77</v>
      </c>
      <c r="B1765" s="4" t="s">
        <v>705</v>
      </c>
      <c r="C1765" s="4" t="s">
        <v>69</v>
      </c>
      <c r="D1765" s="4" t="s">
        <v>59</v>
      </c>
      <c r="E1765" s="4" t="s">
        <v>706</v>
      </c>
      <c r="F1765" s="6">
        <v>1615323.2169999999</v>
      </c>
      <c r="G1765" s="4" t="s">
        <v>139</v>
      </c>
    </row>
    <row r="1766" spans="1:7" s="3" customFormat="1" hidden="1" x14ac:dyDescent="0.2">
      <c r="A1766" s="3" t="s">
        <v>76</v>
      </c>
      <c r="B1766" s="4" t="s">
        <v>705</v>
      </c>
      <c r="C1766" s="4" t="s">
        <v>69</v>
      </c>
      <c r="D1766" s="4" t="s">
        <v>59</v>
      </c>
      <c r="E1766" s="4" t="s">
        <v>706</v>
      </c>
      <c r="F1766" s="6">
        <v>1564602.317</v>
      </c>
      <c r="G1766" s="4" t="s">
        <v>139</v>
      </c>
    </row>
    <row r="1767" spans="1:7" s="3" customFormat="1" hidden="1" x14ac:dyDescent="0.2">
      <c r="A1767" s="3" t="s">
        <v>75</v>
      </c>
      <c r="B1767" s="4" t="s">
        <v>705</v>
      </c>
      <c r="C1767" s="4" t="s">
        <v>69</v>
      </c>
      <c r="D1767" s="4" t="s">
        <v>59</v>
      </c>
      <c r="E1767" s="4" t="s">
        <v>706</v>
      </c>
      <c r="F1767" s="6">
        <v>1550677.294</v>
      </c>
      <c r="G1767" s="4" t="s">
        <v>139</v>
      </c>
    </row>
    <row r="1768" spans="1:7" s="3" customFormat="1" hidden="1" x14ac:dyDescent="0.2">
      <c r="A1768" s="3" t="s">
        <v>74</v>
      </c>
      <c r="B1768" s="4" t="s">
        <v>705</v>
      </c>
      <c r="C1768" s="4" t="s">
        <v>69</v>
      </c>
      <c r="D1768" s="4" t="s">
        <v>59</v>
      </c>
      <c r="E1768" s="4" t="s">
        <v>706</v>
      </c>
      <c r="F1768" s="6">
        <v>1569878.5530000001</v>
      </c>
      <c r="G1768" s="4" t="s">
        <v>139</v>
      </c>
    </row>
    <row r="1769" spans="1:7" s="3" customFormat="1" hidden="1" x14ac:dyDescent="0.2">
      <c r="A1769" s="3" t="s">
        <v>73</v>
      </c>
      <c r="B1769" s="4" t="s">
        <v>705</v>
      </c>
      <c r="C1769" s="4" t="s">
        <v>69</v>
      </c>
      <c r="D1769" s="4" t="s">
        <v>59</v>
      </c>
      <c r="E1769" s="4" t="s">
        <v>706</v>
      </c>
      <c r="F1769" s="6">
        <v>1636296.7379999999</v>
      </c>
      <c r="G1769" s="4" t="s">
        <v>139</v>
      </c>
    </row>
    <row r="1770" spans="1:7" s="3" customFormat="1" hidden="1" x14ac:dyDescent="0.2">
      <c r="A1770" s="3" t="s">
        <v>72</v>
      </c>
      <c r="B1770" s="4" t="s">
        <v>705</v>
      </c>
      <c r="C1770" s="4" t="s">
        <v>69</v>
      </c>
      <c r="D1770" s="4" t="s">
        <v>59</v>
      </c>
      <c r="E1770" s="4" t="s">
        <v>706</v>
      </c>
      <c r="F1770" s="6">
        <v>1654547.9990000001</v>
      </c>
      <c r="G1770" s="4" t="s">
        <v>139</v>
      </c>
    </row>
    <row r="1771" spans="1:7" s="3" customFormat="1" hidden="1" x14ac:dyDescent="0.2">
      <c r="A1771" s="3" t="s">
        <v>71</v>
      </c>
      <c r="B1771" s="4" t="s">
        <v>705</v>
      </c>
      <c r="C1771" s="4" t="s">
        <v>69</v>
      </c>
      <c r="D1771" s="4" t="s">
        <v>59</v>
      </c>
      <c r="E1771" s="4" t="s">
        <v>706</v>
      </c>
      <c r="F1771" s="6">
        <v>1697163.6240000001</v>
      </c>
      <c r="G1771" s="4" t="s">
        <v>139</v>
      </c>
    </row>
    <row r="1772" spans="1:7" s="3" customFormat="1" hidden="1" x14ac:dyDescent="0.2">
      <c r="A1772" s="3" t="s">
        <v>70</v>
      </c>
      <c r="B1772" s="4" t="s">
        <v>705</v>
      </c>
      <c r="C1772" s="4" t="s">
        <v>69</v>
      </c>
      <c r="D1772" s="4" t="s">
        <v>59</v>
      </c>
      <c r="E1772" s="4" t="s">
        <v>706</v>
      </c>
      <c r="F1772" s="6">
        <v>1732451.7830000001</v>
      </c>
      <c r="G1772" s="4" t="s">
        <v>139</v>
      </c>
    </row>
    <row r="1773" spans="1:7" s="3" customFormat="1" hidden="1" x14ac:dyDescent="0.2">
      <c r="A1773" s="3" t="s">
        <v>702</v>
      </c>
      <c r="B1773" s="4" t="s">
        <v>705</v>
      </c>
      <c r="C1773" s="4" t="s">
        <v>69</v>
      </c>
      <c r="D1773" s="4" t="s">
        <v>59</v>
      </c>
      <c r="E1773" s="4" t="s">
        <v>706</v>
      </c>
      <c r="F1773" s="6">
        <v>1698950.32</v>
      </c>
      <c r="G1773" s="4" t="s">
        <v>139</v>
      </c>
    </row>
    <row r="1774" spans="1:7" s="3" customFormat="1" hidden="1" x14ac:dyDescent="0.2">
      <c r="A1774" s="3" t="s">
        <v>731</v>
      </c>
      <c r="B1774" s="4" t="s">
        <v>705</v>
      </c>
      <c r="C1774" s="4" t="s">
        <v>69</v>
      </c>
      <c r="D1774" s="4" t="s">
        <v>59</v>
      </c>
      <c r="E1774" s="4" t="s">
        <v>706</v>
      </c>
      <c r="F1774" s="6">
        <v>1525635.547</v>
      </c>
      <c r="G1774" s="4" t="s">
        <v>139</v>
      </c>
    </row>
    <row r="1775" spans="1:7" s="3" customFormat="1" hidden="1" x14ac:dyDescent="0.2">
      <c r="A1775" s="3" t="s">
        <v>739</v>
      </c>
      <c r="B1775" s="4" t="s">
        <v>705</v>
      </c>
      <c r="C1775" s="4" t="s">
        <v>69</v>
      </c>
      <c r="D1775" s="4" t="s">
        <v>59</v>
      </c>
      <c r="E1775" s="4" t="s">
        <v>706</v>
      </c>
      <c r="F1775" s="6">
        <v>1618892.1359999999</v>
      </c>
      <c r="G1775" s="4" t="s">
        <v>139</v>
      </c>
    </row>
    <row r="1776" spans="1:7" s="3" customFormat="1" hidden="1" x14ac:dyDescent="0.2">
      <c r="A1776" s="3" t="s">
        <v>750</v>
      </c>
      <c r="B1776" s="4" t="s">
        <v>705</v>
      </c>
      <c r="C1776" s="4" t="s">
        <v>69</v>
      </c>
      <c r="D1776" s="4" t="s">
        <v>59</v>
      </c>
      <c r="E1776" s="4" t="s">
        <v>706</v>
      </c>
      <c r="F1776" s="6">
        <v>1675679.2080000001</v>
      </c>
      <c r="G1776" s="4" t="s">
        <v>139</v>
      </c>
    </row>
    <row r="1777" spans="1:7" s="3" customFormat="1" hidden="1" x14ac:dyDescent="0.2">
      <c r="A1777" s="3" t="s">
        <v>754</v>
      </c>
      <c r="B1777" s="4" t="s">
        <v>705</v>
      </c>
      <c r="C1777" s="4" t="s">
        <v>69</v>
      </c>
      <c r="D1777" s="4" t="s">
        <v>59</v>
      </c>
      <c r="E1777" s="4" t="s">
        <v>706</v>
      </c>
      <c r="F1777" s="6">
        <v>1518077.9779999999</v>
      </c>
      <c r="G1777" s="4" t="s">
        <v>139</v>
      </c>
    </row>
    <row r="1778" spans="1:7" s="3" customFormat="1" hidden="1" x14ac:dyDescent="0.2">
      <c r="A1778" s="3" t="s">
        <v>88</v>
      </c>
      <c r="B1778" s="4" t="s">
        <v>705</v>
      </c>
      <c r="C1778" s="4" t="s">
        <v>69</v>
      </c>
      <c r="D1778" s="4" t="s">
        <v>59</v>
      </c>
      <c r="E1778" s="4" t="s">
        <v>708</v>
      </c>
      <c r="F1778" s="6">
        <v>3.46</v>
      </c>
      <c r="G1778" s="4" t="s">
        <v>139</v>
      </c>
    </row>
    <row r="1779" spans="1:7" s="3" customFormat="1" hidden="1" x14ac:dyDescent="0.2">
      <c r="A1779" s="3" t="s">
        <v>87</v>
      </c>
      <c r="B1779" s="4" t="s">
        <v>705</v>
      </c>
      <c r="C1779" s="4" t="s">
        <v>69</v>
      </c>
      <c r="D1779" s="4" t="s">
        <v>59</v>
      </c>
      <c r="E1779" s="4" t="s">
        <v>708</v>
      </c>
      <c r="F1779" s="6">
        <v>3.4049999999999998</v>
      </c>
      <c r="G1779" s="4" t="s">
        <v>139</v>
      </c>
    </row>
    <row r="1780" spans="1:7" s="3" customFormat="1" hidden="1" x14ac:dyDescent="0.2">
      <c r="A1780" s="3" t="s">
        <v>86</v>
      </c>
      <c r="B1780" s="4" t="s">
        <v>705</v>
      </c>
      <c r="C1780" s="4" t="s">
        <v>69</v>
      </c>
      <c r="D1780" s="4" t="s">
        <v>59</v>
      </c>
      <c r="E1780" s="4" t="s">
        <v>708</v>
      </c>
      <c r="F1780" s="6">
        <v>3.5569999999999999</v>
      </c>
      <c r="G1780" s="4" t="s">
        <v>139</v>
      </c>
    </row>
    <row r="1781" spans="1:7" s="3" customFormat="1" hidden="1" x14ac:dyDescent="0.2">
      <c r="A1781" s="3" t="s">
        <v>85</v>
      </c>
      <c r="B1781" s="4" t="s">
        <v>705</v>
      </c>
      <c r="C1781" s="4" t="s">
        <v>69</v>
      </c>
      <c r="D1781" s="4" t="s">
        <v>59</v>
      </c>
      <c r="E1781" s="4" t="s">
        <v>708</v>
      </c>
      <c r="F1781" s="6">
        <v>3.74</v>
      </c>
      <c r="G1781" s="4" t="s">
        <v>139</v>
      </c>
    </row>
    <row r="1782" spans="1:7" s="3" customFormat="1" hidden="1" x14ac:dyDescent="0.2">
      <c r="A1782" s="3" t="s">
        <v>84</v>
      </c>
      <c r="B1782" s="4" t="s">
        <v>705</v>
      </c>
      <c r="C1782" s="4" t="s">
        <v>69</v>
      </c>
      <c r="D1782" s="4" t="s">
        <v>59</v>
      </c>
      <c r="E1782" s="4" t="s">
        <v>708</v>
      </c>
      <c r="F1782" s="6">
        <v>3.85</v>
      </c>
      <c r="G1782" s="4" t="s">
        <v>139</v>
      </c>
    </row>
    <row r="1783" spans="1:7" s="3" customFormat="1" hidden="1" x14ac:dyDescent="0.2">
      <c r="A1783" s="3" t="s">
        <v>83</v>
      </c>
      <c r="B1783" s="4" t="s">
        <v>705</v>
      </c>
      <c r="C1783" s="4" t="s">
        <v>69</v>
      </c>
      <c r="D1783" s="4" t="s">
        <v>59</v>
      </c>
      <c r="E1783" s="4" t="s">
        <v>708</v>
      </c>
      <c r="F1783" s="6">
        <v>3.895</v>
      </c>
      <c r="G1783" s="4" t="s">
        <v>139</v>
      </c>
    </row>
    <row r="1784" spans="1:7" s="3" customFormat="1" hidden="1" x14ac:dyDescent="0.2">
      <c r="A1784" s="3" t="s">
        <v>82</v>
      </c>
      <c r="B1784" s="4" t="s">
        <v>705</v>
      </c>
      <c r="C1784" s="4" t="s">
        <v>69</v>
      </c>
      <c r="D1784" s="4" t="s">
        <v>59</v>
      </c>
      <c r="E1784" s="4" t="s">
        <v>708</v>
      </c>
      <c r="F1784" s="6">
        <v>3.984</v>
      </c>
      <c r="G1784" s="4" t="s">
        <v>139</v>
      </c>
    </row>
    <row r="1785" spans="1:7" s="3" customFormat="1" hidden="1" x14ac:dyDescent="0.2">
      <c r="A1785" s="3" t="s">
        <v>81</v>
      </c>
      <c r="B1785" s="4" t="s">
        <v>705</v>
      </c>
      <c r="C1785" s="4" t="s">
        <v>69</v>
      </c>
      <c r="D1785" s="4" t="s">
        <v>59</v>
      </c>
      <c r="E1785" s="4" t="s">
        <v>708</v>
      </c>
      <c r="F1785" s="6">
        <v>4.04</v>
      </c>
      <c r="G1785" s="4" t="s">
        <v>139</v>
      </c>
    </row>
    <row r="1786" spans="1:7" s="3" customFormat="1" hidden="1" x14ac:dyDescent="0.2">
      <c r="A1786" s="3" t="s">
        <v>80</v>
      </c>
      <c r="B1786" s="4" t="s">
        <v>705</v>
      </c>
      <c r="C1786" s="4" t="s">
        <v>69</v>
      </c>
      <c r="D1786" s="4" t="s">
        <v>59</v>
      </c>
      <c r="E1786" s="4" t="s">
        <v>708</v>
      </c>
      <c r="F1786" s="6">
        <v>3.984</v>
      </c>
      <c r="G1786" s="4" t="s">
        <v>139</v>
      </c>
    </row>
    <row r="1787" spans="1:7" s="3" customFormat="1" hidden="1" x14ac:dyDescent="0.2">
      <c r="A1787" s="3" t="s">
        <v>79</v>
      </c>
      <c r="B1787" s="4" t="s">
        <v>705</v>
      </c>
      <c r="C1787" s="4" t="s">
        <v>69</v>
      </c>
      <c r="D1787" s="4" t="s">
        <v>59</v>
      </c>
      <c r="E1787" s="4" t="s">
        <v>708</v>
      </c>
      <c r="F1787" s="6">
        <v>3.36</v>
      </c>
      <c r="G1787" s="4" t="s">
        <v>139</v>
      </c>
    </row>
    <row r="1788" spans="1:7" s="3" customFormat="1" hidden="1" x14ac:dyDescent="0.2">
      <c r="A1788" s="3" t="s">
        <v>78</v>
      </c>
      <c r="B1788" s="4" t="s">
        <v>705</v>
      </c>
      <c r="C1788" s="4" t="s">
        <v>69</v>
      </c>
      <c r="D1788" s="4" t="s">
        <v>59</v>
      </c>
      <c r="E1788" s="4" t="s">
        <v>708</v>
      </c>
      <c r="F1788" s="6">
        <v>3.6030000000000002</v>
      </c>
      <c r="G1788" s="4" t="s">
        <v>139</v>
      </c>
    </row>
    <row r="1789" spans="1:7" s="3" customFormat="1" hidden="1" x14ac:dyDescent="0.2">
      <c r="A1789" s="3" t="s">
        <v>77</v>
      </c>
      <c r="B1789" s="4" t="s">
        <v>705</v>
      </c>
      <c r="C1789" s="4" t="s">
        <v>69</v>
      </c>
      <c r="D1789" s="4" t="s">
        <v>59</v>
      </c>
      <c r="E1789" s="4" t="s">
        <v>708</v>
      </c>
      <c r="F1789" s="6">
        <v>3.669</v>
      </c>
      <c r="G1789" s="4" t="s">
        <v>139</v>
      </c>
    </row>
    <row r="1790" spans="1:7" s="3" customFormat="1" hidden="1" x14ac:dyDescent="0.2">
      <c r="A1790" s="3" t="s">
        <v>76</v>
      </c>
      <c r="B1790" s="4" t="s">
        <v>705</v>
      </c>
      <c r="C1790" s="4" t="s">
        <v>69</v>
      </c>
      <c r="D1790" s="4" t="s">
        <v>59</v>
      </c>
      <c r="E1790" s="4" t="s">
        <v>708</v>
      </c>
      <c r="F1790" s="6">
        <v>3.5489999999999999</v>
      </c>
      <c r="G1790" s="4" t="s">
        <v>139</v>
      </c>
    </row>
    <row r="1791" spans="1:7" s="3" customFormat="1" hidden="1" x14ac:dyDescent="0.2">
      <c r="A1791" s="3" t="s">
        <v>75</v>
      </c>
      <c r="B1791" s="4" t="s">
        <v>705</v>
      </c>
      <c r="C1791" s="4" t="s">
        <v>69</v>
      </c>
      <c r="D1791" s="4" t="s">
        <v>59</v>
      </c>
      <c r="E1791" s="4" t="s">
        <v>708</v>
      </c>
      <c r="F1791" s="6">
        <v>3.5089999999999999</v>
      </c>
      <c r="G1791" s="4" t="s">
        <v>139</v>
      </c>
    </row>
    <row r="1792" spans="1:7" s="3" customFormat="1" hidden="1" x14ac:dyDescent="0.2">
      <c r="A1792" s="3" t="s">
        <v>74</v>
      </c>
      <c r="B1792" s="4" t="s">
        <v>705</v>
      </c>
      <c r="C1792" s="4" t="s">
        <v>69</v>
      </c>
      <c r="D1792" s="4" t="s">
        <v>59</v>
      </c>
      <c r="E1792" s="4" t="s">
        <v>708</v>
      </c>
      <c r="F1792" s="6">
        <v>3.5419999999999998</v>
      </c>
      <c r="G1792" s="4" t="s">
        <v>139</v>
      </c>
    </row>
    <row r="1793" spans="1:7" s="3" customFormat="1" hidden="1" x14ac:dyDescent="0.2">
      <c r="A1793" s="3" t="s">
        <v>73</v>
      </c>
      <c r="B1793" s="4" t="s">
        <v>705</v>
      </c>
      <c r="C1793" s="4" t="s">
        <v>69</v>
      </c>
      <c r="D1793" s="4" t="s">
        <v>59</v>
      </c>
      <c r="E1793" s="4" t="s">
        <v>708</v>
      </c>
      <c r="F1793" s="6">
        <v>3.6829999999999998</v>
      </c>
      <c r="G1793" s="4" t="s">
        <v>139</v>
      </c>
    </row>
    <row r="1794" spans="1:7" s="3" customFormat="1" hidden="1" x14ac:dyDescent="0.2">
      <c r="A1794" s="3" t="s">
        <v>72</v>
      </c>
      <c r="B1794" s="4" t="s">
        <v>705</v>
      </c>
      <c r="C1794" s="4" t="s">
        <v>69</v>
      </c>
      <c r="D1794" s="4" t="s">
        <v>59</v>
      </c>
      <c r="E1794" s="4" t="s">
        <v>708</v>
      </c>
      <c r="F1794" s="6">
        <v>3.7170000000000001</v>
      </c>
      <c r="G1794" s="4" t="s">
        <v>139</v>
      </c>
    </row>
    <row r="1795" spans="1:7" s="3" customFormat="1" hidden="1" x14ac:dyDescent="0.2">
      <c r="A1795" s="3" t="s">
        <v>71</v>
      </c>
      <c r="B1795" s="4" t="s">
        <v>705</v>
      </c>
      <c r="C1795" s="4" t="s">
        <v>69</v>
      </c>
      <c r="D1795" s="4" t="s">
        <v>59</v>
      </c>
      <c r="E1795" s="4" t="s">
        <v>708</v>
      </c>
      <c r="F1795" s="6">
        <v>3.806</v>
      </c>
      <c r="G1795" s="4" t="s">
        <v>139</v>
      </c>
    </row>
    <row r="1796" spans="1:7" s="3" customFormat="1" hidden="1" x14ac:dyDescent="0.2">
      <c r="A1796" s="3" t="s">
        <v>70</v>
      </c>
      <c r="B1796" s="4" t="s">
        <v>705</v>
      </c>
      <c r="C1796" s="4" t="s">
        <v>69</v>
      </c>
      <c r="D1796" s="4" t="s">
        <v>59</v>
      </c>
      <c r="E1796" s="4" t="s">
        <v>708</v>
      </c>
      <c r="F1796" s="6">
        <v>3.879</v>
      </c>
      <c r="G1796" s="4" t="s">
        <v>139</v>
      </c>
    </row>
    <row r="1797" spans="1:7" s="3" customFormat="1" hidden="1" x14ac:dyDescent="0.2">
      <c r="A1797" s="3" t="s">
        <v>702</v>
      </c>
      <c r="B1797" s="4" t="s">
        <v>705</v>
      </c>
      <c r="C1797" s="4" t="s">
        <v>69</v>
      </c>
      <c r="D1797" s="4" t="s">
        <v>59</v>
      </c>
      <c r="E1797" s="4" t="s">
        <v>708</v>
      </c>
      <c r="F1797" s="6">
        <v>3.8010000000000002</v>
      </c>
      <c r="G1797" s="4" t="s">
        <v>139</v>
      </c>
    </row>
    <row r="1798" spans="1:7" s="3" customFormat="1" hidden="1" x14ac:dyDescent="0.2">
      <c r="A1798" s="3" t="s">
        <v>731</v>
      </c>
      <c r="B1798" s="4" t="s">
        <v>705</v>
      </c>
      <c r="C1798" s="4" t="s">
        <v>69</v>
      </c>
      <c r="D1798" s="4" t="s">
        <v>59</v>
      </c>
      <c r="E1798" s="4" t="s">
        <v>708</v>
      </c>
      <c r="F1798" s="6">
        <v>3.4129999999999998</v>
      </c>
      <c r="G1798" s="4" t="s">
        <v>139</v>
      </c>
    </row>
    <row r="1799" spans="1:7" s="3" customFormat="1" hidden="1" x14ac:dyDescent="0.2">
      <c r="A1799" s="3" t="s">
        <v>739</v>
      </c>
      <c r="B1799" s="4" t="s">
        <v>705</v>
      </c>
      <c r="C1799" s="4" t="s">
        <v>69</v>
      </c>
      <c r="D1799" s="4" t="s">
        <v>59</v>
      </c>
      <c r="E1799" s="4" t="s">
        <v>708</v>
      </c>
      <c r="F1799" s="6">
        <v>3.6280000000000001</v>
      </c>
      <c r="G1799" s="4" t="s">
        <v>139</v>
      </c>
    </row>
    <row r="1800" spans="1:7" s="3" customFormat="1" hidden="1" x14ac:dyDescent="0.2">
      <c r="A1800" s="3" t="s">
        <v>750</v>
      </c>
      <c r="B1800" s="4" t="s">
        <v>705</v>
      </c>
      <c r="C1800" s="4" t="s">
        <v>69</v>
      </c>
      <c r="D1800" s="4" t="s">
        <v>59</v>
      </c>
      <c r="E1800" s="4" t="s">
        <v>708</v>
      </c>
      <c r="F1800" s="6">
        <v>3.7450000000000001</v>
      </c>
      <c r="G1800" s="4" t="s">
        <v>139</v>
      </c>
    </row>
    <row r="1801" spans="1:7" s="3" customFormat="1" hidden="1" x14ac:dyDescent="0.2">
      <c r="A1801" s="3" t="s">
        <v>754</v>
      </c>
      <c r="B1801" s="4" t="s">
        <v>705</v>
      </c>
      <c r="C1801" s="4" t="s">
        <v>69</v>
      </c>
      <c r="D1801" s="4" t="s">
        <v>59</v>
      </c>
      <c r="E1801" s="4" t="s">
        <v>708</v>
      </c>
      <c r="F1801" s="6">
        <v>3.383</v>
      </c>
      <c r="G1801" s="4" t="s">
        <v>139</v>
      </c>
    </row>
    <row r="1802" spans="1:7" s="3" customFormat="1" hidden="1" x14ac:dyDescent="0.2">
      <c r="A1802" s="3" t="s">
        <v>88</v>
      </c>
      <c r="B1802" s="4" t="s">
        <v>705</v>
      </c>
      <c r="C1802" s="4" t="s">
        <v>68</v>
      </c>
      <c r="D1802" s="4" t="s">
        <v>53</v>
      </c>
      <c r="E1802" s="4" t="s">
        <v>706</v>
      </c>
      <c r="F1802" s="6">
        <v>28804.920999999998</v>
      </c>
      <c r="G1802" s="4" t="s">
        <v>139</v>
      </c>
    </row>
    <row r="1803" spans="1:7" s="3" customFormat="1" hidden="1" x14ac:dyDescent="0.2">
      <c r="A1803" s="3" t="s">
        <v>87</v>
      </c>
      <c r="B1803" s="4" t="s">
        <v>705</v>
      </c>
      <c r="C1803" s="4" t="s">
        <v>68</v>
      </c>
      <c r="D1803" s="4" t="s">
        <v>53</v>
      </c>
      <c r="E1803" s="4" t="s">
        <v>706</v>
      </c>
      <c r="F1803" s="6">
        <v>37483.949000000001</v>
      </c>
      <c r="G1803" s="4" t="s">
        <v>139</v>
      </c>
    </row>
    <row r="1804" spans="1:7" s="3" customFormat="1" hidden="1" x14ac:dyDescent="0.2">
      <c r="A1804" s="3" t="s">
        <v>86</v>
      </c>
      <c r="B1804" s="4" t="s">
        <v>705</v>
      </c>
      <c r="C1804" s="4" t="s">
        <v>68</v>
      </c>
      <c r="D1804" s="4" t="s">
        <v>53</v>
      </c>
      <c r="E1804" s="4" t="s">
        <v>706</v>
      </c>
      <c r="F1804" s="6">
        <v>41186.826999999997</v>
      </c>
      <c r="G1804" s="4" t="s">
        <v>139</v>
      </c>
    </row>
    <row r="1805" spans="1:7" s="3" customFormat="1" hidden="1" x14ac:dyDescent="0.2">
      <c r="A1805" s="3" t="s">
        <v>85</v>
      </c>
      <c r="B1805" s="4" t="s">
        <v>705</v>
      </c>
      <c r="C1805" s="4" t="s">
        <v>68</v>
      </c>
      <c r="D1805" s="4" t="s">
        <v>53</v>
      </c>
      <c r="E1805" s="4" t="s">
        <v>706</v>
      </c>
      <c r="F1805" s="6">
        <v>36582.082000000002</v>
      </c>
      <c r="G1805" s="4" t="s">
        <v>139</v>
      </c>
    </row>
    <row r="1806" spans="1:7" s="3" customFormat="1" hidden="1" x14ac:dyDescent="0.2">
      <c r="A1806" s="3" t="s">
        <v>84</v>
      </c>
      <c r="B1806" s="4" t="s">
        <v>705</v>
      </c>
      <c r="C1806" s="4" t="s">
        <v>68</v>
      </c>
      <c r="D1806" s="4" t="s">
        <v>53</v>
      </c>
      <c r="E1806" s="4" t="s">
        <v>706</v>
      </c>
      <c r="F1806" s="6">
        <v>40873.048000000003</v>
      </c>
      <c r="G1806" s="4" t="s">
        <v>139</v>
      </c>
    </row>
    <row r="1807" spans="1:7" s="3" customFormat="1" hidden="1" x14ac:dyDescent="0.2">
      <c r="A1807" s="3" t="s">
        <v>83</v>
      </c>
      <c r="B1807" s="4" t="s">
        <v>705</v>
      </c>
      <c r="C1807" s="4" t="s">
        <v>68</v>
      </c>
      <c r="D1807" s="4" t="s">
        <v>53</v>
      </c>
      <c r="E1807" s="4" t="s">
        <v>706</v>
      </c>
      <c r="F1807" s="6">
        <v>31042.292000000001</v>
      </c>
      <c r="G1807" s="4" t="s">
        <v>139</v>
      </c>
    </row>
    <row r="1808" spans="1:7" s="3" customFormat="1" hidden="1" x14ac:dyDescent="0.2">
      <c r="A1808" s="3" t="s">
        <v>82</v>
      </c>
      <c r="B1808" s="4" t="s">
        <v>705</v>
      </c>
      <c r="C1808" s="4" t="s">
        <v>68</v>
      </c>
      <c r="D1808" s="4" t="s">
        <v>53</v>
      </c>
      <c r="E1808" s="4" t="s">
        <v>706</v>
      </c>
      <c r="F1808" s="6">
        <v>28815.87</v>
      </c>
      <c r="G1808" s="4" t="s">
        <v>139</v>
      </c>
    </row>
    <row r="1809" spans="1:7" s="3" customFormat="1" hidden="1" x14ac:dyDescent="0.2">
      <c r="A1809" s="3" t="s">
        <v>81</v>
      </c>
      <c r="B1809" s="4" t="s">
        <v>705</v>
      </c>
      <c r="C1809" s="4" t="s">
        <v>68</v>
      </c>
      <c r="D1809" s="4" t="s">
        <v>53</v>
      </c>
      <c r="E1809" s="4" t="s">
        <v>706</v>
      </c>
      <c r="F1809" s="6">
        <v>47799.591</v>
      </c>
      <c r="G1809" s="4" t="s">
        <v>139</v>
      </c>
    </row>
    <row r="1810" spans="1:7" s="3" customFormat="1" hidden="1" x14ac:dyDescent="0.2">
      <c r="A1810" s="3" t="s">
        <v>80</v>
      </c>
      <c r="B1810" s="4" t="s">
        <v>705</v>
      </c>
      <c r="C1810" s="4" t="s">
        <v>68</v>
      </c>
      <c r="D1810" s="4" t="s">
        <v>53</v>
      </c>
      <c r="E1810" s="4" t="s">
        <v>706</v>
      </c>
      <c r="F1810" s="6">
        <v>33329.902999999998</v>
      </c>
      <c r="G1810" s="4" t="s">
        <v>139</v>
      </c>
    </row>
    <row r="1811" spans="1:7" s="3" customFormat="1" hidden="1" x14ac:dyDescent="0.2">
      <c r="A1811" s="3" t="s">
        <v>79</v>
      </c>
      <c r="B1811" s="4" t="s">
        <v>705</v>
      </c>
      <c r="C1811" s="4" t="s">
        <v>68</v>
      </c>
      <c r="D1811" s="4" t="s">
        <v>53</v>
      </c>
      <c r="E1811" s="4" t="s">
        <v>706</v>
      </c>
      <c r="F1811" s="6">
        <v>8115.4390000000003</v>
      </c>
      <c r="G1811" s="4" t="s">
        <v>139</v>
      </c>
    </row>
    <row r="1812" spans="1:7" s="3" customFormat="1" hidden="1" x14ac:dyDescent="0.2">
      <c r="A1812" s="3" t="s">
        <v>78</v>
      </c>
      <c r="B1812" s="4" t="s">
        <v>705</v>
      </c>
      <c r="C1812" s="4" t="s">
        <v>68</v>
      </c>
      <c r="D1812" s="4" t="s">
        <v>53</v>
      </c>
      <c r="E1812" s="4" t="s">
        <v>706</v>
      </c>
      <c r="F1812" s="6">
        <v>880.64499999999998</v>
      </c>
      <c r="G1812" s="4" t="s">
        <v>139</v>
      </c>
    </row>
    <row r="1813" spans="1:7" s="3" customFormat="1" hidden="1" x14ac:dyDescent="0.2">
      <c r="A1813" s="3" t="s">
        <v>77</v>
      </c>
      <c r="B1813" s="4" t="s">
        <v>705</v>
      </c>
      <c r="C1813" s="4" t="s">
        <v>68</v>
      </c>
      <c r="D1813" s="4" t="s">
        <v>53</v>
      </c>
      <c r="E1813" s="4" t="s">
        <v>706</v>
      </c>
      <c r="F1813" s="6">
        <v>7135.9369999999999</v>
      </c>
      <c r="G1813" s="4" t="s">
        <v>139</v>
      </c>
    </row>
    <row r="1814" spans="1:7" s="3" customFormat="1" hidden="1" x14ac:dyDescent="0.2">
      <c r="A1814" s="3" t="s">
        <v>76</v>
      </c>
      <c r="B1814" s="4" t="s">
        <v>705</v>
      </c>
      <c r="C1814" s="4" t="s">
        <v>68</v>
      </c>
      <c r="D1814" s="4" t="s">
        <v>53</v>
      </c>
      <c r="E1814" s="4" t="s">
        <v>706</v>
      </c>
      <c r="F1814" s="6">
        <v>827.09500000000003</v>
      </c>
      <c r="G1814" s="4" t="s">
        <v>139</v>
      </c>
    </row>
    <row r="1815" spans="1:7" s="3" customFormat="1" hidden="1" x14ac:dyDescent="0.2">
      <c r="A1815" s="3" t="s">
        <v>75</v>
      </c>
      <c r="B1815" s="4" t="s">
        <v>705</v>
      </c>
      <c r="C1815" s="4" t="s">
        <v>68</v>
      </c>
      <c r="D1815" s="4" t="s">
        <v>53</v>
      </c>
      <c r="E1815" s="4" t="s">
        <v>706</v>
      </c>
      <c r="F1815" s="6">
        <v>-13602.124</v>
      </c>
      <c r="G1815" s="4" t="s">
        <v>139</v>
      </c>
    </row>
    <row r="1816" spans="1:7" s="3" customFormat="1" hidden="1" x14ac:dyDescent="0.2">
      <c r="A1816" s="3" t="s">
        <v>74</v>
      </c>
      <c r="B1816" s="4" t="s">
        <v>705</v>
      </c>
      <c r="C1816" s="4" t="s">
        <v>68</v>
      </c>
      <c r="D1816" s="4" t="s">
        <v>53</v>
      </c>
      <c r="E1816" s="4" t="s">
        <v>706</v>
      </c>
      <c r="F1816" s="6">
        <v>-7024.2659999999996</v>
      </c>
      <c r="G1816" s="4" t="s">
        <v>139</v>
      </c>
    </row>
    <row r="1817" spans="1:7" s="3" customFormat="1" hidden="1" x14ac:dyDescent="0.2">
      <c r="A1817" s="3" t="s">
        <v>73</v>
      </c>
      <c r="B1817" s="4" t="s">
        <v>705</v>
      </c>
      <c r="C1817" s="4" t="s">
        <v>68</v>
      </c>
      <c r="D1817" s="4" t="s">
        <v>53</v>
      </c>
      <c r="E1817" s="4" t="s">
        <v>706</v>
      </c>
      <c r="F1817" s="6">
        <v>-17098.491999999998</v>
      </c>
      <c r="G1817" s="4" t="s">
        <v>139</v>
      </c>
    </row>
    <row r="1818" spans="1:7" s="3" customFormat="1" hidden="1" x14ac:dyDescent="0.2">
      <c r="A1818" s="3" t="s">
        <v>72</v>
      </c>
      <c r="B1818" s="4" t="s">
        <v>705</v>
      </c>
      <c r="C1818" s="4" t="s">
        <v>68</v>
      </c>
      <c r="D1818" s="4" t="s">
        <v>53</v>
      </c>
      <c r="E1818" s="4" t="s">
        <v>706</v>
      </c>
      <c r="F1818" s="6">
        <v>-13315.763000000001</v>
      </c>
      <c r="G1818" s="4" t="s">
        <v>139</v>
      </c>
    </row>
    <row r="1819" spans="1:7" s="3" customFormat="1" hidden="1" x14ac:dyDescent="0.2">
      <c r="A1819" s="3" t="s">
        <v>71</v>
      </c>
      <c r="B1819" s="4" t="s">
        <v>705</v>
      </c>
      <c r="C1819" s="4" t="s">
        <v>68</v>
      </c>
      <c r="D1819" s="4" t="s">
        <v>53</v>
      </c>
      <c r="E1819" s="4" t="s">
        <v>706</v>
      </c>
      <c r="F1819" s="6">
        <v>-4303.4340000000002</v>
      </c>
      <c r="G1819" s="4" t="s">
        <v>139</v>
      </c>
    </row>
    <row r="1820" spans="1:7" s="3" customFormat="1" hidden="1" x14ac:dyDescent="0.2">
      <c r="A1820" s="3" t="s">
        <v>70</v>
      </c>
      <c r="B1820" s="4" t="s">
        <v>705</v>
      </c>
      <c r="C1820" s="4" t="s">
        <v>68</v>
      </c>
      <c r="D1820" s="4" t="s">
        <v>53</v>
      </c>
      <c r="E1820" s="4" t="s">
        <v>706</v>
      </c>
      <c r="F1820" s="6">
        <v>11937.243</v>
      </c>
      <c r="G1820" s="4" t="s">
        <v>139</v>
      </c>
    </row>
    <row r="1821" spans="1:7" s="3" customFormat="1" hidden="1" x14ac:dyDescent="0.2">
      <c r="A1821" s="3" t="s">
        <v>702</v>
      </c>
      <c r="B1821" s="4" t="s">
        <v>705</v>
      </c>
      <c r="C1821" s="4" t="s">
        <v>68</v>
      </c>
      <c r="D1821" s="4" t="s">
        <v>53</v>
      </c>
      <c r="E1821" s="4" t="s">
        <v>706</v>
      </c>
      <c r="F1821" s="6">
        <v>-3466.38</v>
      </c>
      <c r="G1821" s="4" t="s">
        <v>139</v>
      </c>
    </row>
    <row r="1822" spans="1:7" s="3" customFormat="1" hidden="1" x14ac:dyDescent="0.2">
      <c r="A1822" s="3" t="s">
        <v>731</v>
      </c>
      <c r="B1822" s="4" t="s">
        <v>705</v>
      </c>
      <c r="C1822" s="4" t="s">
        <v>68</v>
      </c>
      <c r="D1822" s="4" t="s">
        <v>53</v>
      </c>
      <c r="E1822" s="4" t="s">
        <v>706</v>
      </c>
      <c r="F1822" s="6">
        <v>-26523.87</v>
      </c>
      <c r="G1822" s="4" t="s">
        <v>139</v>
      </c>
    </row>
    <row r="1823" spans="1:7" s="3" customFormat="1" hidden="1" x14ac:dyDescent="0.2">
      <c r="A1823" s="3" t="s">
        <v>739</v>
      </c>
      <c r="B1823" s="4" t="s">
        <v>705</v>
      </c>
      <c r="C1823" s="4" t="s">
        <v>68</v>
      </c>
      <c r="D1823" s="4" t="s">
        <v>53</v>
      </c>
      <c r="E1823" s="4" t="s">
        <v>706</v>
      </c>
      <c r="F1823" s="6">
        <v>-28072.562000000002</v>
      </c>
      <c r="G1823" s="4" t="s">
        <v>139</v>
      </c>
    </row>
    <row r="1824" spans="1:7" s="3" customFormat="1" hidden="1" x14ac:dyDescent="0.2">
      <c r="A1824" s="3" t="s">
        <v>750</v>
      </c>
      <c r="B1824" s="4" t="s">
        <v>705</v>
      </c>
      <c r="C1824" s="4" t="s">
        <v>68</v>
      </c>
      <c r="D1824" s="4" t="s">
        <v>53</v>
      </c>
      <c r="E1824" s="4" t="s">
        <v>706</v>
      </c>
      <c r="F1824" s="6">
        <v>-3480.3449999999998</v>
      </c>
      <c r="G1824" s="4" t="s">
        <v>139</v>
      </c>
    </row>
    <row r="1825" spans="1:7" s="3" customFormat="1" hidden="1" x14ac:dyDescent="0.2">
      <c r="A1825" s="3" t="s">
        <v>754</v>
      </c>
      <c r="B1825" s="4" t="s">
        <v>705</v>
      </c>
      <c r="C1825" s="4" t="s">
        <v>68</v>
      </c>
      <c r="D1825" s="4" t="s">
        <v>53</v>
      </c>
      <c r="E1825" s="4" t="s">
        <v>706</v>
      </c>
      <c r="F1825" s="6">
        <v>-8420.8009999999995</v>
      </c>
      <c r="G1825" s="4" t="s">
        <v>139</v>
      </c>
    </row>
    <row r="1826" spans="1:7" s="3" customFormat="1" hidden="1" x14ac:dyDescent="0.2">
      <c r="A1826" s="3" t="s">
        <v>88</v>
      </c>
      <c r="B1826" s="4" t="s">
        <v>705</v>
      </c>
      <c r="C1826" s="4" t="s">
        <v>68</v>
      </c>
      <c r="D1826" s="4" t="s">
        <v>53</v>
      </c>
      <c r="E1826" s="4" t="s">
        <v>708</v>
      </c>
      <c r="F1826" s="6">
        <v>6.7000000000000004E-2</v>
      </c>
      <c r="G1826" s="4" t="s">
        <v>139</v>
      </c>
    </row>
    <row r="1827" spans="1:7" s="3" customFormat="1" hidden="1" x14ac:dyDescent="0.2">
      <c r="A1827" s="3" t="s">
        <v>87</v>
      </c>
      <c r="B1827" s="4" t="s">
        <v>705</v>
      </c>
      <c r="C1827" s="4" t="s">
        <v>68</v>
      </c>
      <c r="D1827" s="4" t="s">
        <v>53</v>
      </c>
      <c r="E1827" s="4" t="s">
        <v>708</v>
      </c>
      <c r="F1827" s="6">
        <v>8.6999999999999994E-2</v>
      </c>
      <c r="G1827" s="4" t="s">
        <v>139</v>
      </c>
    </row>
    <row r="1828" spans="1:7" s="3" customFormat="1" hidden="1" x14ac:dyDescent="0.2">
      <c r="A1828" s="3" t="s">
        <v>86</v>
      </c>
      <c r="B1828" s="4" t="s">
        <v>705</v>
      </c>
      <c r="C1828" s="4" t="s">
        <v>68</v>
      </c>
      <c r="D1828" s="4" t="s">
        <v>53</v>
      </c>
      <c r="E1828" s="4" t="s">
        <v>708</v>
      </c>
      <c r="F1828" s="6">
        <v>9.6000000000000002E-2</v>
      </c>
      <c r="G1828" s="4" t="s">
        <v>139</v>
      </c>
    </row>
    <row r="1829" spans="1:7" s="3" customFormat="1" hidden="1" x14ac:dyDescent="0.2">
      <c r="A1829" s="3" t="s">
        <v>85</v>
      </c>
      <c r="B1829" s="4" t="s">
        <v>705</v>
      </c>
      <c r="C1829" s="4" t="s">
        <v>68</v>
      </c>
      <c r="D1829" s="4" t="s">
        <v>53</v>
      </c>
      <c r="E1829" s="4" t="s">
        <v>708</v>
      </c>
      <c r="F1829" s="6">
        <v>8.5000000000000006E-2</v>
      </c>
      <c r="G1829" s="4" t="s">
        <v>139</v>
      </c>
    </row>
    <row r="1830" spans="1:7" s="3" customFormat="1" hidden="1" x14ac:dyDescent="0.2">
      <c r="A1830" s="3" t="s">
        <v>84</v>
      </c>
      <c r="B1830" s="4" t="s">
        <v>705</v>
      </c>
      <c r="C1830" s="4" t="s">
        <v>68</v>
      </c>
      <c r="D1830" s="4" t="s">
        <v>53</v>
      </c>
      <c r="E1830" s="4" t="s">
        <v>708</v>
      </c>
      <c r="F1830" s="6">
        <v>9.4E-2</v>
      </c>
      <c r="G1830" s="4" t="s">
        <v>139</v>
      </c>
    </row>
    <row r="1831" spans="1:7" s="3" customFormat="1" hidden="1" x14ac:dyDescent="0.2">
      <c r="A1831" s="3" t="s">
        <v>83</v>
      </c>
      <c r="B1831" s="4" t="s">
        <v>705</v>
      </c>
      <c r="C1831" s="4" t="s">
        <v>68</v>
      </c>
      <c r="D1831" s="4" t="s">
        <v>53</v>
      </c>
      <c r="E1831" s="4" t="s">
        <v>708</v>
      </c>
      <c r="F1831" s="6">
        <v>7.0999999999999994E-2</v>
      </c>
      <c r="G1831" s="4" t="s">
        <v>139</v>
      </c>
    </row>
    <row r="1832" spans="1:7" s="3" customFormat="1" hidden="1" x14ac:dyDescent="0.2">
      <c r="A1832" s="3" t="s">
        <v>82</v>
      </c>
      <c r="B1832" s="4" t="s">
        <v>705</v>
      </c>
      <c r="C1832" s="4" t="s">
        <v>68</v>
      </c>
      <c r="D1832" s="4" t="s">
        <v>53</v>
      </c>
      <c r="E1832" s="4" t="s">
        <v>708</v>
      </c>
      <c r="F1832" s="6">
        <v>6.6000000000000003E-2</v>
      </c>
      <c r="G1832" s="4" t="s">
        <v>139</v>
      </c>
    </row>
    <row r="1833" spans="1:7" s="3" customFormat="1" hidden="1" x14ac:dyDescent="0.2">
      <c r="A1833" s="3" t="s">
        <v>81</v>
      </c>
      <c r="B1833" s="4" t="s">
        <v>705</v>
      </c>
      <c r="C1833" s="4" t="s">
        <v>68</v>
      </c>
      <c r="D1833" s="4" t="s">
        <v>53</v>
      </c>
      <c r="E1833" s="4" t="s">
        <v>708</v>
      </c>
      <c r="F1833" s="6">
        <v>0.109</v>
      </c>
      <c r="G1833" s="4" t="s">
        <v>139</v>
      </c>
    </row>
    <row r="1834" spans="1:7" s="3" customFormat="1" hidden="1" x14ac:dyDescent="0.2">
      <c r="A1834" s="3" t="s">
        <v>80</v>
      </c>
      <c r="B1834" s="4" t="s">
        <v>705</v>
      </c>
      <c r="C1834" s="4" t="s">
        <v>68</v>
      </c>
      <c r="D1834" s="4" t="s">
        <v>53</v>
      </c>
      <c r="E1834" s="4" t="s">
        <v>708</v>
      </c>
      <c r="F1834" s="6">
        <v>7.5999999999999998E-2</v>
      </c>
      <c r="G1834" s="4" t="s">
        <v>139</v>
      </c>
    </row>
    <row r="1835" spans="1:7" s="3" customFormat="1" hidden="1" x14ac:dyDescent="0.2">
      <c r="A1835" s="3" t="s">
        <v>79</v>
      </c>
      <c r="B1835" s="4" t="s">
        <v>705</v>
      </c>
      <c r="C1835" s="4" t="s">
        <v>68</v>
      </c>
      <c r="D1835" s="4" t="s">
        <v>53</v>
      </c>
      <c r="E1835" s="4" t="s">
        <v>708</v>
      </c>
      <c r="F1835" s="6">
        <v>1.7999999999999999E-2</v>
      </c>
      <c r="G1835" s="4" t="s">
        <v>139</v>
      </c>
    </row>
    <row r="1836" spans="1:7" s="3" customFormat="1" hidden="1" x14ac:dyDescent="0.2">
      <c r="A1836" s="3" t="s">
        <v>78</v>
      </c>
      <c r="B1836" s="4" t="s">
        <v>705</v>
      </c>
      <c r="C1836" s="4" t="s">
        <v>68</v>
      </c>
      <c r="D1836" s="4" t="s">
        <v>53</v>
      </c>
      <c r="E1836" s="4" t="s">
        <v>708</v>
      </c>
      <c r="F1836" s="6">
        <v>2E-3</v>
      </c>
      <c r="G1836" s="4" t="s">
        <v>139</v>
      </c>
    </row>
    <row r="1837" spans="1:7" s="3" customFormat="1" hidden="1" x14ac:dyDescent="0.2">
      <c r="A1837" s="3" t="s">
        <v>77</v>
      </c>
      <c r="B1837" s="4" t="s">
        <v>705</v>
      </c>
      <c r="C1837" s="4" t="s">
        <v>68</v>
      </c>
      <c r="D1837" s="4" t="s">
        <v>53</v>
      </c>
      <c r="E1837" s="4" t="s">
        <v>708</v>
      </c>
      <c r="F1837" s="6">
        <v>1.6E-2</v>
      </c>
      <c r="G1837" s="4" t="s">
        <v>139</v>
      </c>
    </row>
    <row r="1838" spans="1:7" s="3" customFormat="1" hidden="1" x14ac:dyDescent="0.2">
      <c r="A1838" s="3" t="s">
        <v>76</v>
      </c>
      <c r="B1838" s="4" t="s">
        <v>705</v>
      </c>
      <c r="C1838" s="4" t="s">
        <v>68</v>
      </c>
      <c r="D1838" s="4" t="s">
        <v>53</v>
      </c>
      <c r="E1838" s="4" t="s">
        <v>708</v>
      </c>
      <c r="F1838" s="6">
        <v>2E-3</v>
      </c>
      <c r="G1838" s="4" t="s">
        <v>139</v>
      </c>
    </row>
    <row r="1839" spans="1:7" s="3" customFormat="1" hidden="1" x14ac:dyDescent="0.2">
      <c r="A1839" s="3" t="s">
        <v>75</v>
      </c>
      <c r="B1839" s="4" t="s">
        <v>705</v>
      </c>
      <c r="C1839" s="4" t="s">
        <v>68</v>
      </c>
      <c r="D1839" s="4" t="s">
        <v>53</v>
      </c>
      <c r="E1839" s="4" t="s">
        <v>708</v>
      </c>
      <c r="F1839" s="6">
        <v>-3.1E-2</v>
      </c>
      <c r="G1839" s="4" t="s">
        <v>139</v>
      </c>
    </row>
    <row r="1840" spans="1:7" s="3" customFormat="1" hidden="1" x14ac:dyDescent="0.2">
      <c r="A1840" s="3" t="s">
        <v>74</v>
      </c>
      <c r="B1840" s="4" t="s">
        <v>705</v>
      </c>
      <c r="C1840" s="4" t="s">
        <v>68</v>
      </c>
      <c r="D1840" s="4" t="s">
        <v>53</v>
      </c>
      <c r="E1840" s="4" t="s">
        <v>708</v>
      </c>
      <c r="F1840" s="6">
        <v>-1.6E-2</v>
      </c>
      <c r="G1840" s="4" t="s">
        <v>139</v>
      </c>
    </row>
    <row r="1841" spans="1:7" s="3" customFormat="1" hidden="1" x14ac:dyDescent="0.2">
      <c r="A1841" s="3" t="s">
        <v>73</v>
      </c>
      <c r="B1841" s="4" t="s">
        <v>705</v>
      </c>
      <c r="C1841" s="4" t="s">
        <v>68</v>
      </c>
      <c r="D1841" s="4" t="s">
        <v>53</v>
      </c>
      <c r="E1841" s="4" t="s">
        <v>708</v>
      </c>
      <c r="F1841" s="6">
        <v>-3.7999999999999999E-2</v>
      </c>
      <c r="G1841" s="4" t="s">
        <v>139</v>
      </c>
    </row>
    <row r="1842" spans="1:7" s="3" customFormat="1" hidden="1" x14ac:dyDescent="0.2">
      <c r="A1842" s="3" t="s">
        <v>72</v>
      </c>
      <c r="B1842" s="4" t="s">
        <v>705</v>
      </c>
      <c r="C1842" s="4" t="s">
        <v>68</v>
      </c>
      <c r="D1842" s="4" t="s">
        <v>53</v>
      </c>
      <c r="E1842" s="4" t="s">
        <v>708</v>
      </c>
      <c r="F1842" s="6">
        <v>-0.03</v>
      </c>
      <c r="G1842" s="4" t="s">
        <v>139</v>
      </c>
    </row>
    <row r="1843" spans="1:7" s="3" customFormat="1" hidden="1" x14ac:dyDescent="0.2">
      <c r="A1843" s="3" t="s">
        <v>71</v>
      </c>
      <c r="B1843" s="4" t="s">
        <v>705</v>
      </c>
      <c r="C1843" s="4" t="s">
        <v>68</v>
      </c>
      <c r="D1843" s="4" t="s">
        <v>53</v>
      </c>
      <c r="E1843" s="4" t="s">
        <v>708</v>
      </c>
      <c r="F1843" s="6">
        <v>-0.01</v>
      </c>
      <c r="G1843" s="4" t="s">
        <v>139</v>
      </c>
    </row>
    <row r="1844" spans="1:7" s="3" customFormat="1" hidden="1" x14ac:dyDescent="0.2">
      <c r="A1844" s="3" t="s">
        <v>70</v>
      </c>
      <c r="B1844" s="4" t="s">
        <v>705</v>
      </c>
      <c r="C1844" s="4" t="s">
        <v>68</v>
      </c>
      <c r="D1844" s="4" t="s">
        <v>53</v>
      </c>
      <c r="E1844" s="4" t="s">
        <v>708</v>
      </c>
      <c r="F1844" s="6">
        <v>2.7E-2</v>
      </c>
      <c r="G1844" s="4" t="s">
        <v>139</v>
      </c>
    </row>
    <row r="1845" spans="1:7" s="3" customFormat="1" hidden="1" x14ac:dyDescent="0.2">
      <c r="A1845" s="3" t="s">
        <v>702</v>
      </c>
      <c r="B1845" s="4" t="s">
        <v>705</v>
      </c>
      <c r="C1845" s="4" t="s">
        <v>68</v>
      </c>
      <c r="D1845" s="4" t="s">
        <v>53</v>
      </c>
      <c r="E1845" s="4" t="s">
        <v>708</v>
      </c>
      <c r="F1845" s="6">
        <v>-8.0000000000000002E-3</v>
      </c>
      <c r="G1845" s="4" t="s">
        <v>139</v>
      </c>
    </row>
    <row r="1846" spans="1:7" s="3" customFormat="1" hidden="1" x14ac:dyDescent="0.2">
      <c r="A1846" s="3" t="s">
        <v>731</v>
      </c>
      <c r="B1846" s="4" t="s">
        <v>705</v>
      </c>
      <c r="C1846" s="4" t="s">
        <v>68</v>
      </c>
      <c r="D1846" s="4" t="s">
        <v>53</v>
      </c>
      <c r="E1846" s="4" t="s">
        <v>708</v>
      </c>
      <c r="F1846" s="6">
        <v>-5.8999999999999997E-2</v>
      </c>
      <c r="G1846" s="4" t="s">
        <v>139</v>
      </c>
    </row>
    <row r="1847" spans="1:7" s="3" customFormat="1" hidden="1" x14ac:dyDescent="0.2">
      <c r="A1847" s="3" t="s">
        <v>739</v>
      </c>
      <c r="B1847" s="4" t="s">
        <v>705</v>
      </c>
      <c r="C1847" s="4" t="s">
        <v>68</v>
      </c>
      <c r="D1847" s="4" t="s">
        <v>53</v>
      </c>
      <c r="E1847" s="4" t="s">
        <v>708</v>
      </c>
      <c r="F1847" s="6">
        <v>-6.3E-2</v>
      </c>
      <c r="G1847" s="4" t="s">
        <v>139</v>
      </c>
    </row>
    <row r="1848" spans="1:7" s="3" customFormat="1" hidden="1" x14ac:dyDescent="0.2">
      <c r="A1848" s="3" t="s">
        <v>750</v>
      </c>
      <c r="B1848" s="4" t="s">
        <v>705</v>
      </c>
      <c r="C1848" s="4" t="s">
        <v>68</v>
      </c>
      <c r="D1848" s="4" t="s">
        <v>53</v>
      </c>
      <c r="E1848" s="4" t="s">
        <v>708</v>
      </c>
      <c r="F1848" s="6">
        <v>-8.0000000000000002E-3</v>
      </c>
      <c r="G1848" s="4" t="s">
        <v>139</v>
      </c>
    </row>
    <row r="1849" spans="1:7" s="3" customFormat="1" hidden="1" x14ac:dyDescent="0.2">
      <c r="A1849" s="3" t="s">
        <v>754</v>
      </c>
      <c r="B1849" s="4" t="s">
        <v>705</v>
      </c>
      <c r="C1849" s="4" t="s">
        <v>68</v>
      </c>
      <c r="D1849" s="4" t="s">
        <v>53</v>
      </c>
      <c r="E1849" s="4" t="s">
        <v>708</v>
      </c>
      <c r="F1849" s="6">
        <v>-1.9E-2</v>
      </c>
      <c r="G1849" s="4" t="s">
        <v>139</v>
      </c>
    </row>
    <row r="1850" spans="1:7" s="3" customFormat="1" hidden="1" x14ac:dyDescent="0.2">
      <c r="A1850" s="3" t="s">
        <v>88</v>
      </c>
      <c r="B1850" s="4" t="s">
        <v>705</v>
      </c>
      <c r="C1850" s="4" t="s">
        <v>67</v>
      </c>
      <c r="D1850" s="4" t="s">
        <v>53</v>
      </c>
      <c r="E1850" s="4" t="s">
        <v>706</v>
      </c>
      <c r="F1850" s="6">
        <v>153776.05100000001</v>
      </c>
      <c r="G1850" s="4" t="s">
        <v>139</v>
      </c>
    </row>
    <row r="1851" spans="1:7" s="3" customFormat="1" hidden="1" x14ac:dyDescent="0.2">
      <c r="A1851" s="3" t="s">
        <v>87</v>
      </c>
      <c r="B1851" s="4" t="s">
        <v>705</v>
      </c>
      <c r="C1851" s="4" t="s">
        <v>67</v>
      </c>
      <c r="D1851" s="4" t="s">
        <v>53</v>
      </c>
      <c r="E1851" s="4" t="s">
        <v>706</v>
      </c>
      <c r="F1851" s="6">
        <v>142292.86499999999</v>
      </c>
      <c r="G1851" s="4" t="s">
        <v>139</v>
      </c>
    </row>
    <row r="1852" spans="1:7" s="3" customFormat="1" hidden="1" x14ac:dyDescent="0.2">
      <c r="A1852" s="3" t="s">
        <v>86</v>
      </c>
      <c r="B1852" s="4" t="s">
        <v>705</v>
      </c>
      <c r="C1852" s="4" t="s">
        <v>67</v>
      </c>
      <c r="D1852" s="4" t="s">
        <v>53</v>
      </c>
      <c r="E1852" s="4" t="s">
        <v>706</v>
      </c>
      <c r="F1852" s="6">
        <v>134194.36600000001</v>
      </c>
      <c r="G1852" s="4" t="s">
        <v>139</v>
      </c>
    </row>
    <row r="1853" spans="1:7" s="3" customFormat="1" hidden="1" x14ac:dyDescent="0.2">
      <c r="A1853" s="3" t="s">
        <v>85</v>
      </c>
      <c r="B1853" s="4" t="s">
        <v>705</v>
      </c>
      <c r="C1853" s="4" t="s">
        <v>67</v>
      </c>
      <c r="D1853" s="4" t="s">
        <v>53</v>
      </c>
      <c r="E1853" s="4" t="s">
        <v>706</v>
      </c>
      <c r="F1853" s="6">
        <v>148710.799</v>
      </c>
      <c r="G1853" s="4" t="s">
        <v>139</v>
      </c>
    </row>
    <row r="1854" spans="1:7" s="3" customFormat="1" hidden="1" x14ac:dyDescent="0.2">
      <c r="A1854" s="3" t="s">
        <v>84</v>
      </c>
      <c r="B1854" s="4" t="s">
        <v>705</v>
      </c>
      <c r="C1854" s="4" t="s">
        <v>67</v>
      </c>
      <c r="D1854" s="4" t="s">
        <v>53</v>
      </c>
      <c r="E1854" s="4" t="s">
        <v>706</v>
      </c>
      <c r="F1854" s="6">
        <v>163601.236</v>
      </c>
      <c r="G1854" s="4" t="s">
        <v>139</v>
      </c>
    </row>
    <row r="1855" spans="1:7" s="3" customFormat="1" hidden="1" x14ac:dyDescent="0.2">
      <c r="A1855" s="3" t="s">
        <v>83</v>
      </c>
      <c r="B1855" s="4" t="s">
        <v>705</v>
      </c>
      <c r="C1855" s="4" t="s">
        <v>67</v>
      </c>
      <c r="D1855" s="4" t="s">
        <v>53</v>
      </c>
      <c r="E1855" s="4" t="s">
        <v>706</v>
      </c>
      <c r="F1855" s="6">
        <v>170889.092</v>
      </c>
      <c r="G1855" s="4" t="s">
        <v>139</v>
      </c>
    </row>
    <row r="1856" spans="1:7" s="3" customFormat="1" hidden="1" x14ac:dyDescent="0.2">
      <c r="A1856" s="3" t="s">
        <v>82</v>
      </c>
      <c r="B1856" s="4" t="s">
        <v>705</v>
      </c>
      <c r="C1856" s="4" t="s">
        <v>67</v>
      </c>
      <c r="D1856" s="4" t="s">
        <v>53</v>
      </c>
      <c r="E1856" s="4" t="s">
        <v>706</v>
      </c>
      <c r="F1856" s="6">
        <v>173747.50700000001</v>
      </c>
      <c r="G1856" s="4" t="s">
        <v>139</v>
      </c>
    </row>
    <row r="1857" spans="1:7" s="3" customFormat="1" hidden="1" x14ac:dyDescent="0.2">
      <c r="A1857" s="3" t="s">
        <v>81</v>
      </c>
      <c r="B1857" s="4" t="s">
        <v>705</v>
      </c>
      <c r="C1857" s="4" t="s">
        <v>67</v>
      </c>
      <c r="D1857" s="4" t="s">
        <v>53</v>
      </c>
      <c r="E1857" s="4" t="s">
        <v>706</v>
      </c>
      <c r="F1857" s="6">
        <v>176895.34</v>
      </c>
      <c r="G1857" s="4" t="s">
        <v>139</v>
      </c>
    </row>
    <row r="1858" spans="1:7" s="3" customFormat="1" hidden="1" x14ac:dyDescent="0.2">
      <c r="A1858" s="3" t="s">
        <v>80</v>
      </c>
      <c r="B1858" s="4" t="s">
        <v>705</v>
      </c>
      <c r="C1858" s="4" t="s">
        <v>67</v>
      </c>
      <c r="D1858" s="4" t="s">
        <v>53</v>
      </c>
      <c r="E1858" s="4" t="s">
        <v>706</v>
      </c>
      <c r="F1858" s="6">
        <v>162785.288</v>
      </c>
      <c r="G1858" s="4" t="s">
        <v>139</v>
      </c>
    </row>
    <row r="1859" spans="1:7" s="3" customFormat="1" hidden="1" x14ac:dyDescent="0.2">
      <c r="A1859" s="3" t="s">
        <v>79</v>
      </c>
      <c r="B1859" s="4" t="s">
        <v>705</v>
      </c>
      <c r="C1859" s="4" t="s">
        <v>67</v>
      </c>
      <c r="D1859" s="4" t="s">
        <v>53</v>
      </c>
      <c r="E1859" s="4" t="s">
        <v>706</v>
      </c>
      <c r="F1859" s="6">
        <v>62745.139000000003</v>
      </c>
      <c r="G1859" s="4" t="s">
        <v>139</v>
      </c>
    </row>
    <row r="1860" spans="1:7" s="3" customFormat="1" hidden="1" x14ac:dyDescent="0.2">
      <c r="A1860" s="3" t="s">
        <v>78</v>
      </c>
      <c r="B1860" s="4" t="s">
        <v>705</v>
      </c>
      <c r="C1860" s="4" t="s">
        <v>67</v>
      </c>
      <c r="D1860" s="4" t="s">
        <v>53</v>
      </c>
      <c r="E1860" s="4" t="s">
        <v>706</v>
      </c>
      <c r="F1860" s="6">
        <v>107836.788</v>
      </c>
      <c r="G1860" s="4" t="s">
        <v>139</v>
      </c>
    </row>
    <row r="1861" spans="1:7" s="3" customFormat="1" hidden="1" x14ac:dyDescent="0.2">
      <c r="A1861" s="3" t="s">
        <v>77</v>
      </c>
      <c r="B1861" s="4" t="s">
        <v>705</v>
      </c>
      <c r="C1861" s="4" t="s">
        <v>67</v>
      </c>
      <c r="D1861" s="4" t="s">
        <v>53</v>
      </c>
      <c r="E1861" s="4" t="s">
        <v>706</v>
      </c>
      <c r="F1861" s="6">
        <v>106079.219</v>
      </c>
      <c r="G1861" s="4" t="s">
        <v>139</v>
      </c>
    </row>
    <row r="1862" spans="1:7" s="3" customFormat="1" hidden="1" x14ac:dyDescent="0.2">
      <c r="A1862" s="3" t="s">
        <v>76</v>
      </c>
      <c r="B1862" s="4" t="s">
        <v>705</v>
      </c>
      <c r="C1862" s="4" t="s">
        <v>67</v>
      </c>
      <c r="D1862" s="4" t="s">
        <v>53</v>
      </c>
      <c r="E1862" s="4" t="s">
        <v>706</v>
      </c>
      <c r="F1862" s="6">
        <v>74815.418000000005</v>
      </c>
      <c r="G1862" s="4" t="s">
        <v>139</v>
      </c>
    </row>
    <row r="1863" spans="1:7" s="3" customFormat="1" hidden="1" x14ac:dyDescent="0.2">
      <c r="A1863" s="3" t="s">
        <v>75</v>
      </c>
      <c r="B1863" s="4" t="s">
        <v>705</v>
      </c>
      <c r="C1863" s="4" t="s">
        <v>67</v>
      </c>
      <c r="D1863" s="4" t="s">
        <v>53</v>
      </c>
      <c r="E1863" s="4" t="s">
        <v>706</v>
      </c>
      <c r="F1863" s="6">
        <v>91345.332999999999</v>
      </c>
      <c r="G1863" s="4" t="s">
        <v>139</v>
      </c>
    </row>
    <row r="1864" spans="1:7" s="3" customFormat="1" hidden="1" x14ac:dyDescent="0.2">
      <c r="A1864" s="3" t="s">
        <v>74</v>
      </c>
      <c r="B1864" s="4" t="s">
        <v>705</v>
      </c>
      <c r="C1864" s="4" t="s">
        <v>67</v>
      </c>
      <c r="D1864" s="4" t="s">
        <v>53</v>
      </c>
      <c r="E1864" s="4" t="s">
        <v>706</v>
      </c>
      <c r="F1864" s="6">
        <v>99471.523000000001</v>
      </c>
      <c r="G1864" s="4" t="s">
        <v>139</v>
      </c>
    </row>
    <row r="1865" spans="1:7" s="3" customFormat="1" hidden="1" x14ac:dyDescent="0.2">
      <c r="A1865" s="3" t="s">
        <v>73</v>
      </c>
      <c r="B1865" s="4" t="s">
        <v>705</v>
      </c>
      <c r="C1865" s="4" t="s">
        <v>67</v>
      </c>
      <c r="D1865" s="4" t="s">
        <v>53</v>
      </c>
      <c r="E1865" s="4" t="s">
        <v>706</v>
      </c>
      <c r="F1865" s="6">
        <v>123353.603</v>
      </c>
      <c r="G1865" s="4" t="s">
        <v>139</v>
      </c>
    </row>
    <row r="1866" spans="1:7" s="3" customFormat="1" hidden="1" x14ac:dyDescent="0.2">
      <c r="A1866" s="3" t="s">
        <v>72</v>
      </c>
      <c r="B1866" s="4" t="s">
        <v>705</v>
      </c>
      <c r="C1866" s="4" t="s">
        <v>67</v>
      </c>
      <c r="D1866" s="4" t="s">
        <v>53</v>
      </c>
      <c r="E1866" s="4" t="s">
        <v>706</v>
      </c>
      <c r="F1866" s="6">
        <v>116277.29300000001</v>
      </c>
      <c r="G1866" s="4" t="s">
        <v>139</v>
      </c>
    </row>
    <row r="1867" spans="1:7" s="3" customFormat="1" hidden="1" x14ac:dyDescent="0.2">
      <c r="A1867" s="3" t="s">
        <v>71</v>
      </c>
      <c r="B1867" s="4" t="s">
        <v>705</v>
      </c>
      <c r="C1867" s="4" t="s">
        <v>67</v>
      </c>
      <c r="D1867" s="4" t="s">
        <v>53</v>
      </c>
      <c r="E1867" s="4" t="s">
        <v>706</v>
      </c>
      <c r="F1867" s="6">
        <v>115206.755</v>
      </c>
      <c r="G1867" s="4" t="s">
        <v>139</v>
      </c>
    </row>
    <row r="1868" spans="1:7" s="3" customFormat="1" hidden="1" x14ac:dyDescent="0.2">
      <c r="A1868" s="3" t="s">
        <v>70</v>
      </c>
      <c r="B1868" s="4" t="s">
        <v>705</v>
      </c>
      <c r="C1868" s="4" t="s">
        <v>67</v>
      </c>
      <c r="D1868" s="4" t="s">
        <v>53</v>
      </c>
      <c r="E1868" s="4" t="s">
        <v>706</v>
      </c>
      <c r="F1868" s="6">
        <v>131575.712</v>
      </c>
      <c r="G1868" s="4" t="s">
        <v>139</v>
      </c>
    </row>
    <row r="1869" spans="1:7" s="3" customFormat="1" hidden="1" x14ac:dyDescent="0.2">
      <c r="A1869" s="3" t="s">
        <v>702</v>
      </c>
      <c r="B1869" s="4" t="s">
        <v>705</v>
      </c>
      <c r="C1869" s="4" t="s">
        <v>67</v>
      </c>
      <c r="D1869" s="4" t="s">
        <v>53</v>
      </c>
      <c r="E1869" s="4" t="s">
        <v>706</v>
      </c>
      <c r="F1869" s="6">
        <v>113783.15</v>
      </c>
      <c r="G1869" s="4" t="s">
        <v>139</v>
      </c>
    </row>
    <row r="1870" spans="1:7" s="3" customFormat="1" hidden="1" x14ac:dyDescent="0.2">
      <c r="A1870" s="3" t="s">
        <v>731</v>
      </c>
      <c r="B1870" s="4" t="s">
        <v>705</v>
      </c>
      <c r="C1870" s="4" t="s">
        <v>67</v>
      </c>
      <c r="D1870" s="4" t="s">
        <v>53</v>
      </c>
      <c r="E1870" s="4" t="s">
        <v>706</v>
      </c>
      <c r="F1870" s="6">
        <v>91072.554999999993</v>
      </c>
      <c r="G1870" s="4" t="s">
        <v>139</v>
      </c>
    </row>
    <row r="1871" spans="1:7" s="3" customFormat="1" hidden="1" x14ac:dyDescent="0.2">
      <c r="A1871" s="3" t="s">
        <v>739</v>
      </c>
      <c r="B1871" s="4" t="s">
        <v>705</v>
      </c>
      <c r="C1871" s="4" t="s">
        <v>67</v>
      </c>
      <c r="D1871" s="4" t="s">
        <v>53</v>
      </c>
      <c r="E1871" s="4" t="s">
        <v>706</v>
      </c>
      <c r="F1871" s="6">
        <v>117365.158</v>
      </c>
      <c r="G1871" s="4" t="s">
        <v>139</v>
      </c>
    </row>
    <row r="1872" spans="1:7" s="3" customFormat="1" hidden="1" x14ac:dyDescent="0.2">
      <c r="A1872" s="3" t="s">
        <v>750</v>
      </c>
      <c r="B1872" s="4" t="s">
        <v>705</v>
      </c>
      <c r="C1872" s="4" t="s">
        <v>67</v>
      </c>
      <c r="D1872" s="4" t="s">
        <v>53</v>
      </c>
      <c r="E1872" s="4" t="s">
        <v>706</v>
      </c>
      <c r="F1872" s="6">
        <v>117154.591</v>
      </c>
      <c r="G1872" s="4" t="s">
        <v>139</v>
      </c>
    </row>
    <row r="1873" spans="1:7" s="3" customFormat="1" hidden="1" x14ac:dyDescent="0.2">
      <c r="A1873" s="3" t="s">
        <v>754</v>
      </c>
      <c r="B1873" s="4" t="s">
        <v>705</v>
      </c>
      <c r="C1873" s="4" t="s">
        <v>67</v>
      </c>
      <c r="D1873" s="4" t="s">
        <v>53</v>
      </c>
      <c r="E1873" s="4" t="s">
        <v>706</v>
      </c>
      <c r="F1873" s="6">
        <v>86982.486000000004</v>
      </c>
      <c r="G1873" s="4" t="s">
        <v>139</v>
      </c>
    </row>
    <row r="1874" spans="1:7" s="3" customFormat="1" hidden="1" x14ac:dyDescent="0.2">
      <c r="A1874" s="3" t="s">
        <v>88</v>
      </c>
      <c r="B1874" s="4" t="s">
        <v>705</v>
      </c>
      <c r="C1874" s="4" t="s">
        <v>67</v>
      </c>
      <c r="D1874" s="4" t="s">
        <v>53</v>
      </c>
      <c r="E1874" s="4" t="s">
        <v>708</v>
      </c>
      <c r="F1874" s="6">
        <v>0.35899999999999999</v>
      </c>
      <c r="G1874" s="4" t="s">
        <v>139</v>
      </c>
    </row>
    <row r="1875" spans="1:7" s="3" customFormat="1" hidden="1" x14ac:dyDescent="0.2">
      <c r="A1875" s="3" t="s">
        <v>87</v>
      </c>
      <c r="B1875" s="4" t="s">
        <v>705</v>
      </c>
      <c r="C1875" s="4" t="s">
        <v>67</v>
      </c>
      <c r="D1875" s="4" t="s">
        <v>53</v>
      </c>
      <c r="E1875" s="4" t="s">
        <v>708</v>
      </c>
      <c r="F1875" s="6">
        <v>0.33100000000000002</v>
      </c>
      <c r="G1875" s="4" t="s">
        <v>139</v>
      </c>
    </row>
    <row r="1876" spans="1:7" s="3" customFormat="1" hidden="1" x14ac:dyDescent="0.2">
      <c r="A1876" s="3" t="s">
        <v>86</v>
      </c>
      <c r="B1876" s="4" t="s">
        <v>705</v>
      </c>
      <c r="C1876" s="4" t="s">
        <v>67</v>
      </c>
      <c r="D1876" s="4" t="s">
        <v>53</v>
      </c>
      <c r="E1876" s="4" t="s">
        <v>708</v>
      </c>
      <c r="F1876" s="6">
        <v>0.312</v>
      </c>
      <c r="G1876" s="4" t="s">
        <v>139</v>
      </c>
    </row>
    <row r="1877" spans="1:7" s="3" customFormat="1" hidden="1" x14ac:dyDescent="0.2">
      <c r="A1877" s="3" t="s">
        <v>85</v>
      </c>
      <c r="B1877" s="4" t="s">
        <v>705</v>
      </c>
      <c r="C1877" s="4" t="s">
        <v>67</v>
      </c>
      <c r="D1877" s="4" t="s">
        <v>53</v>
      </c>
      <c r="E1877" s="4" t="s">
        <v>708</v>
      </c>
      <c r="F1877" s="6">
        <v>0.34399999999999997</v>
      </c>
      <c r="G1877" s="4" t="s">
        <v>139</v>
      </c>
    </row>
    <row r="1878" spans="1:7" s="3" customFormat="1" hidden="1" x14ac:dyDescent="0.2">
      <c r="A1878" s="3" t="s">
        <v>84</v>
      </c>
      <c r="B1878" s="4" t="s">
        <v>705</v>
      </c>
      <c r="C1878" s="4" t="s">
        <v>67</v>
      </c>
      <c r="D1878" s="4" t="s">
        <v>53</v>
      </c>
      <c r="E1878" s="4" t="s">
        <v>708</v>
      </c>
      <c r="F1878" s="6">
        <v>0.377</v>
      </c>
      <c r="G1878" s="4" t="s">
        <v>139</v>
      </c>
    </row>
    <row r="1879" spans="1:7" s="3" customFormat="1" hidden="1" x14ac:dyDescent="0.2">
      <c r="A1879" s="3" t="s">
        <v>83</v>
      </c>
      <c r="B1879" s="4" t="s">
        <v>705</v>
      </c>
      <c r="C1879" s="4" t="s">
        <v>67</v>
      </c>
      <c r="D1879" s="4" t="s">
        <v>53</v>
      </c>
      <c r="E1879" s="4" t="s">
        <v>708</v>
      </c>
      <c r="F1879" s="6">
        <v>0.39300000000000002</v>
      </c>
      <c r="G1879" s="4" t="s">
        <v>139</v>
      </c>
    </row>
    <row r="1880" spans="1:7" s="3" customFormat="1" hidden="1" x14ac:dyDescent="0.2">
      <c r="A1880" s="3" t="s">
        <v>82</v>
      </c>
      <c r="B1880" s="4" t="s">
        <v>705</v>
      </c>
      <c r="C1880" s="4" t="s">
        <v>67</v>
      </c>
      <c r="D1880" s="4" t="s">
        <v>53</v>
      </c>
      <c r="E1880" s="4" t="s">
        <v>708</v>
      </c>
      <c r="F1880" s="6">
        <v>0.39800000000000002</v>
      </c>
      <c r="G1880" s="4" t="s">
        <v>139</v>
      </c>
    </row>
    <row r="1881" spans="1:7" s="3" customFormat="1" hidden="1" x14ac:dyDescent="0.2">
      <c r="A1881" s="3" t="s">
        <v>81</v>
      </c>
      <c r="B1881" s="4" t="s">
        <v>705</v>
      </c>
      <c r="C1881" s="4" t="s">
        <v>67</v>
      </c>
      <c r="D1881" s="4" t="s">
        <v>53</v>
      </c>
      <c r="E1881" s="4" t="s">
        <v>708</v>
      </c>
      <c r="F1881" s="6">
        <v>0.40400000000000003</v>
      </c>
      <c r="G1881" s="4" t="s">
        <v>139</v>
      </c>
    </row>
    <row r="1882" spans="1:7" s="3" customFormat="1" hidden="1" x14ac:dyDescent="0.2">
      <c r="A1882" s="3" t="s">
        <v>80</v>
      </c>
      <c r="B1882" s="4" t="s">
        <v>705</v>
      </c>
      <c r="C1882" s="4" t="s">
        <v>67</v>
      </c>
      <c r="D1882" s="4" t="s">
        <v>53</v>
      </c>
      <c r="E1882" s="4" t="s">
        <v>708</v>
      </c>
      <c r="F1882" s="6">
        <v>0.37</v>
      </c>
      <c r="G1882" s="4" t="s">
        <v>139</v>
      </c>
    </row>
    <row r="1883" spans="1:7" s="3" customFormat="1" hidden="1" x14ac:dyDescent="0.2">
      <c r="A1883" s="3" t="s">
        <v>79</v>
      </c>
      <c r="B1883" s="4" t="s">
        <v>705</v>
      </c>
      <c r="C1883" s="4" t="s">
        <v>67</v>
      </c>
      <c r="D1883" s="4" t="s">
        <v>53</v>
      </c>
      <c r="E1883" s="4" t="s">
        <v>708</v>
      </c>
      <c r="F1883" s="6">
        <v>0.14199999999999999</v>
      </c>
      <c r="G1883" s="4" t="s">
        <v>139</v>
      </c>
    </row>
    <row r="1884" spans="1:7" s="3" customFormat="1" hidden="1" x14ac:dyDescent="0.2">
      <c r="A1884" s="3" t="s">
        <v>78</v>
      </c>
      <c r="B1884" s="4" t="s">
        <v>705</v>
      </c>
      <c r="C1884" s="4" t="s">
        <v>67</v>
      </c>
      <c r="D1884" s="4" t="s">
        <v>53</v>
      </c>
      <c r="E1884" s="4" t="s">
        <v>708</v>
      </c>
      <c r="F1884" s="6">
        <v>0.245</v>
      </c>
      <c r="G1884" s="4" t="s">
        <v>139</v>
      </c>
    </row>
    <row r="1885" spans="1:7" s="3" customFormat="1" hidden="1" x14ac:dyDescent="0.2">
      <c r="A1885" s="3" t="s">
        <v>77</v>
      </c>
      <c r="B1885" s="4" t="s">
        <v>705</v>
      </c>
      <c r="C1885" s="4" t="s">
        <v>67</v>
      </c>
      <c r="D1885" s="4" t="s">
        <v>53</v>
      </c>
      <c r="E1885" s="4" t="s">
        <v>708</v>
      </c>
      <c r="F1885" s="6">
        <v>0.24099999999999999</v>
      </c>
      <c r="G1885" s="4" t="s">
        <v>139</v>
      </c>
    </row>
    <row r="1886" spans="1:7" s="3" customFormat="1" hidden="1" x14ac:dyDescent="0.2">
      <c r="A1886" s="3" t="s">
        <v>76</v>
      </c>
      <c r="B1886" s="4" t="s">
        <v>705</v>
      </c>
      <c r="C1886" s="4" t="s">
        <v>67</v>
      </c>
      <c r="D1886" s="4" t="s">
        <v>53</v>
      </c>
      <c r="E1886" s="4" t="s">
        <v>708</v>
      </c>
      <c r="F1886" s="6">
        <v>0.17</v>
      </c>
      <c r="G1886" s="4" t="s">
        <v>139</v>
      </c>
    </row>
    <row r="1887" spans="1:7" s="3" customFormat="1" hidden="1" x14ac:dyDescent="0.2">
      <c r="A1887" s="3" t="s">
        <v>75</v>
      </c>
      <c r="B1887" s="4" t="s">
        <v>705</v>
      </c>
      <c r="C1887" s="4" t="s">
        <v>67</v>
      </c>
      <c r="D1887" s="4" t="s">
        <v>53</v>
      </c>
      <c r="E1887" s="4" t="s">
        <v>708</v>
      </c>
      <c r="F1887" s="6">
        <v>0.20699999999999999</v>
      </c>
      <c r="G1887" s="4" t="s">
        <v>139</v>
      </c>
    </row>
    <row r="1888" spans="1:7" s="3" customFormat="1" hidden="1" x14ac:dyDescent="0.2">
      <c r="A1888" s="3" t="s">
        <v>74</v>
      </c>
      <c r="B1888" s="4" t="s">
        <v>705</v>
      </c>
      <c r="C1888" s="4" t="s">
        <v>67</v>
      </c>
      <c r="D1888" s="4" t="s">
        <v>53</v>
      </c>
      <c r="E1888" s="4" t="s">
        <v>708</v>
      </c>
      <c r="F1888" s="6">
        <v>0.224</v>
      </c>
      <c r="G1888" s="4" t="s">
        <v>139</v>
      </c>
    </row>
    <row r="1889" spans="1:7" s="3" customFormat="1" hidden="1" x14ac:dyDescent="0.2">
      <c r="A1889" s="3" t="s">
        <v>73</v>
      </c>
      <c r="B1889" s="4" t="s">
        <v>705</v>
      </c>
      <c r="C1889" s="4" t="s">
        <v>67</v>
      </c>
      <c r="D1889" s="4" t="s">
        <v>53</v>
      </c>
      <c r="E1889" s="4" t="s">
        <v>708</v>
      </c>
      <c r="F1889" s="6">
        <v>0.27800000000000002</v>
      </c>
      <c r="G1889" s="4" t="s">
        <v>139</v>
      </c>
    </row>
    <row r="1890" spans="1:7" s="3" customFormat="1" hidden="1" x14ac:dyDescent="0.2">
      <c r="A1890" s="3" t="s">
        <v>72</v>
      </c>
      <c r="B1890" s="4" t="s">
        <v>705</v>
      </c>
      <c r="C1890" s="4" t="s">
        <v>67</v>
      </c>
      <c r="D1890" s="4" t="s">
        <v>53</v>
      </c>
      <c r="E1890" s="4" t="s">
        <v>708</v>
      </c>
      <c r="F1890" s="6">
        <v>0.26100000000000001</v>
      </c>
      <c r="G1890" s="4" t="s">
        <v>139</v>
      </c>
    </row>
    <row r="1891" spans="1:7" s="3" customFormat="1" hidden="1" x14ac:dyDescent="0.2">
      <c r="A1891" s="3" t="s">
        <v>71</v>
      </c>
      <c r="B1891" s="4" t="s">
        <v>705</v>
      </c>
      <c r="C1891" s="4" t="s">
        <v>67</v>
      </c>
      <c r="D1891" s="4" t="s">
        <v>53</v>
      </c>
      <c r="E1891" s="4" t="s">
        <v>708</v>
      </c>
      <c r="F1891" s="6">
        <v>0.25800000000000001</v>
      </c>
      <c r="G1891" s="4" t="s">
        <v>139</v>
      </c>
    </row>
    <row r="1892" spans="1:7" s="3" customFormat="1" hidden="1" x14ac:dyDescent="0.2">
      <c r="A1892" s="3" t="s">
        <v>70</v>
      </c>
      <c r="B1892" s="4" t="s">
        <v>705</v>
      </c>
      <c r="C1892" s="4" t="s">
        <v>67</v>
      </c>
      <c r="D1892" s="4" t="s">
        <v>53</v>
      </c>
      <c r="E1892" s="4" t="s">
        <v>708</v>
      </c>
      <c r="F1892" s="6">
        <v>0.29499999999999998</v>
      </c>
      <c r="G1892" s="4" t="s">
        <v>139</v>
      </c>
    </row>
    <row r="1893" spans="1:7" s="3" customFormat="1" hidden="1" x14ac:dyDescent="0.2">
      <c r="A1893" s="3" t="s">
        <v>702</v>
      </c>
      <c r="B1893" s="4" t="s">
        <v>705</v>
      </c>
      <c r="C1893" s="4" t="s">
        <v>67</v>
      </c>
      <c r="D1893" s="4" t="s">
        <v>53</v>
      </c>
      <c r="E1893" s="4" t="s">
        <v>708</v>
      </c>
      <c r="F1893" s="6">
        <v>0.255</v>
      </c>
      <c r="G1893" s="4" t="s">
        <v>139</v>
      </c>
    </row>
    <row r="1894" spans="1:7" s="3" customFormat="1" hidden="1" x14ac:dyDescent="0.2">
      <c r="A1894" s="3" t="s">
        <v>731</v>
      </c>
      <c r="B1894" s="4" t="s">
        <v>705</v>
      </c>
      <c r="C1894" s="4" t="s">
        <v>67</v>
      </c>
      <c r="D1894" s="4" t="s">
        <v>53</v>
      </c>
      <c r="E1894" s="4" t="s">
        <v>708</v>
      </c>
      <c r="F1894" s="6">
        <v>0.20399999999999999</v>
      </c>
      <c r="G1894" s="4" t="s">
        <v>139</v>
      </c>
    </row>
    <row r="1895" spans="1:7" s="3" customFormat="1" hidden="1" x14ac:dyDescent="0.2">
      <c r="A1895" s="3" t="s">
        <v>739</v>
      </c>
      <c r="B1895" s="4" t="s">
        <v>705</v>
      </c>
      <c r="C1895" s="4" t="s">
        <v>67</v>
      </c>
      <c r="D1895" s="4" t="s">
        <v>53</v>
      </c>
      <c r="E1895" s="4" t="s">
        <v>708</v>
      </c>
      <c r="F1895" s="6">
        <v>0.26300000000000001</v>
      </c>
      <c r="G1895" s="4" t="s">
        <v>139</v>
      </c>
    </row>
    <row r="1896" spans="1:7" s="3" customFormat="1" hidden="1" x14ac:dyDescent="0.2">
      <c r="A1896" s="3" t="s">
        <v>750</v>
      </c>
      <c r="B1896" s="4" t="s">
        <v>705</v>
      </c>
      <c r="C1896" s="4" t="s">
        <v>67</v>
      </c>
      <c r="D1896" s="4" t="s">
        <v>53</v>
      </c>
      <c r="E1896" s="4" t="s">
        <v>708</v>
      </c>
      <c r="F1896" s="6">
        <v>0.26200000000000001</v>
      </c>
      <c r="G1896" s="4" t="s">
        <v>139</v>
      </c>
    </row>
    <row r="1897" spans="1:7" s="3" customFormat="1" hidden="1" x14ac:dyDescent="0.2">
      <c r="A1897" s="3" t="s">
        <v>754</v>
      </c>
      <c r="B1897" s="4" t="s">
        <v>705</v>
      </c>
      <c r="C1897" s="4" t="s">
        <v>67</v>
      </c>
      <c r="D1897" s="4" t="s">
        <v>53</v>
      </c>
      <c r="E1897" s="4" t="s">
        <v>708</v>
      </c>
      <c r="F1897" s="6">
        <v>0.19400000000000001</v>
      </c>
      <c r="G1897" s="4" t="s">
        <v>139</v>
      </c>
    </row>
    <row r="1898" spans="1:7" s="3" customFormat="1" hidden="1" x14ac:dyDescent="0.2">
      <c r="A1898" s="3" t="s">
        <v>88</v>
      </c>
      <c r="B1898" s="4" t="s">
        <v>705</v>
      </c>
      <c r="C1898" s="4" t="s">
        <v>65</v>
      </c>
      <c r="D1898" s="4" t="s">
        <v>53</v>
      </c>
      <c r="E1898" s="4" t="s">
        <v>706</v>
      </c>
      <c r="F1898" s="6">
        <v>20614.834999999999</v>
      </c>
      <c r="G1898" s="4" t="s">
        <v>139</v>
      </c>
    </row>
    <row r="1899" spans="1:7" s="3" customFormat="1" hidden="1" x14ac:dyDescent="0.2">
      <c r="A1899" s="3" t="s">
        <v>87</v>
      </c>
      <c r="B1899" s="4" t="s">
        <v>705</v>
      </c>
      <c r="C1899" s="4" t="s">
        <v>65</v>
      </c>
      <c r="D1899" s="4" t="s">
        <v>53</v>
      </c>
      <c r="E1899" s="4" t="s">
        <v>706</v>
      </c>
      <c r="F1899" s="6">
        <v>22719.087</v>
      </c>
      <c r="G1899" s="4" t="s">
        <v>139</v>
      </c>
    </row>
    <row r="1900" spans="1:7" s="3" customFormat="1" hidden="1" x14ac:dyDescent="0.2">
      <c r="A1900" s="3" t="s">
        <v>86</v>
      </c>
      <c r="B1900" s="4" t="s">
        <v>705</v>
      </c>
      <c r="C1900" s="4" t="s">
        <v>65</v>
      </c>
      <c r="D1900" s="4" t="s">
        <v>53</v>
      </c>
      <c r="E1900" s="4" t="s">
        <v>706</v>
      </c>
      <c r="F1900" s="6">
        <v>24670.811000000002</v>
      </c>
      <c r="G1900" s="4" t="s">
        <v>139</v>
      </c>
    </row>
    <row r="1901" spans="1:7" s="3" customFormat="1" hidden="1" x14ac:dyDescent="0.2">
      <c r="A1901" s="3" t="s">
        <v>85</v>
      </c>
      <c r="B1901" s="4" t="s">
        <v>705</v>
      </c>
      <c r="C1901" s="4" t="s">
        <v>65</v>
      </c>
      <c r="D1901" s="4" t="s">
        <v>53</v>
      </c>
      <c r="E1901" s="4" t="s">
        <v>706</v>
      </c>
      <c r="F1901" s="6">
        <v>29483.135999999999</v>
      </c>
      <c r="G1901" s="4" t="s">
        <v>139</v>
      </c>
    </row>
    <row r="1902" spans="1:7" s="3" customFormat="1" hidden="1" x14ac:dyDescent="0.2">
      <c r="A1902" s="3" t="s">
        <v>84</v>
      </c>
      <c r="B1902" s="4" t="s">
        <v>705</v>
      </c>
      <c r="C1902" s="4" t="s">
        <v>65</v>
      </c>
      <c r="D1902" s="4" t="s">
        <v>53</v>
      </c>
      <c r="E1902" s="4" t="s">
        <v>706</v>
      </c>
      <c r="F1902" s="6">
        <v>33268.476999999999</v>
      </c>
      <c r="G1902" s="4" t="s">
        <v>139</v>
      </c>
    </row>
    <row r="1903" spans="1:7" s="3" customFormat="1" hidden="1" x14ac:dyDescent="0.2">
      <c r="A1903" s="3" t="s">
        <v>83</v>
      </c>
      <c r="B1903" s="4" t="s">
        <v>705</v>
      </c>
      <c r="C1903" s="4" t="s">
        <v>65</v>
      </c>
      <c r="D1903" s="4" t="s">
        <v>53</v>
      </c>
      <c r="E1903" s="4" t="s">
        <v>706</v>
      </c>
      <c r="F1903" s="6">
        <v>31217.903999999999</v>
      </c>
      <c r="G1903" s="4" t="s">
        <v>139</v>
      </c>
    </row>
    <row r="1904" spans="1:7" s="3" customFormat="1" hidden="1" x14ac:dyDescent="0.2">
      <c r="A1904" s="3" t="s">
        <v>82</v>
      </c>
      <c r="B1904" s="4" t="s">
        <v>705</v>
      </c>
      <c r="C1904" s="4" t="s">
        <v>65</v>
      </c>
      <c r="D1904" s="4" t="s">
        <v>53</v>
      </c>
      <c r="E1904" s="4" t="s">
        <v>706</v>
      </c>
      <c r="F1904" s="6">
        <v>36490.635999999999</v>
      </c>
      <c r="G1904" s="4" t="s">
        <v>139</v>
      </c>
    </row>
    <row r="1905" spans="1:7" s="3" customFormat="1" hidden="1" x14ac:dyDescent="0.2">
      <c r="A1905" s="3" t="s">
        <v>81</v>
      </c>
      <c r="B1905" s="4" t="s">
        <v>705</v>
      </c>
      <c r="C1905" s="4" t="s">
        <v>65</v>
      </c>
      <c r="D1905" s="4" t="s">
        <v>53</v>
      </c>
      <c r="E1905" s="4" t="s">
        <v>706</v>
      </c>
      <c r="F1905" s="6">
        <v>47131.506999999998</v>
      </c>
      <c r="G1905" s="4" t="s">
        <v>139</v>
      </c>
    </row>
    <row r="1906" spans="1:7" s="3" customFormat="1" hidden="1" x14ac:dyDescent="0.2">
      <c r="A1906" s="3" t="s">
        <v>80</v>
      </c>
      <c r="B1906" s="4" t="s">
        <v>705</v>
      </c>
      <c r="C1906" s="4" t="s">
        <v>65</v>
      </c>
      <c r="D1906" s="4" t="s">
        <v>53</v>
      </c>
      <c r="E1906" s="4" t="s">
        <v>706</v>
      </c>
      <c r="F1906" s="6">
        <v>34514.544000000002</v>
      </c>
      <c r="G1906" s="4" t="s">
        <v>139</v>
      </c>
    </row>
    <row r="1907" spans="1:7" s="3" customFormat="1" hidden="1" x14ac:dyDescent="0.2">
      <c r="A1907" s="3" t="s">
        <v>79</v>
      </c>
      <c r="B1907" s="4" t="s">
        <v>705</v>
      </c>
      <c r="C1907" s="4" t="s">
        <v>65</v>
      </c>
      <c r="D1907" s="4" t="s">
        <v>53</v>
      </c>
      <c r="E1907" s="4" t="s">
        <v>706</v>
      </c>
      <c r="F1907" s="6">
        <v>15378.991</v>
      </c>
      <c r="G1907" s="4" t="s">
        <v>139</v>
      </c>
    </row>
    <row r="1908" spans="1:7" s="3" customFormat="1" hidden="1" x14ac:dyDescent="0.2">
      <c r="A1908" s="3" t="s">
        <v>78</v>
      </c>
      <c r="B1908" s="4" t="s">
        <v>705</v>
      </c>
      <c r="C1908" s="4" t="s">
        <v>65</v>
      </c>
      <c r="D1908" s="4" t="s">
        <v>53</v>
      </c>
      <c r="E1908" s="4" t="s">
        <v>706</v>
      </c>
      <c r="F1908" s="6">
        <v>16887.12</v>
      </c>
      <c r="G1908" s="4" t="s">
        <v>139</v>
      </c>
    </row>
    <row r="1909" spans="1:7" s="3" customFormat="1" hidden="1" x14ac:dyDescent="0.2">
      <c r="A1909" s="3" t="s">
        <v>77</v>
      </c>
      <c r="B1909" s="4" t="s">
        <v>705</v>
      </c>
      <c r="C1909" s="4" t="s">
        <v>65</v>
      </c>
      <c r="D1909" s="4" t="s">
        <v>53</v>
      </c>
      <c r="E1909" s="4" t="s">
        <v>706</v>
      </c>
      <c r="F1909" s="6">
        <v>20436.225999999999</v>
      </c>
      <c r="G1909" s="4" t="s">
        <v>139</v>
      </c>
    </row>
    <row r="1910" spans="1:7" s="3" customFormat="1" hidden="1" x14ac:dyDescent="0.2">
      <c r="A1910" s="3" t="s">
        <v>76</v>
      </c>
      <c r="B1910" s="4" t="s">
        <v>705</v>
      </c>
      <c r="C1910" s="4" t="s">
        <v>65</v>
      </c>
      <c r="D1910" s="4" t="s">
        <v>53</v>
      </c>
      <c r="E1910" s="4" t="s">
        <v>706</v>
      </c>
      <c r="F1910" s="6">
        <v>-3937.4490000000001</v>
      </c>
      <c r="G1910" s="4" t="s">
        <v>139</v>
      </c>
    </row>
    <row r="1911" spans="1:7" s="3" customFormat="1" hidden="1" x14ac:dyDescent="0.2">
      <c r="A1911" s="3" t="s">
        <v>75</v>
      </c>
      <c r="B1911" s="4" t="s">
        <v>705</v>
      </c>
      <c r="C1911" s="4" t="s">
        <v>65</v>
      </c>
      <c r="D1911" s="4" t="s">
        <v>53</v>
      </c>
      <c r="E1911" s="4" t="s">
        <v>706</v>
      </c>
      <c r="F1911" s="6">
        <v>-14022.66</v>
      </c>
      <c r="G1911" s="4" t="s">
        <v>139</v>
      </c>
    </row>
    <row r="1912" spans="1:7" s="3" customFormat="1" hidden="1" x14ac:dyDescent="0.2">
      <c r="A1912" s="3" t="s">
        <v>74</v>
      </c>
      <c r="B1912" s="4" t="s">
        <v>705</v>
      </c>
      <c r="C1912" s="4" t="s">
        <v>65</v>
      </c>
      <c r="D1912" s="4" t="s">
        <v>53</v>
      </c>
      <c r="E1912" s="4" t="s">
        <v>706</v>
      </c>
      <c r="F1912" s="6">
        <v>-17002.433000000001</v>
      </c>
      <c r="G1912" s="4" t="s">
        <v>139</v>
      </c>
    </row>
    <row r="1913" spans="1:7" s="3" customFormat="1" hidden="1" x14ac:dyDescent="0.2">
      <c r="A1913" s="3" t="s">
        <v>73</v>
      </c>
      <c r="B1913" s="4" t="s">
        <v>705</v>
      </c>
      <c r="C1913" s="4" t="s">
        <v>65</v>
      </c>
      <c r="D1913" s="4" t="s">
        <v>53</v>
      </c>
      <c r="E1913" s="4" t="s">
        <v>706</v>
      </c>
      <c r="F1913" s="6">
        <v>-19372.036</v>
      </c>
      <c r="G1913" s="4" t="s">
        <v>139</v>
      </c>
    </row>
    <row r="1914" spans="1:7" s="3" customFormat="1" hidden="1" x14ac:dyDescent="0.2">
      <c r="A1914" s="3" t="s">
        <v>72</v>
      </c>
      <c r="B1914" s="4" t="s">
        <v>705</v>
      </c>
      <c r="C1914" s="4" t="s">
        <v>65</v>
      </c>
      <c r="D1914" s="4" t="s">
        <v>53</v>
      </c>
      <c r="E1914" s="4" t="s">
        <v>706</v>
      </c>
      <c r="F1914" s="6">
        <v>-15272.675999999999</v>
      </c>
      <c r="G1914" s="4" t="s">
        <v>139</v>
      </c>
    </row>
    <row r="1915" spans="1:7" s="3" customFormat="1" hidden="1" x14ac:dyDescent="0.2">
      <c r="A1915" s="3" t="s">
        <v>71</v>
      </c>
      <c r="B1915" s="4" t="s">
        <v>705</v>
      </c>
      <c r="C1915" s="4" t="s">
        <v>65</v>
      </c>
      <c r="D1915" s="4" t="s">
        <v>53</v>
      </c>
      <c r="E1915" s="4" t="s">
        <v>706</v>
      </c>
      <c r="F1915" s="6">
        <v>-6034.9359999999997</v>
      </c>
      <c r="G1915" s="4" t="s">
        <v>139</v>
      </c>
    </row>
    <row r="1916" spans="1:7" s="3" customFormat="1" hidden="1" x14ac:dyDescent="0.2">
      <c r="A1916" s="3" t="s">
        <v>70</v>
      </c>
      <c r="B1916" s="4" t="s">
        <v>705</v>
      </c>
      <c r="C1916" s="4" t="s">
        <v>65</v>
      </c>
      <c r="D1916" s="4" t="s">
        <v>53</v>
      </c>
      <c r="E1916" s="4" t="s">
        <v>706</v>
      </c>
      <c r="F1916" s="6">
        <v>554.96100000000001</v>
      </c>
      <c r="G1916" s="4" t="s">
        <v>139</v>
      </c>
    </row>
    <row r="1917" spans="1:7" s="3" customFormat="1" hidden="1" x14ac:dyDescent="0.2">
      <c r="A1917" s="3" t="s">
        <v>702</v>
      </c>
      <c r="B1917" s="4" t="s">
        <v>705</v>
      </c>
      <c r="C1917" s="4" t="s">
        <v>65</v>
      </c>
      <c r="D1917" s="4" t="s">
        <v>53</v>
      </c>
      <c r="E1917" s="4" t="s">
        <v>706</v>
      </c>
      <c r="F1917" s="6">
        <v>12277.61</v>
      </c>
      <c r="G1917" s="4" t="s">
        <v>139</v>
      </c>
    </row>
    <row r="1918" spans="1:7" s="3" customFormat="1" hidden="1" x14ac:dyDescent="0.2">
      <c r="A1918" s="3" t="s">
        <v>731</v>
      </c>
      <c r="B1918" s="4" t="s">
        <v>705</v>
      </c>
      <c r="C1918" s="4" t="s">
        <v>65</v>
      </c>
      <c r="D1918" s="4" t="s">
        <v>53</v>
      </c>
      <c r="E1918" s="4" t="s">
        <v>706</v>
      </c>
      <c r="F1918" s="6">
        <v>13921.376</v>
      </c>
      <c r="G1918" s="4" t="s">
        <v>139</v>
      </c>
    </row>
    <row r="1919" spans="1:7" s="3" customFormat="1" hidden="1" x14ac:dyDescent="0.2">
      <c r="A1919" s="3" t="s">
        <v>739</v>
      </c>
      <c r="B1919" s="4" t="s">
        <v>705</v>
      </c>
      <c r="C1919" s="4" t="s">
        <v>65</v>
      </c>
      <c r="D1919" s="4" t="s">
        <v>53</v>
      </c>
      <c r="E1919" s="4" t="s">
        <v>706</v>
      </c>
      <c r="F1919" s="6">
        <v>18214.617999999999</v>
      </c>
      <c r="G1919" s="4" t="s">
        <v>139</v>
      </c>
    </row>
    <row r="1920" spans="1:7" s="3" customFormat="1" hidden="1" x14ac:dyDescent="0.2">
      <c r="A1920" s="3" t="s">
        <v>750</v>
      </c>
      <c r="B1920" s="4" t="s">
        <v>705</v>
      </c>
      <c r="C1920" s="4" t="s">
        <v>65</v>
      </c>
      <c r="D1920" s="4" t="s">
        <v>53</v>
      </c>
      <c r="E1920" s="4" t="s">
        <v>706</v>
      </c>
      <c r="F1920" s="6">
        <v>22212.106</v>
      </c>
      <c r="G1920" s="4" t="s">
        <v>139</v>
      </c>
    </row>
    <row r="1921" spans="1:7" s="3" customFormat="1" hidden="1" x14ac:dyDescent="0.2">
      <c r="A1921" s="3" t="s">
        <v>754</v>
      </c>
      <c r="B1921" s="4" t="s">
        <v>705</v>
      </c>
      <c r="C1921" s="4" t="s">
        <v>65</v>
      </c>
      <c r="D1921" s="4" t="s">
        <v>53</v>
      </c>
      <c r="E1921" s="4" t="s">
        <v>706</v>
      </c>
      <c r="F1921" s="6">
        <v>14317.605</v>
      </c>
      <c r="G1921" s="4" t="s">
        <v>139</v>
      </c>
    </row>
    <row r="1922" spans="1:7" s="3" customFormat="1" hidden="1" x14ac:dyDescent="0.2">
      <c r="A1922" s="3" t="s">
        <v>88</v>
      </c>
      <c r="B1922" s="4" t="s">
        <v>705</v>
      </c>
      <c r="C1922" s="4" t="s">
        <v>65</v>
      </c>
      <c r="D1922" s="4" t="s">
        <v>53</v>
      </c>
      <c r="E1922" s="4" t="s">
        <v>708</v>
      </c>
      <c r="F1922" s="6">
        <v>4.8000000000000001E-2</v>
      </c>
      <c r="G1922" s="4" t="s">
        <v>139</v>
      </c>
    </row>
    <row r="1923" spans="1:7" s="3" customFormat="1" hidden="1" x14ac:dyDescent="0.2">
      <c r="A1923" s="3" t="s">
        <v>87</v>
      </c>
      <c r="B1923" s="4" t="s">
        <v>705</v>
      </c>
      <c r="C1923" s="4" t="s">
        <v>65</v>
      </c>
      <c r="D1923" s="4" t="s">
        <v>53</v>
      </c>
      <c r="E1923" s="4" t="s">
        <v>708</v>
      </c>
      <c r="F1923" s="6">
        <v>5.2999999999999999E-2</v>
      </c>
      <c r="G1923" s="4" t="s">
        <v>139</v>
      </c>
    </row>
    <row r="1924" spans="1:7" s="3" customFormat="1" hidden="1" x14ac:dyDescent="0.2">
      <c r="A1924" s="3" t="s">
        <v>86</v>
      </c>
      <c r="B1924" s="4" t="s">
        <v>705</v>
      </c>
      <c r="C1924" s="4" t="s">
        <v>65</v>
      </c>
      <c r="D1924" s="4" t="s">
        <v>53</v>
      </c>
      <c r="E1924" s="4" t="s">
        <v>708</v>
      </c>
      <c r="F1924" s="6">
        <v>5.7000000000000002E-2</v>
      </c>
      <c r="G1924" s="4" t="s">
        <v>139</v>
      </c>
    </row>
    <row r="1925" spans="1:7" s="3" customFormat="1" hidden="1" x14ac:dyDescent="0.2">
      <c r="A1925" s="3" t="s">
        <v>85</v>
      </c>
      <c r="B1925" s="4" t="s">
        <v>705</v>
      </c>
      <c r="C1925" s="4" t="s">
        <v>65</v>
      </c>
      <c r="D1925" s="4" t="s">
        <v>53</v>
      </c>
      <c r="E1925" s="4" t="s">
        <v>708</v>
      </c>
      <c r="F1925" s="6">
        <v>6.8000000000000005E-2</v>
      </c>
      <c r="G1925" s="4" t="s">
        <v>139</v>
      </c>
    </row>
    <row r="1926" spans="1:7" s="3" customFormat="1" hidden="1" x14ac:dyDescent="0.2">
      <c r="A1926" s="3" t="s">
        <v>84</v>
      </c>
      <c r="B1926" s="4" t="s">
        <v>705</v>
      </c>
      <c r="C1926" s="4" t="s">
        <v>65</v>
      </c>
      <c r="D1926" s="4" t="s">
        <v>53</v>
      </c>
      <c r="E1926" s="4" t="s">
        <v>708</v>
      </c>
      <c r="F1926" s="6">
        <v>7.6999999999999999E-2</v>
      </c>
      <c r="G1926" s="4" t="s">
        <v>139</v>
      </c>
    </row>
    <row r="1927" spans="1:7" s="3" customFormat="1" hidden="1" x14ac:dyDescent="0.2">
      <c r="A1927" s="3" t="s">
        <v>83</v>
      </c>
      <c r="B1927" s="4" t="s">
        <v>705</v>
      </c>
      <c r="C1927" s="4" t="s">
        <v>65</v>
      </c>
      <c r="D1927" s="4" t="s">
        <v>53</v>
      </c>
      <c r="E1927" s="4" t="s">
        <v>708</v>
      </c>
      <c r="F1927" s="6">
        <v>7.1999999999999995E-2</v>
      </c>
      <c r="G1927" s="4" t="s">
        <v>139</v>
      </c>
    </row>
    <row r="1928" spans="1:7" s="3" customFormat="1" hidden="1" x14ac:dyDescent="0.2">
      <c r="A1928" s="3" t="s">
        <v>82</v>
      </c>
      <c r="B1928" s="4" t="s">
        <v>705</v>
      </c>
      <c r="C1928" s="4" t="s">
        <v>65</v>
      </c>
      <c r="D1928" s="4" t="s">
        <v>53</v>
      </c>
      <c r="E1928" s="4" t="s">
        <v>708</v>
      </c>
      <c r="F1928" s="6">
        <v>8.4000000000000005E-2</v>
      </c>
      <c r="G1928" s="4" t="s">
        <v>139</v>
      </c>
    </row>
    <row r="1929" spans="1:7" s="3" customFormat="1" hidden="1" x14ac:dyDescent="0.2">
      <c r="A1929" s="3" t="s">
        <v>81</v>
      </c>
      <c r="B1929" s="4" t="s">
        <v>705</v>
      </c>
      <c r="C1929" s="4" t="s">
        <v>65</v>
      </c>
      <c r="D1929" s="4" t="s">
        <v>53</v>
      </c>
      <c r="E1929" s="4" t="s">
        <v>708</v>
      </c>
      <c r="F1929" s="6">
        <v>0.108</v>
      </c>
      <c r="G1929" s="4" t="s">
        <v>139</v>
      </c>
    </row>
    <row r="1930" spans="1:7" s="3" customFormat="1" hidden="1" x14ac:dyDescent="0.2">
      <c r="A1930" s="3" t="s">
        <v>80</v>
      </c>
      <c r="B1930" s="4" t="s">
        <v>705</v>
      </c>
      <c r="C1930" s="4" t="s">
        <v>65</v>
      </c>
      <c r="D1930" s="4" t="s">
        <v>53</v>
      </c>
      <c r="E1930" s="4" t="s">
        <v>708</v>
      </c>
      <c r="F1930" s="6">
        <v>7.9000000000000001E-2</v>
      </c>
      <c r="G1930" s="4" t="s">
        <v>139</v>
      </c>
    </row>
    <row r="1931" spans="1:7" s="3" customFormat="1" hidden="1" x14ac:dyDescent="0.2">
      <c r="A1931" s="3" t="s">
        <v>79</v>
      </c>
      <c r="B1931" s="4" t="s">
        <v>705</v>
      </c>
      <c r="C1931" s="4" t="s">
        <v>65</v>
      </c>
      <c r="D1931" s="4" t="s">
        <v>53</v>
      </c>
      <c r="E1931" s="4" t="s">
        <v>708</v>
      </c>
      <c r="F1931" s="6">
        <v>3.5000000000000003E-2</v>
      </c>
      <c r="G1931" s="4" t="s">
        <v>139</v>
      </c>
    </row>
    <row r="1932" spans="1:7" s="3" customFormat="1" hidden="1" x14ac:dyDescent="0.2">
      <c r="A1932" s="3" t="s">
        <v>78</v>
      </c>
      <c r="B1932" s="4" t="s">
        <v>705</v>
      </c>
      <c r="C1932" s="4" t="s">
        <v>65</v>
      </c>
      <c r="D1932" s="4" t="s">
        <v>53</v>
      </c>
      <c r="E1932" s="4" t="s">
        <v>708</v>
      </c>
      <c r="F1932" s="6">
        <v>3.7999999999999999E-2</v>
      </c>
      <c r="G1932" s="4" t="s">
        <v>139</v>
      </c>
    </row>
    <row r="1933" spans="1:7" s="3" customFormat="1" hidden="1" x14ac:dyDescent="0.2">
      <c r="A1933" s="3" t="s">
        <v>77</v>
      </c>
      <c r="B1933" s="4" t="s">
        <v>705</v>
      </c>
      <c r="C1933" s="4" t="s">
        <v>65</v>
      </c>
      <c r="D1933" s="4" t="s">
        <v>53</v>
      </c>
      <c r="E1933" s="4" t="s">
        <v>708</v>
      </c>
      <c r="F1933" s="6">
        <v>4.5999999999999999E-2</v>
      </c>
      <c r="G1933" s="4" t="s">
        <v>139</v>
      </c>
    </row>
    <row r="1934" spans="1:7" s="3" customFormat="1" hidden="1" x14ac:dyDescent="0.2">
      <c r="A1934" s="3" t="s">
        <v>76</v>
      </c>
      <c r="B1934" s="4" t="s">
        <v>705</v>
      </c>
      <c r="C1934" s="4" t="s">
        <v>65</v>
      </c>
      <c r="D1934" s="4" t="s">
        <v>53</v>
      </c>
      <c r="E1934" s="4" t="s">
        <v>708</v>
      </c>
      <c r="F1934" s="6">
        <v>-8.9999999999999993E-3</v>
      </c>
      <c r="G1934" s="4" t="s">
        <v>139</v>
      </c>
    </row>
    <row r="1935" spans="1:7" s="3" customFormat="1" hidden="1" x14ac:dyDescent="0.2">
      <c r="A1935" s="3" t="s">
        <v>75</v>
      </c>
      <c r="B1935" s="4" t="s">
        <v>705</v>
      </c>
      <c r="C1935" s="4" t="s">
        <v>65</v>
      </c>
      <c r="D1935" s="4" t="s">
        <v>53</v>
      </c>
      <c r="E1935" s="4" t="s">
        <v>708</v>
      </c>
      <c r="F1935" s="6">
        <v>-3.2000000000000001E-2</v>
      </c>
      <c r="G1935" s="4" t="s">
        <v>139</v>
      </c>
    </row>
    <row r="1936" spans="1:7" s="3" customFormat="1" hidden="1" x14ac:dyDescent="0.2">
      <c r="A1936" s="3" t="s">
        <v>74</v>
      </c>
      <c r="B1936" s="4" t="s">
        <v>705</v>
      </c>
      <c r="C1936" s="4" t="s">
        <v>65</v>
      </c>
      <c r="D1936" s="4" t="s">
        <v>53</v>
      </c>
      <c r="E1936" s="4" t="s">
        <v>708</v>
      </c>
      <c r="F1936" s="6">
        <v>-3.7999999999999999E-2</v>
      </c>
      <c r="G1936" s="4" t="s">
        <v>139</v>
      </c>
    </row>
    <row r="1937" spans="1:7" s="3" customFormat="1" hidden="1" x14ac:dyDescent="0.2">
      <c r="A1937" s="3" t="s">
        <v>73</v>
      </c>
      <c r="B1937" s="4" t="s">
        <v>705</v>
      </c>
      <c r="C1937" s="4" t="s">
        <v>65</v>
      </c>
      <c r="D1937" s="4" t="s">
        <v>53</v>
      </c>
      <c r="E1937" s="4" t="s">
        <v>708</v>
      </c>
      <c r="F1937" s="6">
        <v>-4.3999999999999997E-2</v>
      </c>
      <c r="G1937" s="4" t="s">
        <v>139</v>
      </c>
    </row>
    <row r="1938" spans="1:7" s="3" customFormat="1" hidden="1" x14ac:dyDescent="0.2">
      <c r="A1938" s="3" t="s">
        <v>72</v>
      </c>
      <c r="B1938" s="4" t="s">
        <v>705</v>
      </c>
      <c r="C1938" s="4" t="s">
        <v>65</v>
      </c>
      <c r="D1938" s="4" t="s">
        <v>53</v>
      </c>
      <c r="E1938" s="4" t="s">
        <v>708</v>
      </c>
      <c r="F1938" s="6">
        <v>-3.4000000000000002E-2</v>
      </c>
      <c r="G1938" s="4" t="s">
        <v>139</v>
      </c>
    </row>
    <row r="1939" spans="1:7" s="3" customFormat="1" hidden="1" x14ac:dyDescent="0.2">
      <c r="A1939" s="3" t="s">
        <v>71</v>
      </c>
      <c r="B1939" s="4" t="s">
        <v>705</v>
      </c>
      <c r="C1939" s="4" t="s">
        <v>65</v>
      </c>
      <c r="D1939" s="4" t="s">
        <v>53</v>
      </c>
      <c r="E1939" s="4" t="s">
        <v>708</v>
      </c>
      <c r="F1939" s="6">
        <v>-1.4E-2</v>
      </c>
      <c r="G1939" s="4" t="s">
        <v>139</v>
      </c>
    </row>
    <row r="1940" spans="1:7" s="3" customFormat="1" hidden="1" x14ac:dyDescent="0.2">
      <c r="A1940" s="3" t="s">
        <v>70</v>
      </c>
      <c r="B1940" s="4" t="s">
        <v>705</v>
      </c>
      <c r="C1940" s="4" t="s">
        <v>65</v>
      </c>
      <c r="D1940" s="4" t="s">
        <v>53</v>
      </c>
      <c r="E1940" s="4" t="s">
        <v>708</v>
      </c>
      <c r="F1940" s="6">
        <v>1E-3</v>
      </c>
      <c r="G1940" s="4" t="s">
        <v>139</v>
      </c>
    </row>
    <row r="1941" spans="1:7" s="3" customFormat="1" hidden="1" x14ac:dyDescent="0.2">
      <c r="A1941" s="3" t="s">
        <v>702</v>
      </c>
      <c r="B1941" s="4" t="s">
        <v>705</v>
      </c>
      <c r="C1941" s="4" t="s">
        <v>65</v>
      </c>
      <c r="D1941" s="4" t="s">
        <v>53</v>
      </c>
      <c r="E1941" s="4" t="s">
        <v>708</v>
      </c>
      <c r="F1941" s="6">
        <v>2.7E-2</v>
      </c>
      <c r="G1941" s="4" t="s">
        <v>139</v>
      </c>
    </row>
    <row r="1942" spans="1:7" s="3" customFormat="1" hidden="1" x14ac:dyDescent="0.2">
      <c r="A1942" s="3" t="s">
        <v>731</v>
      </c>
      <c r="B1942" s="4" t="s">
        <v>705</v>
      </c>
      <c r="C1942" s="4" t="s">
        <v>65</v>
      </c>
      <c r="D1942" s="4" t="s">
        <v>53</v>
      </c>
      <c r="E1942" s="4" t="s">
        <v>708</v>
      </c>
      <c r="F1942" s="6">
        <v>3.1E-2</v>
      </c>
      <c r="G1942" s="4" t="s">
        <v>139</v>
      </c>
    </row>
    <row r="1943" spans="1:7" s="3" customFormat="1" hidden="1" x14ac:dyDescent="0.2">
      <c r="A1943" s="3" t="s">
        <v>739</v>
      </c>
      <c r="B1943" s="4" t="s">
        <v>705</v>
      </c>
      <c r="C1943" s="4" t="s">
        <v>65</v>
      </c>
      <c r="D1943" s="4" t="s">
        <v>53</v>
      </c>
      <c r="E1943" s="4" t="s">
        <v>708</v>
      </c>
      <c r="F1943" s="6">
        <v>4.1000000000000002E-2</v>
      </c>
      <c r="G1943" s="4" t="s">
        <v>139</v>
      </c>
    </row>
    <row r="1944" spans="1:7" s="3" customFormat="1" hidden="1" x14ac:dyDescent="0.2">
      <c r="A1944" s="3" t="s">
        <v>750</v>
      </c>
      <c r="B1944" s="4" t="s">
        <v>705</v>
      </c>
      <c r="C1944" s="4" t="s">
        <v>65</v>
      </c>
      <c r="D1944" s="4" t="s">
        <v>53</v>
      </c>
      <c r="E1944" s="4" t="s">
        <v>708</v>
      </c>
      <c r="F1944" s="6">
        <v>0.05</v>
      </c>
      <c r="G1944" s="4" t="s">
        <v>139</v>
      </c>
    </row>
    <row r="1945" spans="1:7" s="3" customFormat="1" hidden="1" x14ac:dyDescent="0.2">
      <c r="A1945" s="3" t="s">
        <v>754</v>
      </c>
      <c r="B1945" s="4" t="s">
        <v>705</v>
      </c>
      <c r="C1945" s="4" t="s">
        <v>65</v>
      </c>
      <c r="D1945" s="4" t="s">
        <v>53</v>
      </c>
      <c r="E1945" s="4" t="s">
        <v>708</v>
      </c>
      <c r="F1945" s="6">
        <v>3.2000000000000001E-2</v>
      </c>
      <c r="G1945" s="4" t="s">
        <v>139</v>
      </c>
    </row>
    <row r="1946" spans="1:7" s="3" customFormat="1" hidden="1" x14ac:dyDescent="0.2">
      <c r="A1946" s="3" t="s">
        <v>88</v>
      </c>
      <c r="B1946" s="4" t="s">
        <v>705</v>
      </c>
      <c r="C1946" s="4" t="s">
        <v>64</v>
      </c>
      <c r="D1946" s="4" t="s">
        <v>53</v>
      </c>
      <c r="E1946" s="4" t="s">
        <v>706</v>
      </c>
      <c r="F1946" s="6">
        <v>843942.92299999995</v>
      </c>
      <c r="G1946" s="4" t="s">
        <v>139</v>
      </c>
    </row>
    <row r="1947" spans="1:7" s="3" customFormat="1" hidden="1" x14ac:dyDescent="0.2">
      <c r="A1947" s="3" t="s">
        <v>87</v>
      </c>
      <c r="B1947" s="4" t="s">
        <v>705</v>
      </c>
      <c r="C1947" s="4" t="s">
        <v>64</v>
      </c>
      <c r="D1947" s="4" t="s">
        <v>53</v>
      </c>
      <c r="E1947" s="4" t="s">
        <v>706</v>
      </c>
      <c r="F1947" s="6">
        <v>828599.87800000003</v>
      </c>
      <c r="G1947" s="4" t="s">
        <v>139</v>
      </c>
    </row>
    <row r="1948" spans="1:7" s="3" customFormat="1" hidden="1" x14ac:dyDescent="0.2">
      <c r="A1948" s="3" t="s">
        <v>86</v>
      </c>
      <c r="B1948" s="4" t="s">
        <v>705</v>
      </c>
      <c r="C1948" s="4" t="s">
        <v>64</v>
      </c>
      <c r="D1948" s="4" t="s">
        <v>53</v>
      </c>
      <c r="E1948" s="4" t="s">
        <v>706</v>
      </c>
      <c r="F1948" s="6">
        <v>871626.06400000001</v>
      </c>
      <c r="G1948" s="4" t="s">
        <v>139</v>
      </c>
    </row>
    <row r="1949" spans="1:7" s="3" customFormat="1" hidden="1" x14ac:dyDescent="0.2">
      <c r="A1949" s="3" t="s">
        <v>85</v>
      </c>
      <c r="B1949" s="4" t="s">
        <v>705</v>
      </c>
      <c r="C1949" s="4" t="s">
        <v>64</v>
      </c>
      <c r="D1949" s="4" t="s">
        <v>53</v>
      </c>
      <c r="E1949" s="4" t="s">
        <v>706</v>
      </c>
      <c r="F1949" s="6">
        <v>921096.57900000003</v>
      </c>
      <c r="G1949" s="4" t="s">
        <v>139</v>
      </c>
    </row>
    <row r="1950" spans="1:7" s="3" customFormat="1" hidden="1" x14ac:dyDescent="0.2">
      <c r="A1950" s="3" t="s">
        <v>84</v>
      </c>
      <c r="B1950" s="4" t="s">
        <v>705</v>
      </c>
      <c r="C1950" s="4" t="s">
        <v>64</v>
      </c>
      <c r="D1950" s="4" t="s">
        <v>53</v>
      </c>
      <c r="E1950" s="4" t="s">
        <v>706</v>
      </c>
      <c r="F1950" s="6">
        <v>922667.98100000003</v>
      </c>
      <c r="G1950" s="4" t="s">
        <v>139</v>
      </c>
    </row>
    <row r="1951" spans="1:7" s="3" customFormat="1" hidden="1" x14ac:dyDescent="0.2">
      <c r="A1951" s="3" t="s">
        <v>83</v>
      </c>
      <c r="B1951" s="4" t="s">
        <v>705</v>
      </c>
      <c r="C1951" s="4" t="s">
        <v>64</v>
      </c>
      <c r="D1951" s="4" t="s">
        <v>53</v>
      </c>
      <c r="E1951" s="4" t="s">
        <v>706</v>
      </c>
      <c r="F1951" s="6">
        <v>933619.54599999997</v>
      </c>
      <c r="G1951" s="4" t="s">
        <v>139</v>
      </c>
    </row>
    <row r="1952" spans="1:7" s="3" customFormat="1" hidden="1" x14ac:dyDescent="0.2">
      <c r="A1952" s="3" t="s">
        <v>82</v>
      </c>
      <c r="B1952" s="4" t="s">
        <v>705</v>
      </c>
      <c r="C1952" s="4" t="s">
        <v>64</v>
      </c>
      <c r="D1952" s="4" t="s">
        <v>53</v>
      </c>
      <c r="E1952" s="4" t="s">
        <v>706</v>
      </c>
      <c r="F1952" s="6">
        <v>950812.45600000001</v>
      </c>
      <c r="G1952" s="4" t="s">
        <v>139</v>
      </c>
    </row>
    <row r="1953" spans="1:7" s="3" customFormat="1" hidden="1" x14ac:dyDescent="0.2">
      <c r="A1953" s="3" t="s">
        <v>81</v>
      </c>
      <c r="B1953" s="4" t="s">
        <v>705</v>
      </c>
      <c r="C1953" s="4" t="s">
        <v>64</v>
      </c>
      <c r="D1953" s="4" t="s">
        <v>53</v>
      </c>
      <c r="E1953" s="4" t="s">
        <v>706</v>
      </c>
      <c r="F1953" s="6">
        <v>926405.11499999999</v>
      </c>
      <c r="G1953" s="4" t="s">
        <v>139</v>
      </c>
    </row>
    <row r="1954" spans="1:7" s="3" customFormat="1" hidden="1" x14ac:dyDescent="0.2">
      <c r="A1954" s="3" t="s">
        <v>80</v>
      </c>
      <c r="B1954" s="4" t="s">
        <v>705</v>
      </c>
      <c r="C1954" s="4" t="s">
        <v>64</v>
      </c>
      <c r="D1954" s="4" t="s">
        <v>53</v>
      </c>
      <c r="E1954" s="4" t="s">
        <v>706</v>
      </c>
      <c r="F1954" s="6">
        <v>935244.18099999998</v>
      </c>
      <c r="G1954" s="4" t="s">
        <v>139</v>
      </c>
    </row>
    <row r="1955" spans="1:7" s="3" customFormat="1" hidden="1" x14ac:dyDescent="0.2">
      <c r="A1955" s="3" t="s">
        <v>79</v>
      </c>
      <c r="B1955" s="4" t="s">
        <v>705</v>
      </c>
      <c r="C1955" s="4" t="s">
        <v>64</v>
      </c>
      <c r="D1955" s="4" t="s">
        <v>53</v>
      </c>
      <c r="E1955" s="4" t="s">
        <v>706</v>
      </c>
      <c r="F1955" s="6">
        <v>845313.88300000003</v>
      </c>
      <c r="G1955" s="4" t="s">
        <v>139</v>
      </c>
    </row>
    <row r="1956" spans="1:7" s="3" customFormat="1" hidden="1" x14ac:dyDescent="0.2">
      <c r="A1956" s="3" t="s">
        <v>78</v>
      </c>
      <c r="B1956" s="4" t="s">
        <v>705</v>
      </c>
      <c r="C1956" s="4" t="s">
        <v>64</v>
      </c>
      <c r="D1956" s="4" t="s">
        <v>53</v>
      </c>
      <c r="E1956" s="4" t="s">
        <v>706</v>
      </c>
      <c r="F1956" s="6">
        <v>859067.17799999996</v>
      </c>
      <c r="G1956" s="4" t="s">
        <v>139</v>
      </c>
    </row>
    <row r="1957" spans="1:7" s="3" customFormat="1" hidden="1" x14ac:dyDescent="0.2">
      <c r="A1957" s="3" t="s">
        <v>77</v>
      </c>
      <c r="B1957" s="4" t="s">
        <v>705</v>
      </c>
      <c r="C1957" s="4" t="s">
        <v>64</v>
      </c>
      <c r="D1957" s="4" t="s">
        <v>53</v>
      </c>
      <c r="E1957" s="4" t="s">
        <v>706</v>
      </c>
      <c r="F1957" s="6">
        <v>857435.52399999998</v>
      </c>
      <c r="G1957" s="4" t="s">
        <v>139</v>
      </c>
    </row>
    <row r="1958" spans="1:7" s="3" customFormat="1" hidden="1" x14ac:dyDescent="0.2">
      <c r="A1958" s="3" t="s">
        <v>76</v>
      </c>
      <c r="B1958" s="4" t="s">
        <v>705</v>
      </c>
      <c r="C1958" s="4" t="s">
        <v>64</v>
      </c>
      <c r="D1958" s="4" t="s">
        <v>53</v>
      </c>
      <c r="E1958" s="4" t="s">
        <v>706</v>
      </c>
      <c r="F1958" s="6">
        <v>827453.38800000004</v>
      </c>
      <c r="G1958" s="4" t="s">
        <v>139</v>
      </c>
    </row>
    <row r="1959" spans="1:7" s="3" customFormat="1" hidden="1" x14ac:dyDescent="0.2">
      <c r="A1959" s="3" t="s">
        <v>75</v>
      </c>
      <c r="B1959" s="4" t="s">
        <v>705</v>
      </c>
      <c r="C1959" s="4" t="s">
        <v>64</v>
      </c>
      <c r="D1959" s="4" t="s">
        <v>53</v>
      </c>
      <c r="E1959" s="4" t="s">
        <v>706</v>
      </c>
      <c r="F1959" s="6">
        <v>788307.83400000003</v>
      </c>
      <c r="G1959" s="4" t="s">
        <v>139</v>
      </c>
    </row>
    <row r="1960" spans="1:7" s="3" customFormat="1" hidden="1" x14ac:dyDescent="0.2">
      <c r="A1960" s="3" t="s">
        <v>74</v>
      </c>
      <c r="B1960" s="4" t="s">
        <v>705</v>
      </c>
      <c r="C1960" s="4" t="s">
        <v>64</v>
      </c>
      <c r="D1960" s="4" t="s">
        <v>53</v>
      </c>
      <c r="E1960" s="4" t="s">
        <v>706</v>
      </c>
      <c r="F1960" s="6">
        <v>786397.98300000001</v>
      </c>
      <c r="G1960" s="4" t="s">
        <v>139</v>
      </c>
    </row>
    <row r="1961" spans="1:7" s="3" customFormat="1" hidden="1" x14ac:dyDescent="0.2">
      <c r="A1961" s="3" t="s">
        <v>73</v>
      </c>
      <c r="B1961" s="4" t="s">
        <v>705</v>
      </c>
      <c r="C1961" s="4" t="s">
        <v>64</v>
      </c>
      <c r="D1961" s="4" t="s">
        <v>53</v>
      </c>
      <c r="E1961" s="4" t="s">
        <v>706</v>
      </c>
      <c r="F1961" s="6">
        <v>834759.43799999997</v>
      </c>
      <c r="G1961" s="4" t="s">
        <v>139</v>
      </c>
    </row>
    <row r="1962" spans="1:7" s="3" customFormat="1" hidden="1" x14ac:dyDescent="0.2">
      <c r="A1962" s="3" t="s">
        <v>72</v>
      </c>
      <c r="B1962" s="4" t="s">
        <v>705</v>
      </c>
      <c r="C1962" s="4" t="s">
        <v>64</v>
      </c>
      <c r="D1962" s="4" t="s">
        <v>53</v>
      </c>
      <c r="E1962" s="4" t="s">
        <v>706</v>
      </c>
      <c r="F1962" s="6">
        <v>826506.79700000002</v>
      </c>
      <c r="G1962" s="4" t="s">
        <v>139</v>
      </c>
    </row>
    <row r="1963" spans="1:7" s="3" customFormat="1" hidden="1" x14ac:dyDescent="0.2">
      <c r="A1963" s="3" t="s">
        <v>71</v>
      </c>
      <c r="B1963" s="4" t="s">
        <v>705</v>
      </c>
      <c r="C1963" s="4" t="s">
        <v>64</v>
      </c>
      <c r="D1963" s="4" t="s">
        <v>53</v>
      </c>
      <c r="E1963" s="4" t="s">
        <v>706</v>
      </c>
      <c r="F1963" s="6">
        <v>825030.68599999999</v>
      </c>
      <c r="G1963" s="4" t="s">
        <v>139</v>
      </c>
    </row>
    <row r="1964" spans="1:7" s="3" customFormat="1" hidden="1" x14ac:dyDescent="0.2">
      <c r="A1964" s="3" t="s">
        <v>70</v>
      </c>
      <c r="B1964" s="4" t="s">
        <v>705</v>
      </c>
      <c r="C1964" s="4" t="s">
        <v>64</v>
      </c>
      <c r="D1964" s="4" t="s">
        <v>53</v>
      </c>
      <c r="E1964" s="4" t="s">
        <v>706</v>
      </c>
      <c r="F1964" s="6">
        <v>835643.48300000001</v>
      </c>
      <c r="G1964" s="4" t="s">
        <v>139</v>
      </c>
    </row>
    <row r="1965" spans="1:7" s="3" customFormat="1" hidden="1" x14ac:dyDescent="0.2">
      <c r="A1965" s="3" t="s">
        <v>702</v>
      </c>
      <c r="B1965" s="4" t="s">
        <v>705</v>
      </c>
      <c r="C1965" s="4" t="s">
        <v>64</v>
      </c>
      <c r="D1965" s="4" t="s">
        <v>53</v>
      </c>
      <c r="E1965" s="4" t="s">
        <v>706</v>
      </c>
      <c r="F1965" s="6">
        <v>817458.2</v>
      </c>
      <c r="G1965" s="4" t="s">
        <v>139</v>
      </c>
    </row>
    <row r="1966" spans="1:7" s="3" customFormat="1" hidden="1" x14ac:dyDescent="0.2">
      <c r="A1966" s="3" t="s">
        <v>731</v>
      </c>
      <c r="B1966" s="4" t="s">
        <v>705</v>
      </c>
      <c r="C1966" s="4" t="s">
        <v>64</v>
      </c>
      <c r="D1966" s="4" t="s">
        <v>53</v>
      </c>
      <c r="E1966" s="4" t="s">
        <v>706</v>
      </c>
      <c r="F1966" s="6">
        <v>718134.61300000001</v>
      </c>
      <c r="G1966" s="4" t="s">
        <v>139</v>
      </c>
    </row>
    <row r="1967" spans="1:7" s="3" customFormat="1" hidden="1" x14ac:dyDescent="0.2">
      <c r="A1967" s="3" t="s">
        <v>739</v>
      </c>
      <c r="B1967" s="4" t="s">
        <v>705</v>
      </c>
      <c r="C1967" s="4" t="s">
        <v>64</v>
      </c>
      <c r="D1967" s="4" t="s">
        <v>53</v>
      </c>
      <c r="E1967" s="4" t="s">
        <v>706</v>
      </c>
      <c r="F1967" s="6">
        <v>749981.29</v>
      </c>
      <c r="G1967" s="4" t="s">
        <v>139</v>
      </c>
    </row>
    <row r="1968" spans="1:7" s="3" customFormat="1" hidden="1" x14ac:dyDescent="0.2">
      <c r="A1968" s="3" t="s">
        <v>750</v>
      </c>
      <c r="B1968" s="4" t="s">
        <v>705</v>
      </c>
      <c r="C1968" s="4" t="s">
        <v>64</v>
      </c>
      <c r="D1968" s="4" t="s">
        <v>53</v>
      </c>
      <c r="E1968" s="4" t="s">
        <v>706</v>
      </c>
      <c r="F1968" s="6">
        <v>812212.82400000002</v>
      </c>
      <c r="G1968" s="4" t="s">
        <v>139</v>
      </c>
    </row>
    <row r="1969" spans="1:7" s="3" customFormat="1" hidden="1" x14ac:dyDescent="0.2">
      <c r="A1969" s="3" t="s">
        <v>754</v>
      </c>
      <c r="B1969" s="4" t="s">
        <v>705</v>
      </c>
      <c r="C1969" s="4" t="s">
        <v>64</v>
      </c>
      <c r="D1969" s="4" t="s">
        <v>53</v>
      </c>
      <c r="E1969" s="4" t="s">
        <v>706</v>
      </c>
      <c r="F1969" s="6">
        <v>722478.91700000002</v>
      </c>
      <c r="G1969" s="4" t="s">
        <v>139</v>
      </c>
    </row>
    <row r="1970" spans="1:7" s="3" customFormat="1" hidden="1" x14ac:dyDescent="0.2">
      <c r="A1970" s="3" t="s">
        <v>88</v>
      </c>
      <c r="B1970" s="4" t="s">
        <v>705</v>
      </c>
      <c r="C1970" s="4" t="s">
        <v>64</v>
      </c>
      <c r="D1970" s="4" t="s">
        <v>53</v>
      </c>
      <c r="E1970" s="4" t="s">
        <v>708</v>
      </c>
      <c r="F1970" s="6">
        <v>1.968</v>
      </c>
      <c r="G1970" s="4" t="s">
        <v>139</v>
      </c>
    </row>
    <row r="1971" spans="1:7" s="3" customFormat="1" hidden="1" x14ac:dyDescent="0.2">
      <c r="A1971" s="3" t="s">
        <v>87</v>
      </c>
      <c r="B1971" s="4" t="s">
        <v>705</v>
      </c>
      <c r="C1971" s="4" t="s">
        <v>64</v>
      </c>
      <c r="D1971" s="4" t="s">
        <v>53</v>
      </c>
      <c r="E1971" s="4" t="s">
        <v>708</v>
      </c>
      <c r="F1971" s="6">
        <v>1.929</v>
      </c>
      <c r="G1971" s="4" t="s">
        <v>139</v>
      </c>
    </row>
    <row r="1972" spans="1:7" s="3" customFormat="1" hidden="1" x14ac:dyDescent="0.2">
      <c r="A1972" s="3" t="s">
        <v>86</v>
      </c>
      <c r="B1972" s="4" t="s">
        <v>705</v>
      </c>
      <c r="C1972" s="4" t="s">
        <v>64</v>
      </c>
      <c r="D1972" s="4" t="s">
        <v>53</v>
      </c>
      <c r="E1972" s="4" t="s">
        <v>708</v>
      </c>
      <c r="F1972" s="6">
        <v>2.0249999999999999</v>
      </c>
      <c r="G1972" s="4" t="s">
        <v>139</v>
      </c>
    </row>
    <row r="1973" spans="1:7" s="3" customFormat="1" hidden="1" x14ac:dyDescent="0.2">
      <c r="A1973" s="3" t="s">
        <v>85</v>
      </c>
      <c r="B1973" s="4" t="s">
        <v>705</v>
      </c>
      <c r="C1973" s="4" t="s">
        <v>64</v>
      </c>
      <c r="D1973" s="4" t="s">
        <v>53</v>
      </c>
      <c r="E1973" s="4" t="s">
        <v>708</v>
      </c>
      <c r="F1973" s="6">
        <v>2.1320000000000001</v>
      </c>
      <c r="G1973" s="4" t="s">
        <v>139</v>
      </c>
    </row>
    <row r="1974" spans="1:7" s="3" customFormat="1" hidden="1" x14ac:dyDescent="0.2">
      <c r="A1974" s="3" t="s">
        <v>84</v>
      </c>
      <c r="B1974" s="4" t="s">
        <v>705</v>
      </c>
      <c r="C1974" s="4" t="s">
        <v>64</v>
      </c>
      <c r="D1974" s="4" t="s">
        <v>53</v>
      </c>
      <c r="E1974" s="4" t="s">
        <v>708</v>
      </c>
      <c r="F1974" s="6">
        <v>2.1280000000000001</v>
      </c>
      <c r="G1974" s="4" t="s">
        <v>139</v>
      </c>
    </row>
    <row r="1975" spans="1:7" s="3" customFormat="1" hidden="1" x14ac:dyDescent="0.2">
      <c r="A1975" s="3" t="s">
        <v>83</v>
      </c>
      <c r="B1975" s="4" t="s">
        <v>705</v>
      </c>
      <c r="C1975" s="4" t="s">
        <v>64</v>
      </c>
      <c r="D1975" s="4" t="s">
        <v>53</v>
      </c>
      <c r="E1975" s="4" t="s">
        <v>708</v>
      </c>
      <c r="F1975" s="6">
        <v>2.1459999999999999</v>
      </c>
      <c r="G1975" s="4" t="s">
        <v>139</v>
      </c>
    </row>
    <row r="1976" spans="1:7" s="3" customFormat="1" hidden="1" x14ac:dyDescent="0.2">
      <c r="A1976" s="3" t="s">
        <v>82</v>
      </c>
      <c r="B1976" s="4" t="s">
        <v>705</v>
      </c>
      <c r="C1976" s="4" t="s">
        <v>64</v>
      </c>
      <c r="D1976" s="4" t="s">
        <v>53</v>
      </c>
      <c r="E1976" s="4" t="s">
        <v>708</v>
      </c>
      <c r="F1976" s="6">
        <v>2.1779999999999999</v>
      </c>
      <c r="G1976" s="4" t="s">
        <v>139</v>
      </c>
    </row>
    <row r="1977" spans="1:7" s="3" customFormat="1" hidden="1" x14ac:dyDescent="0.2">
      <c r="A1977" s="3" t="s">
        <v>81</v>
      </c>
      <c r="B1977" s="4" t="s">
        <v>705</v>
      </c>
      <c r="C1977" s="4" t="s">
        <v>64</v>
      </c>
      <c r="D1977" s="4" t="s">
        <v>53</v>
      </c>
      <c r="E1977" s="4" t="s">
        <v>708</v>
      </c>
      <c r="F1977" s="6">
        <v>2.1150000000000002</v>
      </c>
      <c r="G1977" s="4" t="s">
        <v>139</v>
      </c>
    </row>
    <row r="1978" spans="1:7" s="3" customFormat="1" hidden="1" x14ac:dyDescent="0.2">
      <c r="A1978" s="3" t="s">
        <v>80</v>
      </c>
      <c r="B1978" s="4" t="s">
        <v>705</v>
      </c>
      <c r="C1978" s="4" t="s">
        <v>64</v>
      </c>
      <c r="D1978" s="4" t="s">
        <v>53</v>
      </c>
      <c r="E1978" s="4" t="s">
        <v>708</v>
      </c>
      <c r="F1978" s="6">
        <v>2.129</v>
      </c>
      <c r="G1978" s="4" t="s">
        <v>139</v>
      </c>
    </row>
    <row r="1979" spans="1:7" s="3" customFormat="1" hidden="1" x14ac:dyDescent="0.2">
      <c r="A1979" s="3" t="s">
        <v>79</v>
      </c>
      <c r="B1979" s="4" t="s">
        <v>705</v>
      </c>
      <c r="C1979" s="4" t="s">
        <v>64</v>
      </c>
      <c r="D1979" s="4" t="s">
        <v>53</v>
      </c>
      <c r="E1979" s="4" t="s">
        <v>708</v>
      </c>
      <c r="F1979" s="6">
        <v>1.919</v>
      </c>
      <c r="G1979" s="4" t="s">
        <v>139</v>
      </c>
    </row>
    <row r="1980" spans="1:7" s="3" customFormat="1" hidden="1" x14ac:dyDescent="0.2">
      <c r="A1980" s="3" t="s">
        <v>78</v>
      </c>
      <c r="B1980" s="4" t="s">
        <v>705</v>
      </c>
      <c r="C1980" s="4" t="s">
        <v>64</v>
      </c>
      <c r="D1980" s="4" t="s">
        <v>53</v>
      </c>
      <c r="E1980" s="4" t="s">
        <v>708</v>
      </c>
      <c r="F1980" s="6">
        <v>1.948</v>
      </c>
      <c r="G1980" s="4" t="s">
        <v>139</v>
      </c>
    </row>
    <row r="1981" spans="1:7" s="3" customFormat="1" hidden="1" x14ac:dyDescent="0.2">
      <c r="A1981" s="3" t="s">
        <v>77</v>
      </c>
      <c r="B1981" s="4" t="s">
        <v>705</v>
      </c>
      <c r="C1981" s="4" t="s">
        <v>64</v>
      </c>
      <c r="D1981" s="4" t="s">
        <v>53</v>
      </c>
      <c r="E1981" s="4" t="s">
        <v>708</v>
      </c>
      <c r="F1981" s="6">
        <v>1.948</v>
      </c>
      <c r="G1981" s="4" t="s">
        <v>139</v>
      </c>
    </row>
    <row r="1982" spans="1:7" s="3" customFormat="1" hidden="1" x14ac:dyDescent="0.2">
      <c r="A1982" s="3" t="s">
        <v>76</v>
      </c>
      <c r="B1982" s="4" t="s">
        <v>705</v>
      </c>
      <c r="C1982" s="4" t="s">
        <v>64</v>
      </c>
      <c r="D1982" s="4" t="s">
        <v>53</v>
      </c>
      <c r="E1982" s="4" t="s">
        <v>708</v>
      </c>
      <c r="F1982" s="6">
        <v>1.877</v>
      </c>
      <c r="G1982" s="4" t="s">
        <v>139</v>
      </c>
    </row>
    <row r="1983" spans="1:7" s="3" customFormat="1" hidden="1" x14ac:dyDescent="0.2">
      <c r="A1983" s="3" t="s">
        <v>75</v>
      </c>
      <c r="B1983" s="4" t="s">
        <v>705</v>
      </c>
      <c r="C1983" s="4" t="s">
        <v>64</v>
      </c>
      <c r="D1983" s="4" t="s">
        <v>53</v>
      </c>
      <c r="E1983" s="4" t="s">
        <v>708</v>
      </c>
      <c r="F1983" s="6">
        <v>1.784</v>
      </c>
      <c r="G1983" s="4" t="s">
        <v>139</v>
      </c>
    </row>
    <row r="1984" spans="1:7" s="3" customFormat="1" hidden="1" x14ac:dyDescent="0.2">
      <c r="A1984" s="3" t="s">
        <v>74</v>
      </c>
      <c r="B1984" s="4" t="s">
        <v>705</v>
      </c>
      <c r="C1984" s="4" t="s">
        <v>64</v>
      </c>
      <c r="D1984" s="4" t="s">
        <v>53</v>
      </c>
      <c r="E1984" s="4" t="s">
        <v>708</v>
      </c>
      <c r="F1984" s="6">
        <v>1.774</v>
      </c>
      <c r="G1984" s="4" t="s">
        <v>139</v>
      </c>
    </row>
    <row r="1985" spans="1:7" s="3" customFormat="1" hidden="1" x14ac:dyDescent="0.2">
      <c r="A1985" s="3" t="s">
        <v>73</v>
      </c>
      <c r="B1985" s="4" t="s">
        <v>705</v>
      </c>
      <c r="C1985" s="4" t="s">
        <v>64</v>
      </c>
      <c r="D1985" s="4" t="s">
        <v>53</v>
      </c>
      <c r="E1985" s="4" t="s">
        <v>708</v>
      </c>
      <c r="F1985" s="6">
        <v>1.879</v>
      </c>
      <c r="G1985" s="4" t="s">
        <v>139</v>
      </c>
    </row>
    <row r="1986" spans="1:7" s="3" customFormat="1" hidden="1" x14ac:dyDescent="0.2">
      <c r="A1986" s="3" t="s">
        <v>72</v>
      </c>
      <c r="B1986" s="4" t="s">
        <v>705</v>
      </c>
      <c r="C1986" s="4" t="s">
        <v>64</v>
      </c>
      <c r="D1986" s="4" t="s">
        <v>53</v>
      </c>
      <c r="E1986" s="4" t="s">
        <v>708</v>
      </c>
      <c r="F1986" s="6">
        <v>1.857</v>
      </c>
      <c r="G1986" s="4" t="s">
        <v>139</v>
      </c>
    </row>
    <row r="1987" spans="1:7" s="3" customFormat="1" hidden="1" x14ac:dyDescent="0.2">
      <c r="A1987" s="3" t="s">
        <v>71</v>
      </c>
      <c r="B1987" s="4" t="s">
        <v>705</v>
      </c>
      <c r="C1987" s="4" t="s">
        <v>64</v>
      </c>
      <c r="D1987" s="4" t="s">
        <v>53</v>
      </c>
      <c r="E1987" s="4" t="s">
        <v>708</v>
      </c>
      <c r="F1987" s="6">
        <v>1.85</v>
      </c>
      <c r="G1987" s="4" t="s">
        <v>139</v>
      </c>
    </row>
    <row r="1988" spans="1:7" s="3" customFormat="1" hidden="1" x14ac:dyDescent="0.2">
      <c r="A1988" s="3" t="s">
        <v>70</v>
      </c>
      <c r="B1988" s="4" t="s">
        <v>705</v>
      </c>
      <c r="C1988" s="4" t="s">
        <v>64</v>
      </c>
      <c r="D1988" s="4" t="s">
        <v>53</v>
      </c>
      <c r="E1988" s="4" t="s">
        <v>708</v>
      </c>
      <c r="F1988" s="6">
        <v>1.871</v>
      </c>
      <c r="G1988" s="4" t="s">
        <v>139</v>
      </c>
    </row>
    <row r="1989" spans="1:7" s="3" customFormat="1" hidden="1" x14ac:dyDescent="0.2">
      <c r="A1989" s="3" t="s">
        <v>702</v>
      </c>
      <c r="B1989" s="4" t="s">
        <v>705</v>
      </c>
      <c r="C1989" s="4" t="s">
        <v>64</v>
      </c>
      <c r="D1989" s="4" t="s">
        <v>53</v>
      </c>
      <c r="E1989" s="4" t="s">
        <v>708</v>
      </c>
      <c r="F1989" s="6">
        <v>1.829</v>
      </c>
      <c r="G1989" s="4" t="s">
        <v>139</v>
      </c>
    </row>
    <row r="1990" spans="1:7" s="3" customFormat="1" hidden="1" x14ac:dyDescent="0.2">
      <c r="A1990" s="3" t="s">
        <v>731</v>
      </c>
      <c r="B1990" s="4" t="s">
        <v>705</v>
      </c>
      <c r="C1990" s="4" t="s">
        <v>64</v>
      </c>
      <c r="D1990" s="4" t="s">
        <v>53</v>
      </c>
      <c r="E1990" s="4" t="s">
        <v>708</v>
      </c>
      <c r="F1990" s="6">
        <v>1.607</v>
      </c>
      <c r="G1990" s="4" t="s">
        <v>139</v>
      </c>
    </row>
    <row r="1991" spans="1:7" s="3" customFormat="1" hidden="1" x14ac:dyDescent="0.2">
      <c r="A1991" s="3" t="s">
        <v>739</v>
      </c>
      <c r="B1991" s="4" t="s">
        <v>705</v>
      </c>
      <c r="C1991" s="4" t="s">
        <v>64</v>
      </c>
      <c r="D1991" s="4" t="s">
        <v>53</v>
      </c>
      <c r="E1991" s="4" t="s">
        <v>708</v>
      </c>
      <c r="F1991" s="6">
        <v>1.681</v>
      </c>
      <c r="G1991" s="4" t="s">
        <v>139</v>
      </c>
    </row>
    <row r="1992" spans="1:7" s="3" customFormat="1" hidden="1" x14ac:dyDescent="0.2">
      <c r="A1992" s="3" t="s">
        <v>750</v>
      </c>
      <c r="B1992" s="4" t="s">
        <v>705</v>
      </c>
      <c r="C1992" s="4" t="s">
        <v>64</v>
      </c>
      <c r="D1992" s="4" t="s">
        <v>53</v>
      </c>
      <c r="E1992" s="4" t="s">
        <v>708</v>
      </c>
      <c r="F1992" s="6">
        <v>1.8149999999999999</v>
      </c>
      <c r="G1992" s="4" t="s">
        <v>139</v>
      </c>
    </row>
    <row r="1993" spans="1:7" s="3" customFormat="1" hidden="1" x14ac:dyDescent="0.2">
      <c r="A1993" s="3" t="s">
        <v>754</v>
      </c>
      <c r="B1993" s="4" t="s">
        <v>705</v>
      </c>
      <c r="C1993" s="4" t="s">
        <v>64</v>
      </c>
      <c r="D1993" s="4" t="s">
        <v>53</v>
      </c>
      <c r="E1993" s="4" t="s">
        <v>708</v>
      </c>
      <c r="F1993" s="6">
        <v>1.61</v>
      </c>
      <c r="G1993" s="4" t="s">
        <v>139</v>
      </c>
    </row>
    <row r="1994" spans="1:7" s="3" customFormat="1" hidden="1" x14ac:dyDescent="0.2">
      <c r="A1994" s="3" t="s">
        <v>88</v>
      </c>
      <c r="B1994" s="4" t="s">
        <v>705</v>
      </c>
      <c r="C1994" s="4" t="s">
        <v>62</v>
      </c>
      <c r="D1994" s="4" t="s">
        <v>53</v>
      </c>
      <c r="E1994" s="4" t="s">
        <v>706</v>
      </c>
      <c r="F1994" s="6">
        <v>-5436.1229999999996</v>
      </c>
      <c r="G1994" s="4" t="s">
        <v>707</v>
      </c>
    </row>
    <row r="1995" spans="1:7" s="3" customFormat="1" hidden="1" x14ac:dyDescent="0.2">
      <c r="A1995" s="3" t="s">
        <v>87</v>
      </c>
      <c r="B1995" s="4" t="s">
        <v>705</v>
      </c>
      <c r="C1995" s="4" t="s">
        <v>62</v>
      </c>
      <c r="D1995" s="4" t="s">
        <v>53</v>
      </c>
      <c r="E1995" s="4" t="s">
        <v>706</v>
      </c>
      <c r="F1995" s="6">
        <v>-9835.1560000000009</v>
      </c>
      <c r="G1995" s="4" t="s">
        <v>707</v>
      </c>
    </row>
    <row r="1996" spans="1:7" s="3" customFormat="1" hidden="1" x14ac:dyDescent="0.2">
      <c r="A1996" s="3" t="s">
        <v>86</v>
      </c>
      <c r="B1996" s="4" t="s">
        <v>705</v>
      </c>
      <c r="C1996" s="4" t="s">
        <v>62</v>
      </c>
      <c r="D1996" s="4" t="s">
        <v>53</v>
      </c>
      <c r="E1996" s="4" t="s">
        <v>706</v>
      </c>
      <c r="F1996" s="6">
        <v>-8253.2790000000005</v>
      </c>
      <c r="G1996" s="4" t="s">
        <v>707</v>
      </c>
    </row>
    <row r="1997" spans="1:7" s="3" customFormat="1" hidden="1" x14ac:dyDescent="0.2">
      <c r="A1997" s="3" t="s">
        <v>85</v>
      </c>
      <c r="B1997" s="4" t="s">
        <v>705</v>
      </c>
      <c r="C1997" s="4" t="s">
        <v>62</v>
      </c>
      <c r="D1997" s="4" t="s">
        <v>53</v>
      </c>
      <c r="E1997" s="4" t="s">
        <v>706</v>
      </c>
      <c r="F1997" s="6">
        <v>95.039000000000001</v>
      </c>
      <c r="G1997" s="4" t="s">
        <v>707</v>
      </c>
    </row>
    <row r="1998" spans="1:7" s="3" customFormat="1" hidden="1" x14ac:dyDescent="0.2">
      <c r="A1998" s="3" t="s">
        <v>84</v>
      </c>
      <c r="B1998" s="4" t="s">
        <v>705</v>
      </c>
      <c r="C1998" s="4" t="s">
        <v>62</v>
      </c>
      <c r="D1998" s="4" t="s">
        <v>53</v>
      </c>
      <c r="E1998" s="4" t="s">
        <v>706</v>
      </c>
      <c r="F1998" s="6">
        <v>3636.0450000000001</v>
      </c>
      <c r="G1998" s="4" t="s">
        <v>139</v>
      </c>
    </row>
    <row r="1999" spans="1:7" s="3" customFormat="1" hidden="1" x14ac:dyDescent="0.2">
      <c r="A1999" s="3" t="s">
        <v>83</v>
      </c>
      <c r="B1999" s="4" t="s">
        <v>705</v>
      </c>
      <c r="C1999" s="4" t="s">
        <v>62</v>
      </c>
      <c r="D1999" s="4" t="s">
        <v>53</v>
      </c>
      <c r="E1999" s="4" t="s">
        <v>706</v>
      </c>
      <c r="F1999" s="6">
        <v>-4222.0860000000002</v>
      </c>
      <c r="G1999" s="4" t="s">
        <v>139</v>
      </c>
    </row>
    <row r="2000" spans="1:7" s="3" customFormat="1" hidden="1" x14ac:dyDescent="0.2">
      <c r="A2000" s="3" t="s">
        <v>82</v>
      </c>
      <c r="B2000" s="4" t="s">
        <v>705</v>
      </c>
      <c r="C2000" s="4" t="s">
        <v>62</v>
      </c>
      <c r="D2000" s="4" t="s">
        <v>53</v>
      </c>
      <c r="E2000" s="4" t="s">
        <v>706</v>
      </c>
      <c r="F2000" s="6">
        <v>-6579.232</v>
      </c>
      <c r="G2000" s="4" t="s">
        <v>139</v>
      </c>
    </row>
    <row r="2001" spans="1:7" s="3" customFormat="1" hidden="1" x14ac:dyDescent="0.2">
      <c r="A2001" s="3" t="s">
        <v>81</v>
      </c>
      <c r="B2001" s="4" t="s">
        <v>705</v>
      </c>
      <c r="C2001" s="4" t="s">
        <v>62</v>
      </c>
      <c r="D2001" s="4" t="s">
        <v>53</v>
      </c>
      <c r="E2001" s="4" t="s">
        <v>706</v>
      </c>
      <c r="F2001" s="6">
        <v>1622.3109999999999</v>
      </c>
      <c r="G2001" s="4" t="s">
        <v>139</v>
      </c>
    </row>
    <row r="2002" spans="1:7" s="3" customFormat="1" hidden="1" x14ac:dyDescent="0.2">
      <c r="A2002" s="3" t="s">
        <v>80</v>
      </c>
      <c r="B2002" s="4" t="s">
        <v>705</v>
      </c>
      <c r="C2002" s="4" t="s">
        <v>62</v>
      </c>
      <c r="D2002" s="4" t="s">
        <v>53</v>
      </c>
      <c r="E2002" s="4" t="s">
        <v>706</v>
      </c>
      <c r="F2002" s="6">
        <v>2795.0390000000002</v>
      </c>
      <c r="G2002" s="4" t="s">
        <v>139</v>
      </c>
    </row>
    <row r="2003" spans="1:7" s="3" customFormat="1" hidden="1" x14ac:dyDescent="0.2">
      <c r="A2003" s="3" t="s">
        <v>79</v>
      </c>
      <c r="B2003" s="4" t="s">
        <v>705</v>
      </c>
      <c r="C2003" s="4" t="s">
        <v>62</v>
      </c>
      <c r="D2003" s="4" t="s">
        <v>53</v>
      </c>
      <c r="E2003" s="4" t="s">
        <v>706</v>
      </c>
      <c r="F2003" s="6">
        <v>902.11599999999999</v>
      </c>
      <c r="G2003" s="4" t="s">
        <v>139</v>
      </c>
    </row>
    <row r="2004" spans="1:7" s="3" customFormat="1" hidden="1" x14ac:dyDescent="0.2">
      <c r="A2004" s="3" t="s">
        <v>78</v>
      </c>
      <c r="B2004" s="4" t="s">
        <v>705</v>
      </c>
      <c r="C2004" s="4" t="s">
        <v>62</v>
      </c>
      <c r="D2004" s="4" t="s">
        <v>53</v>
      </c>
      <c r="E2004" s="4" t="s">
        <v>706</v>
      </c>
      <c r="F2004" s="6">
        <v>-153.94499999999999</v>
      </c>
      <c r="G2004" s="4" t="s">
        <v>139</v>
      </c>
    </row>
    <row r="2005" spans="1:7" s="3" customFormat="1" hidden="1" x14ac:dyDescent="0.2">
      <c r="A2005" s="3" t="s">
        <v>77</v>
      </c>
      <c r="B2005" s="4" t="s">
        <v>705</v>
      </c>
      <c r="C2005" s="4" t="s">
        <v>62</v>
      </c>
      <c r="D2005" s="4" t="s">
        <v>53</v>
      </c>
      <c r="E2005" s="4" t="s">
        <v>706</v>
      </c>
      <c r="F2005" s="6">
        <v>-508.39100000000002</v>
      </c>
      <c r="G2005" s="4" t="s">
        <v>139</v>
      </c>
    </row>
    <row r="2006" spans="1:7" s="3" customFormat="1" hidden="1" x14ac:dyDescent="0.2">
      <c r="A2006" s="3" t="s">
        <v>76</v>
      </c>
      <c r="B2006" s="4" t="s">
        <v>705</v>
      </c>
      <c r="C2006" s="4" t="s">
        <v>62</v>
      </c>
      <c r="D2006" s="4" t="s">
        <v>53</v>
      </c>
      <c r="E2006" s="4" t="s">
        <v>706</v>
      </c>
      <c r="F2006" s="6">
        <v>-4408.5420000000004</v>
      </c>
      <c r="G2006" s="4" t="s">
        <v>139</v>
      </c>
    </row>
    <row r="2007" spans="1:7" s="3" customFormat="1" hidden="1" x14ac:dyDescent="0.2">
      <c r="A2007" s="3" t="s">
        <v>75</v>
      </c>
      <c r="B2007" s="4" t="s">
        <v>705</v>
      </c>
      <c r="C2007" s="4" t="s">
        <v>62</v>
      </c>
      <c r="D2007" s="4" t="s">
        <v>53</v>
      </c>
      <c r="E2007" s="4" t="s">
        <v>706</v>
      </c>
      <c r="F2007" s="6">
        <v>-1865.1130000000001</v>
      </c>
      <c r="G2007" s="4" t="s">
        <v>139</v>
      </c>
    </row>
    <row r="2008" spans="1:7" s="3" customFormat="1" hidden="1" x14ac:dyDescent="0.2">
      <c r="A2008" s="3" t="s">
        <v>74</v>
      </c>
      <c r="B2008" s="4" t="s">
        <v>705</v>
      </c>
      <c r="C2008" s="4" t="s">
        <v>62</v>
      </c>
      <c r="D2008" s="4" t="s">
        <v>53</v>
      </c>
      <c r="E2008" s="4" t="s">
        <v>706</v>
      </c>
      <c r="F2008" s="6">
        <v>-2661.92</v>
      </c>
      <c r="G2008" s="4" t="s">
        <v>139</v>
      </c>
    </row>
    <row r="2009" spans="1:7" s="3" customFormat="1" hidden="1" x14ac:dyDescent="0.2">
      <c r="A2009" s="3" t="s">
        <v>73</v>
      </c>
      <c r="B2009" s="4" t="s">
        <v>705</v>
      </c>
      <c r="C2009" s="4" t="s">
        <v>62</v>
      </c>
      <c r="D2009" s="4" t="s">
        <v>53</v>
      </c>
      <c r="E2009" s="4" t="s">
        <v>706</v>
      </c>
      <c r="F2009" s="6">
        <v>-2441.9749999999999</v>
      </c>
      <c r="G2009" s="4" t="s">
        <v>139</v>
      </c>
    </row>
    <row r="2010" spans="1:7" s="3" customFormat="1" hidden="1" x14ac:dyDescent="0.2">
      <c r="A2010" s="3" t="s">
        <v>72</v>
      </c>
      <c r="B2010" s="4" t="s">
        <v>705</v>
      </c>
      <c r="C2010" s="4" t="s">
        <v>62</v>
      </c>
      <c r="D2010" s="4" t="s">
        <v>53</v>
      </c>
      <c r="E2010" s="4" t="s">
        <v>706</v>
      </c>
      <c r="F2010" s="6">
        <v>-603.26499999999999</v>
      </c>
      <c r="G2010" s="4" t="s">
        <v>139</v>
      </c>
    </row>
    <row r="2011" spans="1:7" s="3" customFormat="1" hidden="1" x14ac:dyDescent="0.2">
      <c r="A2011" s="3" t="s">
        <v>71</v>
      </c>
      <c r="B2011" s="4" t="s">
        <v>705</v>
      </c>
      <c r="C2011" s="4" t="s">
        <v>62</v>
      </c>
      <c r="D2011" s="4" t="s">
        <v>53</v>
      </c>
      <c r="E2011" s="4" t="s">
        <v>706</v>
      </c>
      <c r="F2011" s="6">
        <v>-1110.174</v>
      </c>
      <c r="G2011" s="4" t="s">
        <v>139</v>
      </c>
    </row>
    <row r="2012" spans="1:7" s="3" customFormat="1" hidden="1" x14ac:dyDescent="0.2">
      <c r="A2012" s="3" t="s">
        <v>70</v>
      </c>
      <c r="B2012" s="4" t="s">
        <v>705</v>
      </c>
      <c r="C2012" s="4" t="s">
        <v>62</v>
      </c>
      <c r="D2012" s="4" t="s">
        <v>53</v>
      </c>
      <c r="E2012" s="4" t="s">
        <v>706</v>
      </c>
      <c r="F2012" s="6">
        <v>6203.5069999999996</v>
      </c>
      <c r="G2012" s="4" t="s">
        <v>139</v>
      </c>
    </row>
    <row r="2013" spans="1:7" s="3" customFormat="1" hidden="1" x14ac:dyDescent="0.2">
      <c r="A2013" s="3" t="s">
        <v>702</v>
      </c>
      <c r="B2013" s="4" t="s">
        <v>705</v>
      </c>
      <c r="C2013" s="4" t="s">
        <v>62</v>
      </c>
      <c r="D2013" s="4" t="s">
        <v>53</v>
      </c>
      <c r="E2013" s="4" t="s">
        <v>706</v>
      </c>
      <c r="F2013" s="6">
        <v>13485.12</v>
      </c>
      <c r="G2013" s="4" t="s">
        <v>139</v>
      </c>
    </row>
    <row r="2014" spans="1:7" s="3" customFormat="1" hidden="1" x14ac:dyDescent="0.2">
      <c r="A2014" s="3" t="s">
        <v>731</v>
      </c>
      <c r="B2014" s="4" t="s">
        <v>705</v>
      </c>
      <c r="C2014" s="4" t="s">
        <v>62</v>
      </c>
      <c r="D2014" s="4" t="s">
        <v>53</v>
      </c>
      <c r="E2014" s="4" t="s">
        <v>706</v>
      </c>
      <c r="F2014" s="6">
        <v>10541.661</v>
      </c>
      <c r="G2014" s="4" t="s">
        <v>139</v>
      </c>
    </row>
    <row r="2015" spans="1:7" s="3" customFormat="1" hidden="1" x14ac:dyDescent="0.2">
      <c r="A2015" s="3" t="s">
        <v>739</v>
      </c>
      <c r="B2015" s="4" t="s">
        <v>705</v>
      </c>
      <c r="C2015" s="4" t="s">
        <v>62</v>
      </c>
      <c r="D2015" s="4" t="s">
        <v>53</v>
      </c>
      <c r="E2015" s="4" t="s">
        <v>706</v>
      </c>
      <c r="F2015" s="6">
        <v>12672.851000000001</v>
      </c>
      <c r="G2015" s="4" t="s">
        <v>139</v>
      </c>
    </row>
    <row r="2016" spans="1:7" s="3" customFormat="1" hidden="1" x14ac:dyDescent="0.2">
      <c r="A2016" s="3" t="s">
        <v>750</v>
      </c>
      <c r="B2016" s="4" t="s">
        <v>705</v>
      </c>
      <c r="C2016" s="4" t="s">
        <v>62</v>
      </c>
      <c r="D2016" s="4" t="s">
        <v>53</v>
      </c>
      <c r="E2016" s="4" t="s">
        <v>706</v>
      </c>
      <c r="F2016" s="6">
        <v>29592.166000000001</v>
      </c>
      <c r="G2016" s="4" t="s">
        <v>139</v>
      </c>
    </row>
    <row r="2017" spans="1:7" s="3" customFormat="1" hidden="1" x14ac:dyDescent="0.2">
      <c r="A2017" s="3" t="s">
        <v>754</v>
      </c>
      <c r="B2017" s="4" t="s">
        <v>705</v>
      </c>
      <c r="C2017" s="4" t="s">
        <v>62</v>
      </c>
      <c r="D2017" s="4" t="s">
        <v>53</v>
      </c>
      <c r="E2017" s="4" t="s">
        <v>706</v>
      </c>
      <c r="F2017" s="6">
        <v>25376.355</v>
      </c>
      <c r="G2017" s="4" t="s">
        <v>139</v>
      </c>
    </row>
    <row r="2018" spans="1:7" s="3" customFormat="1" hidden="1" x14ac:dyDescent="0.2">
      <c r="A2018" s="3" t="s">
        <v>88</v>
      </c>
      <c r="B2018" s="4" t="s">
        <v>705</v>
      </c>
      <c r="C2018" s="4" t="s">
        <v>62</v>
      </c>
      <c r="D2018" s="4" t="s">
        <v>53</v>
      </c>
      <c r="E2018" s="4" t="s">
        <v>708</v>
      </c>
      <c r="F2018" s="6">
        <v>-1.2999999999999999E-2</v>
      </c>
      <c r="G2018" s="4" t="s">
        <v>707</v>
      </c>
    </row>
    <row r="2019" spans="1:7" s="3" customFormat="1" hidden="1" x14ac:dyDescent="0.2">
      <c r="A2019" s="3" t="s">
        <v>87</v>
      </c>
      <c r="B2019" s="4" t="s">
        <v>705</v>
      </c>
      <c r="C2019" s="4" t="s">
        <v>62</v>
      </c>
      <c r="D2019" s="4" t="s">
        <v>53</v>
      </c>
      <c r="E2019" s="4" t="s">
        <v>708</v>
      </c>
      <c r="F2019" s="6">
        <v>-2.3E-2</v>
      </c>
      <c r="G2019" s="4" t="s">
        <v>707</v>
      </c>
    </row>
    <row r="2020" spans="1:7" s="3" customFormat="1" hidden="1" x14ac:dyDescent="0.2">
      <c r="A2020" s="3" t="s">
        <v>86</v>
      </c>
      <c r="B2020" s="4" t="s">
        <v>705</v>
      </c>
      <c r="C2020" s="4" t="s">
        <v>62</v>
      </c>
      <c r="D2020" s="4" t="s">
        <v>53</v>
      </c>
      <c r="E2020" s="4" t="s">
        <v>708</v>
      </c>
      <c r="F2020" s="6">
        <v>-1.9E-2</v>
      </c>
      <c r="G2020" s="4" t="s">
        <v>707</v>
      </c>
    </row>
    <row r="2021" spans="1:7" s="3" customFormat="1" hidden="1" x14ac:dyDescent="0.2">
      <c r="A2021" s="3" t="s">
        <v>85</v>
      </c>
      <c r="B2021" s="4" t="s">
        <v>705</v>
      </c>
      <c r="C2021" s="4" t="s">
        <v>62</v>
      </c>
      <c r="D2021" s="4" t="s">
        <v>53</v>
      </c>
      <c r="E2021" s="4" t="s">
        <v>708</v>
      </c>
      <c r="F2021" s="6">
        <v>0</v>
      </c>
      <c r="G2021" s="4" t="s">
        <v>707</v>
      </c>
    </row>
    <row r="2022" spans="1:7" s="3" customFormat="1" hidden="1" x14ac:dyDescent="0.2">
      <c r="A2022" s="3" t="s">
        <v>84</v>
      </c>
      <c r="B2022" s="4" t="s">
        <v>705</v>
      </c>
      <c r="C2022" s="4" t="s">
        <v>62</v>
      </c>
      <c r="D2022" s="4" t="s">
        <v>53</v>
      </c>
      <c r="E2022" s="4" t="s">
        <v>708</v>
      </c>
      <c r="F2022" s="6">
        <v>8.0000000000000002E-3</v>
      </c>
      <c r="G2022" s="4" t="s">
        <v>139</v>
      </c>
    </row>
    <row r="2023" spans="1:7" s="3" customFormat="1" hidden="1" x14ac:dyDescent="0.2">
      <c r="A2023" s="3" t="s">
        <v>83</v>
      </c>
      <c r="B2023" s="4" t="s">
        <v>705</v>
      </c>
      <c r="C2023" s="4" t="s">
        <v>62</v>
      </c>
      <c r="D2023" s="4" t="s">
        <v>53</v>
      </c>
      <c r="E2023" s="4" t="s">
        <v>708</v>
      </c>
      <c r="F2023" s="6">
        <v>-0.01</v>
      </c>
      <c r="G2023" s="4" t="s">
        <v>139</v>
      </c>
    </row>
    <row r="2024" spans="1:7" s="3" customFormat="1" hidden="1" x14ac:dyDescent="0.2">
      <c r="A2024" s="3" t="s">
        <v>82</v>
      </c>
      <c r="B2024" s="4" t="s">
        <v>705</v>
      </c>
      <c r="C2024" s="4" t="s">
        <v>62</v>
      </c>
      <c r="D2024" s="4" t="s">
        <v>53</v>
      </c>
      <c r="E2024" s="4" t="s">
        <v>708</v>
      </c>
      <c r="F2024" s="6">
        <v>-1.4999999999999999E-2</v>
      </c>
      <c r="G2024" s="4" t="s">
        <v>139</v>
      </c>
    </row>
    <row r="2025" spans="1:7" s="3" customFormat="1" hidden="1" x14ac:dyDescent="0.2">
      <c r="A2025" s="3" t="s">
        <v>81</v>
      </c>
      <c r="B2025" s="4" t="s">
        <v>705</v>
      </c>
      <c r="C2025" s="4" t="s">
        <v>62</v>
      </c>
      <c r="D2025" s="4" t="s">
        <v>53</v>
      </c>
      <c r="E2025" s="4" t="s">
        <v>708</v>
      </c>
      <c r="F2025" s="6">
        <v>4.0000000000000001E-3</v>
      </c>
      <c r="G2025" s="4" t="s">
        <v>139</v>
      </c>
    </row>
    <row r="2026" spans="1:7" s="3" customFormat="1" hidden="1" x14ac:dyDescent="0.2">
      <c r="A2026" s="3" t="s">
        <v>80</v>
      </c>
      <c r="B2026" s="4" t="s">
        <v>705</v>
      </c>
      <c r="C2026" s="4" t="s">
        <v>62</v>
      </c>
      <c r="D2026" s="4" t="s">
        <v>53</v>
      </c>
      <c r="E2026" s="4" t="s">
        <v>708</v>
      </c>
      <c r="F2026" s="6">
        <v>6.0000000000000001E-3</v>
      </c>
      <c r="G2026" s="4" t="s">
        <v>139</v>
      </c>
    </row>
    <row r="2027" spans="1:7" s="3" customFormat="1" hidden="1" x14ac:dyDescent="0.2">
      <c r="A2027" s="3" t="s">
        <v>79</v>
      </c>
      <c r="B2027" s="4" t="s">
        <v>705</v>
      </c>
      <c r="C2027" s="4" t="s">
        <v>62</v>
      </c>
      <c r="D2027" s="4" t="s">
        <v>53</v>
      </c>
      <c r="E2027" s="4" t="s">
        <v>708</v>
      </c>
      <c r="F2027" s="6">
        <v>2E-3</v>
      </c>
      <c r="G2027" s="4" t="s">
        <v>139</v>
      </c>
    </row>
    <row r="2028" spans="1:7" s="3" customFormat="1" hidden="1" x14ac:dyDescent="0.2">
      <c r="A2028" s="3" t="s">
        <v>78</v>
      </c>
      <c r="B2028" s="4" t="s">
        <v>705</v>
      </c>
      <c r="C2028" s="4" t="s">
        <v>62</v>
      </c>
      <c r="D2028" s="4" t="s">
        <v>53</v>
      </c>
      <c r="E2028" s="4" t="s">
        <v>708</v>
      </c>
      <c r="F2028" s="6">
        <v>0</v>
      </c>
      <c r="G2028" s="4" t="s">
        <v>139</v>
      </c>
    </row>
    <row r="2029" spans="1:7" s="3" customFormat="1" hidden="1" x14ac:dyDescent="0.2">
      <c r="A2029" s="3" t="s">
        <v>77</v>
      </c>
      <c r="B2029" s="4" t="s">
        <v>705</v>
      </c>
      <c r="C2029" s="4" t="s">
        <v>62</v>
      </c>
      <c r="D2029" s="4" t="s">
        <v>53</v>
      </c>
      <c r="E2029" s="4" t="s">
        <v>708</v>
      </c>
      <c r="F2029" s="6">
        <v>-1E-3</v>
      </c>
      <c r="G2029" s="4" t="s">
        <v>139</v>
      </c>
    </row>
    <row r="2030" spans="1:7" s="3" customFormat="1" hidden="1" x14ac:dyDescent="0.2">
      <c r="A2030" s="3" t="s">
        <v>76</v>
      </c>
      <c r="B2030" s="4" t="s">
        <v>705</v>
      </c>
      <c r="C2030" s="4" t="s">
        <v>62</v>
      </c>
      <c r="D2030" s="4" t="s">
        <v>53</v>
      </c>
      <c r="E2030" s="4" t="s">
        <v>708</v>
      </c>
      <c r="F2030" s="6">
        <v>-0.01</v>
      </c>
      <c r="G2030" s="4" t="s">
        <v>139</v>
      </c>
    </row>
    <row r="2031" spans="1:7" s="3" customFormat="1" hidden="1" x14ac:dyDescent="0.2">
      <c r="A2031" s="3" t="s">
        <v>75</v>
      </c>
      <c r="B2031" s="4" t="s">
        <v>705</v>
      </c>
      <c r="C2031" s="4" t="s">
        <v>62</v>
      </c>
      <c r="D2031" s="4" t="s">
        <v>53</v>
      </c>
      <c r="E2031" s="4" t="s">
        <v>708</v>
      </c>
      <c r="F2031" s="6">
        <v>-4.0000000000000001E-3</v>
      </c>
      <c r="G2031" s="4" t="s">
        <v>139</v>
      </c>
    </row>
    <row r="2032" spans="1:7" s="3" customFormat="1" hidden="1" x14ac:dyDescent="0.2">
      <c r="A2032" s="3" t="s">
        <v>74</v>
      </c>
      <c r="B2032" s="4" t="s">
        <v>705</v>
      </c>
      <c r="C2032" s="4" t="s">
        <v>62</v>
      </c>
      <c r="D2032" s="4" t="s">
        <v>53</v>
      </c>
      <c r="E2032" s="4" t="s">
        <v>708</v>
      </c>
      <c r="F2032" s="6">
        <v>-6.0000000000000001E-3</v>
      </c>
      <c r="G2032" s="4" t="s">
        <v>139</v>
      </c>
    </row>
    <row r="2033" spans="1:7" s="3" customFormat="1" hidden="1" x14ac:dyDescent="0.2">
      <c r="A2033" s="3" t="s">
        <v>73</v>
      </c>
      <c r="B2033" s="4" t="s">
        <v>705</v>
      </c>
      <c r="C2033" s="4" t="s">
        <v>62</v>
      </c>
      <c r="D2033" s="4" t="s">
        <v>53</v>
      </c>
      <c r="E2033" s="4" t="s">
        <v>708</v>
      </c>
      <c r="F2033" s="6">
        <v>-5.0000000000000001E-3</v>
      </c>
      <c r="G2033" s="4" t="s">
        <v>139</v>
      </c>
    </row>
    <row r="2034" spans="1:7" s="3" customFormat="1" hidden="1" x14ac:dyDescent="0.2">
      <c r="A2034" s="3" t="s">
        <v>72</v>
      </c>
      <c r="B2034" s="4" t="s">
        <v>705</v>
      </c>
      <c r="C2034" s="4" t="s">
        <v>62</v>
      </c>
      <c r="D2034" s="4" t="s">
        <v>53</v>
      </c>
      <c r="E2034" s="4" t="s">
        <v>708</v>
      </c>
      <c r="F2034" s="6">
        <v>-1E-3</v>
      </c>
      <c r="G2034" s="4" t="s">
        <v>139</v>
      </c>
    </row>
    <row r="2035" spans="1:7" s="3" customFormat="1" hidden="1" x14ac:dyDescent="0.2">
      <c r="A2035" s="3" t="s">
        <v>71</v>
      </c>
      <c r="B2035" s="4" t="s">
        <v>705</v>
      </c>
      <c r="C2035" s="4" t="s">
        <v>62</v>
      </c>
      <c r="D2035" s="4" t="s">
        <v>53</v>
      </c>
      <c r="E2035" s="4" t="s">
        <v>708</v>
      </c>
      <c r="F2035" s="6">
        <v>-2E-3</v>
      </c>
      <c r="G2035" s="4" t="s">
        <v>139</v>
      </c>
    </row>
    <row r="2036" spans="1:7" s="3" customFormat="1" hidden="1" x14ac:dyDescent="0.2">
      <c r="A2036" s="3" t="s">
        <v>70</v>
      </c>
      <c r="B2036" s="4" t="s">
        <v>705</v>
      </c>
      <c r="C2036" s="4" t="s">
        <v>62</v>
      </c>
      <c r="D2036" s="4" t="s">
        <v>53</v>
      </c>
      <c r="E2036" s="4" t="s">
        <v>708</v>
      </c>
      <c r="F2036" s="6">
        <v>1.4E-2</v>
      </c>
      <c r="G2036" s="4" t="s">
        <v>139</v>
      </c>
    </row>
    <row r="2037" spans="1:7" s="3" customFormat="1" hidden="1" x14ac:dyDescent="0.2">
      <c r="A2037" s="3" t="s">
        <v>702</v>
      </c>
      <c r="B2037" s="4" t="s">
        <v>705</v>
      </c>
      <c r="C2037" s="4" t="s">
        <v>62</v>
      </c>
      <c r="D2037" s="4" t="s">
        <v>53</v>
      </c>
      <c r="E2037" s="4" t="s">
        <v>708</v>
      </c>
      <c r="F2037" s="6">
        <v>0.03</v>
      </c>
      <c r="G2037" s="4" t="s">
        <v>139</v>
      </c>
    </row>
    <row r="2038" spans="1:7" s="3" customFormat="1" hidden="1" x14ac:dyDescent="0.2">
      <c r="A2038" s="3" t="s">
        <v>731</v>
      </c>
      <c r="B2038" s="4" t="s">
        <v>705</v>
      </c>
      <c r="C2038" s="4" t="s">
        <v>62</v>
      </c>
      <c r="D2038" s="4" t="s">
        <v>53</v>
      </c>
      <c r="E2038" s="4" t="s">
        <v>708</v>
      </c>
      <c r="F2038" s="6">
        <v>2.4E-2</v>
      </c>
      <c r="G2038" s="4" t="s">
        <v>139</v>
      </c>
    </row>
    <row r="2039" spans="1:7" s="3" customFormat="1" hidden="1" x14ac:dyDescent="0.2">
      <c r="A2039" s="3" t="s">
        <v>739</v>
      </c>
      <c r="B2039" s="4" t="s">
        <v>705</v>
      </c>
      <c r="C2039" s="4" t="s">
        <v>62</v>
      </c>
      <c r="D2039" s="4" t="s">
        <v>53</v>
      </c>
      <c r="E2039" s="4" t="s">
        <v>708</v>
      </c>
      <c r="F2039" s="6">
        <v>2.8000000000000001E-2</v>
      </c>
      <c r="G2039" s="4" t="s">
        <v>139</v>
      </c>
    </row>
    <row r="2040" spans="1:7" s="3" customFormat="1" hidden="1" x14ac:dyDescent="0.2">
      <c r="A2040" s="3" t="s">
        <v>750</v>
      </c>
      <c r="B2040" s="4" t="s">
        <v>705</v>
      </c>
      <c r="C2040" s="4" t="s">
        <v>62</v>
      </c>
      <c r="D2040" s="4" t="s">
        <v>53</v>
      </c>
      <c r="E2040" s="4" t="s">
        <v>708</v>
      </c>
      <c r="F2040" s="6">
        <v>6.6000000000000003E-2</v>
      </c>
      <c r="G2040" s="4" t="s">
        <v>139</v>
      </c>
    </row>
    <row r="2041" spans="1:7" s="3" customFormat="1" hidden="1" x14ac:dyDescent="0.2">
      <c r="A2041" s="3" t="s">
        <v>754</v>
      </c>
      <c r="B2041" s="4" t="s">
        <v>705</v>
      </c>
      <c r="C2041" s="4" t="s">
        <v>62</v>
      </c>
      <c r="D2041" s="4" t="s">
        <v>53</v>
      </c>
      <c r="E2041" s="4" t="s">
        <v>708</v>
      </c>
      <c r="F2041" s="6">
        <v>5.7000000000000002E-2</v>
      </c>
      <c r="G2041" s="4" t="s">
        <v>139</v>
      </c>
    </row>
    <row r="2042" spans="1:7" s="3" customFormat="1" hidden="1" x14ac:dyDescent="0.2">
      <c r="A2042" s="3" t="s">
        <v>88</v>
      </c>
      <c r="B2042" s="4" t="s">
        <v>705</v>
      </c>
      <c r="C2042" s="4" t="s">
        <v>55</v>
      </c>
      <c r="D2042" s="4" t="s">
        <v>53</v>
      </c>
      <c r="E2042" s="4" t="s">
        <v>706</v>
      </c>
      <c r="F2042" s="6">
        <v>-0.441</v>
      </c>
      <c r="G2042" s="4" t="s">
        <v>139</v>
      </c>
    </row>
    <row r="2043" spans="1:7" s="3" customFormat="1" hidden="1" x14ac:dyDescent="0.2">
      <c r="A2043" s="3" t="s">
        <v>87</v>
      </c>
      <c r="B2043" s="4" t="s">
        <v>705</v>
      </c>
      <c r="C2043" s="4" t="s">
        <v>55</v>
      </c>
      <c r="D2043" s="4" t="s">
        <v>53</v>
      </c>
      <c r="E2043" s="4" t="s">
        <v>706</v>
      </c>
      <c r="F2043" s="6">
        <v>-0.17499999999999999</v>
      </c>
      <c r="G2043" s="4" t="s">
        <v>139</v>
      </c>
    </row>
    <row r="2044" spans="1:7" s="3" customFormat="1" hidden="1" x14ac:dyDescent="0.2">
      <c r="A2044" s="3" t="s">
        <v>86</v>
      </c>
      <c r="B2044" s="4" t="s">
        <v>705</v>
      </c>
      <c r="C2044" s="4" t="s">
        <v>55</v>
      </c>
      <c r="D2044" s="4" t="s">
        <v>53</v>
      </c>
      <c r="E2044" s="4" t="s">
        <v>706</v>
      </c>
      <c r="F2044" s="6">
        <v>46.792999999999999</v>
      </c>
      <c r="G2044" s="4" t="s">
        <v>139</v>
      </c>
    </row>
    <row r="2045" spans="1:7" s="3" customFormat="1" hidden="1" x14ac:dyDescent="0.2">
      <c r="A2045" s="3" t="s">
        <v>85</v>
      </c>
      <c r="B2045" s="4" t="s">
        <v>705</v>
      </c>
      <c r="C2045" s="4" t="s">
        <v>55</v>
      </c>
      <c r="D2045" s="4" t="s">
        <v>53</v>
      </c>
      <c r="E2045" s="4" t="s">
        <v>706</v>
      </c>
      <c r="F2045" s="6">
        <v>63.972999999999999</v>
      </c>
      <c r="G2045" s="4" t="s">
        <v>139</v>
      </c>
    </row>
    <row r="2046" spans="1:7" s="3" customFormat="1" hidden="1" x14ac:dyDescent="0.2">
      <c r="A2046" s="3" t="s">
        <v>84</v>
      </c>
      <c r="B2046" s="4" t="s">
        <v>705</v>
      </c>
      <c r="C2046" s="4" t="s">
        <v>55</v>
      </c>
      <c r="D2046" s="4" t="s">
        <v>53</v>
      </c>
      <c r="E2046" s="4" t="s">
        <v>706</v>
      </c>
      <c r="F2046" s="6">
        <v>60.627000000000002</v>
      </c>
      <c r="G2046" s="4" t="s">
        <v>139</v>
      </c>
    </row>
    <row r="2047" spans="1:7" s="3" customFormat="1" hidden="1" x14ac:dyDescent="0.2">
      <c r="A2047" s="3" t="s">
        <v>83</v>
      </c>
      <c r="B2047" s="4" t="s">
        <v>705</v>
      </c>
      <c r="C2047" s="4" t="s">
        <v>55</v>
      </c>
      <c r="D2047" s="4" t="s">
        <v>53</v>
      </c>
      <c r="E2047" s="4" t="s">
        <v>706</v>
      </c>
      <c r="F2047" s="6">
        <v>101.11499999999999</v>
      </c>
      <c r="G2047" s="4" t="s">
        <v>139</v>
      </c>
    </row>
    <row r="2048" spans="1:7" s="3" customFormat="1" hidden="1" x14ac:dyDescent="0.2">
      <c r="A2048" s="3" t="s">
        <v>82</v>
      </c>
      <c r="B2048" s="4" t="s">
        <v>705</v>
      </c>
      <c r="C2048" s="4" t="s">
        <v>55</v>
      </c>
      <c r="D2048" s="4" t="s">
        <v>53</v>
      </c>
      <c r="E2048" s="4" t="s">
        <v>706</v>
      </c>
      <c r="F2048" s="6">
        <v>-55.384999999999998</v>
      </c>
      <c r="G2048" s="4" t="s">
        <v>139</v>
      </c>
    </row>
    <row r="2049" spans="1:7" s="3" customFormat="1" hidden="1" x14ac:dyDescent="0.2">
      <c r="A2049" s="3" t="s">
        <v>81</v>
      </c>
      <c r="B2049" s="4" t="s">
        <v>705</v>
      </c>
      <c r="C2049" s="4" t="s">
        <v>55</v>
      </c>
      <c r="D2049" s="4" t="s">
        <v>53</v>
      </c>
      <c r="E2049" s="4" t="s">
        <v>706</v>
      </c>
      <c r="F2049" s="6">
        <v>-64.873999999999995</v>
      </c>
      <c r="G2049" s="4" t="s">
        <v>139</v>
      </c>
    </row>
    <row r="2050" spans="1:7" s="3" customFormat="1" hidden="1" x14ac:dyDescent="0.2">
      <c r="A2050" s="3" t="s">
        <v>80</v>
      </c>
      <c r="B2050" s="4" t="s">
        <v>705</v>
      </c>
      <c r="C2050" s="4" t="s">
        <v>55</v>
      </c>
      <c r="D2050" s="4" t="s">
        <v>53</v>
      </c>
      <c r="E2050" s="4" t="s">
        <v>706</v>
      </c>
      <c r="F2050" s="6">
        <v>-8.5939999999999994</v>
      </c>
      <c r="G2050" s="4" t="s">
        <v>139</v>
      </c>
    </row>
    <row r="2051" spans="1:7" s="3" customFormat="1" hidden="1" x14ac:dyDescent="0.2">
      <c r="A2051" s="3" t="s">
        <v>79</v>
      </c>
      <c r="B2051" s="4" t="s">
        <v>705</v>
      </c>
      <c r="C2051" s="4" t="s">
        <v>55</v>
      </c>
      <c r="D2051" s="4" t="s">
        <v>53</v>
      </c>
      <c r="E2051" s="4" t="s">
        <v>706</v>
      </c>
      <c r="F2051" s="6">
        <v>425.15699999999998</v>
      </c>
      <c r="G2051" s="4" t="s">
        <v>139</v>
      </c>
    </row>
    <row r="2052" spans="1:7" s="3" customFormat="1" hidden="1" x14ac:dyDescent="0.2">
      <c r="A2052" s="3" t="s">
        <v>78</v>
      </c>
      <c r="B2052" s="4" t="s">
        <v>705</v>
      </c>
      <c r="C2052" s="4" t="s">
        <v>55</v>
      </c>
      <c r="D2052" s="4" t="s">
        <v>53</v>
      </c>
      <c r="E2052" s="4" t="s">
        <v>706</v>
      </c>
      <c r="F2052" s="6">
        <v>347</v>
      </c>
      <c r="G2052" s="4" t="s">
        <v>139</v>
      </c>
    </row>
    <row r="2053" spans="1:7" s="3" customFormat="1" hidden="1" x14ac:dyDescent="0.2">
      <c r="A2053" s="3" t="s">
        <v>77</v>
      </c>
      <c r="B2053" s="4" t="s">
        <v>705</v>
      </c>
      <c r="C2053" s="4" t="s">
        <v>55</v>
      </c>
      <c r="D2053" s="4" t="s">
        <v>53</v>
      </c>
      <c r="E2053" s="4" t="s">
        <v>706</v>
      </c>
      <c r="F2053" s="6">
        <v>201.32300000000001</v>
      </c>
      <c r="G2053" s="4" t="s">
        <v>139</v>
      </c>
    </row>
    <row r="2054" spans="1:7" s="3" customFormat="1" hidden="1" x14ac:dyDescent="0.2">
      <c r="A2054" s="3" t="s">
        <v>76</v>
      </c>
      <c r="B2054" s="4" t="s">
        <v>705</v>
      </c>
      <c r="C2054" s="4" t="s">
        <v>55</v>
      </c>
      <c r="D2054" s="4" t="s">
        <v>53</v>
      </c>
      <c r="E2054" s="4" t="s">
        <v>706</v>
      </c>
      <c r="F2054" s="6">
        <v>178.12100000000001</v>
      </c>
      <c r="G2054" s="4" t="s">
        <v>139</v>
      </c>
    </row>
    <row r="2055" spans="1:7" s="3" customFormat="1" hidden="1" x14ac:dyDescent="0.2">
      <c r="A2055" s="3" t="s">
        <v>75</v>
      </c>
      <c r="B2055" s="4" t="s">
        <v>705</v>
      </c>
      <c r="C2055" s="4" t="s">
        <v>55</v>
      </c>
      <c r="D2055" s="4" t="s">
        <v>53</v>
      </c>
      <c r="E2055" s="4" t="s">
        <v>706</v>
      </c>
      <c r="F2055" s="6">
        <v>277.54399999999998</v>
      </c>
      <c r="G2055" s="4" t="s">
        <v>139</v>
      </c>
    </row>
    <row r="2056" spans="1:7" s="3" customFormat="1" hidden="1" x14ac:dyDescent="0.2">
      <c r="A2056" s="3" t="s">
        <v>74</v>
      </c>
      <c r="B2056" s="4" t="s">
        <v>705</v>
      </c>
      <c r="C2056" s="4" t="s">
        <v>55</v>
      </c>
      <c r="D2056" s="4" t="s">
        <v>53</v>
      </c>
      <c r="E2056" s="4" t="s">
        <v>706</v>
      </c>
      <c r="F2056" s="6">
        <v>559.27</v>
      </c>
      <c r="G2056" s="4" t="s">
        <v>139</v>
      </c>
    </row>
    <row r="2057" spans="1:7" s="3" customFormat="1" hidden="1" x14ac:dyDescent="0.2">
      <c r="A2057" s="3" t="s">
        <v>73</v>
      </c>
      <c r="B2057" s="4" t="s">
        <v>705</v>
      </c>
      <c r="C2057" s="4" t="s">
        <v>55</v>
      </c>
      <c r="D2057" s="4" t="s">
        <v>53</v>
      </c>
      <c r="E2057" s="4" t="s">
        <v>706</v>
      </c>
      <c r="F2057" s="6">
        <v>563.44500000000005</v>
      </c>
      <c r="G2057" s="4" t="s">
        <v>139</v>
      </c>
    </row>
    <row r="2058" spans="1:7" s="3" customFormat="1" hidden="1" x14ac:dyDescent="0.2">
      <c r="A2058" s="3" t="s">
        <v>72</v>
      </c>
      <c r="B2058" s="4" t="s">
        <v>705</v>
      </c>
      <c r="C2058" s="4" t="s">
        <v>55</v>
      </c>
      <c r="D2058" s="4" t="s">
        <v>53</v>
      </c>
      <c r="E2058" s="4" t="s">
        <v>706</v>
      </c>
      <c r="F2058" s="6">
        <v>2042.865</v>
      </c>
      <c r="G2058" s="4" t="s">
        <v>139</v>
      </c>
    </row>
    <row r="2059" spans="1:7" s="3" customFormat="1" hidden="1" x14ac:dyDescent="0.2">
      <c r="A2059" s="3" t="s">
        <v>71</v>
      </c>
      <c r="B2059" s="4" t="s">
        <v>705</v>
      </c>
      <c r="C2059" s="4" t="s">
        <v>55</v>
      </c>
      <c r="D2059" s="4" t="s">
        <v>53</v>
      </c>
      <c r="E2059" s="4" t="s">
        <v>706</v>
      </c>
      <c r="F2059" s="6">
        <v>3440.25</v>
      </c>
      <c r="G2059" s="4" t="s">
        <v>139</v>
      </c>
    </row>
    <row r="2060" spans="1:7" s="3" customFormat="1" hidden="1" x14ac:dyDescent="0.2">
      <c r="A2060" s="3" t="s">
        <v>70</v>
      </c>
      <c r="B2060" s="4" t="s">
        <v>705</v>
      </c>
      <c r="C2060" s="4" t="s">
        <v>55</v>
      </c>
      <c r="D2060" s="4" t="s">
        <v>53</v>
      </c>
      <c r="E2060" s="4" t="s">
        <v>706</v>
      </c>
      <c r="F2060" s="6">
        <v>907.053</v>
      </c>
      <c r="G2060" s="4" t="s">
        <v>139</v>
      </c>
    </row>
    <row r="2061" spans="1:7" s="3" customFormat="1" hidden="1" x14ac:dyDescent="0.2">
      <c r="A2061" s="3" t="s">
        <v>702</v>
      </c>
      <c r="B2061" s="4" t="s">
        <v>705</v>
      </c>
      <c r="C2061" s="4" t="s">
        <v>55</v>
      </c>
      <c r="D2061" s="4" t="s">
        <v>53</v>
      </c>
      <c r="E2061" s="4" t="s">
        <v>706</v>
      </c>
      <c r="F2061" s="6">
        <v>751.82500000000005</v>
      </c>
      <c r="G2061" s="4" t="s">
        <v>139</v>
      </c>
    </row>
    <row r="2062" spans="1:7" s="3" customFormat="1" hidden="1" x14ac:dyDescent="0.2">
      <c r="A2062" s="3" t="s">
        <v>731</v>
      </c>
      <c r="B2062" s="4" t="s">
        <v>705</v>
      </c>
      <c r="C2062" s="4" t="s">
        <v>55</v>
      </c>
      <c r="D2062" s="4" t="s">
        <v>53</v>
      </c>
      <c r="E2062" s="4" t="s">
        <v>706</v>
      </c>
      <c r="F2062" s="6">
        <v>1048.296</v>
      </c>
      <c r="G2062" s="4" t="s">
        <v>139</v>
      </c>
    </row>
    <row r="2063" spans="1:7" s="3" customFormat="1" hidden="1" x14ac:dyDescent="0.2">
      <c r="A2063" s="3" t="s">
        <v>739</v>
      </c>
      <c r="B2063" s="4" t="s">
        <v>705</v>
      </c>
      <c r="C2063" s="4" t="s">
        <v>55</v>
      </c>
      <c r="D2063" s="4" t="s">
        <v>53</v>
      </c>
      <c r="E2063" s="4" t="s">
        <v>706</v>
      </c>
      <c r="F2063" s="6">
        <v>2637.7449999999999</v>
      </c>
      <c r="G2063" s="4" t="s">
        <v>139</v>
      </c>
    </row>
    <row r="2064" spans="1:7" s="3" customFormat="1" hidden="1" x14ac:dyDescent="0.2">
      <c r="A2064" s="3" t="s">
        <v>750</v>
      </c>
      <c r="B2064" s="4" t="s">
        <v>705</v>
      </c>
      <c r="C2064" s="4" t="s">
        <v>55</v>
      </c>
      <c r="D2064" s="4" t="s">
        <v>53</v>
      </c>
      <c r="E2064" s="4" t="s">
        <v>706</v>
      </c>
      <c r="F2064" s="6">
        <v>3314.3629999999998</v>
      </c>
      <c r="G2064" s="4" t="s">
        <v>139</v>
      </c>
    </row>
    <row r="2065" spans="1:7" s="3" customFormat="1" hidden="1" x14ac:dyDescent="0.2">
      <c r="A2065" s="3" t="s">
        <v>754</v>
      </c>
      <c r="B2065" s="4" t="s">
        <v>705</v>
      </c>
      <c r="C2065" s="4" t="s">
        <v>55</v>
      </c>
      <c r="D2065" s="4" t="s">
        <v>53</v>
      </c>
      <c r="E2065" s="4" t="s">
        <v>706</v>
      </c>
      <c r="F2065" s="6">
        <v>2979.652</v>
      </c>
      <c r="G2065" s="4" t="s">
        <v>139</v>
      </c>
    </row>
    <row r="2066" spans="1:7" s="3" customFormat="1" hidden="1" x14ac:dyDescent="0.2">
      <c r="A2066" s="3" t="s">
        <v>88</v>
      </c>
      <c r="B2066" s="4" t="s">
        <v>705</v>
      </c>
      <c r="C2066" s="4" t="s">
        <v>55</v>
      </c>
      <c r="D2066" s="4" t="s">
        <v>53</v>
      </c>
      <c r="E2066" s="4" t="s">
        <v>708</v>
      </c>
      <c r="F2066" s="6">
        <v>0</v>
      </c>
      <c r="G2066" s="4" t="s">
        <v>139</v>
      </c>
    </row>
    <row r="2067" spans="1:7" s="3" customFormat="1" hidden="1" x14ac:dyDescent="0.2">
      <c r="A2067" s="3" t="s">
        <v>87</v>
      </c>
      <c r="B2067" s="4" t="s">
        <v>705</v>
      </c>
      <c r="C2067" s="4" t="s">
        <v>55</v>
      </c>
      <c r="D2067" s="4" t="s">
        <v>53</v>
      </c>
      <c r="E2067" s="4" t="s">
        <v>708</v>
      </c>
      <c r="F2067" s="6">
        <v>0</v>
      </c>
      <c r="G2067" s="4" t="s">
        <v>139</v>
      </c>
    </row>
    <row r="2068" spans="1:7" s="3" customFormat="1" hidden="1" x14ac:dyDescent="0.2">
      <c r="A2068" s="3" t="s">
        <v>86</v>
      </c>
      <c r="B2068" s="4" t="s">
        <v>705</v>
      </c>
      <c r="C2068" s="4" t="s">
        <v>55</v>
      </c>
      <c r="D2068" s="4" t="s">
        <v>53</v>
      </c>
      <c r="E2068" s="4" t="s">
        <v>708</v>
      </c>
      <c r="F2068" s="6">
        <v>0</v>
      </c>
      <c r="G2068" s="4" t="s">
        <v>139</v>
      </c>
    </row>
    <row r="2069" spans="1:7" s="3" customFormat="1" hidden="1" x14ac:dyDescent="0.2">
      <c r="A2069" s="3" t="s">
        <v>85</v>
      </c>
      <c r="B2069" s="4" t="s">
        <v>705</v>
      </c>
      <c r="C2069" s="4" t="s">
        <v>55</v>
      </c>
      <c r="D2069" s="4" t="s">
        <v>53</v>
      </c>
      <c r="E2069" s="4" t="s">
        <v>708</v>
      </c>
      <c r="F2069" s="6">
        <v>0</v>
      </c>
      <c r="G2069" s="4" t="s">
        <v>139</v>
      </c>
    </row>
    <row r="2070" spans="1:7" s="3" customFormat="1" hidden="1" x14ac:dyDescent="0.2">
      <c r="A2070" s="3" t="s">
        <v>84</v>
      </c>
      <c r="B2070" s="4" t="s">
        <v>705</v>
      </c>
      <c r="C2070" s="4" t="s">
        <v>55</v>
      </c>
      <c r="D2070" s="4" t="s">
        <v>53</v>
      </c>
      <c r="E2070" s="4" t="s">
        <v>708</v>
      </c>
      <c r="F2070" s="6">
        <v>0</v>
      </c>
      <c r="G2070" s="4" t="s">
        <v>139</v>
      </c>
    </row>
    <row r="2071" spans="1:7" s="3" customFormat="1" hidden="1" x14ac:dyDescent="0.2">
      <c r="A2071" s="3" t="s">
        <v>83</v>
      </c>
      <c r="B2071" s="4" t="s">
        <v>705</v>
      </c>
      <c r="C2071" s="4" t="s">
        <v>55</v>
      </c>
      <c r="D2071" s="4" t="s">
        <v>53</v>
      </c>
      <c r="E2071" s="4" t="s">
        <v>708</v>
      </c>
      <c r="F2071" s="6">
        <v>0</v>
      </c>
      <c r="G2071" s="4" t="s">
        <v>139</v>
      </c>
    </row>
    <row r="2072" spans="1:7" s="3" customFormat="1" hidden="1" x14ac:dyDescent="0.2">
      <c r="A2072" s="3" t="s">
        <v>82</v>
      </c>
      <c r="B2072" s="4" t="s">
        <v>705</v>
      </c>
      <c r="C2072" s="4" t="s">
        <v>55</v>
      </c>
      <c r="D2072" s="4" t="s">
        <v>53</v>
      </c>
      <c r="E2072" s="4" t="s">
        <v>708</v>
      </c>
      <c r="F2072" s="6">
        <v>0</v>
      </c>
      <c r="G2072" s="4" t="s">
        <v>139</v>
      </c>
    </row>
    <row r="2073" spans="1:7" s="3" customFormat="1" hidden="1" x14ac:dyDescent="0.2">
      <c r="A2073" s="3" t="s">
        <v>81</v>
      </c>
      <c r="B2073" s="4" t="s">
        <v>705</v>
      </c>
      <c r="C2073" s="4" t="s">
        <v>55</v>
      </c>
      <c r="D2073" s="4" t="s">
        <v>53</v>
      </c>
      <c r="E2073" s="4" t="s">
        <v>708</v>
      </c>
      <c r="F2073" s="6">
        <v>0</v>
      </c>
      <c r="G2073" s="4" t="s">
        <v>139</v>
      </c>
    </row>
    <row r="2074" spans="1:7" s="3" customFormat="1" hidden="1" x14ac:dyDescent="0.2">
      <c r="A2074" s="3" t="s">
        <v>80</v>
      </c>
      <c r="B2074" s="4" t="s">
        <v>705</v>
      </c>
      <c r="C2074" s="4" t="s">
        <v>55</v>
      </c>
      <c r="D2074" s="4" t="s">
        <v>53</v>
      </c>
      <c r="E2074" s="4" t="s">
        <v>708</v>
      </c>
      <c r="F2074" s="6">
        <v>0</v>
      </c>
      <c r="G2074" s="4" t="s">
        <v>139</v>
      </c>
    </row>
    <row r="2075" spans="1:7" s="3" customFormat="1" hidden="1" x14ac:dyDescent="0.2">
      <c r="A2075" s="3" t="s">
        <v>79</v>
      </c>
      <c r="B2075" s="4" t="s">
        <v>705</v>
      </c>
      <c r="C2075" s="4" t="s">
        <v>55</v>
      </c>
      <c r="D2075" s="4" t="s">
        <v>53</v>
      </c>
      <c r="E2075" s="4" t="s">
        <v>708</v>
      </c>
      <c r="F2075" s="6">
        <v>1E-3</v>
      </c>
      <c r="G2075" s="4" t="s">
        <v>139</v>
      </c>
    </row>
    <row r="2076" spans="1:7" s="3" customFormat="1" hidden="1" x14ac:dyDescent="0.2">
      <c r="A2076" s="3" t="s">
        <v>78</v>
      </c>
      <c r="B2076" s="4" t="s">
        <v>705</v>
      </c>
      <c r="C2076" s="4" t="s">
        <v>55</v>
      </c>
      <c r="D2076" s="4" t="s">
        <v>53</v>
      </c>
      <c r="E2076" s="4" t="s">
        <v>708</v>
      </c>
      <c r="F2076" s="6">
        <v>1E-3</v>
      </c>
      <c r="G2076" s="4" t="s">
        <v>139</v>
      </c>
    </row>
    <row r="2077" spans="1:7" s="3" customFormat="1" hidden="1" x14ac:dyDescent="0.2">
      <c r="A2077" s="3" t="s">
        <v>77</v>
      </c>
      <c r="B2077" s="4" t="s">
        <v>705</v>
      </c>
      <c r="C2077" s="4" t="s">
        <v>55</v>
      </c>
      <c r="D2077" s="4" t="s">
        <v>53</v>
      </c>
      <c r="E2077" s="4" t="s">
        <v>708</v>
      </c>
      <c r="F2077" s="6">
        <v>0</v>
      </c>
      <c r="G2077" s="4" t="s">
        <v>139</v>
      </c>
    </row>
    <row r="2078" spans="1:7" s="3" customFormat="1" hidden="1" x14ac:dyDescent="0.2">
      <c r="A2078" s="3" t="s">
        <v>76</v>
      </c>
      <c r="B2078" s="4" t="s">
        <v>705</v>
      </c>
      <c r="C2078" s="4" t="s">
        <v>55</v>
      </c>
      <c r="D2078" s="4" t="s">
        <v>53</v>
      </c>
      <c r="E2078" s="4" t="s">
        <v>708</v>
      </c>
      <c r="F2078" s="6">
        <v>0</v>
      </c>
      <c r="G2078" s="4" t="s">
        <v>139</v>
      </c>
    </row>
    <row r="2079" spans="1:7" s="3" customFormat="1" hidden="1" x14ac:dyDescent="0.2">
      <c r="A2079" s="3" t="s">
        <v>75</v>
      </c>
      <c r="B2079" s="4" t="s">
        <v>705</v>
      </c>
      <c r="C2079" s="4" t="s">
        <v>55</v>
      </c>
      <c r="D2079" s="4" t="s">
        <v>53</v>
      </c>
      <c r="E2079" s="4" t="s">
        <v>708</v>
      </c>
      <c r="F2079" s="6">
        <v>1E-3</v>
      </c>
      <c r="G2079" s="4" t="s">
        <v>139</v>
      </c>
    </row>
    <row r="2080" spans="1:7" s="3" customFormat="1" hidden="1" x14ac:dyDescent="0.2">
      <c r="A2080" s="3" t="s">
        <v>74</v>
      </c>
      <c r="B2080" s="4" t="s">
        <v>705</v>
      </c>
      <c r="C2080" s="4" t="s">
        <v>55</v>
      </c>
      <c r="D2080" s="4" t="s">
        <v>53</v>
      </c>
      <c r="E2080" s="4" t="s">
        <v>708</v>
      </c>
      <c r="F2080" s="6">
        <v>1E-3</v>
      </c>
      <c r="G2080" s="4" t="s">
        <v>139</v>
      </c>
    </row>
    <row r="2081" spans="1:7" s="3" customFormat="1" hidden="1" x14ac:dyDescent="0.2">
      <c r="A2081" s="3" t="s">
        <v>73</v>
      </c>
      <c r="B2081" s="4" t="s">
        <v>705</v>
      </c>
      <c r="C2081" s="4" t="s">
        <v>55</v>
      </c>
      <c r="D2081" s="4" t="s">
        <v>53</v>
      </c>
      <c r="E2081" s="4" t="s">
        <v>708</v>
      </c>
      <c r="F2081" s="6">
        <v>1E-3</v>
      </c>
      <c r="G2081" s="4" t="s">
        <v>139</v>
      </c>
    </row>
    <row r="2082" spans="1:7" s="3" customFormat="1" hidden="1" x14ac:dyDescent="0.2">
      <c r="A2082" s="3" t="s">
        <v>72</v>
      </c>
      <c r="B2082" s="4" t="s">
        <v>705</v>
      </c>
      <c r="C2082" s="4" t="s">
        <v>55</v>
      </c>
      <c r="D2082" s="4" t="s">
        <v>53</v>
      </c>
      <c r="E2082" s="4" t="s">
        <v>708</v>
      </c>
      <c r="F2082" s="6">
        <v>5.0000000000000001E-3</v>
      </c>
      <c r="G2082" s="4" t="s">
        <v>139</v>
      </c>
    </row>
    <row r="2083" spans="1:7" s="3" customFormat="1" hidden="1" x14ac:dyDescent="0.2">
      <c r="A2083" s="3" t="s">
        <v>71</v>
      </c>
      <c r="B2083" s="4" t="s">
        <v>705</v>
      </c>
      <c r="C2083" s="4" t="s">
        <v>55</v>
      </c>
      <c r="D2083" s="4" t="s">
        <v>53</v>
      </c>
      <c r="E2083" s="4" t="s">
        <v>708</v>
      </c>
      <c r="F2083" s="6">
        <v>8.0000000000000002E-3</v>
      </c>
      <c r="G2083" s="4" t="s">
        <v>139</v>
      </c>
    </row>
    <row r="2084" spans="1:7" s="3" customFormat="1" hidden="1" x14ac:dyDescent="0.2">
      <c r="A2084" s="3" t="s">
        <v>70</v>
      </c>
      <c r="B2084" s="4" t="s">
        <v>705</v>
      </c>
      <c r="C2084" s="4" t="s">
        <v>55</v>
      </c>
      <c r="D2084" s="4" t="s">
        <v>53</v>
      </c>
      <c r="E2084" s="4" t="s">
        <v>708</v>
      </c>
      <c r="F2084" s="6">
        <v>2E-3</v>
      </c>
      <c r="G2084" s="4" t="s">
        <v>139</v>
      </c>
    </row>
    <row r="2085" spans="1:7" s="3" customFormat="1" hidden="1" x14ac:dyDescent="0.2">
      <c r="A2085" s="3" t="s">
        <v>702</v>
      </c>
      <c r="B2085" s="4" t="s">
        <v>705</v>
      </c>
      <c r="C2085" s="4" t="s">
        <v>55</v>
      </c>
      <c r="D2085" s="4" t="s">
        <v>53</v>
      </c>
      <c r="E2085" s="4" t="s">
        <v>708</v>
      </c>
      <c r="F2085" s="6">
        <v>2E-3</v>
      </c>
      <c r="G2085" s="4" t="s">
        <v>139</v>
      </c>
    </row>
    <row r="2086" spans="1:7" s="3" customFormat="1" hidden="1" x14ac:dyDescent="0.2">
      <c r="A2086" s="3" t="s">
        <v>731</v>
      </c>
      <c r="B2086" s="4" t="s">
        <v>705</v>
      </c>
      <c r="C2086" s="4" t="s">
        <v>55</v>
      </c>
      <c r="D2086" s="4" t="s">
        <v>53</v>
      </c>
      <c r="E2086" s="4" t="s">
        <v>708</v>
      </c>
      <c r="F2086" s="6">
        <v>2E-3</v>
      </c>
      <c r="G2086" s="4" t="s">
        <v>139</v>
      </c>
    </row>
    <row r="2087" spans="1:7" s="3" customFormat="1" hidden="1" x14ac:dyDescent="0.2">
      <c r="A2087" s="3" t="s">
        <v>739</v>
      </c>
      <c r="B2087" s="4" t="s">
        <v>705</v>
      </c>
      <c r="C2087" s="4" t="s">
        <v>55</v>
      </c>
      <c r="D2087" s="4" t="s">
        <v>53</v>
      </c>
      <c r="E2087" s="4" t="s">
        <v>708</v>
      </c>
      <c r="F2087" s="6">
        <v>6.0000000000000001E-3</v>
      </c>
      <c r="G2087" s="4" t="s">
        <v>139</v>
      </c>
    </row>
    <row r="2088" spans="1:7" s="3" customFormat="1" hidden="1" x14ac:dyDescent="0.2">
      <c r="A2088" s="3" t="s">
        <v>750</v>
      </c>
      <c r="B2088" s="4" t="s">
        <v>705</v>
      </c>
      <c r="C2088" s="4" t="s">
        <v>55</v>
      </c>
      <c r="D2088" s="4" t="s">
        <v>53</v>
      </c>
      <c r="E2088" s="4" t="s">
        <v>708</v>
      </c>
      <c r="F2088" s="6">
        <v>7.0000000000000001E-3</v>
      </c>
      <c r="G2088" s="4" t="s">
        <v>139</v>
      </c>
    </row>
    <row r="2089" spans="1:7" s="3" customFormat="1" hidden="1" x14ac:dyDescent="0.2">
      <c r="A2089" s="3" t="s">
        <v>754</v>
      </c>
      <c r="B2089" s="4" t="s">
        <v>705</v>
      </c>
      <c r="C2089" s="4" t="s">
        <v>55</v>
      </c>
      <c r="D2089" s="4" t="s">
        <v>53</v>
      </c>
      <c r="E2089" s="4" t="s">
        <v>708</v>
      </c>
      <c r="F2089" s="6">
        <v>7.0000000000000001E-3</v>
      </c>
      <c r="G2089" s="4" t="s">
        <v>139</v>
      </c>
    </row>
    <row r="2090" spans="1:7" x14ac:dyDescent="0.2">
      <c r="A2090" s="208" t="s">
        <v>88</v>
      </c>
      <c r="B2090" s="210" t="s">
        <v>705</v>
      </c>
      <c r="C2090" s="210" t="s">
        <v>69</v>
      </c>
      <c r="D2090" s="210" t="s">
        <v>53</v>
      </c>
      <c r="E2090" s="210" t="s">
        <v>142</v>
      </c>
      <c r="F2090" s="209">
        <v>100</v>
      </c>
      <c r="G2090" s="210" t="s">
        <v>139</v>
      </c>
    </row>
    <row r="2091" spans="1:7" x14ac:dyDescent="0.2">
      <c r="A2091" s="208" t="s">
        <v>87</v>
      </c>
      <c r="B2091" s="210" t="s">
        <v>705</v>
      </c>
      <c r="C2091" s="210" t="s">
        <v>69</v>
      </c>
      <c r="D2091" s="210" t="s">
        <v>53</v>
      </c>
      <c r="E2091" s="210" t="s">
        <v>142</v>
      </c>
      <c r="F2091" s="209">
        <v>98.037999999999997</v>
      </c>
      <c r="G2091" s="210" t="s">
        <v>139</v>
      </c>
    </row>
    <row r="2092" spans="1:7" x14ac:dyDescent="0.2">
      <c r="A2092" s="208" t="s">
        <v>86</v>
      </c>
      <c r="B2092" s="210" t="s">
        <v>705</v>
      </c>
      <c r="C2092" s="210" t="s">
        <v>69</v>
      </c>
      <c r="D2092" s="210" t="s">
        <v>53</v>
      </c>
      <c r="E2092" s="210" t="s">
        <v>142</v>
      </c>
      <c r="F2092" s="209">
        <v>102.09</v>
      </c>
      <c r="G2092" s="210" t="s">
        <v>139</v>
      </c>
    </row>
    <row r="2093" spans="1:7" x14ac:dyDescent="0.2">
      <c r="A2093" s="208" t="s">
        <v>85</v>
      </c>
      <c r="B2093" s="210" t="s">
        <v>705</v>
      </c>
      <c r="C2093" s="210" t="s">
        <v>69</v>
      </c>
      <c r="D2093" s="210" t="s">
        <v>53</v>
      </c>
      <c r="E2093" s="210" t="s">
        <v>142</v>
      </c>
      <c r="F2093" s="209">
        <v>109.05500000000001</v>
      </c>
      <c r="G2093" s="210" t="s">
        <v>139</v>
      </c>
    </row>
    <row r="2094" spans="1:7" x14ac:dyDescent="0.2">
      <c r="A2094" s="208" t="s">
        <v>84</v>
      </c>
      <c r="B2094" s="210" t="s">
        <v>705</v>
      </c>
      <c r="C2094" s="210" t="s">
        <v>69</v>
      </c>
      <c r="D2094" s="210" t="s">
        <v>53</v>
      </c>
      <c r="E2094" s="210" t="s">
        <v>142</v>
      </c>
      <c r="F2094" s="209">
        <v>111.751</v>
      </c>
      <c r="G2094" s="210" t="s">
        <v>139</v>
      </c>
    </row>
    <row r="2095" spans="1:7" x14ac:dyDescent="0.2">
      <c r="A2095" s="208" t="s">
        <v>83</v>
      </c>
      <c r="B2095" s="210" t="s">
        <v>705</v>
      </c>
      <c r="C2095" s="210" t="s">
        <v>69</v>
      </c>
      <c r="D2095" s="210" t="s">
        <v>53</v>
      </c>
      <c r="E2095" s="210" t="s">
        <v>142</v>
      </c>
      <c r="F2095" s="209">
        <v>111.61</v>
      </c>
      <c r="G2095" s="210" t="s">
        <v>139</v>
      </c>
    </row>
    <row r="2096" spans="1:7" x14ac:dyDescent="0.2">
      <c r="A2096" s="208" t="s">
        <v>82</v>
      </c>
      <c r="B2096" s="210" t="s">
        <v>705</v>
      </c>
      <c r="C2096" s="210" t="s">
        <v>69</v>
      </c>
      <c r="D2096" s="210" t="s">
        <v>53</v>
      </c>
      <c r="E2096" s="210" t="s">
        <v>142</v>
      </c>
      <c r="F2096" s="209">
        <v>113.586</v>
      </c>
      <c r="G2096" s="210" t="s">
        <v>139</v>
      </c>
    </row>
    <row r="2097" spans="1:7" x14ac:dyDescent="0.2">
      <c r="A2097" s="208" t="s">
        <v>81</v>
      </c>
      <c r="B2097" s="210" t="s">
        <v>705</v>
      </c>
      <c r="C2097" s="210" t="s">
        <v>69</v>
      </c>
      <c r="D2097" s="210" t="s">
        <v>53</v>
      </c>
      <c r="E2097" s="210" t="s">
        <v>142</v>
      </c>
      <c r="F2097" s="209">
        <v>115.176</v>
      </c>
      <c r="G2097" s="210" t="s">
        <v>139</v>
      </c>
    </row>
    <row r="2098" spans="1:7" x14ac:dyDescent="0.2">
      <c r="A2098" s="208" t="s">
        <v>80</v>
      </c>
      <c r="B2098" s="210" t="s">
        <v>705</v>
      </c>
      <c r="C2098" s="210" t="s">
        <v>69</v>
      </c>
      <c r="D2098" s="210" t="s">
        <v>53</v>
      </c>
      <c r="E2098" s="210" t="s">
        <v>142</v>
      </c>
      <c r="F2098" s="209">
        <v>112.188</v>
      </c>
      <c r="G2098" s="210" t="s">
        <v>139</v>
      </c>
    </row>
    <row r="2099" spans="1:7" x14ac:dyDescent="0.2">
      <c r="A2099" s="208" t="s">
        <v>79</v>
      </c>
      <c r="B2099" s="210" t="s">
        <v>705</v>
      </c>
      <c r="C2099" s="210" t="s">
        <v>69</v>
      </c>
      <c r="D2099" s="210" t="s">
        <v>53</v>
      </c>
      <c r="E2099" s="210" t="s">
        <v>142</v>
      </c>
      <c r="F2099" s="209">
        <v>89.552999999999997</v>
      </c>
      <c r="G2099" s="210" t="s">
        <v>139</v>
      </c>
    </row>
    <row r="2100" spans="1:7" x14ac:dyDescent="0.2">
      <c r="A2100" s="208" t="s">
        <v>78</v>
      </c>
      <c r="B2100" s="210" t="s">
        <v>705</v>
      </c>
      <c r="C2100" s="210" t="s">
        <v>69</v>
      </c>
      <c r="D2100" s="210" t="s">
        <v>53</v>
      </c>
      <c r="E2100" s="210" t="s">
        <v>142</v>
      </c>
      <c r="F2100" s="209">
        <v>94.543999999999997</v>
      </c>
      <c r="G2100" s="210" t="s">
        <v>139</v>
      </c>
    </row>
    <row r="2101" spans="1:7" x14ac:dyDescent="0.2">
      <c r="A2101" s="208" t="s">
        <v>77</v>
      </c>
      <c r="B2101" s="210" t="s">
        <v>705</v>
      </c>
      <c r="C2101" s="210" t="s">
        <v>69</v>
      </c>
      <c r="D2101" s="210" t="s">
        <v>53</v>
      </c>
      <c r="E2101" s="210" t="s">
        <v>142</v>
      </c>
      <c r="F2101" s="209">
        <v>95.111999999999995</v>
      </c>
      <c r="G2101" s="210" t="s">
        <v>139</v>
      </c>
    </row>
    <row r="2102" spans="1:7" x14ac:dyDescent="0.2">
      <c r="A2102" s="208" t="s">
        <v>76</v>
      </c>
      <c r="B2102" s="210" t="s">
        <v>705</v>
      </c>
      <c r="C2102" s="210" t="s">
        <v>69</v>
      </c>
      <c r="D2102" s="210" t="s">
        <v>53</v>
      </c>
      <c r="E2102" s="210" t="s">
        <v>142</v>
      </c>
      <c r="F2102" s="209">
        <v>85.91</v>
      </c>
      <c r="G2102" s="210" t="s">
        <v>139</v>
      </c>
    </row>
    <row r="2103" spans="1:7" x14ac:dyDescent="0.2">
      <c r="A2103" s="208" t="s">
        <v>75</v>
      </c>
      <c r="B2103" s="210" t="s">
        <v>705</v>
      </c>
      <c r="C2103" s="210" t="s">
        <v>69</v>
      </c>
      <c r="D2103" s="210" t="s">
        <v>53</v>
      </c>
      <c r="E2103" s="210" t="s">
        <v>142</v>
      </c>
      <c r="F2103" s="209">
        <v>81.64</v>
      </c>
      <c r="G2103" s="210" t="s">
        <v>139</v>
      </c>
    </row>
    <row r="2104" spans="1:7" x14ac:dyDescent="0.2">
      <c r="A2104" s="208" t="s">
        <v>74</v>
      </c>
      <c r="B2104" s="210" t="s">
        <v>705</v>
      </c>
      <c r="C2104" s="210" t="s">
        <v>69</v>
      </c>
      <c r="D2104" s="210" t="s">
        <v>53</v>
      </c>
      <c r="E2104" s="210" t="s">
        <v>142</v>
      </c>
      <c r="F2104" s="209">
        <v>82.531999999999996</v>
      </c>
      <c r="G2104" s="210" t="s">
        <v>139</v>
      </c>
    </row>
    <row r="2105" spans="1:7" x14ac:dyDescent="0.2">
      <c r="A2105" s="208" t="s">
        <v>73</v>
      </c>
      <c r="B2105" s="210" t="s">
        <v>705</v>
      </c>
      <c r="C2105" s="210" t="s">
        <v>69</v>
      </c>
      <c r="D2105" s="210" t="s">
        <v>53</v>
      </c>
      <c r="E2105" s="210" t="s">
        <v>142</v>
      </c>
      <c r="F2105" s="209">
        <v>88.293999999999997</v>
      </c>
      <c r="G2105" s="210" t="s">
        <v>139</v>
      </c>
    </row>
    <row r="2106" spans="1:7" x14ac:dyDescent="0.2">
      <c r="A2106" s="208" t="s">
        <v>72</v>
      </c>
      <c r="B2106" s="210" t="s">
        <v>705</v>
      </c>
      <c r="C2106" s="210" t="s">
        <v>69</v>
      </c>
      <c r="D2106" s="210" t="s">
        <v>53</v>
      </c>
      <c r="E2106" s="210" t="s">
        <v>142</v>
      </c>
      <c r="F2106" s="209">
        <v>87.897999999999996</v>
      </c>
      <c r="G2106" s="210" t="s">
        <v>139</v>
      </c>
    </row>
    <row r="2107" spans="1:7" x14ac:dyDescent="0.2">
      <c r="A2107" s="208" t="s">
        <v>71</v>
      </c>
      <c r="B2107" s="210" t="s">
        <v>705</v>
      </c>
      <c r="C2107" s="210" t="s">
        <v>69</v>
      </c>
      <c r="D2107" s="210" t="s">
        <v>53</v>
      </c>
      <c r="E2107" s="210" t="s">
        <v>142</v>
      </c>
      <c r="F2107" s="209">
        <v>89.491</v>
      </c>
      <c r="G2107" s="210" t="s">
        <v>139</v>
      </c>
    </row>
    <row r="2108" spans="1:7" x14ac:dyDescent="0.2">
      <c r="A2108" s="208" t="s">
        <v>70</v>
      </c>
      <c r="B2108" s="210" t="s">
        <v>705</v>
      </c>
      <c r="C2108" s="210" t="s">
        <v>69</v>
      </c>
      <c r="D2108" s="210" t="s">
        <v>53</v>
      </c>
      <c r="E2108" s="210" t="s">
        <v>142</v>
      </c>
      <c r="F2108" s="209">
        <v>94.731999999999999</v>
      </c>
      <c r="G2108" s="210" t="s">
        <v>139</v>
      </c>
    </row>
    <row r="2109" spans="1:7" x14ac:dyDescent="0.2">
      <c r="A2109" s="208" t="s">
        <v>702</v>
      </c>
      <c r="B2109" s="210" t="s">
        <v>705</v>
      </c>
      <c r="C2109" s="210" t="s">
        <v>69</v>
      </c>
      <c r="D2109" s="210" t="s">
        <v>53</v>
      </c>
      <c r="E2109" s="210" t="s">
        <v>142</v>
      </c>
      <c r="F2109" s="209">
        <v>91.608999999999995</v>
      </c>
      <c r="G2109" s="210" t="s">
        <v>139</v>
      </c>
    </row>
    <row r="2110" spans="1:7" x14ac:dyDescent="0.2">
      <c r="A2110" s="208" t="s">
        <v>731</v>
      </c>
      <c r="B2110" s="210" t="s">
        <v>705</v>
      </c>
      <c r="C2110" s="210" t="s">
        <v>69</v>
      </c>
      <c r="D2110" s="210" t="s">
        <v>53</v>
      </c>
      <c r="E2110" s="210" t="s">
        <v>142</v>
      </c>
      <c r="F2110" s="209">
        <v>77.584000000000003</v>
      </c>
      <c r="G2110" s="210" t="s">
        <v>139</v>
      </c>
    </row>
    <row r="2111" spans="1:7" x14ac:dyDescent="0.2">
      <c r="A2111" s="208" t="s">
        <v>739</v>
      </c>
      <c r="B2111" s="210" t="s">
        <v>705</v>
      </c>
      <c r="C2111" s="210" t="s">
        <v>69</v>
      </c>
      <c r="D2111" s="210" t="s">
        <v>53</v>
      </c>
      <c r="E2111" s="210" t="s">
        <v>142</v>
      </c>
      <c r="F2111" s="209">
        <v>83.786000000000001</v>
      </c>
      <c r="G2111" s="210" t="s">
        <v>139</v>
      </c>
    </row>
    <row r="2112" spans="1:7" x14ac:dyDescent="0.2">
      <c r="A2112" s="208" t="s">
        <v>750</v>
      </c>
      <c r="B2112" s="210" t="s">
        <v>705</v>
      </c>
      <c r="C2112" s="210" t="s">
        <v>69</v>
      </c>
      <c r="D2112" s="210" t="s">
        <v>53</v>
      </c>
      <c r="E2112" s="210" t="s">
        <v>142</v>
      </c>
      <c r="F2112" s="209">
        <v>94.173000000000002</v>
      </c>
      <c r="G2112" s="210" t="s">
        <v>139</v>
      </c>
    </row>
    <row r="2113" spans="1:7" x14ac:dyDescent="0.2">
      <c r="A2113" s="208" t="s">
        <v>754</v>
      </c>
      <c r="B2113" s="210" t="s">
        <v>705</v>
      </c>
      <c r="C2113" s="210" t="s">
        <v>69</v>
      </c>
      <c r="D2113" s="210" t="s">
        <v>53</v>
      </c>
      <c r="E2113" s="210" t="s">
        <v>142</v>
      </c>
      <c r="F2113" s="209">
        <v>80.994</v>
      </c>
      <c r="G2113" s="210" t="s">
        <v>139</v>
      </c>
    </row>
    <row r="2114" spans="1:7" s="3" customFormat="1" hidden="1" x14ac:dyDescent="0.2">
      <c r="A2114" s="3" t="s">
        <v>88</v>
      </c>
      <c r="B2114" s="4" t="s">
        <v>705</v>
      </c>
      <c r="C2114" s="4" t="s">
        <v>69</v>
      </c>
      <c r="D2114" s="4" t="s">
        <v>53</v>
      </c>
      <c r="E2114" s="4" t="s">
        <v>706</v>
      </c>
      <c r="F2114" s="6">
        <v>1041702.165</v>
      </c>
      <c r="G2114" s="4" t="s">
        <v>139</v>
      </c>
    </row>
    <row r="2115" spans="1:7" s="3" customFormat="1" hidden="1" x14ac:dyDescent="0.2">
      <c r="A2115" s="3" t="s">
        <v>87</v>
      </c>
      <c r="B2115" s="4" t="s">
        <v>705</v>
      </c>
      <c r="C2115" s="4" t="s">
        <v>69</v>
      </c>
      <c r="D2115" s="4" t="s">
        <v>53</v>
      </c>
      <c r="E2115" s="4" t="s">
        <v>706</v>
      </c>
      <c r="F2115" s="6">
        <v>1021260.447</v>
      </c>
      <c r="G2115" s="4" t="s">
        <v>139</v>
      </c>
    </row>
    <row r="2116" spans="1:7" s="3" customFormat="1" hidden="1" x14ac:dyDescent="0.2">
      <c r="A2116" s="3" t="s">
        <v>86</v>
      </c>
      <c r="B2116" s="4" t="s">
        <v>705</v>
      </c>
      <c r="C2116" s="4" t="s">
        <v>69</v>
      </c>
      <c r="D2116" s="4" t="s">
        <v>53</v>
      </c>
      <c r="E2116" s="4" t="s">
        <v>706</v>
      </c>
      <c r="F2116" s="6">
        <v>1063471.5819999999</v>
      </c>
      <c r="G2116" s="4" t="s">
        <v>139</v>
      </c>
    </row>
    <row r="2117" spans="1:7" s="3" customFormat="1" hidden="1" x14ac:dyDescent="0.2">
      <c r="A2117" s="3" t="s">
        <v>85</v>
      </c>
      <c r="B2117" s="4" t="s">
        <v>705</v>
      </c>
      <c r="C2117" s="4" t="s">
        <v>69</v>
      </c>
      <c r="D2117" s="4" t="s">
        <v>53</v>
      </c>
      <c r="E2117" s="4" t="s">
        <v>706</v>
      </c>
      <c r="F2117" s="6">
        <v>1136031.608</v>
      </c>
      <c r="G2117" s="4" t="s">
        <v>139</v>
      </c>
    </row>
    <row r="2118" spans="1:7" s="3" customFormat="1" hidden="1" x14ac:dyDescent="0.2">
      <c r="A2118" s="3" t="s">
        <v>84</v>
      </c>
      <c r="B2118" s="4" t="s">
        <v>705</v>
      </c>
      <c r="C2118" s="4" t="s">
        <v>69</v>
      </c>
      <c r="D2118" s="4" t="s">
        <v>53</v>
      </c>
      <c r="E2118" s="4" t="s">
        <v>706</v>
      </c>
      <c r="F2118" s="6">
        <v>1164107.4129999999</v>
      </c>
      <c r="G2118" s="4" t="s">
        <v>139</v>
      </c>
    </row>
    <row r="2119" spans="1:7" s="3" customFormat="1" hidden="1" x14ac:dyDescent="0.2">
      <c r="A2119" s="3" t="s">
        <v>83</v>
      </c>
      <c r="B2119" s="4" t="s">
        <v>705</v>
      </c>
      <c r="C2119" s="4" t="s">
        <v>69</v>
      </c>
      <c r="D2119" s="4" t="s">
        <v>53</v>
      </c>
      <c r="E2119" s="4" t="s">
        <v>706</v>
      </c>
      <c r="F2119" s="6">
        <v>1162647.8629999999</v>
      </c>
      <c r="G2119" s="4" t="s">
        <v>139</v>
      </c>
    </row>
    <row r="2120" spans="1:7" s="3" customFormat="1" hidden="1" x14ac:dyDescent="0.2">
      <c r="A2120" s="3" t="s">
        <v>82</v>
      </c>
      <c r="B2120" s="4" t="s">
        <v>705</v>
      </c>
      <c r="C2120" s="4" t="s">
        <v>69</v>
      </c>
      <c r="D2120" s="4" t="s">
        <v>53</v>
      </c>
      <c r="E2120" s="4" t="s">
        <v>706</v>
      </c>
      <c r="F2120" s="6">
        <v>1183231.852</v>
      </c>
      <c r="G2120" s="4" t="s">
        <v>139</v>
      </c>
    </row>
    <row r="2121" spans="1:7" s="3" customFormat="1" hidden="1" x14ac:dyDescent="0.2">
      <c r="A2121" s="3" t="s">
        <v>81</v>
      </c>
      <c r="B2121" s="4" t="s">
        <v>705</v>
      </c>
      <c r="C2121" s="4" t="s">
        <v>69</v>
      </c>
      <c r="D2121" s="4" t="s">
        <v>53</v>
      </c>
      <c r="E2121" s="4" t="s">
        <v>706</v>
      </c>
      <c r="F2121" s="6">
        <v>1199788.99</v>
      </c>
      <c r="G2121" s="4" t="s">
        <v>139</v>
      </c>
    </row>
    <row r="2122" spans="1:7" s="3" customFormat="1" hidden="1" x14ac:dyDescent="0.2">
      <c r="A2122" s="3" t="s">
        <v>80</v>
      </c>
      <c r="B2122" s="4" t="s">
        <v>705</v>
      </c>
      <c r="C2122" s="4" t="s">
        <v>69</v>
      </c>
      <c r="D2122" s="4" t="s">
        <v>53</v>
      </c>
      <c r="E2122" s="4" t="s">
        <v>706</v>
      </c>
      <c r="F2122" s="6">
        <v>1168660.362</v>
      </c>
      <c r="G2122" s="4" t="s">
        <v>139</v>
      </c>
    </row>
    <row r="2123" spans="1:7" s="3" customFormat="1" hidden="1" x14ac:dyDescent="0.2">
      <c r="A2123" s="3" t="s">
        <v>79</v>
      </c>
      <c r="B2123" s="4" t="s">
        <v>705</v>
      </c>
      <c r="C2123" s="4" t="s">
        <v>69</v>
      </c>
      <c r="D2123" s="4" t="s">
        <v>53</v>
      </c>
      <c r="E2123" s="4" t="s">
        <v>706</v>
      </c>
      <c r="F2123" s="6">
        <v>932880.72499999998</v>
      </c>
      <c r="G2123" s="4" t="s">
        <v>139</v>
      </c>
    </row>
    <row r="2124" spans="1:7" s="3" customFormat="1" hidden="1" x14ac:dyDescent="0.2">
      <c r="A2124" s="3" t="s">
        <v>78</v>
      </c>
      <c r="B2124" s="4" t="s">
        <v>705</v>
      </c>
      <c r="C2124" s="4" t="s">
        <v>69</v>
      </c>
      <c r="D2124" s="4" t="s">
        <v>53</v>
      </c>
      <c r="E2124" s="4" t="s">
        <v>706</v>
      </c>
      <c r="F2124" s="6">
        <v>984864.78500000003</v>
      </c>
      <c r="G2124" s="4" t="s">
        <v>139</v>
      </c>
    </row>
    <row r="2125" spans="1:7" s="3" customFormat="1" hidden="1" x14ac:dyDescent="0.2">
      <c r="A2125" s="3" t="s">
        <v>77</v>
      </c>
      <c r="B2125" s="4" t="s">
        <v>705</v>
      </c>
      <c r="C2125" s="4" t="s">
        <v>69</v>
      </c>
      <c r="D2125" s="4" t="s">
        <v>53</v>
      </c>
      <c r="E2125" s="4" t="s">
        <v>706</v>
      </c>
      <c r="F2125" s="6">
        <v>990779.83799999999</v>
      </c>
      <c r="G2125" s="4" t="s">
        <v>139</v>
      </c>
    </row>
    <row r="2126" spans="1:7" s="3" customFormat="1" hidden="1" x14ac:dyDescent="0.2">
      <c r="A2126" s="3" t="s">
        <v>76</v>
      </c>
      <c r="B2126" s="4" t="s">
        <v>705</v>
      </c>
      <c r="C2126" s="4" t="s">
        <v>69</v>
      </c>
      <c r="D2126" s="4" t="s">
        <v>53</v>
      </c>
      <c r="E2126" s="4" t="s">
        <v>706</v>
      </c>
      <c r="F2126" s="6">
        <v>894928.03200000001</v>
      </c>
      <c r="G2126" s="4" t="s">
        <v>139</v>
      </c>
    </row>
    <row r="2127" spans="1:7" s="3" customFormat="1" hidden="1" x14ac:dyDescent="0.2">
      <c r="A2127" s="3" t="s">
        <v>75</v>
      </c>
      <c r="B2127" s="4" t="s">
        <v>705</v>
      </c>
      <c r="C2127" s="4" t="s">
        <v>69</v>
      </c>
      <c r="D2127" s="4" t="s">
        <v>53</v>
      </c>
      <c r="E2127" s="4" t="s">
        <v>706</v>
      </c>
      <c r="F2127" s="6">
        <v>850440.81299999997</v>
      </c>
      <c r="G2127" s="4" t="s">
        <v>139</v>
      </c>
    </row>
    <row r="2128" spans="1:7" s="3" customFormat="1" hidden="1" x14ac:dyDescent="0.2">
      <c r="A2128" s="3" t="s">
        <v>74</v>
      </c>
      <c r="B2128" s="4" t="s">
        <v>705</v>
      </c>
      <c r="C2128" s="4" t="s">
        <v>69</v>
      </c>
      <c r="D2128" s="4" t="s">
        <v>53</v>
      </c>
      <c r="E2128" s="4" t="s">
        <v>706</v>
      </c>
      <c r="F2128" s="6">
        <v>859740.15700000001</v>
      </c>
      <c r="G2128" s="4" t="s">
        <v>139</v>
      </c>
    </row>
    <row r="2129" spans="1:7" s="3" customFormat="1" hidden="1" x14ac:dyDescent="0.2">
      <c r="A2129" s="3" t="s">
        <v>73</v>
      </c>
      <c r="B2129" s="4" t="s">
        <v>705</v>
      </c>
      <c r="C2129" s="4" t="s">
        <v>69</v>
      </c>
      <c r="D2129" s="4" t="s">
        <v>53</v>
      </c>
      <c r="E2129" s="4" t="s">
        <v>706</v>
      </c>
      <c r="F2129" s="6">
        <v>919763.98199999996</v>
      </c>
      <c r="G2129" s="4" t="s">
        <v>139</v>
      </c>
    </row>
    <row r="2130" spans="1:7" s="3" customFormat="1" hidden="1" x14ac:dyDescent="0.2">
      <c r="A2130" s="3" t="s">
        <v>72</v>
      </c>
      <c r="B2130" s="4" t="s">
        <v>705</v>
      </c>
      <c r="C2130" s="4" t="s">
        <v>69</v>
      </c>
      <c r="D2130" s="4" t="s">
        <v>53</v>
      </c>
      <c r="E2130" s="4" t="s">
        <v>706</v>
      </c>
      <c r="F2130" s="6">
        <v>915635.25199999998</v>
      </c>
      <c r="G2130" s="4" t="s">
        <v>139</v>
      </c>
    </row>
    <row r="2131" spans="1:7" s="3" customFormat="1" hidden="1" x14ac:dyDescent="0.2">
      <c r="A2131" s="3" t="s">
        <v>71</v>
      </c>
      <c r="B2131" s="4" t="s">
        <v>705</v>
      </c>
      <c r="C2131" s="4" t="s">
        <v>69</v>
      </c>
      <c r="D2131" s="4" t="s">
        <v>53</v>
      </c>
      <c r="E2131" s="4" t="s">
        <v>706</v>
      </c>
      <c r="F2131" s="6">
        <v>932229.147</v>
      </c>
      <c r="G2131" s="4" t="s">
        <v>139</v>
      </c>
    </row>
    <row r="2132" spans="1:7" s="3" customFormat="1" hidden="1" x14ac:dyDescent="0.2">
      <c r="A2132" s="3" t="s">
        <v>70</v>
      </c>
      <c r="B2132" s="4" t="s">
        <v>705</v>
      </c>
      <c r="C2132" s="4" t="s">
        <v>69</v>
      </c>
      <c r="D2132" s="4" t="s">
        <v>53</v>
      </c>
      <c r="E2132" s="4" t="s">
        <v>706</v>
      </c>
      <c r="F2132" s="6">
        <v>986821.95900000003</v>
      </c>
      <c r="G2132" s="4" t="s">
        <v>139</v>
      </c>
    </row>
    <row r="2133" spans="1:7" s="3" customFormat="1" hidden="1" x14ac:dyDescent="0.2">
      <c r="A2133" s="3" t="s">
        <v>702</v>
      </c>
      <c r="B2133" s="4" t="s">
        <v>705</v>
      </c>
      <c r="C2133" s="4" t="s">
        <v>69</v>
      </c>
      <c r="D2133" s="4" t="s">
        <v>53</v>
      </c>
      <c r="E2133" s="4" t="s">
        <v>706</v>
      </c>
      <c r="F2133" s="6">
        <v>954289.52500000002</v>
      </c>
      <c r="G2133" s="4" t="s">
        <v>139</v>
      </c>
    </row>
    <row r="2134" spans="1:7" s="3" customFormat="1" hidden="1" x14ac:dyDescent="0.2">
      <c r="A2134" s="3" t="s">
        <v>731</v>
      </c>
      <c r="B2134" s="4" t="s">
        <v>705</v>
      </c>
      <c r="C2134" s="4" t="s">
        <v>69</v>
      </c>
      <c r="D2134" s="4" t="s">
        <v>53</v>
      </c>
      <c r="E2134" s="4" t="s">
        <v>706</v>
      </c>
      <c r="F2134" s="6">
        <v>808194.63199999998</v>
      </c>
      <c r="G2134" s="4" t="s">
        <v>139</v>
      </c>
    </row>
    <row r="2135" spans="1:7" s="3" customFormat="1" hidden="1" x14ac:dyDescent="0.2">
      <c r="A2135" s="3" t="s">
        <v>739</v>
      </c>
      <c r="B2135" s="4" t="s">
        <v>705</v>
      </c>
      <c r="C2135" s="4" t="s">
        <v>69</v>
      </c>
      <c r="D2135" s="4" t="s">
        <v>53</v>
      </c>
      <c r="E2135" s="4" t="s">
        <v>706</v>
      </c>
      <c r="F2135" s="6">
        <v>872799.1</v>
      </c>
      <c r="G2135" s="4" t="s">
        <v>139</v>
      </c>
    </row>
    <row r="2136" spans="1:7" s="3" customFormat="1" hidden="1" x14ac:dyDescent="0.2">
      <c r="A2136" s="3" t="s">
        <v>750</v>
      </c>
      <c r="B2136" s="4" t="s">
        <v>705</v>
      </c>
      <c r="C2136" s="4" t="s">
        <v>69</v>
      </c>
      <c r="D2136" s="4" t="s">
        <v>53</v>
      </c>
      <c r="E2136" s="4" t="s">
        <v>706</v>
      </c>
      <c r="F2136" s="6">
        <v>981005.70600000001</v>
      </c>
      <c r="G2136" s="4" t="s">
        <v>139</v>
      </c>
    </row>
    <row r="2137" spans="1:7" s="3" customFormat="1" hidden="1" x14ac:dyDescent="0.2">
      <c r="A2137" s="3" t="s">
        <v>754</v>
      </c>
      <c r="B2137" s="4" t="s">
        <v>705</v>
      </c>
      <c r="C2137" s="4" t="s">
        <v>69</v>
      </c>
      <c r="D2137" s="4" t="s">
        <v>53</v>
      </c>
      <c r="E2137" s="4" t="s">
        <v>706</v>
      </c>
      <c r="F2137" s="6">
        <v>843714.21400000004</v>
      </c>
      <c r="G2137" s="4" t="s">
        <v>139</v>
      </c>
    </row>
    <row r="2138" spans="1:7" s="3" customFormat="1" hidden="1" x14ac:dyDescent="0.2">
      <c r="A2138" s="3" t="s">
        <v>88</v>
      </c>
      <c r="B2138" s="4" t="s">
        <v>705</v>
      </c>
      <c r="C2138" s="4" t="s">
        <v>69</v>
      </c>
      <c r="D2138" s="4" t="s">
        <v>53</v>
      </c>
      <c r="E2138" s="4" t="s">
        <v>708</v>
      </c>
      <c r="F2138" s="6">
        <v>2.4289999999999998</v>
      </c>
      <c r="G2138" s="4" t="s">
        <v>139</v>
      </c>
    </row>
    <row r="2139" spans="1:7" s="3" customFormat="1" hidden="1" x14ac:dyDescent="0.2">
      <c r="A2139" s="3" t="s">
        <v>87</v>
      </c>
      <c r="B2139" s="4" t="s">
        <v>705</v>
      </c>
      <c r="C2139" s="4" t="s">
        <v>69</v>
      </c>
      <c r="D2139" s="4" t="s">
        <v>53</v>
      </c>
      <c r="E2139" s="4" t="s">
        <v>708</v>
      </c>
      <c r="F2139" s="6">
        <v>2.3780000000000001</v>
      </c>
      <c r="G2139" s="4" t="s">
        <v>139</v>
      </c>
    </row>
    <row r="2140" spans="1:7" s="3" customFormat="1" hidden="1" x14ac:dyDescent="0.2">
      <c r="A2140" s="3" t="s">
        <v>86</v>
      </c>
      <c r="B2140" s="4" t="s">
        <v>705</v>
      </c>
      <c r="C2140" s="4" t="s">
        <v>69</v>
      </c>
      <c r="D2140" s="4" t="s">
        <v>53</v>
      </c>
      <c r="E2140" s="4" t="s">
        <v>708</v>
      </c>
      <c r="F2140" s="6">
        <v>2.4710000000000001</v>
      </c>
      <c r="G2140" s="4" t="s">
        <v>139</v>
      </c>
    </row>
    <row r="2141" spans="1:7" s="3" customFormat="1" hidden="1" x14ac:dyDescent="0.2">
      <c r="A2141" s="3" t="s">
        <v>85</v>
      </c>
      <c r="B2141" s="4" t="s">
        <v>705</v>
      </c>
      <c r="C2141" s="4" t="s">
        <v>69</v>
      </c>
      <c r="D2141" s="4" t="s">
        <v>53</v>
      </c>
      <c r="E2141" s="4" t="s">
        <v>708</v>
      </c>
      <c r="F2141" s="6">
        <v>2.63</v>
      </c>
      <c r="G2141" s="4" t="s">
        <v>139</v>
      </c>
    </row>
    <row r="2142" spans="1:7" s="3" customFormat="1" hidden="1" x14ac:dyDescent="0.2">
      <c r="A2142" s="3" t="s">
        <v>84</v>
      </c>
      <c r="B2142" s="4" t="s">
        <v>705</v>
      </c>
      <c r="C2142" s="4" t="s">
        <v>69</v>
      </c>
      <c r="D2142" s="4" t="s">
        <v>53</v>
      </c>
      <c r="E2142" s="4" t="s">
        <v>708</v>
      </c>
      <c r="F2142" s="6">
        <v>2.6850000000000001</v>
      </c>
      <c r="G2142" s="4" t="s">
        <v>139</v>
      </c>
    </row>
    <row r="2143" spans="1:7" s="3" customFormat="1" hidden="1" x14ac:dyDescent="0.2">
      <c r="A2143" s="3" t="s">
        <v>83</v>
      </c>
      <c r="B2143" s="4" t="s">
        <v>705</v>
      </c>
      <c r="C2143" s="4" t="s">
        <v>69</v>
      </c>
      <c r="D2143" s="4" t="s">
        <v>53</v>
      </c>
      <c r="E2143" s="4" t="s">
        <v>708</v>
      </c>
      <c r="F2143" s="6">
        <v>2.6720000000000002</v>
      </c>
      <c r="G2143" s="4" t="s">
        <v>139</v>
      </c>
    </row>
    <row r="2144" spans="1:7" s="3" customFormat="1" hidden="1" x14ac:dyDescent="0.2">
      <c r="A2144" s="3" t="s">
        <v>82</v>
      </c>
      <c r="B2144" s="4" t="s">
        <v>705</v>
      </c>
      <c r="C2144" s="4" t="s">
        <v>69</v>
      </c>
      <c r="D2144" s="4" t="s">
        <v>53</v>
      </c>
      <c r="E2144" s="4" t="s">
        <v>708</v>
      </c>
      <c r="F2144" s="6">
        <v>2.7109999999999999</v>
      </c>
      <c r="G2144" s="4" t="s">
        <v>139</v>
      </c>
    </row>
    <row r="2145" spans="1:7" s="3" customFormat="1" hidden="1" x14ac:dyDescent="0.2">
      <c r="A2145" s="3" t="s">
        <v>81</v>
      </c>
      <c r="B2145" s="4" t="s">
        <v>705</v>
      </c>
      <c r="C2145" s="4" t="s">
        <v>69</v>
      </c>
      <c r="D2145" s="4" t="s">
        <v>53</v>
      </c>
      <c r="E2145" s="4" t="s">
        <v>708</v>
      </c>
      <c r="F2145" s="6">
        <v>2.7389999999999999</v>
      </c>
      <c r="G2145" s="4" t="s">
        <v>139</v>
      </c>
    </row>
    <row r="2146" spans="1:7" s="3" customFormat="1" hidden="1" x14ac:dyDescent="0.2">
      <c r="A2146" s="3" t="s">
        <v>80</v>
      </c>
      <c r="B2146" s="4" t="s">
        <v>705</v>
      </c>
      <c r="C2146" s="4" t="s">
        <v>69</v>
      </c>
      <c r="D2146" s="4" t="s">
        <v>53</v>
      </c>
      <c r="E2146" s="4" t="s">
        <v>708</v>
      </c>
      <c r="F2146" s="6">
        <v>2.66</v>
      </c>
      <c r="G2146" s="4" t="s">
        <v>139</v>
      </c>
    </row>
    <row r="2147" spans="1:7" s="3" customFormat="1" hidden="1" x14ac:dyDescent="0.2">
      <c r="A2147" s="3" t="s">
        <v>79</v>
      </c>
      <c r="B2147" s="4" t="s">
        <v>705</v>
      </c>
      <c r="C2147" s="4" t="s">
        <v>69</v>
      </c>
      <c r="D2147" s="4" t="s">
        <v>53</v>
      </c>
      <c r="E2147" s="4" t="s">
        <v>708</v>
      </c>
      <c r="F2147" s="6">
        <v>2.1179999999999999</v>
      </c>
      <c r="G2147" s="4" t="s">
        <v>139</v>
      </c>
    </row>
    <row r="2148" spans="1:7" s="3" customFormat="1" hidden="1" x14ac:dyDescent="0.2">
      <c r="A2148" s="3" t="s">
        <v>78</v>
      </c>
      <c r="B2148" s="4" t="s">
        <v>705</v>
      </c>
      <c r="C2148" s="4" t="s">
        <v>69</v>
      </c>
      <c r="D2148" s="4" t="s">
        <v>53</v>
      </c>
      <c r="E2148" s="4" t="s">
        <v>708</v>
      </c>
      <c r="F2148" s="6">
        <v>2.2330000000000001</v>
      </c>
      <c r="G2148" s="4" t="s">
        <v>139</v>
      </c>
    </row>
    <row r="2149" spans="1:7" s="3" customFormat="1" hidden="1" x14ac:dyDescent="0.2">
      <c r="A2149" s="3" t="s">
        <v>77</v>
      </c>
      <c r="B2149" s="4" t="s">
        <v>705</v>
      </c>
      <c r="C2149" s="4" t="s">
        <v>69</v>
      </c>
      <c r="D2149" s="4" t="s">
        <v>53</v>
      </c>
      <c r="E2149" s="4" t="s">
        <v>708</v>
      </c>
      <c r="F2149" s="6">
        <v>2.25</v>
      </c>
      <c r="G2149" s="4" t="s">
        <v>139</v>
      </c>
    </row>
    <row r="2150" spans="1:7" s="3" customFormat="1" hidden="1" x14ac:dyDescent="0.2">
      <c r="A2150" s="3" t="s">
        <v>76</v>
      </c>
      <c r="B2150" s="4" t="s">
        <v>705</v>
      </c>
      <c r="C2150" s="4" t="s">
        <v>69</v>
      </c>
      <c r="D2150" s="4" t="s">
        <v>53</v>
      </c>
      <c r="E2150" s="4" t="s">
        <v>708</v>
      </c>
      <c r="F2150" s="6">
        <v>2.0299999999999998</v>
      </c>
      <c r="G2150" s="4" t="s">
        <v>139</v>
      </c>
    </row>
    <row r="2151" spans="1:7" s="3" customFormat="1" hidden="1" x14ac:dyDescent="0.2">
      <c r="A2151" s="3" t="s">
        <v>75</v>
      </c>
      <c r="B2151" s="4" t="s">
        <v>705</v>
      </c>
      <c r="C2151" s="4" t="s">
        <v>69</v>
      </c>
      <c r="D2151" s="4" t="s">
        <v>53</v>
      </c>
      <c r="E2151" s="4" t="s">
        <v>708</v>
      </c>
      <c r="F2151" s="6">
        <v>1.9239999999999999</v>
      </c>
      <c r="G2151" s="4" t="s">
        <v>139</v>
      </c>
    </row>
    <row r="2152" spans="1:7" s="3" customFormat="1" hidden="1" x14ac:dyDescent="0.2">
      <c r="A2152" s="3" t="s">
        <v>74</v>
      </c>
      <c r="B2152" s="4" t="s">
        <v>705</v>
      </c>
      <c r="C2152" s="4" t="s">
        <v>69</v>
      </c>
      <c r="D2152" s="4" t="s">
        <v>53</v>
      </c>
      <c r="E2152" s="4" t="s">
        <v>708</v>
      </c>
      <c r="F2152" s="6">
        <v>1.94</v>
      </c>
      <c r="G2152" s="4" t="s">
        <v>139</v>
      </c>
    </row>
    <row r="2153" spans="1:7" s="3" customFormat="1" hidden="1" x14ac:dyDescent="0.2">
      <c r="A2153" s="3" t="s">
        <v>73</v>
      </c>
      <c r="B2153" s="4" t="s">
        <v>705</v>
      </c>
      <c r="C2153" s="4" t="s">
        <v>69</v>
      </c>
      <c r="D2153" s="4" t="s">
        <v>53</v>
      </c>
      <c r="E2153" s="4" t="s">
        <v>708</v>
      </c>
      <c r="F2153" s="6">
        <v>2.0699999999999998</v>
      </c>
      <c r="G2153" s="4" t="s">
        <v>139</v>
      </c>
    </row>
    <row r="2154" spans="1:7" s="3" customFormat="1" hidden="1" x14ac:dyDescent="0.2">
      <c r="A2154" s="3" t="s">
        <v>72</v>
      </c>
      <c r="B2154" s="4" t="s">
        <v>705</v>
      </c>
      <c r="C2154" s="4" t="s">
        <v>69</v>
      </c>
      <c r="D2154" s="4" t="s">
        <v>53</v>
      </c>
      <c r="E2154" s="4" t="s">
        <v>708</v>
      </c>
      <c r="F2154" s="6">
        <v>2.0569999999999999</v>
      </c>
      <c r="G2154" s="4" t="s">
        <v>139</v>
      </c>
    </row>
    <row r="2155" spans="1:7" s="3" customFormat="1" hidden="1" x14ac:dyDescent="0.2">
      <c r="A2155" s="3" t="s">
        <v>71</v>
      </c>
      <c r="B2155" s="4" t="s">
        <v>705</v>
      </c>
      <c r="C2155" s="4" t="s">
        <v>69</v>
      </c>
      <c r="D2155" s="4" t="s">
        <v>53</v>
      </c>
      <c r="E2155" s="4" t="s">
        <v>708</v>
      </c>
      <c r="F2155" s="6">
        <v>2.0910000000000002</v>
      </c>
      <c r="G2155" s="4" t="s">
        <v>139</v>
      </c>
    </row>
    <row r="2156" spans="1:7" s="3" customFormat="1" hidden="1" x14ac:dyDescent="0.2">
      <c r="A2156" s="3" t="s">
        <v>70</v>
      </c>
      <c r="B2156" s="4" t="s">
        <v>705</v>
      </c>
      <c r="C2156" s="4" t="s">
        <v>69</v>
      </c>
      <c r="D2156" s="4" t="s">
        <v>53</v>
      </c>
      <c r="E2156" s="4" t="s">
        <v>708</v>
      </c>
      <c r="F2156" s="6">
        <v>2.2090000000000001</v>
      </c>
      <c r="G2156" s="4" t="s">
        <v>139</v>
      </c>
    </row>
    <row r="2157" spans="1:7" s="3" customFormat="1" hidden="1" x14ac:dyDescent="0.2">
      <c r="A2157" s="3" t="s">
        <v>702</v>
      </c>
      <c r="B2157" s="4" t="s">
        <v>705</v>
      </c>
      <c r="C2157" s="4" t="s">
        <v>69</v>
      </c>
      <c r="D2157" s="4" t="s">
        <v>53</v>
      </c>
      <c r="E2157" s="4" t="s">
        <v>708</v>
      </c>
      <c r="F2157" s="6">
        <v>2.1349999999999998</v>
      </c>
      <c r="G2157" s="4" t="s">
        <v>139</v>
      </c>
    </row>
    <row r="2158" spans="1:7" s="3" customFormat="1" hidden="1" x14ac:dyDescent="0.2">
      <c r="A2158" s="3" t="s">
        <v>731</v>
      </c>
      <c r="B2158" s="4" t="s">
        <v>705</v>
      </c>
      <c r="C2158" s="4" t="s">
        <v>69</v>
      </c>
      <c r="D2158" s="4" t="s">
        <v>53</v>
      </c>
      <c r="E2158" s="4" t="s">
        <v>708</v>
      </c>
      <c r="F2158" s="6">
        <v>1.8080000000000001</v>
      </c>
      <c r="G2158" s="4" t="s">
        <v>139</v>
      </c>
    </row>
    <row r="2159" spans="1:7" s="3" customFormat="1" hidden="1" x14ac:dyDescent="0.2">
      <c r="A2159" s="3" t="s">
        <v>739</v>
      </c>
      <c r="B2159" s="4" t="s">
        <v>705</v>
      </c>
      <c r="C2159" s="4" t="s">
        <v>69</v>
      </c>
      <c r="D2159" s="4" t="s">
        <v>53</v>
      </c>
      <c r="E2159" s="4" t="s">
        <v>708</v>
      </c>
      <c r="F2159" s="6">
        <v>1.956</v>
      </c>
      <c r="G2159" s="4" t="s">
        <v>139</v>
      </c>
    </row>
    <row r="2160" spans="1:7" s="3" customFormat="1" hidden="1" x14ac:dyDescent="0.2">
      <c r="A2160" s="3" t="s">
        <v>750</v>
      </c>
      <c r="B2160" s="4" t="s">
        <v>705</v>
      </c>
      <c r="C2160" s="4" t="s">
        <v>69</v>
      </c>
      <c r="D2160" s="4" t="s">
        <v>53</v>
      </c>
      <c r="E2160" s="4" t="s">
        <v>708</v>
      </c>
      <c r="F2160" s="6">
        <v>2.1930000000000001</v>
      </c>
      <c r="G2160" s="4" t="s">
        <v>139</v>
      </c>
    </row>
    <row r="2161" spans="1:7" s="3" customFormat="1" hidden="1" x14ac:dyDescent="0.2">
      <c r="A2161" s="3" t="s">
        <v>754</v>
      </c>
      <c r="B2161" s="4" t="s">
        <v>705</v>
      </c>
      <c r="C2161" s="4" t="s">
        <v>69</v>
      </c>
      <c r="D2161" s="4" t="s">
        <v>53</v>
      </c>
      <c r="E2161" s="4" t="s">
        <v>708</v>
      </c>
      <c r="F2161" s="6">
        <v>1.88</v>
      </c>
      <c r="G2161" s="4" t="s">
        <v>139</v>
      </c>
    </row>
  </sheetData>
  <autoFilter ref="A1:H2161" xr:uid="{00000000-0001-0000-0E00-000000000000}">
    <filterColumn colId="4">
      <filters>
        <filter val="I00"/>
      </filters>
    </filterColumn>
  </autoFilter>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F97"/>
  <sheetViews>
    <sheetView topLeftCell="A70" workbookViewId="0">
      <selection activeCell="L89" sqref="L89"/>
    </sheetView>
  </sheetViews>
  <sheetFormatPr defaultRowHeight="12.75" x14ac:dyDescent="0.2"/>
  <cols>
    <col min="1" max="1" width="12.42578125" style="211" bestFit="1" customWidth="1"/>
    <col min="2" max="2" width="11.140625" style="126" bestFit="1" customWidth="1"/>
    <col min="3" max="3" width="13.140625" style="126" bestFit="1" customWidth="1"/>
    <col min="4" max="4" width="8.5703125" style="126" bestFit="1" customWidth="1"/>
    <col min="5" max="5" width="13.5703125" style="126" bestFit="1" customWidth="1"/>
    <col min="6" max="6" width="16.42578125" style="126" bestFit="1" customWidth="1"/>
    <col min="7" max="16384" width="9.140625" style="126"/>
  </cols>
  <sheetData>
    <row r="1" spans="1:6" x14ac:dyDescent="0.2">
      <c r="A1" s="211" t="s">
        <v>743</v>
      </c>
      <c r="B1" s="126" t="s">
        <v>744</v>
      </c>
      <c r="C1" s="126" t="s">
        <v>747</v>
      </c>
      <c r="D1" s="126" t="s">
        <v>751</v>
      </c>
      <c r="E1" s="126" t="s">
        <v>748</v>
      </c>
      <c r="F1" s="126" t="s">
        <v>749</v>
      </c>
    </row>
    <row r="2" spans="1:6" x14ac:dyDescent="0.2">
      <c r="A2" s="211" t="s">
        <v>88</v>
      </c>
      <c r="B2" s="126" t="s">
        <v>705</v>
      </c>
      <c r="C2" s="126" t="s">
        <v>151</v>
      </c>
      <c r="D2" s="126" t="s">
        <v>704</v>
      </c>
      <c r="E2" s="126">
        <v>9620149.5999999996</v>
      </c>
      <c r="F2" s="126" t="s">
        <v>139</v>
      </c>
    </row>
    <row r="3" spans="1:6" x14ac:dyDescent="0.2">
      <c r="A3" s="211" t="s">
        <v>87</v>
      </c>
      <c r="B3" s="126" t="s">
        <v>705</v>
      </c>
      <c r="C3" s="126" t="s">
        <v>151</v>
      </c>
      <c r="D3" s="126" t="s">
        <v>704</v>
      </c>
      <c r="E3" s="126">
        <v>9825079.6999999993</v>
      </c>
      <c r="F3" s="126" t="s">
        <v>139</v>
      </c>
    </row>
    <row r="4" spans="1:6" x14ac:dyDescent="0.2">
      <c r="A4" s="211" t="s">
        <v>86</v>
      </c>
      <c r="B4" s="126" t="s">
        <v>705</v>
      </c>
      <c r="C4" s="126" t="s">
        <v>151</v>
      </c>
      <c r="D4" s="126" t="s">
        <v>704</v>
      </c>
      <c r="E4" s="126">
        <v>9928889.4000000004</v>
      </c>
      <c r="F4" s="126" t="s">
        <v>139</v>
      </c>
    </row>
    <row r="5" spans="1:6" x14ac:dyDescent="0.2">
      <c r="A5" s="211" t="s">
        <v>85</v>
      </c>
      <c r="B5" s="126" t="s">
        <v>705</v>
      </c>
      <c r="C5" s="126" t="s">
        <v>151</v>
      </c>
      <c r="D5" s="126" t="s">
        <v>704</v>
      </c>
      <c r="E5" s="126">
        <v>10012932.6</v>
      </c>
      <c r="F5" s="126" t="s">
        <v>139</v>
      </c>
    </row>
    <row r="6" spans="1:6" x14ac:dyDescent="0.2">
      <c r="A6" s="211" t="s">
        <v>84</v>
      </c>
      <c r="B6" s="126" t="s">
        <v>705</v>
      </c>
      <c r="C6" s="126" t="s">
        <v>151</v>
      </c>
      <c r="D6" s="126" t="s">
        <v>704</v>
      </c>
      <c r="E6" s="126">
        <v>10265472.800000001</v>
      </c>
      <c r="F6" s="126" t="s">
        <v>139</v>
      </c>
    </row>
    <row r="7" spans="1:6" x14ac:dyDescent="0.2">
      <c r="A7" s="211" t="s">
        <v>83</v>
      </c>
      <c r="B7" s="126" t="s">
        <v>705</v>
      </c>
      <c r="C7" s="126" t="s">
        <v>151</v>
      </c>
      <c r="D7" s="126" t="s">
        <v>704</v>
      </c>
      <c r="E7" s="126">
        <v>10457964.6</v>
      </c>
      <c r="F7" s="126" t="s">
        <v>139</v>
      </c>
    </row>
    <row r="8" spans="1:6" x14ac:dyDescent="0.2">
      <c r="A8" s="211" t="s">
        <v>82</v>
      </c>
      <c r="B8" s="126" t="s">
        <v>705</v>
      </c>
      <c r="C8" s="126" t="s">
        <v>151</v>
      </c>
      <c r="D8" s="126" t="s">
        <v>704</v>
      </c>
      <c r="E8" s="126">
        <v>10820023.5</v>
      </c>
      <c r="F8" s="126" t="s">
        <v>139</v>
      </c>
    </row>
    <row r="9" spans="1:6" x14ac:dyDescent="0.2">
      <c r="A9" s="211" t="s">
        <v>81</v>
      </c>
      <c r="B9" s="126" t="s">
        <v>705</v>
      </c>
      <c r="C9" s="126" t="s">
        <v>151</v>
      </c>
      <c r="D9" s="126" t="s">
        <v>704</v>
      </c>
      <c r="E9" s="126">
        <v>11158205</v>
      </c>
      <c r="F9" s="126" t="s">
        <v>139</v>
      </c>
    </row>
    <row r="10" spans="1:6" x14ac:dyDescent="0.2">
      <c r="A10" s="211" t="s">
        <v>80</v>
      </c>
      <c r="B10" s="126" t="s">
        <v>705</v>
      </c>
      <c r="C10" s="126" t="s">
        <v>151</v>
      </c>
      <c r="D10" s="126" t="s">
        <v>704</v>
      </c>
      <c r="E10" s="126">
        <v>11227828.1</v>
      </c>
      <c r="F10" s="126" t="s">
        <v>139</v>
      </c>
    </row>
    <row r="11" spans="1:6" x14ac:dyDescent="0.2">
      <c r="A11" s="211" t="s">
        <v>79</v>
      </c>
      <c r="B11" s="126" t="s">
        <v>705</v>
      </c>
      <c r="C11" s="126" t="s">
        <v>151</v>
      </c>
      <c r="D11" s="126" t="s">
        <v>704</v>
      </c>
      <c r="E11" s="126">
        <v>10745169.800000001</v>
      </c>
      <c r="F11" s="126" t="s">
        <v>139</v>
      </c>
    </row>
    <row r="12" spans="1:6" x14ac:dyDescent="0.2">
      <c r="A12" s="211" t="s">
        <v>78</v>
      </c>
      <c r="B12" s="126" t="s">
        <v>705</v>
      </c>
      <c r="C12" s="126" t="s">
        <v>151</v>
      </c>
      <c r="D12" s="126" t="s">
        <v>704</v>
      </c>
      <c r="E12" s="126">
        <v>10978289.800000001</v>
      </c>
      <c r="F12" s="126" t="s">
        <v>139</v>
      </c>
    </row>
    <row r="13" spans="1:6" x14ac:dyDescent="0.2">
      <c r="A13" s="211" t="s">
        <v>77</v>
      </c>
      <c r="B13" s="126" t="s">
        <v>705</v>
      </c>
      <c r="C13" s="126" t="s">
        <v>151</v>
      </c>
      <c r="D13" s="126" t="s">
        <v>704</v>
      </c>
      <c r="E13" s="126">
        <v>11183975.6</v>
      </c>
      <c r="F13" s="126" t="s">
        <v>139</v>
      </c>
    </row>
    <row r="14" spans="1:6" x14ac:dyDescent="0.2">
      <c r="A14" s="211" t="s">
        <v>76</v>
      </c>
      <c r="B14" s="126" t="s">
        <v>705</v>
      </c>
      <c r="C14" s="126" t="s">
        <v>151</v>
      </c>
      <c r="D14" s="126" t="s">
        <v>704</v>
      </c>
      <c r="E14" s="126">
        <v>11103209.300000001</v>
      </c>
      <c r="F14" s="126" t="s">
        <v>139</v>
      </c>
    </row>
    <row r="15" spans="1:6" x14ac:dyDescent="0.2">
      <c r="A15" s="211" t="s">
        <v>75</v>
      </c>
      <c r="B15" s="126" t="s">
        <v>705</v>
      </c>
      <c r="C15" s="126" t="s">
        <v>151</v>
      </c>
      <c r="D15" s="126" t="s">
        <v>704</v>
      </c>
      <c r="E15" s="126">
        <v>11092977</v>
      </c>
      <c r="F15" s="126" t="s">
        <v>139</v>
      </c>
    </row>
    <row r="16" spans="1:6" x14ac:dyDescent="0.2">
      <c r="A16" s="211" t="s">
        <v>74</v>
      </c>
      <c r="B16" s="126" t="s">
        <v>705</v>
      </c>
      <c r="C16" s="126" t="s">
        <v>151</v>
      </c>
      <c r="D16" s="126" t="s">
        <v>704</v>
      </c>
      <c r="E16" s="126">
        <v>11267994.6</v>
      </c>
      <c r="F16" s="126" t="s">
        <v>139</v>
      </c>
    </row>
    <row r="17" spans="1:6" x14ac:dyDescent="0.2">
      <c r="A17" s="211" t="s">
        <v>73</v>
      </c>
      <c r="B17" s="126" t="s">
        <v>705</v>
      </c>
      <c r="C17" s="126" t="s">
        <v>151</v>
      </c>
      <c r="D17" s="126" t="s">
        <v>704</v>
      </c>
      <c r="E17" s="126">
        <v>11525170.800000001</v>
      </c>
      <c r="F17" s="126" t="s">
        <v>139</v>
      </c>
    </row>
    <row r="18" spans="1:6" x14ac:dyDescent="0.2">
      <c r="A18" s="211" t="s">
        <v>72</v>
      </c>
      <c r="B18" s="126" t="s">
        <v>705</v>
      </c>
      <c r="C18" s="126" t="s">
        <v>151</v>
      </c>
      <c r="D18" s="126" t="s">
        <v>704</v>
      </c>
      <c r="E18" s="126">
        <v>11753665.300000001</v>
      </c>
      <c r="F18" s="126" t="s">
        <v>139</v>
      </c>
    </row>
    <row r="19" spans="1:6" x14ac:dyDescent="0.2">
      <c r="A19" s="211" t="s">
        <v>71</v>
      </c>
      <c r="B19" s="126" t="s">
        <v>705</v>
      </c>
      <c r="C19" s="126" t="s">
        <v>151</v>
      </c>
      <c r="D19" s="126" t="s">
        <v>704</v>
      </c>
      <c r="E19" s="126">
        <v>12084353.1</v>
      </c>
      <c r="F19" s="126" t="s">
        <v>139</v>
      </c>
    </row>
    <row r="20" spans="1:6" x14ac:dyDescent="0.2">
      <c r="A20" s="211" t="s">
        <v>70</v>
      </c>
      <c r="B20" s="126" t="s">
        <v>705</v>
      </c>
      <c r="C20" s="126" t="s">
        <v>151</v>
      </c>
      <c r="D20" s="126" t="s">
        <v>704</v>
      </c>
      <c r="E20" s="126">
        <v>12333837.5</v>
      </c>
      <c r="F20" s="126" t="s">
        <v>139</v>
      </c>
    </row>
    <row r="21" spans="1:6" x14ac:dyDescent="0.2">
      <c r="A21" s="211" t="s">
        <v>702</v>
      </c>
      <c r="B21" s="126" t="s">
        <v>705</v>
      </c>
      <c r="C21" s="126" t="s">
        <v>151</v>
      </c>
      <c r="D21" s="126" t="s">
        <v>704</v>
      </c>
      <c r="E21" s="126">
        <v>12559066.6</v>
      </c>
      <c r="F21" s="126" t="s">
        <v>139</v>
      </c>
    </row>
    <row r="22" spans="1:6" x14ac:dyDescent="0.2">
      <c r="A22" s="211" t="s">
        <v>731</v>
      </c>
      <c r="B22" s="126" t="s">
        <v>705</v>
      </c>
      <c r="C22" s="126" t="s">
        <v>151</v>
      </c>
      <c r="D22" s="126" t="s">
        <v>704</v>
      </c>
      <c r="E22" s="126">
        <v>11852476</v>
      </c>
      <c r="F22" s="126" t="s">
        <v>139</v>
      </c>
    </row>
    <row r="23" spans="1:6" x14ac:dyDescent="0.2">
      <c r="A23" s="211" t="s">
        <v>739</v>
      </c>
      <c r="B23" s="126" t="s">
        <v>705</v>
      </c>
      <c r="C23" s="126" t="s">
        <v>151</v>
      </c>
      <c r="D23" s="126" t="s">
        <v>704</v>
      </c>
      <c r="E23" s="126">
        <v>12560233.9</v>
      </c>
      <c r="F23" s="126" t="s">
        <v>139</v>
      </c>
    </row>
    <row r="24" spans="1:6" x14ac:dyDescent="0.2">
      <c r="A24" s="211" t="s">
        <v>750</v>
      </c>
      <c r="B24" s="126" t="s">
        <v>705</v>
      </c>
      <c r="C24" s="126" t="s">
        <v>151</v>
      </c>
      <c r="D24" s="126" t="s">
        <v>704</v>
      </c>
      <c r="E24" s="126">
        <v>12988954.199999999</v>
      </c>
      <c r="F24" s="126" t="s">
        <v>139</v>
      </c>
    </row>
    <row r="25" spans="1:6" x14ac:dyDescent="0.2">
      <c r="A25" s="211" t="s">
        <v>754</v>
      </c>
      <c r="B25" s="126" t="s">
        <v>705</v>
      </c>
      <c r="C25" s="126" t="s">
        <v>151</v>
      </c>
      <c r="D25" s="126" t="s">
        <v>704</v>
      </c>
      <c r="E25" s="126">
        <v>13050517.199999999</v>
      </c>
      <c r="F25" s="126" t="s">
        <v>139</v>
      </c>
    </row>
    <row r="26" spans="1:6" x14ac:dyDescent="0.2">
      <c r="A26" s="211" t="s">
        <v>88</v>
      </c>
      <c r="B26" s="126" t="s">
        <v>705</v>
      </c>
      <c r="C26" s="126" t="s">
        <v>728</v>
      </c>
      <c r="D26" s="126" t="s">
        <v>704</v>
      </c>
      <c r="E26" s="126">
        <v>10194145.6</v>
      </c>
      <c r="F26" s="126" t="s">
        <v>139</v>
      </c>
    </row>
    <row r="27" spans="1:6" x14ac:dyDescent="0.2">
      <c r="A27" s="211" t="s">
        <v>87</v>
      </c>
      <c r="B27" s="126" t="s">
        <v>705</v>
      </c>
      <c r="C27" s="126" t="s">
        <v>728</v>
      </c>
      <c r="D27" s="126" t="s">
        <v>704</v>
      </c>
      <c r="E27" s="126">
        <v>10411303</v>
      </c>
      <c r="F27" s="126" t="s">
        <v>139</v>
      </c>
    </row>
    <row r="28" spans="1:6" x14ac:dyDescent="0.2">
      <c r="A28" s="211" t="s">
        <v>86</v>
      </c>
      <c r="B28" s="126" t="s">
        <v>705</v>
      </c>
      <c r="C28" s="126" t="s">
        <v>728</v>
      </c>
      <c r="D28" s="126" t="s">
        <v>704</v>
      </c>
      <c r="E28" s="126">
        <v>10521306.6</v>
      </c>
      <c r="F28" s="126" t="s">
        <v>139</v>
      </c>
    </row>
    <row r="29" spans="1:6" x14ac:dyDescent="0.2">
      <c r="A29" s="211" t="s">
        <v>85</v>
      </c>
      <c r="B29" s="126" t="s">
        <v>705</v>
      </c>
      <c r="C29" s="126" t="s">
        <v>728</v>
      </c>
      <c r="D29" s="126" t="s">
        <v>704</v>
      </c>
      <c r="E29" s="126">
        <v>10610364.300000001</v>
      </c>
      <c r="F29" s="126" t="s">
        <v>139</v>
      </c>
    </row>
    <row r="30" spans="1:6" x14ac:dyDescent="0.2">
      <c r="A30" s="211" t="s">
        <v>84</v>
      </c>
      <c r="B30" s="126" t="s">
        <v>705</v>
      </c>
      <c r="C30" s="126" t="s">
        <v>728</v>
      </c>
      <c r="D30" s="126" t="s">
        <v>704</v>
      </c>
      <c r="E30" s="126">
        <v>10877972.6</v>
      </c>
      <c r="F30" s="126" t="s">
        <v>139</v>
      </c>
    </row>
    <row r="31" spans="1:6" x14ac:dyDescent="0.2">
      <c r="A31" s="211" t="s">
        <v>83</v>
      </c>
      <c r="B31" s="126" t="s">
        <v>705</v>
      </c>
      <c r="C31" s="126" t="s">
        <v>728</v>
      </c>
      <c r="D31" s="126" t="s">
        <v>704</v>
      </c>
      <c r="E31" s="126">
        <v>11081949.6</v>
      </c>
      <c r="F31" s="126" t="s">
        <v>139</v>
      </c>
    </row>
    <row r="32" spans="1:6" x14ac:dyDescent="0.2">
      <c r="A32" s="211" t="s">
        <v>82</v>
      </c>
      <c r="B32" s="126" t="s">
        <v>705</v>
      </c>
      <c r="C32" s="126" t="s">
        <v>728</v>
      </c>
      <c r="D32" s="126" t="s">
        <v>704</v>
      </c>
      <c r="E32" s="126">
        <v>11465611.199999999</v>
      </c>
      <c r="F32" s="126" t="s">
        <v>139</v>
      </c>
    </row>
    <row r="33" spans="1:6" x14ac:dyDescent="0.2">
      <c r="A33" s="211" t="s">
        <v>81</v>
      </c>
      <c r="B33" s="126" t="s">
        <v>705</v>
      </c>
      <c r="C33" s="126" t="s">
        <v>728</v>
      </c>
      <c r="D33" s="126" t="s">
        <v>704</v>
      </c>
      <c r="E33" s="126">
        <v>11823970.6</v>
      </c>
      <c r="F33" s="126" t="s">
        <v>139</v>
      </c>
    </row>
    <row r="34" spans="1:6" x14ac:dyDescent="0.2">
      <c r="A34" s="211" t="s">
        <v>80</v>
      </c>
      <c r="B34" s="126" t="s">
        <v>705</v>
      </c>
      <c r="C34" s="126" t="s">
        <v>728</v>
      </c>
      <c r="D34" s="126" t="s">
        <v>704</v>
      </c>
      <c r="E34" s="126">
        <v>11897747.800000001</v>
      </c>
      <c r="F34" s="126" t="s">
        <v>139</v>
      </c>
    </row>
    <row r="35" spans="1:6" x14ac:dyDescent="0.2">
      <c r="A35" s="211" t="s">
        <v>79</v>
      </c>
      <c r="B35" s="126" t="s">
        <v>705</v>
      </c>
      <c r="C35" s="126" t="s">
        <v>728</v>
      </c>
      <c r="D35" s="126" t="s">
        <v>704</v>
      </c>
      <c r="E35" s="126">
        <v>11386291.300000001</v>
      </c>
      <c r="F35" s="126" t="s">
        <v>139</v>
      </c>
    </row>
    <row r="36" spans="1:6" x14ac:dyDescent="0.2">
      <c r="A36" s="211" t="s">
        <v>78</v>
      </c>
      <c r="B36" s="126" t="s">
        <v>705</v>
      </c>
      <c r="C36" s="126" t="s">
        <v>728</v>
      </c>
      <c r="D36" s="126" t="s">
        <v>704</v>
      </c>
      <c r="E36" s="126">
        <v>11633320.6</v>
      </c>
      <c r="F36" s="126" t="s">
        <v>139</v>
      </c>
    </row>
    <row r="37" spans="1:6" x14ac:dyDescent="0.2">
      <c r="A37" s="211" t="s">
        <v>77</v>
      </c>
      <c r="B37" s="126" t="s">
        <v>705</v>
      </c>
      <c r="C37" s="126" t="s">
        <v>728</v>
      </c>
      <c r="D37" s="126" t="s">
        <v>704</v>
      </c>
      <c r="E37" s="126">
        <v>11851278.9</v>
      </c>
      <c r="F37" s="126" t="s">
        <v>139</v>
      </c>
    </row>
    <row r="38" spans="1:6" x14ac:dyDescent="0.2">
      <c r="A38" s="211" t="s">
        <v>76</v>
      </c>
      <c r="B38" s="126" t="s">
        <v>705</v>
      </c>
      <c r="C38" s="126" t="s">
        <v>728</v>
      </c>
      <c r="D38" s="126" t="s">
        <v>704</v>
      </c>
      <c r="E38" s="126">
        <v>11765693.5</v>
      </c>
      <c r="F38" s="126" t="s">
        <v>139</v>
      </c>
    </row>
    <row r="39" spans="1:6" x14ac:dyDescent="0.2">
      <c r="A39" s="211" t="s">
        <v>75</v>
      </c>
      <c r="B39" s="126" t="s">
        <v>705</v>
      </c>
      <c r="C39" s="126" t="s">
        <v>728</v>
      </c>
      <c r="D39" s="126" t="s">
        <v>704</v>
      </c>
      <c r="E39" s="126">
        <v>11754850.699999999</v>
      </c>
      <c r="F39" s="126" t="s">
        <v>139</v>
      </c>
    </row>
    <row r="40" spans="1:6" x14ac:dyDescent="0.2">
      <c r="A40" s="211" t="s">
        <v>74</v>
      </c>
      <c r="B40" s="126" t="s">
        <v>705</v>
      </c>
      <c r="C40" s="126" t="s">
        <v>728</v>
      </c>
      <c r="D40" s="126" t="s">
        <v>704</v>
      </c>
      <c r="E40" s="126">
        <v>11940311</v>
      </c>
      <c r="F40" s="126" t="s">
        <v>139</v>
      </c>
    </row>
    <row r="41" spans="1:6" x14ac:dyDescent="0.2">
      <c r="A41" s="211" t="s">
        <v>73</v>
      </c>
      <c r="B41" s="126" t="s">
        <v>705</v>
      </c>
      <c r="C41" s="126" t="s">
        <v>728</v>
      </c>
      <c r="D41" s="126" t="s">
        <v>704</v>
      </c>
      <c r="E41" s="126">
        <v>12212831.800000001</v>
      </c>
      <c r="F41" s="126" t="s">
        <v>139</v>
      </c>
    </row>
    <row r="42" spans="1:6" x14ac:dyDescent="0.2">
      <c r="A42" s="211" t="s">
        <v>72</v>
      </c>
      <c r="B42" s="126" t="s">
        <v>705</v>
      </c>
      <c r="C42" s="126" t="s">
        <v>728</v>
      </c>
      <c r="D42" s="126" t="s">
        <v>704</v>
      </c>
      <c r="E42" s="126">
        <v>12454959.699999999</v>
      </c>
      <c r="F42" s="126" t="s">
        <v>139</v>
      </c>
    </row>
    <row r="43" spans="1:6" x14ac:dyDescent="0.2">
      <c r="A43" s="211" t="s">
        <v>71</v>
      </c>
      <c r="B43" s="126" t="s">
        <v>705</v>
      </c>
      <c r="C43" s="126" t="s">
        <v>728</v>
      </c>
      <c r="D43" s="126" t="s">
        <v>704</v>
      </c>
      <c r="E43" s="126">
        <v>12805378.199999999</v>
      </c>
      <c r="F43" s="126" t="s">
        <v>139</v>
      </c>
    </row>
    <row r="44" spans="1:6" x14ac:dyDescent="0.2">
      <c r="A44" s="211" t="s">
        <v>70</v>
      </c>
      <c r="B44" s="126" t="s">
        <v>705</v>
      </c>
      <c r="C44" s="126" t="s">
        <v>728</v>
      </c>
      <c r="D44" s="126" t="s">
        <v>704</v>
      </c>
      <c r="E44" s="126">
        <v>13069748.5</v>
      </c>
      <c r="F44" s="126" t="s">
        <v>139</v>
      </c>
    </row>
    <row r="45" spans="1:6" x14ac:dyDescent="0.2">
      <c r="A45" s="211" t="s">
        <v>702</v>
      </c>
      <c r="B45" s="126" t="s">
        <v>705</v>
      </c>
      <c r="C45" s="126" t="s">
        <v>728</v>
      </c>
      <c r="D45" s="126" t="s">
        <v>704</v>
      </c>
      <c r="E45" s="126">
        <v>13308416</v>
      </c>
      <c r="F45" s="126" t="s">
        <v>139</v>
      </c>
    </row>
    <row r="46" spans="1:6" x14ac:dyDescent="0.2">
      <c r="A46" s="211" t="s">
        <v>731</v>
      </c>
      <c r="B46" s="126" t="s">
        <v>705</v>
      </c>
      <c r="C46" s="126" t="s">
        <v>728</v>
      </c>
      <c r="D46" s="126" t="s">
        <v>704</v>
      </c>
      <c r="E46" s="126">
        <v>12559666</v>
      </c>
      <c r="F46" s="126" t="s">
        <v>139</v>
      </c>
    </row>
    <row r="47" spans="1:6" x14ac:dyDescent="0.2">
      <c r="A47" s="211" t="s">
        <v>739</v>
      </c>
      <c r="B47" s="126" t="s">
        <v>705</v>
      </c>
      <c r="C47" s="126" t="s">
        <v>728</v>
      </c>
      <c r="D47" s="126" t="s">
        <v>704</v>
      </c>
      <c r="E47" s="126">
        <v>13309653</v>
      </c>
      <c r="F47" s="126" t="s">
        <v>139</v>
      </c>
    </row>
    <row r="48" spans="1:6" x14ac:dyDescent="0.2">
      <c r="A48" s="211" t="s">
        <v>750</v>
      </c>
      <c r="B48" s="126" t="s">
        <v>705</v>
      </c>
      <c r="C48" s="126" t="s">
        <v>728</v>
      </c>
      <c r="D48" s="126" t="s">
        <v>704</v>
      </c>
      <c r="E48" s="126">
        <v>13763953.300000001</v>
      </c>
      <c r="F48" s="126" t="s">
        <v>139</v>
      </c>
    </row>
    <row r="49" spans="1:6" x14ac:dyDescent="0.2">
      <c r="A49" s="211" t="s">
        <v>754</v>
      </c>
      <c r="B49" s="126" t="s">
        <v>705</v>
      </c>
      <c r="C49" s="126" t="s">
        <v>728</v>
      </c>
      <c r="D49" s="126" t="s">
        <v>704</v>
      </c>
      <c r="E49" s="126">
        <v>13829189.6</v>
      </c>
      <c r="F49" s="126" t="s">
        <v>139</v>
      </c>
    </row>
    <row r="50" spans="1:6" x14ac:dyDescent="0.2">
      <c r="A50" s="211" t="s">
        <v>88</v>
      </c>
      <c r="B50" s="126" t="s">
        <v>705</v>
      </c>
      <c r="C50" s="126" t="s">
        <v>155</v>
      </c>
      <c r="D50" s="126" t="s">
        <v>704</v>
      </c>
      <c r="E50" s="126">
        <v>87.629000000000005</v>
      </c>
      <c r="F50" s="126" t="s">
        <v>139</v>
      </c>
    </row>
    <row r="51" spans="1:6" x14ac:dyDescent="0.2">
      <c r="A51" s="211" t="s">
        <v>87</v>
      </c>
      <c r="B51" s="126" t="s">
        <v>705</v>
      </c>
      <c r="C51" s="126" t="s">
        <v>155</v>
      </c>
      <c r="D51" s="126" t="s">
        <v>704</v>
      </c>
      <c r="E51" s="126">
        <v>89.495999999999995</v>
      </c>
      <c r="F51" s="126" t="s">
        <v>139</v>
      </c>
    </row>
    <row r="52" spans="1:6" x14ac:dyDescent="0.2">
      <c r="A52" s="211" t="s">
        <v>86</v>
      </c>
      <c r="B52" s="126" t="s">
        <v>705</v>
      </c>
      <c r="C52" s="126" t="s">
        <v>155</v>
      </c>
      <c r="D52" s="126" t="s">
        <v>704</v>
      </c>
      <c r="E52" s="126">
        <v>90.441000000000003</v>
      </c>
      <c r="F52" s="126" t="s">
        <v>139</v>
      </c>
    </row>
    <row r="53" spans="1:6" x14ac:dyDescent="0.2">
      <c r="A53" s="211" t="s">
        <v>85</v>
      </c>
      <c r="B53" s="126" t="s">
        <v>705</v>
      </c>
      <c r="C53" s="126" t="s">
        <v>155</v>
      </c>
      <c r="D53" s="126" t="s">
        <v>704</v>
      </c>
      <c r="E53" s="126">
        <v>91.206999999999994</v>
      </c>
      <c r="F53" s="126" t="s">
        <v>139</v>
      </c>
    </row>
    <row r="54" spans="1:6" x14ac:dyDescent="0.2">
      <c r="A54" s="211" t="s">
        <v>84</v>
      </c>
      <c r="B54" s="126" t="s">
        <v>705</v>
      </c>
      <c r="C54" s="126" t="s">
        <v>155</v>
      </c>
      <c r="D54" s="126" t="s">
        <v>704</v>
      </c>
      <c r="E54" s="126">
        <v>93.507000000000005</v>
      </c>
      <c r="F54" s="126" t="s">
        <v>139</v>
      </c>
    </row>
    <row r="55" spans="1:6" x14ac:dyDescent="0.2">
      <c r="A55" s="211" t="s">
        <v>83</v>
      </c>
      <c r="B55" s="126" t="s">
        <v>705</v>
      </c>
      <c r="C55" s="126" t="s">
        <v>155</v>
      </c>
      <c r="D55" s="126" t="s">
        <v>704</v>
      </c>
      <c r="E55" s="126">
        <v>95.26</v>
      </c>
      <c r="F55" s="126" t="s">
        <v>139</v>
      </c>
    </row>
    <row r="56" spans="1:6" x14ac:dyDescent="0.2">
      <c r="A56" s="211" t="s">
        <v>82</v>
      </c>
      <c r="B56" s="126" t="s">
        <v>705</v>
      </c>
      <c r="C56" s="126" t="s">
        <v>155</v>
      </c>
      <c r="D56" s="126" t="s">
        <v>704</v>
      </c>
      <c r="E56" s="126">
        <v>98.558000000000007</v>
      </c>
      <c r="F56" s="126" t="s">
        <v>139</v>
      </c>
    </row>
    <row r="57" spans="1:6" x14ac:dyDescent="0.2">
      <c r="A57" s="211" t="s">
        <v>81</v>
      </c>
      <c r="B57" s="126" t="s">
        <v>705</v>
      </c>
      <c r="C57" s="126" t="s">
        <v>155</v>
      </c>
      <c r="D57" s="126" t="s">
        <v>704</v>
      </c>
      <c r="E57" s="126">
        <v>101.639</v>
      </c>
      <c r="F57" s="126" t="s">
        <v>139</v>
      </c>
    </row>
    <row r="58" spans="1:6" x14ac:dyDescent="0.2">
      <c r="A58" s="211" t="s">
        <v>80</v>
      </c>
      <c r="B58" s="126" t="s">
        <v>705</v>
      </c>
      <c r="C58" s="126" t="s">
        <v>155</v>
      </c>
      <c r="D58" s="126" t="s">
        <v>704</v>
      </c>
      <c r="E58" s="126">
        <v>102.273</v>
      </c>
      <c r="F58" s="126" t="s">
        <v>139</v>
      </c>
    </row>
    <row r="59" spans="1:6" x14ac:dyDescent="0.2">
      <c r="A59" s="211" t="s">
        <v>79</v>
      </c>
      <c r="B59" s="126" t="s">
        <v>705</v>
      </c>
      <c r="C59" s="126" t="s">
        <v>155</v>
      </c>
      <c r="D59" s="126" t="s">
        <v>704</v>
      </c>
      <c r="E59" s="126">
        <v>97.876999999999995</v>
      </c>
      <c r="F59" s="126" t="s">
        <v>139</v>
      </c>
    </row>
    <row r="60" spans="1:6" x14ac:dyDescent="0.2">
      <c r="A60" s="211" t="s">
        <v>78</v>
      </c>
      <c r="B60" s="126" t="s">
        <v>705</v>
      </c>
      <c r="C60" s="126" t="s">
        <v>155</v>
      </c>
      <c r="D60" s="126" t="s">
        <v>704</v>
      </c>
      <c r="E60" s="126">
        <v>100</v>
      </c>
      <c r="F60" s="126" t="s">
        <v>139</v>
      </c>
    </row>
    <row r="61" spans="1:6" x14ac:dyDescent="0.2">
      <c r="A61" s="211" t="s">
        <v>77</v>
      </c>
      <c r="B61" s="126" t="s">
        <v>705</v>
      </c>
      <c r="C61" s="126" t="s">
        <v>155</v>
      </c>
      <c r="D61" s="126" t="s">
        <v>704</v>
      </c>
      <c r="E61" s="126">
        <v>101.874</v>
      </c>
      <c r="F61" s="126" t="s">
        <v>139</v>
      </c>
    </row>
    <row r="62" spans="1:6" x14ac:dyDescent="0.2">
      <c r="A62" s="211" t="s">
        <v>76</v>
      </c>
      <c r="B62" s="126" t="s">
        <v>705</v>
      </c>
      <c r="C62" s="126" t="s">
        <v>155</v>
      </c>
      <c r="D62" s="126" t="s">
        <v>704</v>
      </c>
      <c r="E62" s="126">
        <v>101.13800000000001</v>
      </c>
      <c r="F62" s="126" t="s">
        <v>139</v>
      </c>
    </row>
    <row r="63" spans="1:6" x14ac:dyDescent="0.2">
      <c r="A63" s="211" t="s">
        <v>75</v>
      </c>
      <c r="B63" s="126" t="s">
        <v>705</v>
      </c>
      <c r="C63" s="126" t="s">
        <v>155</v>
      </c>
      <c r="D63" s="126" t="s">
        <v>704</v>
      </c>
      <c r="E63" s="126">
        <v>101.045</v>
      </c>
      <c r="F63" s="126" t="s">
        <v>139</v>
      </c>
    </row>
    <row r="64" spans="1:6" x14ac:dyDescent="0.2">
      <c r="A64" s="211" t="s">
        <v>74</v>
      </c>
      <c r="B64" s="126" t="s">
        <v>705</v>
      </c>
      <c r="C64" s="126" t="s">
        <v>155</v>
      </c>
      <c r="D64" s="126" t="s">
        <v>704</v>
      </c>
      <c r="E64" s="126">
        <v>102.639</v>
      </c>
      <c r="F64" s="126" t="s">
        <v>139</v>
      </c>
    </row>
    <row r="65" spans="1:6" x14ac:dyDescent="0.2">
      <c r="A65" s="211" t="s">
        <v>73</v>
      </c>
      <c r="B65" s="126" t="s">
        <v>705</v>
      </c>
      <c r="C65" s="126" t="s">
        <v>155</v>
      </c>
      <c r="D65" s="126" t="s">
        <v>704</v>
      </c>
      <c r="E65" s="126">
        <v>104.98099999999999</v>
      </c>
      <c r="F65" s="126" t="s">
        <v>139</v>
      </c>
    </row>
    <row r="66" spans="1:6" x14ac:dyDescent="0.2">
      <c r="A66" s="211" t="s">
        <v>72</v>
      </c>
      <c r="B66" s="126" t="s">
        <v>705</v>
      </c>
      <c r="C66" s="126" t="s">
        <v>155</v>
      </c>
      <c r="D66" s="126" t="s">
        <v>704</v>
      </c>
      <c r="E66" s="126">
        <v>107.063</v>
      </c>
      <c r="F66" s="126" t="s">
        <v>139</v>
      </c>
    </row>
    <row r="67" spans="1:6" x14ac:dyDescent="0.2">
      <c r="A67" s="211" t="s">
        <v>71</v>
      </c>
      <c r="B67" s="126" t="s">
        <v>705</v>
      </c>
      <c r="C67" s="126" t="s">
        <v>155</v>
      </c>
      <c r="D67" s="126" t="s">
        <v>704</v>
      </c>
      <c r="E67" s="126">
        <v>110.075</v>
      </c>
      <c r="F67" s="126" t="s">
        <v>139</v>
      </c>
    </row>
    <row r="68" spans="1:6" x14ac:dyDescent="0.2">
      <c r="A68" s="211" t="s">
        <v>70</v>
      </c>
      <c r="B68" s="126" t="s">
        <v>705</v>
      </c>
      <c r="C68" s="126" t="s">
        <v>155</v>
      </c>
      <c r="D68" s="126" t="s">
        <v>704</v>
      </c>
      <c r="E68" s="126">
        <v>112.348</v>
      </c>
      <c r="F68" s="126" t="s">
        <v>139</v>
      </c>
    </row>
    <row r="69" spans="1:6" x14ac:dyDescent="0.2">
      <c r="A69" s="211" t="s">
        <v>702</v>
      </c>
      <c r="B69" s="126" t="s">
        <v>705</v>
      </c>
      <c r="C69" s="126" t="s">
        <v>155</v>
      </c>
      <c r="D69" s="126" t="s">
        <v>704</v>
      </c>
      <c r="E69" s="126">
        <v>114.399</v>
      </c>
      <c r="F69" s="126" t="s">
        <v>139</v>
      </c>
    </row>
    <row r="70" spans="1:6" x14ac:dyDescent="0.2">
      <c r="A70" s="211" t="s">
        <v>731</v>
      </c>
      <c r="B70" s="126" t="s">
        <v>705</v>
      </c>
      <c r="C70" s="126" t="s">
        <v>155</v>
      </c>
      <c r="D70" s="126" t="s">
        <v>704</v>
      </c>
      <c r="E70" s="126">
        <v>107.96299999999999</v>
      </c>
      <c r="F70" s="126" t="s">
        <v>139</v>
      </c>
    </row>
    <row r="71" spans="1:6" x14ac:dyDescent="0.2">
      <c r="A71" s="211" t="s">
        <v>739</v>
      </c>
      <c r="B71" s="126" t="s">
        <v>705</v>
      </c>
      <c r="C71" s="126" t="s">
        <v>155</v>
      </c>
      <c r="D71" s="126" t="s">
        <v>704</v>
      </c>
      <c r="E71" s="126">
        <v>114.41</v>
      </c>
      <c r="F71" s="126" t="s">
        <v>139</v>
      </c>
    </row>
    <row r="72" spans="1:6" x14ac:dyDescent="0.2">
      <c r="A72" s="211" t="s">
        <v>750</v>
      </c>
      <c r="B72" s="126" t="s">
        <v>705</v>
      </c>
      <c r="C72" s="126" t="s">
        <v>155</v>
      </c>
      <c r="D72" s="126" t="s">
        <v>704</v>
      </c>
      <c r="E72" s="126">
        <v>118.315</v>
      </c>
      <c r="F72" s="126" t="s">
        <v>139</v>
      </c>
    </row>
    <row r="73" spans="1:6" x14ac:dyDescent="0.2">
      <c r="A73" s="211" t="s">
        <v>754</v>
      </c>
      <c r="B73" s="126" t="s">
        <v>705</v>
      </c>
      <c r="C73" s="126" t="s">
        <v>155</v>
      </c>
      <c r="D73" s="126" t="s">
        <v>704</v>
      </c>
      <c r="E73" s="126">
        <v>118.876</v>
      </c>
      <c r="F73" s="126" t="s">
        <v>139</v>
      </c>
    </row>
    <row r="74" spans="1:6" x14ac:dyDescent="0.2">
      <c r="A74" s="211" t="s">
        <v>88</v>
      </c>
      <c r="B74" s="126" t="s">
        <v>705</v>
      </c>
      <c r="C74" s="126" t="s">
        <v>727</v>
      </c>
      <c r="D74" s="126" t="s">
        <v>704</v>
      </c>
      <c r="E74" s="126">
        <v>83.471000000000004</v>
      </c>
      <c r="F74" s="126" t="s">
        <v>139</v>
      </c>
    </row>
    <row r="75" spans="1:6" x14ac:dyDescent="0.2">
      <c r="A75" s="211" t="s">
        <v>87</v>
      </c>
      <c r="B75" s="126" t="s">
        <v>705</v>
      </c>
      <c r="C75" s="126" t="s">
        <v>727</v>
      </c>
      <c r="D75" s="126" t="s">
        <v>704</v>
      </c>
      <c r="E75" s="126">
        <v>85.248999999999995</v>
      </c>
      <c r="F75" s="126" t="s">
        <v>139</v>
      </c>
    </row>
    <row r="76" spans="1:6" x14ac:dyDescent="0.2">
      <c r="A76" s="211" t="s">
        <v>86</v>
      </c>
      <c r="B76" s="126" t="s">
        <v>705</v>
      </c>
      <c r="C76" s="126" t="s">
        <v>727</v>
      </c>
      <c r="D76" s="126" t="s">
        <v>704</v>
      </c>
      <c r="E76" s="126">
        <v>86.15</v>
      </c>
      <c r="F76" s="126" t="s">
        <v>139</v>
      </c>
    </row>
    <row r="77" spans="1:6" x14ac:dyDescent="0.2">
      <c r="A77" s="211" t="s">
        <v>85</v>
      </c>
      <c r="B77" s="126" t="s">
        <v>705</v>
      </c>
      <c r="C77" s="126" t="s">
        <v>727</v>
      </c>
      <c r="D77" s="126" t="s">
        <v>704</v>
      </c>
      <c r="E77" s="126">
        <v>86.879000000000005</v>
      </c>
      <c r="F77" s="126" t="s">
        <v>139</v>
      </c>
    </row>
    <row r="78" spans="1:6" x14ac:dyDescent="0.2">
      <c r="A78" s="211" t="s">
        <v>84</v>
      </c>
      <c r="B78" s="126" t="s">
        <v>705</v>
      </c>
      <c r="C78" s="126" t="s">
        <v>727</v>
      </c>
      <c r="D78" s="126" t="s">
        <v>704</v>
      </c>
      <c r="E78" s="126">
        <v>89.07</v>
      </c>
      <c r="F78" s="126" t="s">
        <v>139</v>
      </c>
    </row>
    <row r="79" spans="1:6" x14ac:dyDescent="0.2">
      <c r="A79" s="211" t="s">
        <v>83</v>
      </c>
      <c r="B79" s="126" t="s">
        <v>705</v>
      </c>
      <c r="C79" s="126" t="s">
        <v>727</v>
      </c>
      <c r="D79" s="126" t="s">
        <v>704</v>
      </c>
      <c r="E79" s="126">
        <v>90.74</v>
      </c>
      <c r="F79" s="126" t="s">
        <v>139</v>
      </c>
    </row>
    <row r="80" spans="1:6" x14ac:dyDescent="0.2">
      <c r="A80" s="211" t="s">
        <v>82</v>
      </c>
      <c r="B80" s="126" t="s">
        <v>705</v>
      </c>
      <c r="C80" s="126" t="s">
        <v>727</v>
      </c>
      <c r="D80" s="126" t="s">
        <v>704</v>
      </c>
      <c r="E80" s="126">
        <v>93.882000000000005</v>
      </c>
      <c r="F80" s="126" t="s">
        <v>139</v>
      </c>
    </row>
    <row r="81" spans="1:6" x14ac:dyDescent="0.2">
      <c r="A81" s="211" t="s">
        <v>81</v>
      </c>
      <c r="B81" s="126" t="s">
        <v>705</v>
      </c>
      <c r="C81" s="126" t="s">
        <v>727</v>
      </c>
      <c r="D81" s="126" t="s">
        <v>704</v>
      </c>
      <c r="E81" s="126">
        <v>96.816000000000003</v>
      </c>
      <c r="F81" s="126" t="s">
        <v>139</v>
      </c>
    </row>
    <row r="82" spans="1:6" x14ac:dyDescent="0.2">
      <c r="A82" s="212">
        <v>2008</v>
      </c>
      <c r="B82" s="126" t="s">
        <v>705</v>
      </c>
      <c r="C82" s="126" t="s">
        <v>727</v>
      </c>
      <c r="D82" s="126" t="s">
        <v>704</v>
      </c>
      <c r="E82" s="126">
        <v>97.42</v>
      </c>
      <c r="F82" s="126" t="s">
        <v>139</v>
      </c>
    </row>
    <row r="83" spans="1:6" x14ac:dyDescent="0.2">
      <c r="A83" s="212">
        <v>2009</v>
      </c>
      <c r="B83" s="126" t="s">
        <v>705</v>
      </c>
      <c r="C83" s="126" t="s">
        <v>727</v>
      </c>
      <c r="D83" s="126" t="s">
        <v>704</v>
      </c>
      <c r="E83" s="126">
        <v>93.231999999999999</v>
      </c>
      <c r="F83" s="126" t="s">
        <v>139</v>
      </c>
    </row>
    <row r="84" spans="1:6" x14ac:dyDescent="0.2">
      <c r="A84" s="212">
        <v>2010</v>
      </c>
      <c r="B84" s="126" t="s">
        <v>705</v>
      </c>
      <c r="C84" s="126" t="s">
        <v>727</v>
      </c>
      <c r="D84" s="126" t="s">
        <v>704</v>
      </c>
      <c r="E84" s="126">
        <v>95.254999999999995</v>
      </c>
      <c r="F84" s="126" t="s">
        <v>139</v>
      </c>
    </row>
    <row r="85" spans="1:6" x14ac:dyDescent="0.2">
      <c r="A85" s="212">
        <v>2011</v>
      </c>
      <c r="B85" s="126" t="s">
        <v>705</v>
      </c>
      <c r="C85" s="126" t="s">
        <v>727</v>
      </c>
      <c r="D85" s="126" t="s">
        <v>704</v>
      </c>
      <c r="E85" s="126">
        <v>97.04</v>
      </c>
      <c r="F85" s="126" t="s">
        <v>139</v>
      </c>
    </row>
    <row r="86" spans="1:6" x14ac:dyDescent="0.2">
      <c r="A86" s="212">
        <v>2012</v>
      </c>
      <c r="B86" s="126" t="s">
        <v>705</v>
      </c>
      <c r="C86" s="126" t="s">
        <v>727</v>
      </c>
      <c r="D86" s="126" t="s">
        <v>704</v>
      </c>
      <c r="E86" s="126">
        <v>96.338999999999999</v>
      </c>
      <c r="F86" s="126" t="s">
        <v>139</v>
      </c>
    </row>
    <row r="87" spans="1:6" x14ac:dyDescent="0.2">
      <c r="A87" s="212">
        <v>2013</v>
      </c>
      <c r="B87" s="126" t="s">
        <v>705</v>
      </c>
      <c r="C87" s="126" t="s">
        <v>727</v>
      </c>
      <c r="D87" s="126" t="s">
        <v>704</v>
      </c>
      <c r="E87" s="126">
        <v>96.25</v>
      </c>
      <c r="F87" s="126" t="s">
        <v>139</v>
      </c>
    </row>
    <row r="88" spans="1:6" x14ac:dyDescent="0.2">
      <c r="A88" s="212">
        <v>2014</v>
      </c>
      <c r="B88" s="126" t="s">
        <v>705</v>
      </c>
      <c r="C88" s="126" t="s">
        <v>727</v>
      </c>
      <c r="D88" s="126" t="s">
        <v>704</v>
      </c>
      <c r="E88" s="126">
        <v>97.769000000000005</v>
      </c>
      <c r="F88" s="126" t="s">
        <v>139</v>
      </c>
    </row>
    <row r="89" spans="1:6" x14ac:dyDescent="0.2">
      <c r="A89" s="212">
        <v>2015</v>
      </c>
      <c r="B89" s="126" t="s">
        <v>705</v>
      </c>
      <c r="C89" s="126" t="s">
        <v>727</v>
      </c>
      <c r="D89" s="126" t="s">
        <v>704</v>
      </c>
      <c r="E89" s="126">
        <v>100</v>
      </c>
      <c r="F89" s="126" t="s">
        <v>139</v>
      </c>
    </row>
    <row r="90" spans="1:6" x14ac:dyDescent="0.2">
      <c r="A90" s="212">
        <v>2016</v>
      </c>
      <c r="B90" s="126" t="s">
        <v>705</v>
      </c>
      <c r="C90" s="126" t="s">
        <v>727</v>
      </c>
      <c r="D90" s="126" t="s">
        <v>704</v>
      </c>
      <c r="E90" s="126">
        <v>101.983</v>
      </c>
      <c r="F90" s="126" t="s">
        <v>139</v>
      </c>
    </row>
    <row r="91" spans="1:6" x14ac:dyDescent="0.2">
      <c r="A91" s="212">
        <v>2017</v>
      </c>
      <c r="B91" s="126" t="s">
        <v>705</v>
      </c>
      <c r="C91" s="126" t="s">
        <v>727</v>
      </c>
      <c r="D91" s="126" t="s">
        <v>704</v>
      </c>
      <c r="E91" s="126">
        <v>104.852</v>
      </c>
      <c r="F91" s="126" t="s">
        <v>139</v>
      </c>
    </row>
    <row r="92" spans="1:6" x14ac:dyDescent="0.2">
      <c r="A92" s="212">
        <v>2018</v>
      </c>
      <c r="B92" s="126" t="s">
        <v>705</v>
      </c>
      <c r="C92" s="126" t="s">
        <v>727</v>
      </c>
      <c r="D92" s="126" t="s">
        <v>704</v>
      </c>
      <c r="E92" s="126">
        <v>107.017</v>
      </c>
      <c r="F92" s="126" t="s">
        <v>139</v>
      </c>
    </row>
    <row r="93" spans="1:6" x14ac:dyDescent="0.2">
      <c r="A93" s="212">
        <v>2019</v>
      </c>
      <c r="B93" s="126" t="s">
        <v>705</v>
      </c>
      <c r="C93" s="126" t="s">
        <v>727</v>
      </c>
      <c r="D93" s="126" t="s">
        <v>704</v>
      </c>
      <c r="E93" s="126">
        <v>108.971</v>
      </c>
      <c r="F93" s="126" t="s">
        <v>139</v>
      </c>
    </row>
    <row r="94" spans="1:6" x14ac:dyDescent="0.2">
      <c r="A94" s="212">
        <v>2020</v>
      </c>
      <c r="B94" s="126" t="s">
        <v>705</v>
      </c>
      <c r="C94" s="126" t="s">
        <v>727</v>
      </c>
      <c r="D94" s="126" t="s">
        <v>704</v>
      </c>
      <c r="E94" s="126">
        <v>102.84</v>
      </c>
      <c r="F94" s="126" t="s">
        <v>139</v>
      </c>
    </row>
    <row r="95" spans="1:6" x14ac:dyDescent="0.2">
      <c r="A95" s="212">
        <v>2021</v>
      </c>
      <c r="B95" s="126" t="s">
        <v>705</v>
      </c>
      <c r="C95" s="126" t="s">
        <v>727</v>
      </c>
      <c r="D95" s="126" t="s">
        <v>704</v>
      </c>
      <c r="E95" s="126">
        <v>108.98099999999999</v>
      </c>
      <c r="F95" s="126" t="s">
        <v>139</v>
      </c>
    </row>
    <row r="96" spans="1:6" x14ac:dyDescent="0.2">
      <c r="A96" s="212">
        <v>2022</v>
      </c>
      <c r="B96" s="126" t="s">
        <v>705</v>
      </c>
      <c r="C96" s="126" t="s">
        <v>727</v>
      </c>
      <c r="D96" s="126" t="s">
        <v>704</v>
      </c>
      <c r="E96" s="126">
        <v>112.70099999999999</v>
      </c>
      <c r="F96" s="126" t="s">
        <v>139</v>
      </c>
    </row>
    <row r="97" spans="1:6" x14ac:dyDescent="0.2">
      <c r="A97" s="212">
        <v>2023</v>
      </c>
      <c r="B97" s="126" t="s">
        <v>705</v>
      </c>
      <c r="C97" s="126" t="s">
        <v>727</v>
      </c>
      <c r="D97" s="126" t="s">
        <v>704</v>
      </c>
      <c r="E97" s="126">
        <v>113.235</v>
      </c>
      <c r="F97" s="126" t="s">
        <v>139</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E97"/>
  <sheetViews>
    <sheetView topLeftCell="A58" workbookViewId="0">
      <selection activeCell="G110" sqref="G110"/>
    </sheetView>
  </sheetViews>
  <sheetFormatPr defaultRowHeight="12.75" x14ac:dyDescent="0.2"/>
  <cols>
    <col min="1" max="1" width="5.140625" style="211" bestFit="1" customWidth="1"/>
    <col min="2" max="2" width="10.42578125" style="126" bestFit="1" customWidth="1"/>
    <col min="3" max="3" width="14.85546875" style="126" bestFit="1" customWidth="1"/>
    <col min="4" max="4" width="11" style="126" bestFit="1" customWidth="1"/>
    <col min="5" max="5" width="16.42578125" style="126" bestFit="1" customWidth="1"/>
    <col min="6" max="16384" width="9.140625" style="126"/>
  </cols>
  <sheetData>
    <row r="1" spans="1:5" x14ac:dyDescent="0.2">
      <c r="A1" s="211" t="s">
        <v>743</v>
      </c>
      <c r="B1" s="126" t="s">
        <v>744</v>
      </c>
      <c r="C1" s="126" t="s">
        <v>747</v>
      </c>
      <c r="D1" s="126" t="s">
        <v>748</v>
      </c>
      <c r="E1" s="126" t="s">
        <v>749</v>
      </c>
    </row>
    <row r="2" spans="1:5" x14ac:dyDescent="0.2">
      <c r="A2" s="211" t="s">
        <v>88</v>
      </c>
      <c r="B2" s="126" t="s">
        <v>705</v>
      </c>
      <c r="C2" s="126" t="s">
        <v>147</v>
      </c>
      <c r="D2" s="126">
        <v>1.1924999999999999</v>
      </c>
      <c r="E2" s="126" t="s">
        <v>707</v>
      </c>
    </row>
    <row r="3" spans="1:5" x14ac:dyDescent="0.2">
      <c r="A3" s="211" t="s">
        <v>87</v>
      </c>
      <c r="B3" s="126" t="s">
        <v>705</v>
      </c>
      <c r="C3" s="126" t="s">
        <v>147</v>
      </c>
      <c r="D3" s="126">
        <v>1.2442</v>
      </c>
      <c r="E3" s="126" t="s">
        <v>707</v>
      </c>
    </row>
    <row r="4" spans="1:5" x14ac:dyDescent="0.2">
      <c r="A4" s="211" t="s">
        <v>86</v>
      </c>
      <c r="B4" s="126" t="s">
        <v>705</v>
      </c>
      <c r="C4" s="126" t="s">
        <v>147</v>
      </c>
      <c r="D4" s="126">
        <v>1.2749999999999999</v>
      </c>
      <c r="E4" s="126" t="s">
        <v>707</v>
      </c>
    </row>
    <row r="5" spans="1:5" x14ac:dyDescent="0.2">
      <c r="A5" s="211" t="s">
        <v>85</v>
      </c>
      <c r="B5" s="126" t="s">
        <v>705</v>
      </c>
      <c r="C5" s="126" t="s">
        <v>147</v>
      </c>
      <c r="D5" s="126">
        <v>1.2969999999999999</v>
      </c>
      <c r="E5" s="126" t="s">
        <v>707</v>
      </c>
    </row>
    <row r="6" spans="1:5" x14ac:dyDescent="0.2">
      <c r="A6" s="211" t="s">
        <v>84</v>
      </c>
      <c r="B6" s="126" t="s">
        <v>705</v>
      </c>
      <c r="C6" s="126" t="s">
        <v>147</v>
      </c>
      <c r="D6" s="126">
        <v>1.2986</v>
      </c>
      <c r="E6" s="126" t="s">
        <v>707</v>
      </c>
    </row>
    <row r="7" spans="1:5" x14ac:dyDescent="0.2">
      <c r="A7" s="211" t="s">
        <v>83</v>
      </c>
      <c r="B7" s="126" t="s">
        <v>705</v>
      </c>
      <c r="C7" s="126" t="s">
        <v>147</v>
      </c>
      <c r="D7" s="126">
        <v>1.34</v>
      </c>
      <c r="E7" s="126" t="s">
        <v>707</v>
      </c>
    </row>
    <row r="8" spans="1:5" x14ac:dyDescent="0.2">
      <c r="A8" s="211" t="s">
        <v>82</v>
      </c>
      <c r="B8" s="126" t="s">
        <v>705</v>
      </c>
      <c r="C8" s="126" t="s">
        <v>147</v>
      </c>
      <c r="D8" s="126">
        <v>1.3846000000000001</v>
      </c>
      <c r="E8" s="126" t="s">
        <v>707</v>
      </c>
    </row>
    <row r="9" spans="1:5" x14ac:dyDescent="0.2">
      <c r="A9" s="211" t="s">
        <v>81</v>
      </c>
      <c r="B9" s="126" t="s">
        <v>705</v>
      </c>
      <c r="C9" s="126" t="s">
        <v>147</v>
      </c>
      <c r="D9" s="126">
        <v>1.4179999999999999</v>
      </c>
      <c r="E9" s="126" t="s">
        <v>707</v>
      </c>
    </row>
    <row r="10" spans="1:5" x14ac:dyDescent="0.2">
      <c r="A10" s="211" t="s">
        <v>80</v>
      </c>
      <c r="B10" s="126" t="s">
        <v>705</v>
      </c>
      <c r="C10" s="126" t="s">
        <v>147</v>
      </c>
      <c r="D10" s="126">
        <v>1.4910000000000001</v>
      </c>
      <c r="E10" s="126" t="s">
        <v>139</v>
      </c>
    </row>
    <row r="11" spans="1:5" x14ac:dyDescent="0.2">
      <c r="A11" s="211" t="s">
        <v>79</v>
      </c>
      <c r="B11" s="126" t="s">
        <v>705</v>
      </c>
      <c r="C11" s="126" t="s">
        <v>147</v>
      </c>
      <c r="D11" s="126">
        <v>1.6202000000000001</v>
      </c>
      <c r="E11" s="126" t="s">
        <v>707</v>
      </c>
    </row>
    <row r="12" spans="1:5" x14ac:dyDescent="0.2">
      <c r="A12" s="211" t="s">
        <v>78</v>
      </c>
      <c r="B12" s="126" t="s">
        <v>705</v>
      </c>
      <c r="C12" s="126" t="s">
        <v>147</v>
      </c>
      <c r="D12" s="126">
        <v>1.7162999999999999</v>
      </c>
      <c r="E12" s="126" t="s">
        <v>707</v>
      </c>
    </row>
    <row r="13" spans="1:5" x14ac:dyDescent="0.2">
      <c r="A13" s="211" t="s">
        <v>77</v>
      </c>
      <c r="B13" s="126" t="s">
        <v>705</v>
      </c>
      <c r="C13" s="126" t="s">
        <v>147</v>
      </c>
      <c r="D13" s="126">
        <v>1.6853</v>
      </c>
      <c r="E13" s="126" t="s">
        <v>707</v>
      </c>
    </row>
    <row r="14" spans="1:5" x14ac:dyDescent="0.2">
      <c r="A14" s="211" t="s">
        <v>76</v>
      </c>
      <c r="B14" s="126" t="s">
        <v>705</v>
      </c>
      <c r="C14" s="126" t="s">
        <v>147</v>
      </c>
      <c r="D14" s="126">
        <v>1.8379000000000001</v>
      </c>
      <c r="E14" s="126" t="s">
        <v>707</v>
      </c>
    </row>
    <row r="15" spans="1:5" x14ac:dyDescent="0.2">
      <c r="A15" s="211" t="s">
        <v>75</v>
      </c>
      <c r="B15" s="126" t="s">
        <v>705</v>
      </c>
      <c r="C15" s="126" t="s">
        <v>147</v>
      </c>
      <c r="D15" s="126">
        <v>1.9026000000000001</v>
      </c>
      <c r="E15" s="126" t="s">
        <v>707</v>
      </c>
    </row>
    <row r="16" spans="1:5" x14ac:dyDescent="0.2">
      <c r="A16" s="211" t="s">
        <v>74</v>
      </c>
      <c r="B16" s="126" t="s">
        <v>705</v>
      </c>
      <c r="C16" s="126" t="s">
        <v>147</v>
      </c>
      <c r="D16" s="126">
        <v>1.9260999999999999</v>
      </c>
      <c r="E16" s="126" t="s">
        <v>707</v>
      </c>
    </row>
    <row r="17" spans="1:5" x14ac:dyDescent="0.2">
      <c r="A17" s="211" t="s">
        <v>73</v>
      </c>
      <c r="B17" s="126" t="s">
        <v>705</v>
      </c>
      <c r="C17" s="126" t="s">
        <v>147</v>
      </c>
      <c r="D17" s="126">
        <v>1.9897</v>
      </c>
      <c r="E17" s="126" t="s">
        <v>707</v>
      </c>
    </row>
    <row r="18" spans="1:5" x14ac:dyDescent="0.2">
      <c r="A18" s="211" t="s">
        <v>72</v>
      </c>
      <c r="B18" s="126" t="s">
        <v>705</v>
      </c>
      <c r="C18" s="126" t="s">
        <v>147</v>
      </c>
      <c r="D18" s="126">
        <v>2.0497999999999998</v>
      </c>
      <c r="E18" s="126" t="s">
        <v>707</v>
      </c>
    </row>
    <row r="19" spans="1:5" x14ac:dyDescent="0.2">
      <c r="A19" s="211" t="s">
        <v>71</v>
      </c>
      <c r="B19" s="126" t="s">
        <v>705</v>
      </c>
      <c r="C19" s="126" t="s">
        <v>147</v>
      </c>
      <c r="D19" s="126">
        <v>2.0819000000000001</v>
      </c>
      <c r="E19" s="126" t="s">
        <v>707</v>
      </c>
    </row>
    <row r="20" spans="1:5" x14ac:dyDescent="0.2">
      <c r="A20" s="211" t="s">
        <v>70</v>
      </c>
      <c r="B20" s="126" t="s">
        <v>705</v>
      </c>
      <c r="C20" s="126" t="s">
        <v>147</v>
      </c>
      <c r="D20" s="126">
        <v>2.1126</v>
      </c>
      <c r="E20" s="126" t="s">
        <v>707</v>
      </c>
    </row>
    <row r="21" spans="1:5" x14ac:dyDescent="0.2">
      <c r="A21" s="211" t="s">
        <v>702</v>
      </c>
      <c r="B21" s="126" t="s">
        <v>705</v>
      </c>
      <c r="C21" s="126" t="s">
        <v>147</v>
      </c>
      <c r="D21" s="126">
        <v>2.1778</v>
      </c>
      <c r="E21" s="126" t="s">
        <v>707</v>
      </c>
    </row>
    <row r="22" spans="1:5" x14ac:dyDescent="0.2">
      <c r="A22" s="211" t="s">
        <v>731</v>
      </c>
      <c r="B22" s="126" t="s">
        <v>705</v>
      </c>
      <c r="C22" s="126" t="s">
        <v>147</v>
      </c>
      <c r="D22" s="126">
        <v>2.1852999999999998</v>
      </c>
      <c r="E22" s="126" t="s">
        <v>139</v>
      </c>
    </row>
    <row r="23" spans="1:5" x14ac:dyDescent="0.2">
      <c r="A23" s="211" t="s">
        <v>739</v>
      </c>
      <c r="B23" s="126" t="s">
        <v>705</v>
      </c>
      <c r="C23" s="126" t="s">
        <v>147</v>
      </c>
      <c r="D23" s="126">
        <v>2.2772999999999999</v>
      </c>
      <c r="E23" s="126" t="s">
        <v>139</v>
      </c>
    </row>
    <row r="24" spans="1:5" x14ac:dyDescent="0.2">
      <c r="A24" s="211" t="s">
        <v>750</v>
      </c>
      <c r="B24" s="126" t="s">
        <v>705</v>
      </c>
      <c r="C24" s="126" t="s">
        <v>147</v>
      </c>
      <c r="D24" s="126">
        <v>2.4996999999999998</v>
      </c>
      <c r="E24" s="126" t="s">
        <v>139</v>
      </c>
    </row>
    <row r="25" spans="1:5" x14ac:dyDescent="0.2">
      <c r="A25" s="211" t="s">
        <v>754</v>
      </c>
      <c r="B25" s="126" t="s">
        <v>705</v>
      </c>
      <c r="C25" s="126" t="s">
        <v>147</v>
      </c>
      <c r="D25" s="126">
        <v>2.7271999999999998</v>
      </c>
      <c r="E25" s="126" t="s">
        <v>707</v>
      </c>
    </row>
    <row r="26" spans="1:5" x14ac:dyDescent="0.2">
      <c r="A26" s="211" t="s">
        <v>88</v>
      </c>
      <c r="B26" s="126" t="s">
        <v>705</v>
      </c>
      <c r="C26" s="126" t="s">
        <v>729</v>
      </c>
      <c r="D26" s="126">
        <v>1.5448</v>
      </c>
      <c r="E26" s="126" t="s">
        <v>707</v>
      </c>
    </row>
    <row r="27" spans="1:5" x14ac:dyDescent="0.2">
      <c r="A27" s="211" t="s">
        <v>87</v>
      </c>
      <c r="B27" s="126" t="s">
        <v>705</v>
      </c>
      <c r="C27" s="126" t="s">
        <v>729</v>
      </c>
      <c r="D27" s="126">
        <v>1.5717000000000001</v>
      </c>
      <c r="E27" s="126" t="s">
        <v>707</v>
      </c>
    </row>
    <row r="28" spans="1:5" x14ac:dyDescent="0.2">
      <c r="A28" s="211" t="s">
        <v>86</v>
      </c>
      <c r="B28" s="126" t="s">
        <v>705</v>
      </c>
      <c r="C28" s="126" t="s">
        <v>729</v>
      </c>
      <c r="D28" s="126">
        <v>1.571</v>
      </c>
      <c r="E28" s="126" t="s">
        <v>707</v>
      </c>
    </row>
    <row r="29" spans="1:5" x14ac:dyDescent="0.2">
      <c r="A29" s="211" t="s">
        <v>85</v>
      </c>
      <c r="B29" s="126" t="s">
        <v>705</v>
      </c>
      <c r="C29" s="126" t="s">
        <v>729</v>
      </c>
      <c r="D29" s="126">
        <v>1.5697000000000001</v>
      </c>
      <c r="E29" s="126" t="s">
        <v>707</v>
      </c>
    </row>
    <row r="30" spans="1:5" x14ac:dyDescent="0.2">
      <c r="A30" s="211" t="s">
        <v>84</v>
      </c>
      <c r="B30" s="126" t="s">
        <v>705</v>
      </c>
      <c r="C30" s="126" t="s">
        <v>729</v>
      </c>
      <c r="D30" s="126">
        <v>1.5408999999999999</v>
      </c>
      <c r="E30" s="126" t="s">
        <v>707</v>
      </c>
    </row>
    <row r="31" spans="1:5" x14ac:dyDescent="0.2">
      <c r="A31" s="211" t="s">
        <v>83</v>
      </c>
      <c r="B31" s="126" t="s">
        <v>705</v>
      </c>
      <c r="C31" s="126" t="s">
        <v>729</v>
      </c>
      <c r="D31" s="126">
        <v>1.5532999999999999</v>
      </c>
      <c r="E31" s="126" t="s">
        <v>707</v>
      </c>
    </row>
    <row r="32" spans="1:5" x14ac:dyDescent="0.2">
      <c r="A32" s="211" t="s">
        <v>82</v>
      </c>
      <c r="B32" s="126" t="s">
        <v>705</v>
      </c>
      <c r="C32" s="126" t="s">
        <v>729</v>
      </c>
      <c r="D32" s="126">
        <v>1.5699000000000001</v>
      </c>
      <c r="E32" s="126" t="s">
        <v>707</v>
      </c>
    </row>
    <row r="33" spans="1:5" x14ac:dyDescent="0.2">
      <c r="A33" s="211" t="s">
        <v>81</v>
      </c>
      <c r="B33" s="126" t="s">
        <v>705</v>
      </c>
      <c r="C33" s="126" t="s">
        <v>729</v>
      </c>
      <c r="D33" s="126">
        <v>1.5613999999999999</v>
      </c>
      <c r="E33" s="126" t="s">
        <v>707</v>
      </c>
    </row>
    <row r="34" spans="1:5" x14ac:dyDescent="0.2">
      <c r="A34" s="211" t="s">
        <v>80</v>
      </c>
      <c r="B34" s="126" t="s">
        <v>705</v>
      </c>
      <c r="C34" s="126" t="s">
        <v>729</v>
      </c>
      <c r="D34" s="126">
        <v>1.6005</v>
      </c>
      <c r="E34" s="126" t="s">
        <v>139</v>
      </c>
    </row>
    <row r="35" spans="1:5" x14ac:dyDescent="0.2">
      <c r="A35" s="211" t="s">
        <v>79</v>
      </c>
      <c r="B35" s="126" t="s">
        <v>705</v>
      </c>
      <c r="C35" s="126" t="s">
        <v>729</v>
      </c>
      <c r="D35" s="126">
        <v>1.7426999999999999</v>
      </c>
      <c r="E35" s="126" t="s">
        <v>707</v>
      </c>
    </row>
    <row r="36" spans="1:5" x14ac:dyDescent="0.2">
      <c r="A36" s="211" t="s">
        <v>78</v>
      </c>
      <c r="B36" s="126" t="s">
        <v>705</v>
      </c>
      <c r="C36" s="126" t="s">
        <v>729</v>
      </c>
      <c r="D36" s="126">
        <v>1.8187</v>
      </c>
      <c r="E36" s="126" t="s">
        <v>707</v>
      </c>
    </row>
    <row r="37" spans="1:5" x14ac:dyDescent="0.2">
      <c r="A37" s="211" t="s">
        <v>77</v>
      </c>
      <c r="B37" s="126" t="s">
        <v>705</v>
      </c>
      <c r="C37" s="126" t="s">
        <v>729</v>
      </c>
      <c r="D37" s="126">
        <v>1.7634000000000001</v>
      </c>
      <c r="E37" s="126" t="s">
        <v>707</v>
      </c>
    </row>
    <row r="38" spans="1:5" x14ac:dyDescent="0.2">
      <c r="A38" s="211" t="s">
        <v>76</v>
      </c>
      <c r="B38" s="126" t="s">
        <v>705</v>
      </c>
      <c r="C38" s="126" t="s">
        <v>729</v>
      </c>
      <c r="D38" s="126">
        <v>1.8977999999999999</v>
      </c>
      <c r="E38" s="126" t="s">
        <v>707</v>
      </c>
    </row>
    <row r="39" spans="1:5" x14ac:dyDescent="0.2">
      <c r="A39" s="211" t="s">
        <v>75</v>
      </c>
      <c r="B39" s="126" t="s">
        <v>705</v>
      </c>
      <c r="C39" s="126" t="s">
        <v>729</v>
      </c>
      <c r="D39" s="126">
        <v>1.9423999999999999</v>
      </c>
      <c r="E39" s="126" t="s">
        <v>707</v>
      </c>
    </row>
    <row r="40" spans="1:5" x14ac:dyDescent="0.2">
      <c r="A40" s="211" t="s">
        <v>74</v>
      </c>
      <c r="B40" s="126" t="s">
        <v>705</v>
      </c>
      <c r="C40" s="126" t="s">
        <v>729</v>
      </c>
      <c r="D40" s="126">
        <v>1.9523999999999999</v>
      </c>
      <c r="E40" s="126" t="s">
        <v>707</v>
      </c>
    </row>
    <row r="41" spans="1:5" x14ac:dyDescent="0.2">
      <c r="A41" s="211" t="s">
        <v>73</v>
      </c>
      <c r="B41" s="126" t="s">
        <v>705</v>
      </c>
      <c r="C41" s="126" t="s">
        <v>729</v>
      </c>
      <c r="D41" s="126">
        <v>1.9897</v>
      </c>
      <c r="E41" s="126" t="s">
        <v>707</v>
      </c>
    </row>
    <row r="42" spans="1:5" x14ac:dyDescent="0.2">
      <c r="A42" s="211" t="s">
        <v>72</v>
      </c>
      <c r="B42" s="126" t="s">
        <v>705</v>
      </c>
      <c r="C42" s="126" t="s">
        <v>729</v>
      </c>
      <c r="D42" s="126">
        <v>2.0347</v>
      </c>
      <c r="E42" s="126" t="s">
        <v>707</v>
      </c>
    </row>
    <row r="43" spans="1:5" x14ac:dyDescent="0.2">
      <c r="A43" s="211" t="s">
        <v>71</v>
      </c>
      <c r="B43" s="126" t="s">
        <v>705</v>
      </c>
      <c r="C43" s="126" t="s">
        <v>729</v>
      </c>
      <c r="D43" s="126">
        <v>2.0394999999999999</v>
      </c>
      <c r="E43" s="126" t="s">
        <v>707</v>
      </c>
    </row>
    <row r="44" spans="1:5" x14ac:dyDescent="0.2">
      <c r="A44" s="211" t="s">
        <v>70</v>
      </c>
      <c r="B44" s="126" t="s">
        <v>705</v>
      </c>
      <c r="C44" s="126" t="s">
        <v>729</v>
      </c>
      <c r="D44" s="126">
        <v>2.0405000000000002</v>
      </c>
      <c r="E44" s="126" t="s">
        <v>707</v>
      </c>
    </row>
    <row r="45" spans="1:5" x14ac:dyDescent="0.2">
      <c r="A45" s="211" t="s">
        <v>702</v>
      </c>
      <c r="B45" s="126" t="s">
        <v>705</v>
      </c>
      <c r="C45" s="126" t="s">
        <v>729</v>
      </c>
      <c r="D45" s="126">
        <v>2.0674999999999999</v>
      </c>
      <c r="E45" s="126" t="s">
        <v>707</v>
      </c>
    </row>
    <row r="46" spans="1:5" x14ac:dyDescent="0.2">
      <c r="A46" s="211" t="s">
        <v>731</v>
      </c>
      <c r="B46" s="126" t="s">
        <v>705</v>
      </c>
      <c r="C46" s="126" t="s">
        <v>729</v>
      </c>
      <c r="D46" s="126">
        <v>2.0377000000000001</v>
      </c>
      <c r="E46" s="126" t="s">
        <v>139</v>
      </c>
    </row>
    <row r="47" spans="1:5" x14ac:dyDescent="0.2">
      <c r="A47" s="211" t="s">
        <v>739</v>
      </c>
      <c r="B47" s="126" t="s">
        <v>705</v>
      </c>
      <c r="C47" s="126" t="s">
        <v>729</v>
      </c>
      <c r="D47" s="126">
        <v>2.0707</v>
      </c>
      <c r="E47" s="126" t="s">
        <v>139</v>
      </c>
    </row>
    <row r="48" spans="1:5" x14ac:dyDescent="0.2">
      <c r="A48" s="211" t="s">
        <v>750</v>
      </c>
      <c r="B48" s="126" t="s">
        <v>705</v>
      </c>
      <c r="C48" s="126" t="s">
        <v>729</v>
      </c>
      <c r="D48" s="126">
        <v>2.1623999999999999</v>
      </c>
      <c r="E48" s="126" t="s">
        <v>139</v>
      </c>
    </row>
    <row r="49" spans="1:5" x14ac:dyDescent="0.2">
      <c r="A49" s="211" t="s">
        <v>754</v>
      </c>
      <c r="B49" s="126" t="s">
        <v>705</v>
      </c>
      <c r="C49" s="126" t="s">
        <v>729</v>
      </c>
      <c r="D49" s="126">
        <v>2.2231999999999998</v>
      </c>
      <c r="E49" s="126" t="s">
        <v>707</v>
      </c>
    </row>
    <row r="50" spans="1:5" x14ac:dyDescent="0.2">
      <c r="A50" s="211" t="s">
        <v>88</v>
      </c>
      <c r="B50" s="126" t="s">
        <v>705</v>
      </c>
      <c r="C50" s="126" t="s">
        <v>142</v>
      </c>
      <c r="D50" s="126">
        <v>100</v>
      </c>
      <c r="E50" s="126" t="s">
        <v>139</v>
      </c>
    </row>
    <row r="51" spans="1:5" x14ac:dyDescent="0.2">
      <c r="A51" s="211" t="s">
        <v>87</v>
      </c>
      <c r="B51" s="126" t="s">
        <v>705</v>
      </c>
      <c r="C51" s="126" t="s">
        <v>142</v>
      </c>
      <c r="D51" s="126">
        <v>101.742</v>
      </c>
      <c r="E51" s="126" t="s">
        <v>707</v>
      </c>
    </row>
    <row r="52" spans="1:5" x14ac:dyDescent="0.2">
      <c r="A52" s="211" t="s">
        <v>86</v>
      </c>
      <c r="B52" s="126" t="s">
        <v>705</v>
      </c>
      <c r="C52" s="126" t="s">
        <v>142</v>
      </c>
      <c r="D52" s="126">
        <v>101.693</v>
      </c>
      <c r="E52" s="126" t="s">
        <v>707</v>
      </c>
    </row>
    <row r="53" spans="1:5" x14ac:dyDescent="0.2">
      <c r="A53" s="211" t="s">
        <v>85</v>
      </c>
      <c r="B53" s="126" t="s">
        <v>705</v>
      </c>
      <c r="C53" s="126" t="s">
        <v>142</v>
      </c>
      <c r="D53" s="126">
        <v>101.61199999999999</v>
      </c>
      <c r="E53" s="126" t="s">
        <v>707</v>
      </c>
    </row>
    <row r="54" spans="1:5" x14ac:dyDescent="0.2">
      <c r="A54" s="211" t="s">
        <v>84</v>
      </c>
      <c r="B54" s="126" t="s">
        <v>705</v>
      </c>
      <c r="C54" s="126" t="s">
        <v>142</v>
      </c>
      <c r="D54" s="126">
        <v>99.747</v>
      </c>
      <c r="E54" s="126" t="s">
        <v>707</v>
      </c>
    </row>
    <row r="55" spans="1:5" x14ac:dyDescent="0.2">
      <c r="A55" s="211" t="s">
        <v>83</v>
      </c>
      <c r="B55" s="126" t="s">
        <v>705</v>
      </c>
      <c r="C55" s="126" t="s">
        <v>142</v>
      </c>
      <c r="D55" s="126">
        <v>100.551</v>
      </c>
      <c r="E55" s="126" t="s">
        <v>707</v>
      </c>
    </row>
    <row r="56" spans="1:5" x14ac:dyDescent="0.2">
      <c r="A56" s="211" t="s">
        <v>82</v>
      </c>
      <c r="B56" s="126" t="s">
        <v>705</v>
      </c>
      <c r="C56" s="126" t="s">
        <v>142</v>
      </c>
      <c r="D56" s="126">
        <v>101.624</v>
      </c>
      <c r="E56" s="126" t="s">
        <v>707</v>
      </c>
    </row>
    <row r="57" spans="1:5" x14ac:dyDescent="0.2">
      <c r="A57" s="211" t="s">
        <v>81</v>
      </c>
      <c r="B57" s="126" t="s">
        <v>705</v>
      </c>
      <c r="C57" s="126" t="s">
        <v>142</v>
      </c>
      <c r="D57" s="126">
        <v>101.071</v>
      </c>
      <c r="E57" s="126" t="s">
        <v>707</v>
      </c>
    </row>
    <row r="58" spans="1:5" x14ac:dyDescent="0.2">
      <c r="A58" s="211" t="s">
        <v>80</v>
      </c>
      <c r="B58" s="126" t="s">
        <v>705</v>
      </c>
      <c r="C58" s="126" t="s">
        <v>142</v>
      </c>
      <c r="D58" s="126">
        <v>103.605</v>
      </c>
      <c r="E58" s="126" t="s">
        <v>707</v>
      </c>
    </row>
    <row r="59" spans="1:5" x14ac:dyDescent="0.2">
      <c r="A59" s="211" t="s">
        <v>79</v>
      </c>
      <c r="B59" s="126" t="s">
        <v>705</v>
      </c>
      <c r="C59" s="126" t="s">
        <v>142</v>
      </c>
      <c r="D59" s="126">
        <v>112.81</v>
      </c>
      <c r="E59" s="126" t="s">
        <v>707</v>
      </c>
    </row>
    <row r="60" spans="1:5" x14ac:dyDescent="0.2">
      <c r="A60" s="211" t="s">
        <v>78</v>
      </c>
      <c r="B60" s="126" t="s">
        <v>705</v>
      </c>
      <c r="C60" s="126" t="s">
        <v>142</v>
      </c>
      <c r="D60" s="126">
        <v>117.73</v>
      </c>
      <c r="E60" s="126" t="s">
        <v>707</v>
      </c>
    </row>
    <row r="61" spans="1:5" x14ac:dyDescent="0.2">
      <c r="A61" s="211" t="s">
        <v>77</v>
      </c>
      <c r="B61" s="126" t="s">
        <v>705</v>
      </c>
      <c r="C61" s="126" t="s">
        <v>142</v>
      </c>
      <c r="D61" s="126">
        <v>114.152</v>
      </c>
      <c r="E61" s="126" t="s">
        <v>707</v>
      </c>
    </row>
    <row r="62" spans="1:5" x14ac:dyDescent="0.2">
      <c r="A62" s="211" t="s">
        <v>76</v>
      </c>
      <c r="B62" s="126" t="s">
        <v>705</v>
      </c>
      <c r="C62" s="126" t="s">
        <v>142</v>
      </c>
      <c r="D62" s="126">
        <v>122.851</v>
      </c>
      <c r="E62" s="126" t="s">
        <v>707</v>
      </c>
    </row>
    <row r="63" spans="1:5" x14ac:dyDescent="0.2">
      <c r="A63" s="211" t="s">
        <v>75</v>
      </c>
      <c r="B63" s="126" t="s">
        <v>705</v>
      </c>
      <c r="C63" s="126" t="s">
        <v>142</v>
      </c>
      <c r="D63" s="126">
        <v>125.73699999999999</v>
      </c>
      <c r="E63" s="126" t="s">
        <v>707</v>
      </c>
    </row>
    <row r="64" spans="1:5" x14ac:dyDescent="0.2">
      <c r="A64" s="211" t="s">
        <v>74</v>
      </c>
      <c r="B64" s="126" t="s">
        <v>705</v>
      </c>
      <c r="C64" s="126" t="s">
        <v>142</v>
      </c>
      <c r="D64" s="126">
        <v>126.384</v>
      </c>
      <c r="E64" s="126" t="s">
        <v>707</v>
      </c>
    </row>
    <row r="65" spans="1:5" x14ac:dyDescent="0.2">
      <c r="A65" s="211" t="s">
        <v>73</v>
      </c>
      <c r="B65" s="126" t="s">
        <v>705</v>
      </c>
      <c r="C65" s="126" t="s">
        <v>142</v>
      </c>
      <c r="D65" s="126">
        <v>128.80199999999999</v>
      </c>
      <c r="E65" s="126" t="s">
        <v>707</v>
      </c>
    </row>
    <row r="66" spans="1:5" x14ac:dyDescent="0.2">
      <c r="A66" s="211" t="s">
        <v>72</v>
      </c>
      <c r="B66" s="126" t="s">
        <v>705</v>
      </c>
      <c r="C66" s="126" t="s">
        <v>142</v>
      </c>
      <c r="D66" s="126">
        <v>131.71199999999999</v>
      </c>
      <c r="E66" s="126" t="s">
        <v>707</v>
      </c>
    </row>
    <row r="67" spans="1:5" x14ac:dyDescent="0.2">
      <c r="A67" s="211" t="s">
        <v>71</v>
      </c>
      <c r="B67" s="126" t="s">
        <v>705</v>
      </c>
      <c r="C67" s="126" t="s">
        <v>142</v>
      </c>
      <c r="D67" s="126">
        <v>132.02600000000001</v>
      </c>
      <c r="E67" s="126" t="s">
        <v>707</v>
      </c>
    </row>
    <row r="68" spans="1:5" x14ac:dyDescent="0.2">
      <c r="A68" s="211" t="s">
        <v>70</v>
      </c>
      <c r="B68" s="126" t="s">
        <v>705</v>
      </c>
      <c r="C68" s="126" t="s">
        <v>142</v>
      </c>
      <c r="D68" s="126">
        <v>132.09100000000001</v>
      </c>
      <c r="E68" s="126" t="s">
        <v>707</v>
      </c>
    </row>
    <row r="69" spans="1:5" x14ac:dyDescent="0.2">
      <c r="A69" s="211" t="s">
        <v>702</v>
      </c>
      <c r="B69" s="126" t="s">
        <v>705</v>
      </c>
      <c r="C69" s="126" t="s">
        <v>142</v>
      </c>
      <c r="D69" s="126">
        <v>133.83799999999999</v>
      </c>
      <c r="E69" s="126" t="s">
        <v>707</v>
      </c>
    </row>
    <row r="70" spans="1:5" x14ac:dyDescent="0.2">
      <c r="A70" s="211" t="s">
        <v>731</v>
      </c>
      <c r="B70" s="126" t="s">
        <v>705</v>
      </c>
      <c r="C70" s="126" t="s">
        <v>142</v>
      </c>
      <c r="D70" s="126">
        <v>131.90600000000001</v>
      </c>
      <c r="E70" s="126" t="s">
        <v>707</v>
      </c>
    </row>
    <row r="71" spans="1:5" x14ac:dyDescent="0.2">
      <c r="A71" s="211" t="s">
        <v>739</v>
      </c>
      <c r="B71" s="126" t="s">
        <v>705</v>
      </c>
      <c r="C71" s="126" t="s">
        <v>142</v>
      </c>
      <c r="D71" s="126">
        <v>134.04</v>
      </c>
      <c r="E71" s="126" t="s">
        <v>707</v>
      </c>
    </row>
    <row r="72" spans="1:5" x14ac:dyDescent="0.2">
      <c r="A72" s="211" t="s">
        <v>750</v>
      </c>
      <c r="B72" s="126" t="s">
        <v>705</v>
      </c>
      <c r="C72" s="126" t="s">
        <v>142</v>
      </c>
      <c r="D72" s="126">
        <v>139.97800000000001</v>
      </c>
      <c r="E72" s="126" t="s">
        <v>707</v>
      </c>
    </row>
    <row r="73" spans="1:5" x14ac:dyDescent="0.2">
      <c r="A73" s="211" t="s">
        <v>754</v>
      </c>
      <c r="B73" s="126" t="s">
        <v>705</v>
      </c>
      <c r="C73" s="126" t="s">
        <v>142</v>
      </c>
      <c r="D73" s="126">
        <v>143.91399999999999</v>
      </c>
      <c r="E73" s="126" t="s">
        <v>707</v>
      </c>
    </row>
    <row r="74" spans="1:5" x14ac:dyDescent="0.2">
      <c r="A74" s="211" t="s">
        <v>88</v>
      </c>
      <c r="B74" s="126" t="s">
        <v>705</v>
      </c>
      <c r="C74" s="126" t="s">
        <v>144</v>
      </c>
      <c r="D74" s="126">
        <v>1.1924999999999999</v>
      </c>
      <c r="E74" s="126" t="s">
        <v>707</v>
      </c>
    </row>
    <row r="75" spans="1:5" x14ac:dyDescent="0.2">
      <c r="A75" s="211" t="s">
        <v>87</v>
      </c>
      <c r="B75" s="126" t="s">
        <v>705</v>
      </c>
      <c r="C75" s="126" t="s">
        <v>144</v>
      </c>
      <c r="D75" s="126">
        <v>1.2442</v>
      </c>
      <c r="E75" s="126" t="s">
        <v>707</v>
      </c>
    </row>
    <row r="76" spans="1:5" x14ac:dyDescent="0.2">
      <c r="A76" s="211" t="s">
        <v>86</v>
      </c>
      <c r="B76" s="126" t="s">
        <v>705</v>
      </c>
      <c r="C76" s="126" t="s">
        <v>144</v>
      </c>
      <c r="D76" s="126">
        <v>1.2749999999999999</v>
      </c>
      <c r="E76" s="126" t="s">
        <v>707</v>
      </c>
    </row>
    <row r="77" spans="1:5" x14ac:dyDescent="0.2">
      <c r="A77" s="211" t="s">
        <v>85</v>
      </c>
      <c r="B77" s="126" t="s">
        <v>705</v>
      </c>
      <c r="C77" s="126" t="s">
        <v>144</v>
      </c>
      <c r="D77" s="126">
        <v>1.2969999999999999</v>
      </c>
      <c r="E77" s="126" t="s">
        <v>707</v>
      </c>
    </row>
    <row r="78" spans="1:5" x14ac:dyDescent="0.2">
      <c r="A78" s="211" t="s">
        <v>84</v>
      </c>
      <c r="B78" s="126" t="s">
        <v>705</v>
      </c>
      <c r="C78" s="126" t="s">
        <v>144</v>
      </c>
      <c r="D78" s="126">
        <v>1.2986</v>
      </c>
      <c r="E78" s="126" t="s">
        <v>707</v>
      </c>
    </row>
    <row r="79" spans="1:5" x14ac:dyDescent="0.2">
      <c r="A79" s="211" t="s">
        <v>83</v>
      </c>
      <c r="B79" s="126" t="s">
        <v>705</v>
      </c>
      <c r="C79" s="126" t="s">
        <v>144</v>
      </c>
      <c r="D79" s="126">
        <v>1.34</v>
      </c>
      <c r="E79" s="126" t="s">
        <v>707</v>
      </c>
    </row>
    <row r="80" spans="1:5" x14ac:dyDescent="0.2">
      <c r="A80" s="211" t="s">
        <v>82</v>
      </c>
      <c r="B80" s="126" t="s">
        <v>705</v>
      </c>
      <c r="C80" s="126" t="s">
        <v>144</v>
      </c>
      <c r="D80" s="126">
        <v>1.3846000000000001</v>
      </c>
      <c r="E80" s="126" t="s">
        <v>707</v>
      </c>
    </row>
    <row r="81" spans="1:5" x14ac:dyDescent="0.2">
      <c r="A81" s="211" t="s">
        <v>81</v>
      </c>
      <c r="B81" s="126" t="s">
        <v>705</v>
      </c>
      <c r="C81" s="126" t="s">
        <v>144</v>
      </c>
      <c r="D81" s="126">
        <v>1.4179999999999999</v>
      </c>
      <c r="E81" s="126" t="s">
        <v>707</v>
      </c>
    </row>
    <row r="82" spans="1:5" x14ac:dyDescent="0.2">
      <c r="A82" s="212">
        <v>2008</v>
      </c>
      <c r="B82" s="126" t="s">
        <v>705</v>
      </c>
      <c r="C82" s="126" t="s">
        <v>144</v>
      </c>
      <c r="D82" s="126">
        <v>1.4910000000000001</v>
      </c>
      <c r="E82" s="126" t="s">
        <v>139</v>
      </c>
    </row>
    <row r="83" spans="1:5" x14ac:dyDescent="0.2">
      <c r="A83" s="212">
        <v>2009</v>
      </c>
      <c r="B83" s="126" t="s">
        <v>705</v>
      </c>
      <c r="C83" s="126" t="s">
        <v>144</v>
      </c>
      <c r="D83" s="126">
        <v>1.6202000000000001</v>
      </c>
      <c r="E83" s="126" t="s">
        <v>707</v>
      </c>
    </row>
    <row r="84" spans="1:5" x14ac:dyDescent="0.2">
      <c r="A84" s="212">
        <v>2010</v>
      </c>
      <c r="B84" s="126" t="s">
        <v>705</v>
      </c>
      <c r="C84" s="126" t="s">
        <v>144</v>
      </c>
      <c r="D84" s="126">
        <v>1.7162999999999999</v>
      </c>
      <c r="E84" s="126" t="s">
        <v>707</v>
      </c>
    </row>
    <row r="85" spans="1:5" x14ac:dyDescent="0.2">
      <c r="A85" s="212">
        <v>2011</v>
      </c>
      <c r="B85" s="126" t="s">
        <v>705</v>
      </c>
      <c r="C85" s="126" t="s">
        <v>144</v>
      </c>
      <c r="D85" s="126">
        <v>1.6853</v>
      </c>
      <c r="E85" s="126" t="s">
        <v>707</v>
      </c>
    </row>
    <row r="86" spans="1:5" x14ac:dyDescent="0.2">
      <c r="A86" s="212">
        <v>2012</v>
      </c>
      <c r="B86" s="126" t="s">
        <v>705</v>
      </c>
      <c r="C86" s="126" t="s">
        <v>144</v>
      </c>
      <c r="D86" s="126">
        <v>1.8379000000000001</v>
      </c>
      <c r="E86" s="126" t="s">
        <v>707</v>
      </c>
    </row>
    <row r="87" spans="1:5" x14ac:dyDescent="0.2">
      <c r="A87" s="212">
        <v>2013</v>
      </c>
      <c r="B87" s="126" t="s">
        <v>705</v>
      </c>
      <c r="C87" s="126" t="s">
        <v>144</v>
      </c>
      <c r="D87" s="126">
        <v>1.9026000000000001</v>
      </c>
      <c r="E87" s="126" t="s">
        <v>707</v>
      </c>
    </row>
    <row r="88" spans="1:5" x14ac:dyDescent="0.2">
      <c r="A88" s="212">
        <v>2014</v>
      </c>
      <c r="B88" s="126" t="s">
        <v>705</v>
      </c>
      <c r="C88" s="126" t="s">
        <v>144</v>
      </c>
      <c r="D88" s="126">
        <v>1.9260999999999999</v>
      </c>
      <c r="E88" s="126" t="s">
        <v>707</v>
      </c>
    </row>
    <row r="89" spans="1:5" x14ac:dyDescent="0.2">
      <c r="A89" s="212">
        <v>2015</v>
      </c>
      <c r="B89" s="126" t="s">
        <v>705</v>
      </c>
      <c r="C89" s="126" t="s">
        <v>144</v>
      </c>
      <c r="D89" s="126">
        <v>1.9897</v>
      </c>
      <c r="E89" s="126" t="s">
        <v>707</v>
      </c>
    </row>
    <row r="90" spans="1:5" x14ac:dyDescent="0.2">
      <c r="A90" s="212">
        <v>2016</v>
      </c>
      <c r="B90" s="126" t="s">
        <v>705</v>
      </c>
      <c r="C90" s="126" t="s">
        <v>144</v>
      </c>
      <c r="D90" s="126">
        <v>2.0497999999999998</v>
      </c>
      <c r="E90" s="126" t="s">
        <v>707</v>
      </c>
    </row>
    <row r="91" spans="1:5" x14ac:dyDescent="0.2">
      <c r="A91" s="212">
        <v>2017</v>
      </c>
      <c r="B91" s="126" t="s">
        <v>705</v>
      </c>
      <c r="C91" s="126" t="s">
        <v>144</v>
      </c>
      <c r="D91" s="126">
        <v>2.0819000000000001</v>
      </c>
      <c r="E91" s="126" t="s">
        <v>707</v>
      </c>
    </row>
    <row r="92" spans="1:5" x14ac:dyDescent="0.2">
      <c r="A92" s="212">
        <v>2018</v>
      </c>
      <c r="B92" s="126" t="s">
        <v>705</v>
      </c>
      <c r="C92" s="126" t="s">
        <v>144</v>
      </c>
      <c r="D92" s="126">
        <v>2.1126</v>
      </c>
      <c r="E92" s="126" t="s">
        <v>707</v>
      </c>
    </row>
    <row r="93" spans="1:5" x14ac:dyDescent="0.2">
      <c r="A93" s="212">
        <v>2019</v>
      </c>
      <c r="B93" s="126" t="s">
        <v>705</v>
      </c>
      <c r="C93" s="126" t="s">
        <v>144</v>
      </c>
      <c r="D93" s="126">
        <v>2.1778</v>
      </c>
      <c r="E93" s="126" t="s">
        <v>707</v>
      </c>
    </row>
    <row r="94" spans="1:5" x14ac:dyDescent="0.2">
      <c r="A94" s="212">
        <v>2020</v>
      </c>
      <c r="B94" s="126" t="s">
        <v>705</v>
      </c>
      <c r="C94" s="126" t="s">
        <v>144</v>
      </c>
      <c r="D94" s="126">
        <v>2.1852999999999998</v>
      </c>
      <c r="E94" s="126" t="s">
        <v>139</v>
      </c>
    </row>
    <row r="95" spans="1:5" x14ac:dyDescent="0.2">
      <c r="A95" s="212">
        <v>2021</v>
      </c>
      <c r="B95" s="126" t="s">
        <v>705</v>
      </c>
      <c r="C95" s="126" t="s">
        <v>144</v>
      </c>
      <c r="D95" s="126">
        <v>2.2772999999999999</v>
      </c>
      <c r="E95" s="126" t="s">
        <v>139</v>
      </c>
    </row>
    <row r="96" spans="1:5" x14ac:dyDescent="0.2">
      <c r="A96" s="212">
        <v>2022</v>
      </c>
      <c r="B96" s="126" t="s">
        <v>705</v>
      </c>
      <c r="C96" s="126" t="s">
        <v>144</v>
      </c>
      <c r="D96" s="126">
        <v>2.4996999999999998</v>
      </c>
      <c r="E96" s="126" t="s">
        <v>139</v>
      </c>
    </row>
    <row r="97" spans="1:5" x14ac:dyDescent="0.2">
      <c r="A97" s="212">
        <v>2023</v>
      </c>
      <c r="B97" s="126" t="s">
        <v>705</v>
      </c>
      <c r="C97" s="126" t="s">
        <v>144</v>
      </c>
      <c r="D97" s="126">
        <v>2.7271999999999998</v>
      </c>
      <c r="E97" s="126" t="s">
        <v>707</v>
      </c>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rgb="FFC00000"/>
  </sheetPr>
  <dimension ref="A1:I1172"/>
  <sheetViews>
    <sheetView workbookViewId="0"/>
  </sheetViews>
  <sheetFormatPr defaultRowHeight="12.75" x14ac:dyDescent="0.2"/>
  <cols>
    <col min="1" max="1" width="5.7109375" style="66" bestFit="1" customWidth="1"/>
    <col min="2" max="2" width="10.42578125" style="66" bestFit="1" customWidth="1"/>
    <col min="3" max="3" width="9.7109375" style="66" bestFit="1" customWidth="1"/>
    <col min="4" max="4" width="6.7109375" style="66" bestFit="1" customWidth="1"/>
    <col min="5" max="5" width="10.140625" style="66" bestFit="1" customWidth="1"/>
    <col min="6" max="6" width="7" style="66" bestFit="1" customWidth="1"/>
    <col min="7" max="7" width="16.42578125" style="66" bestFit="1" customWidth="1"/>
    <col min="8" max="16384" width="9.140625" style="66"/>
  </cols>
  <sheetData>
    <row r="1" spans="1:9" x14ac:dyDescent="0.2">
      <c r="A1" s="183" t="s">
        <v>743</v>
      </c>
      <c r="B1" s="183" t="s">
        <v>744</v>
      </c>
      <c r="C1" s="183" t="s">
        <v>745</v>
      </c>
      <c r="D1" s="183" t="s">
        <v>747</v>
      </c>
      <c r="E1" s="183" t="s">
        <v>746</v>
      </c>
      <c r="F1" s="183" t="s">
        <v>748</v>
      </c>
      <c r="G1" s="183" t="s">
        <v>749</v>
      </c>
    </row>
    <row r="2" spans="1:9" customFormat="1" ht="15" hidden="1" x14ac:dyDescent="0.2">
      <c r="A2" s="7" t="s">
        <v>702</v>
      </c>
      <c r="B2" s="7" t="s">
        <v>106</v>
      </c>
      <c r="C2" s="7" t="s">
        <v>68</v>
      </c>
      <c r="D2" s="7" t="s">
        <v>708</v>
      </c>
      <c r="E2" s="7" t="s">
        <v>56</v>
      </c>
      <c r="F2" s="7">
        <v>3.0840000000000001</v>
      </c>
      <c r="G2" s="7" t="s">
        <v>139</v>
      </c>
      <c r="I2" s="1"/>
    </row>
    <row r="3" spans="1:9" customFormat="1" hidden="1" x14ac:dyDescent="0.2">
      <c r="A3" s="7" t="s">
        <v>731</v>
      </c>
      <c r="B3" s="7" t="s">
        <v>106</v>
      </c>
      <c r="C3" s="7" t="s">
        <v>68</v>
      </c>
      <c r="D3" s="7" t="s">
        <v>708</v>
      </c>
      <c r="E3" s="7" t="s">
        <v>56</v>
      </c>
      <c r="F3" s="7">
        <v>2.97</v>
      </c>
      <c r="G3" s="7" t="s">
        <v>139</v>
      </c>
    </row>
    <row r="4" spans="1:9" customFormat="1" hidden="1" x14ac:dyDescent="0.2">
      <c r="A4" s="7" t="s">
        <v>739</v>
      </c>
      <c r="B4" s="7" t="s">
        <v>106</v>
      </c>
      <c r="C4" s="7" t="s">
        <v>68</v>
      </c>
      <c r="D4" s="7" t="s">
        <v>708</v>
      </c>
      <c r="E4" s="7" t="s">
        <v>56</v>
      </c>
      <c r="F4" s="7">
        <v>3.0179999999999998</v>
      </c>
      <c r="G4" s="7" t="s">
        <v>139</v>
      </c>
    </row>
    <row r="5" spans="1:9" customFormat="1" hidden="1" x14ac:dyDescent="0.2">
      <c r="A5" s="7" t="s">
        <v>702</v>
      </c>
      <c r="B5" s="7" t="s">
        <v>119</v>
      </c>
      <c r="C5" s="7" t="s">
        <v>68</v>
      </c>
      <c r="D5" s="7" t="s">
        <v>708</v>
      </c>
      <c r="E5" s="7" t="s">
        <v>56</v>
      </c>
      <c r="F5" s="7">
        <v>4.3849999999999998</v>
      </c>
      <c r="G5" s="7" t="s">
        <v>139</v>
      </c>
    </row>
    <row r="6" spans="1:9" customFormat="1" hidden="1" x14ac:dyDescent="0.2">
      <c r="A6" s="7" t="s">
        <v>731</v>
      </c>
      <c r="B6" s="7" t="s">
        <v>119</v>
      </c>
      <c r="C6" s="7" t="s">
        <v>68</v>
      </c>
      <c r="D6" s="7" t="s">
        <v>708</v>
      </c>
      <c r="E6" s="7" t="s">
        <v>56</v>
      </c>
      <c r="F6" s="7">
        <v>4.6619999999999999</v>
      </c>
      <c r="G6" s="7" t="s">
        <v>139</v>
      </c>
    </row>
    <row r="7" spans="1:9" customFormat="1" hidden="1" x14ac:dyDescent="0.2">
      <c r="A7" s="7" t="s">
        <v>739</v>
      </c>
      <c r="B7" s="7" t="s">
        <v>119</v>
      </c>
      <c r="C7" s="7" t="s">
        <v>68</v>
      </c>
      <c r="D7" s="7" t="s">
        <v>708</v>
      </c>
      <c r="E7" s="7" t="s">
        <v>56</v>
      </c>
      <c r="F7" s="7">
        <v>4.6619999999999999</v>
      </c>
      <c r="G7" s="7" t="s">
        <v>139</v>
      </c>
    </row>
    <row r="8" spans="1:9" customFormat="1" hidden="1" x14ac:dyDescent="0.2">
      <c r="A8" s="7" t="s">
        <v>750</v>
      </c>
      <c r="B8" s="7" t="s">
        <v>119</v>
      </c>
      <c r="C8" s="7" t="s">
        <v>68</v>
      </c>
      <c r="D8" s="7" t="s">
        <v>708</v>
      </c>
      <c r="E8" s="7" t="s">
        <v>56</v>
      </c>
      <c r="F8" s="7">
        <v>4.2850000000000001</v>
      </c>
      <c r="G8" s="7" t="s">
        <v>139</v>
      </c>
    </row>
    <row r="9" spans="1:9" customFormat="1" hidden="1" x14ac:dyDescent="0.2">
      <c r="A9" s="7" t="s">
        <v>754</v>
      </c>
      <c r="B9" s="7" t="s">
        <v>119</v>
      </c>
      <c r="C9" s="7" t="s">
        <v>68</v>
      </c>
      <c r="D9" s="7" t="s">
        <v>708</v>
      </c>
      <c r="E9" s="7" t="s">
        <v>56</v>
      </c>
      <c r="F9" s="7">
        <v>4.0709999999999997</v>
      </c>
      <c r="G9" s="7" t="s">
        <v>707</v>
      </c>
    </row>
    <row r="10" spans="1:9" customFormat="1" hidden="1" x14ac:dyDescent="0.2">
      <c r="A10" s="7" t="s">
        <v>702</v>
      </c>
      <c r="B10" s="7" t="s">
        <v>101</v>
      </c>
      <c r="C10" s="7" t="s">
        <v>68</v>
      </c>
      <c r="D10" s="7" t="s">
        <v>708</v>
      </c>
      <c r="E10" s="7" t="s">
        <v>56</v>
      </c>
      <c r="F10" s="7">
        <v>2.9449999999999998</v>
      </c>
      <c r="G10" s="7" t="s">
        <v>139</v>
      </c>
    </row>
    <row r="11" spans="1:9" customFormat="1" hidden="1" x14ac:dyDescent="0.2">
      <c r="A11" s="7" t="s">
        <v>702</v>
      </c>
      <c r="B11" s="7" t="s">
        <v>137</v>
      </c>
      <c r="C11" s="7" t="s">
        <v>68</v>
      </c>
      <c r="D11" s="7" t="s">
        <v>708</v>
      </c>
      <c r="E11" s="7" t="s">
        <v>56</v>
      </c>
      <c r="F11" s="7">
        <v>4.6029999999999998</v>
      </c>
      <c r="G11" s="7" t="s">
        <v>139</v>
      </c>
    </row>
    <row r="12" spans="1:9" customFormat="1" hidden="1" x14ac:dyDescent="0.2">
      <c r="A12" s="7" t="s">
        <v>731</v>
      </c>
      <c r="B12" s="7" t="s">
        <v>137</v>
      </c>
      <c r="C12" s="7" t="s">
        <v>68</v>
      </c>
      <c r="D12" s="7" t="s">
        <v>708</v>
      </c>
      <c r="E12" s="7" t="s">
        <v>56</v>
      </c>
      <c r="F12" s="7">
        <v>4.2439999999999998</v>
      </c>
      <c r="G12" s="7" t="s">
        <v>139</v>
      </c>
    </row>
    <row r="13" spans="1:9" customFormat="1" hidden="1" x14ac:dyDescent="0.2">
      <c r="A13" s="7" t="s">
        <v>739</v>
      </c>
      <c r="B13" s="7" t="s">
        <v>137</v>
      </c>
      <c r="C13" s="7" t="s">
        <v>68</v>
      </c>
      <c r="D13" s="7" t="s">
        <v>708</v>
      </c>
      <c r="E13" s="7" t="s">
        <v>56</v>
      </c>
      <c r="F13" s="7">
        <v>4.2439999999999998</v>
      </c>
      <c r="G13" s="7" t="s">
        <v>139</v>
      </c>
    </row>
    <row r="14" spans="1:9" customFormat="1" hidden="1" x14ac:dyDescent="0.2">
      <c r="A14" s="7" t="s">
        <v>750</v>
      </c>
      <c r="B14" s="7" t="s">
        <v>137</v>
      </c>
      <c r="C14" s="7" t="s">
        <v>68</v>
      </c>
      <c r="D14" s="7" t="s">
        <v>708</v>
      </c>
      <c r="E14" s="7" t="s">
        <v>56</v>
      </c>
      <c r="F14" s="7">
        <v>4.43</v>
      </c>
      <c r="G14" s="7" t="s">
        <v>139</v>
      </c>
    </row>
    <row r="15" spans="1:9" customFormat="1" hidden="1" x14ac:dyDescent="0.2">
      <c r="A15" s="7" t="s">
        <v>754</v>
      </c>
      <c r="B15" s="7" t="s">
        <v>137</v>
      </c>
      <c r="C15" s="7" t="s">
        <v>68</v>
      </c>
      <c r="D15" s="7" t="s">
        <v>708</v>
      </c>
      <c r="E15" s="7" t="s">
        <v>56</v>
      </c>
      <c r="F15" s="7">
        <v>4.7060000000000004</v>
      </c>
      <c r="G15" s="7" t="s">
        <v>730</v>
      </c>
    </row>
    <row r="16" spans="1:9" customFormat="1" hidden="1" x14ac:dyDescent="0.2">
      <c r="A16" s="7" t="s">
        <v>702</v>
      </c>
      <c r="B16" s="7" t="s">
        <v>136</v>
      </c>
      <c r="C16" s="7" t="s">
        <v>68</v>
      </c>
      <c r="D16" s="7" t="s">
        <v>708</v>
      </c>
      <c r="E16" s="7" t="s">
        <v>56</v>
      </c>
      <c r="F16" s="7">
        <v>3.137</v>
      </c>
      <c r="G16" s="7" t="s">
        <v>139</v>
      </c>
    </row>
    <row r="17" spans="1:7" customFormat="1" hidden="1" x14ac:dyDescent="0.2">
      <c r="A17" s="7" t="s">
        <v>731</v>
      </c>
      <c r="B17" s="7" t="s">
        <v>136</v>
      </c>
      <c r="C17" s="7" t="s">
        <v>68</v>
      </c>
      <c r="D17" s="7" t="s">
        <v>708</v>
      </c>
      <c r="E17" s="7" t="s">
        <v>56</v>
      </c>
      <c r="F17" s="7">
        <v>2.633</v>
      </c>
      <c r="G17" s="7" t="s">
        <v>139</v>
      </c>
    </row>
    <row r="18" spans="1:7" customFormat="1" hidden="1" x14ac:dyDescent="0.2">
      <c r="A18" s="7" t="s">
        <v>739</v>
      </c>
      <c r="B18" s="7" t="s">
        <v>136</v>
      </c>
      <c r="C18" s="7" t="s">
        <v>68</v>
      </c>
      <c r="D18" s="7" t="s">
        <v>708</v>
      </c>
      <c r="E18" s="7" t="s">
        <v>56</v>
      </c>
      <c r="F18" s="7">
        <v>3.2970000000000002</v>
      </c>
      <c r="G18" s="7" t="s">
        <v>139</v>
      </c>
    </row>
    <row r="19" spans="1:7" customFormat="1" hidden="1" x14ac:dyDescent="0.2">
      <c r="A19" s="7" t="s">
        <v>750</v>
      </c>
      <c r="B19" s="7" t="s">
        <v>136</v>
      </c>
      <c r="C19" s="7" t="s">
        <v>68</v>
      </c>
      <c r="D19" s="7" t="s">
        <v>708</v>
      </c>
      <c r="E19" s="7" t="s">
        <v>56</v>
      </c>
      <c r="F19" s="7">
        <v>3.46</v>
      </c>
      <c r="G19" s="7" t="s">
        <v>139</v>
      </c>
    </row>
    <row r="20" spans="1:7" customFormat="1" hidden="1" x14ac:dyDescent="0.2">
      <c r="A20" s="7" t="s">
        <v>754</v>
      </c>
      <c r="B20" s="7" t="s">
        <v>136</v>
      </c>
      <c r="C20" s="7" t="s">
        <v>68</v>
      </c>
      <c r="D20" s="7" t="s">
        <v>708</v>
      </c>
      <c r="E20" s="7" t="s">
        <v>56</v>
      </c>
      <c r="F20" s="7">
        <v>3.1059999999999999</v>
      </c>
      <c r="G20" s="7" t="s">
        <v>707</v>
      </c>
    </row>
    <row r="21" spans="1:7" customFormat="1" hidden="1" x14ac:dyDescent="0.2">
      <c r="A21" s="7" t="s">
        <v>702</v>
      </c>
      <c r="B21" s="7" t="s">
        <v>109</v>
      </c>
      <c r="C21" s="7" t="s">
        <v>68</v>
      </c>
      <c r="D21" s="7" t="s">
        <v>708</v>
      </c>
      <c r="E21" s="7" t="s">
        <v>56</v>
      </c>
      <c r="F21" s="7">
        <v>2.0139999999999998</v>
      </c>
      <c r="G21" s="7" t="s">
        <v>139</v>
      </c>
    </row>
    <row r="22" spans="1:7" customFormat="1" hidden="1" x14ac:dyDescent="0.2">
      <c r="A22" s="7" t="s">
        <v>731</v>
      </c>
      <c r="B22" s="7" t="s">
        <v>109</v>
      </c>
      <c r="C22" s="7" t="s">
        <v>68</v>
      </c>
      <c r="D22" s="7" t="s">
        <v>708</v>
      </c>
      <c r="E22" s="7" t="s">
        <v>56</v>
      </c>
      <c r="F22" s="7">
        <v>2.0840000000000001</v>
      </c>
      <c r="G22" s="7" t="s">
        <v>139</v>
      </c>
    </row>
    <row r="23" spans="1:7" customFormat="1" hidden="1" x14ac:dyDescent="0.2">
      <c r="A23" s="7" t="s">
        <v>739</v>
      </c>
      <c r="B23" s="7" t="s">
        <v>109</v>
      </c>
      <c r="C23" s="7" t="s">
        <v>68</v>
      </c>
      <c r="D23" s="7" t="s">
        <v>708</v>
      </c>
      <c r="E23" s="7" t="s">
        <v>56</v>
      </c>
      <c r="F23" s="7">
        <v>1.97</v>
      </c>
      <c r="G23" s="7" t="s">
        <v>139</v>
      </c>
    </row>
    <row r="24" spans="1:7" customFormat="1" hidden="1" x14ac:dyDescent="0.2">
      <c r="A24" s="7" t="s">
        <v>750</v>
      </c>
      <c r="B24" s="7" t="s">
        <v>109</v>
      </c>
      <c r="C24" s="7" t="s">
        <v>68</v>
      </c>
      <c r="D24" s="7" t="s">
        <v>708</v>
      </c>
      <c r="E24" s="7" t="s">
        <v>56</v>
      </c>
      <c r="F24" s="7">
        <v>2.032</v>
      </c>
      <c r="G24" s="7" t="s">
        <v>730</v>
      </c>
    </row>
    <row r="25" spans="1:7" customFormat="1" hidden="1" x14ac:dyDescent="0.2">
      <c r="A25" s="7" t="s">
        <v>702</v>
      </c>
      <c r="B25" s="7" t="s">
        <v>126</v>
      </c>
      <c r="C25" s="7" t="s">
        <v>68</v>
      </c>
      <c r="D25" s="7" t="s">
        <v>708</v>
      </c>
      <c r="E25" s="7" t="s">
        <v>56</v>
      </c>
      <c r="F25" s="7">
        <v>2.0299999999999998</v>
      </c>
      <c r="G25" s="7" t="s">
        <v>139</v>
      </c>
    </row>
    <row r="26" spans="1:7" customFormat="1" hidden="1" x14ac:dyDescent="0.2">
      <c r="A26" s="7" t="s">
        <v>731</v>
      </c>
      <c r="B26" s="7" t="s">
        <v>126</v>
      </c>
      <c r="C26" s="7" t="s">
        <v>68</v>
      </c>
      <c r="D26" s="7" t="s">
        <v>708</v>
      </c>
      <c r="E26" s="7" t="s">
        <v>56</v>
      </c>
      <c r="F26" s="7">
        <v>1.962</v>
      </c>
      <c r="G26" s="7" t="s">
        <v>139</v>
      </c>
    </row>
    <row r="27" spans="1:7" customFormat="1" hidden="1" x14ac:dyDescent="0.2">
      <c r="A27" s="7" t="s">
        <v>739</v>
      </c>
      <c r="B27" s="7" t="s">
        <v>126</v>
      </c>
      <c r="C27" s="7" t="s">
        <v>68</v>
      </c>
      <c r="D27" s="7" t="s">
        <v>708</v>
      </c>
      <c r="E27" s="7" t="s">
        <v>56</v>
      </c>
      <c r="F27" s="7">
        <v>1.9530000000000001</v>
      </c>
      <c r="G27" s="7" t="s">
        <v>139</v>
      </c>
    </row>
    <row r="28" spans="1:7" customFormat="1" hidden="1" x14ac:dyDescent="0.2">
      <c r="A28" s="7" t="s">
        <v>750</v>
      </c>
      <c r="B28" s="7" t="s">
        <v>126</v>
      </c>
      <c r="C28" s="7" t="s">
        <v>68</v>
      </c>
      <c r="D28" s="7" t="s">
        <v>708</v>
      </c>
      <c r="E28" s="7" t="s">
        <v>56</v>
      </c>
      <c r="F28" s="7">
        <v>2.0710000000000002</v>
      </c>
      <c r="G28" s="7" t="s">
        <v>139</v>
      </c>
    </row>
    <row r="29" spans="1:7" customFormat="1" hidden="1" x14ac:dyDescent="0.2">
      <c r="A29" s="7" t="s">
        <v>754</v>
      </c>
      <c r="B29" s="7" t="s">
        <v>126</v>
      </c>
      <c r="C29" s="7" t="s">
        <v>68</v>
      </c>
      <c r="D29" s="7" t="s">
        <v>708</v>
      </c>
      <c r="E29" s="7" t="s">
        <v>56</v>
      </c>
      <c r="F29" s="7">
        <v>2.0510000000000002</v>
      </c>
      <c r="G29" s="7" t="s">
        <v>707</v>
      </c>
    </row>
    <row r="30" spans="1:7" customFormat="1" hidden="1" x14ac:dyDescent="0.2">
      <c r="A30" s="7" t="s">
        <v>702</v>
      </c>
      <c r="B30" s="7" t="s">
        <v>135</v>
      </c>
      <c r="C30" s="7" t="s">
        <v>68</v>
      </c>
      <c r="D30" s="7" t="s">
        <v>708</v>
      </c>
      <c r="E30" s="7" t="s">
        <v>56</v>
      </c>
      <c r="F30" s="7">
        <v>2.3769999999999998</v>
      </c>
      <c r="G30" s="7" t="s">
        <v>139</v>
      </c>
    </row>
    <row r="31" spans="1:7" customFormat="1" hidden="1" x14ac:dyDescent="0.2">
      <c r="A31" s="7" t="s">
        <v>731</v>
      </c>
      <c r="B31" s="7" t="s">
        <v>135</v>
      </c>
      <c r="C31" s="7" t="s">
        <v>68</v>
      </c>
      <c r="D31" s="7" t="s">
        <v>708</v>
      </c>
      <c r="E31" s="7" t="s">
        <v>56</v>
      </c>
      <c r="F31" s="7">
        <v>2.3580000000000001</v>
      </c>
      <c r="G31" s="7" t="s">
        <v>139</v>
      </c>
    </row>
    <row r="32" spans="1:7" customFormat="1" hidden="1" x14ac:dyDescent="0.2">
      <c r="A32" s="7" t="s">
        <v>739</v>
      </c>
      <c r="B32" s="7" t="s">
        <v>135</v>
      </c>
      <c r="C32" s="7" t="s">
        <v>68</v>
      </c>
      <c r="D32" s="7" t="s">
        <v>708</v>
      </c>
      <c r="E32" s="7" t="s">
        <v>56</v>
      </c>
      <c r="F32" s="7">
        <v>2.3199999999999998</v>
      </c>
      <c r="G32" s="7" t="s">
        <v>139</v>
      </c>
    </row>
    <row r="33" spans="1:7" customFormat="1" hidden="1" x14ac:dyDescent="0.2">
      <c r="A33" s="7" t="s">
        <v>750</v>
      </c>
      <c r="B33" s="7" t="s">
        <v>135</v>
      </c>
      <c r="C33" s="7" t="s">
        <v>68</v>
      </c>
      <c r="D33" s="7" t="s">
        <v>708</v>
      </c>
      <c r="E33" s="7" t="s">
        <v>56</v>
      </c>
      <c r="F33" s="7">
        <v>2.1859999999999999</v>
      </c>
      <c r="G33" s="7" t="s">
        <v>139</v>
      </c>
    </row>
    <row r="34" spans="1:7" customFormat="1" hidden="1" x14ac:dyDescent="0.2">
      <c r="A34" s="7" t="s">
        <v>754</v>
      </c>
      <c r="B34" s="7" t="s">
        <v>135</v>
      </c>
      <c r="C34" s="7" t="s">
        <v>68</v>
      </c>
      <c r="D34" s="7" t="s">
        <v>708</v>
      </c>
      <c r="E34" s="7" t="s">
        <v>56</v>
      </c>
      <c r="F34" s="7">
        <v>2.63</v>
      </c>
      <c r="G34" s="7" t="s">
        <v>707</v>
      </c>
    </row>
    <row r="35" spans="1:7" customFormat="1" hidden="1" x14ac:dyDescent="0.2">
      <c r="A35" s="7" t="s">
        <v>702</v>
      </c>
      <c r="B35" s="7" t="s">
        <v>60</v>
      </c>
      <c r="C35" s="7" t="s">
        <v>68</v>
      </c>
      <c r="D35" s="7" t="s">
        <v>708</v>
      </c>
      <c r="E35" s="7" t="s">
        <v>56</v>
      </c>
      <c r="F35" s="7">
        <v>2.891</v>
      </c>
      <c r="G35" s="7" t="s">
        <v>139</v>
      </c>
    </row>
    <row r="36" spans="1:7" customFormat="1" hidden="1" x14ac:dyDescent="0.2">
      <c r="A36" s="7" t="s">
        <v>731</v>
      </c>
      <c r="B36" s="7" t="s">
        <v>60</v>
      </c>
      <c r="C36" s="7" t="s">
        <v>68</v>
      </c>
      <c r="D36" s="7" t="s">
        <v>708</v>
      </c>
      <c r="E36" s="7" t="s">
        <v>56</v>
      </c>
      <c r="F36" s="7">
        <v>2.9159999999999999</v>
      </c>
      <c r="G36" s="7" t="s">
        <v>139</v>
      </c>
    </row>
    <row r="37" spans="1:7" customFormat="1" hidden="1" x14ac:dyDescent="0.2">
      <c r="A37" s="7" t="s">
        <v>739</v>
      </c>
      <c r="B37" s="7" t="s">
        <v>60</v>
      </c>
      <c r="C37" s="7" t="s">
        <v>68</v>
      </c>
      <c r="D37" s="7" t="s">
        <v>708</v>
      </c>
      <c r="E37" s="7" t="s">
        <v>56</v>
      </c>
      <c r="F37" s="7">
        <v>3.044</v>
      </c>
      <c r="G37" s="7" t="s">
        <v>139</v>
      </c>
    </row>
    <row r="38" spans="1:7" customFormat="1" hidden="1" x14ac:dyDescent="0.2">
      <c r="A38" s="7" t="s">
        <v>750</v>
      </c>
      <c r="B38" s="7" t="s">
        <v>60</v>
      </c>
      <c r="C38" s="7" t="s">
        <v>68</v>
      </c>
      <c r="D38" s="7" t="s">
        <v>708</v>
      </c>
      <c r="E38" s="7" t="s">
        <v>56</v>
      </c>
      <c r="F38" s="7">
        <v>2.7610000000000001</v>
      </c>
      <c r="G38" s="7" t="s">
        <v>139</v>
      </c>
    </row>
    <row r="39" spans="1:7" customFormat="1" hidden="1" x14ac:dyDescent="0.2">
      <c r="A39" s="7" t="s">
        <v>754</v>
      </c>
      <c r="B39" s="7" t="s">
        <v>60</v>
      </c>
      <c r="C39" s="7" t="s">
        <v>68</v>
      </c>
      <c r="D39" s="7" t="s">
        <v>708</v>
      </c>
      <c r="E39" s="7" t="s">
        <v>56</v>
      </c>
      <c r="F39" s="7">
        <v>2.7269999999999999</v>
      </c>
      <c r="G39" s="7" t="s">
        <v>707</v>
      </c>
    </row>
    <row r="40" spans="1:7" customFormat="1" hidden="1" x14ac:dyDescent="0.2">
      <c r="A40" s="7" t="s">
        <v>702</v>
      </c>
      <c r="B40" s="7" t="s">
        <v>134</v>
      </c>
      <c r="C40" s="7" t="s">
        <v>68</v>
      </c>
      <c r="D40" s="7" t="s">
        <v>708</v>
      </c>
      <c r="E40" s="7" t="s">
        <v>56</v>
      </c>
      <c r="F40" s="7">
        <v>7.4950000000000001</v>
      </c>
      <c r="G40" s="7" t="s">
        <v>139</v>
      </c>
    </row>
    <row r="41" spans="1:7" customFormat="1" hidden="1" x14ac:dyDescent="0.2">
      <c r="A41" s="7" t="s">
        <v>731</v>
      </c>
      <c r="B41" s="7" t="s">
        <v>134</v>
      </c>
      <c r="C41" s="7" t="s">
        <v>68</v>
      </c>
      <c r="D41" s="7" t="s">
        <v>708</v>
      </c>
      <c r="E41" s="7" t="s">
        <v>56</v>
      </c>
      <c r="F41" s="7">
        <v>7.3029999999999999</v>
      </c>
      <c r="G41" s="7" t="s">
        <v>139</v>
      </c>
    </row>
    <row r="42" spans="1:7" customFormat="1" hidden="1" x14ac:dyDescent="0.2">
      <c r="A42" s="7" t="s">
        <v>739</v>
      </c>
      <c r="B42" s="7" t="s">
        <v>134</v>
      </c>
      <c r="C42" s="7" t="s">
        <v>68</v>
      </c>
      <c r="D42" s="7" t="s">
        <v>708</v>
      </c>
      <c r="E42" s="7" t="s">
        <v>56</v>
      </c>
      <c r="F42" s="7">
        <v>7.2380000000000004</v>
      </c>
      <c r="G42" s="7" t="s">
        <v>139</v>
      </c>
    </row>
    <row r="43" spans="1:7" customFormat="1" hidden="1" x14ac:dyDescent="0.2">
      <c r="A43" s="7" t="s">
        <v>750</v>
      </c>
      <c r="B43" s="7" t="s">
        <v>134</v>
      </c>
      <c r="C43" s="7" t="s">
        <v>68</v>
      </c>
      <c r="D43" s="7" t="s">
        <v>708</v>
      </c>
      <c r="E43" s="7" t="s">
        <v>56</v>
      </c>
      <c r="F43" s="7">
        <v>7.3369999999999997</v>
      </c>
      <c r="G43" s="7" t="s">
        <v>139</v>
      </c>
    </row>
    <row r="44" spans="1:7" customFormat="1" hidden="1" x14ac:dyDescent="0.2">
      <c r="A44" s="7" t="s">
        <v>754</v>
      </c>
      <c r="B44" s="7" t="s">
        <v>134</v>
      </c>
      <c r="C44" s="7" t="s">
        <v>68</v>
      </c>
      <c r="D44" s="7" t="s">
        <v>708</v>
      </c>
      <c r="E44" s="7" t="s">
        <v>56</v>
      </c>
      <c r="F44" s="7">
        <v>6.3940000000000001</v>
      </c>
      <c r="G44" s="7" t="s">
        <v>707</v>
      </c>
    </row>
    <row r="45" spans="1:7" customFormat="1" hidden="1" x14ac:dyDescent="0.2">
      <c r="A45" s="7" t="s">
        <v>702</v>
      </c>
      <c r="B45" s="7" t="s">
        <v>133</v>
      </c>
      <c r="C45" s="7" t="s">
        <v>68</v>
      </c>
      <c r="D45" s="7" t="s">
        <v>708</v>
      </c>
      <c r="E45" s="7" t="s">
        <v>56</v>
      </c>
      <c r="F45" s="7">
        <v>4.3319999999999999</v>
      </c>
      <c r="G45" s="7" t="s">
        <v>139</v>
      </c>
    </row>
    <row r="46" spans="1:7" customFormat="1" hidden="1" x14ac:dyDescent="0.2">
      <c r="A46" s="7" t="s">
        <v>731</v>
      </c>
      <c r="B46" s="7" t="s">
        <v>133</v>
      </c>
      <c r="C46" s="7" t="s">
        <v>68</v>
      </c>
      <c r="D46" s="7" t="s">
        <v>708</v>
      </c>
      <c r="E46" s="7" t="s">
        <v>56</v>
      </c>
      <c r="F46" s="7">
        <v>4.8579999999999997</v>
      </c>
      <c r="G46" s="7" t="s">
        <v>139</v>
      </c>
    </row>
    <row r="47" spans="1:7" customFormat="1" hidden="1" x14ac:dyDescent="0.2">
      <c r="A47" s="7" t="s">
        <v>739</v>
      </c>
      <c r="B47" s="7" t="s">
        <v>133</v>
      </c>
      <c r="C47" s="7" t="s">
        <v>68</v>
      </c>
      <c r="D47" s="7" t="s">
        <v>708</v>
      </c>
      <c r="E47" s="7" t="s">
        <v>56</v>
      </c>
      <c r="F47" s="7">
        <v>3.827</v>
      </c>
      <c r="G47" s="7" t="s">
        <v>139</v>
      </c>
    </row>
    <row r="48" spans="1:7" customFormat="1" hidden="1" x14ac:dyDescent="0.2">
      <c r="A48" s="7" t="s">
        <v>750</v>
      </c>
      <c r="B48" s="7" t="s">
        <v>133</v>
      </c>
      <c r="C48" s="7" t="s">
        <v>68</v>
      </c>
      <c r="D48" s="7" t="s">
        <v>708</v>
      </c>
      <c r="E48" s="7" t="s">
        <v>56</v>
      </c>
      <c r="F48" s="7">
        <v>5.3869999999999996</v>
      </c>
      <c r="G48" s="7" t="s">
        <v>139</v>
      </c>
    </row>
    <row r="49" spans="1:7" customFormat="1" hidden="1" x14ac:dyDescent="0.2">
      <c r="A49" s="7" t="s">
        <v>754</v>
      </c>
      <c r="B49" s="7" t="s">
        <v>133</v>
      </c>
      <c r="C49" s="7" t="s">
        <v>68</v>
      </c>
      <c r="D49" s="7" t="s">
        <v>708</v>
      </c>
      <c r="E49" s="7" t="s">
        <v>56</v>
      </c>
      <c r="F49" s="7">
        <v>4.5650000000000004</v>
      </c>
      <c r="G49" s="7" t="s">
        <v>707</v>
      </c>
    </row>
    <row r="50" spans="1:7" customFormat="1" hidden="1" x14ac:dyDescent="0.2">
      <c r="A50" s="7" t="s">
        <v>702</v>
      </c>
      <c r="B50" s="7" t="s">
        <v>131</v>
      </c>
      <c r="C50" s="7" t="s">
        <v>68</v>
      </c>
      <c r="D50" s="7" t="s">
        <v>708</v>
      </c>
      <c r="E50" s="7" t="s">
        <v>56</v>
      </c>
      <c r="F50" s="7">
        <v>2.673</v>
      </c>
      <c r="G50" s="7" t="s">
        <v>139</v>
      </c>
    </row>
    <row r="51" spans="1:7" customFormat="1" hidden="1" x14ac:dyDescent="0.2">
      <c r="A51" s="7" t="s">
        <v>731</v>
      </c>
      <c r="B51" s="7" t="s">
        <v>131</v>
      </c>
      <c r="C51" s="7" t="s">
        <v>68</v>
      </c>
      <c r="D51" s="7" t="s">
        <v>708</v>
      </c>
      <c r="E51" s="7" t="s">
        <v>56</v>
      </c>
      <c r="F51" s="7">
        <v>2.6309999999999998</v>
      </c>
      <c r="G51" s="7" t="s">
        <v>139</v>
      </c>
    </row>
    <row r="52" spans="1:7" customFormat="1" hidden="1" x14ac:dyDescent="0.2">
      <c r="A52" s="7" t="s">
        <v>739</v>
      </c>
      <c r="B52" s="7" t="s">
        <v>131</v>
      </c>
      <c r="C52" s="7" t="s">
        <v>68</v>
      </c>
      <c r="D52" s="7" t="s">
        <v>708</v>
      </c>
      <c r="E52" s="7" t="s">
        <v>56</v>
      </c>
      <c r="F52" s="7">
        <v>2.6309999999999998</v>
      </c>
      <c r="G52" s="7" t="s">
        <v>759</v>
      </c>
    </row>
    <row r="53" spans="1:7" customFormat="1" hidden="1" x14ac:dyDescent="0.2">
      <c r="A53" s="7" t="s">
        <v>750</v>
      </c>
      <c r="B53" s="7" t="s">
        <v>131</v>
      </c>
      <c r="C53" s="7" t="s">
        <v>68</v>
      </c>
      <c r="D53" s="7" t="s">
        <v>708</v>
      </c>
      <c r="E53" s="7" t="s">
        <v>56</v>
      </c>
      <c r="F53" s="7">
        <v>2.673</v>
      </c>
      <c r="G53" s="7" t="s">
        <v>139</v>
      </c>
    </row>
    <row r="54" spans="1:7" customFormat="1" hidden="1" x14ac:dyDescent="0.2">
      <c r="A54" s="7" t="s">
        <v>754</v>
      </c>
      <c r="B54" s="7" t="s">
        <v>131</v>
      </c>
      <c r="C54" s="7" t="s">
        <v>68</v>
      </c>
      <c r="D54" s="7" t="s">
        <v>708</v>
      </c>
      <c r="E54" s="7" t="s">
        <v>56</v>
      </c>
      <c r="F54" s="7">
        <v>2.3959999999999999</v>
      </c>
      <c r="G54" s="7" t="s">
        <v>707</v>
      </c>
    </row>
    <row r="55" spans="1:7" customFormat="1" hidden="1" x14ac:dyDescent="0.2">
      <c r="A55" s="7" t="s">
        <v>702</v>
      </c>
      <c r="B55" s="7" t="s">
        <v>130</v>
      </c>
      <c r="C55" s="7" t="s">
        <v>68</v>
      </c>
      <c r="D55" s="7" t="s">
        <v>708</v>
      </c>
      <c r="E55" s="7" t="s">
        <v>56</v>
      </c>
      <c r="F55" s="7">
        <v>2.8180000000000001</v>
      </c>
      <c r="G55" s="7" t="s">
        <v>139</v>
      </c>
    </row>
    <row r="56" spans="1:7" customFormat="1" hidden="1" x14ac:dyDescent="0.2">
      <c r="A56" s="7" t="s">
        <v>731</v>
      </c>
      <c r="B56" s="7" t="s">
        <v>130</v>
      </c>
      <c r="C56" s="7" t="s">
        <v>68</v>
      </c>
      <c r="D56" s="7" t="s">
        <v>708</v>
      </c>
      <c r="E56" s="7" t="s">
        <v>56</v>
      </c>
      <c r="F56" s="7">
        <v>2.9209999999999998</v>
      </c>
      <c r="G56" s="7" t="s">
        <v>139</v>
      </c>
    </row>
    <row r="57" spans="1:7" customFormat="1" hidden="1" x14ac:dyDescent="0.2">
      <c r="A57" s="7" t="s">
        <v>739</v>
      </c>
      <c r="B57" s="7" t="s">
        <v>130</v>
      </c>
      <c r="C57" s="7" t="s">
        <v>68</v>
      </c>
      <c r="D57" s="7" t="s">
        <v>708</v>
      </c>
      <c r="E57" s="7" t="s">
        <v>56</v>
      </c>
      <c r="F57" s="7">
        <v>2.923</v>
      </c>
      <c r="G57" s="7" t="s">
        <v>139</v>
      </c>
    </row>
    <row r="58" spans="1:7" customFormat="1" hidden="1" x14ac:dyDescent="0.2">
      <c r="A58" s="7" t="s">
        <v>750</v>
      </c>
      <c r="B58" s="7" t="s">
        <v>130</v>
      </c>
      <c r="C58" s="7" t="s">
        <v>68</v>
      </c>
      <c r="D58" s="7" t="s">
        <v>708</v>
      </c>
      <c r="E58" s="7" t="s">
        <v>56</v>
      </c>
      <c r="F58" s="7">
        <v>2.5630000000000002</v>
      </c>
      <c r="G58" s="7" t="s">
        <v>139</v>
      </c>
    </row>
    <row r="59" spans="1:7" customFormat="1" hidden="1" x14ac:dyDescent="0.2">
      <c r="A59" s="7" t="s">
        <v>754</v>
      </c>
      <c r="B59" s="7" t="s">
        <v>130</v>
      </c>
      <c r="C59" s="7" t="s">
        <v>68</v>
      </c>
      <c r="D59" s="7" t="s">
        <v>708</v>
      </c>
      <c r="E59" s="7" t="s">
        <v>56</v>
      </c>
      <c r="F59" s="7">
        <v>2.3580000000000001</v>
      </c>
      <c r="G59" s="7" t="s">
        <v>707</v>
      </c>
    </row>
    <row r="60" spans="1:7" customFormat="1" hidden="1" x14ac:dyDescent="0.2">
      <c r="A60" s="7" t="s">
        <v>702</v>
      </c>
      <c r="B60" s="7" t="s">
        <v>705</v>
      </c>
      <c r="C60" s="7" t="s">
        <v>68</v>
      </c>
      <c r="D60" s="7" t="s">
        <v>708</v>
      </c>
      <c r="E60" s="7" t="s">
        <v>56</v>
      </c>
      <c r="F60" s="7">
        <v>3.38</v>
      </c>
      <c r="G60" s="7" t="s">
        <v>139</v>
      </c>
    </row>
    <row r="61" spans="1:7" customFormat="1" hidden="1" x14ac:dyDescent="0.2">
      <c r="A61" s="7" t="s">
        <v>731</v>
      </c>
      <c r="B61" s="7" t="s">
        <v>705</v>
      </c>
      <c r="C61" s="7" t="s">
        <v>68</v>
      </c>
      <c r="D61" s="7" t="s">
        <v>708</v>
      </c>
      <c r="E61" s="7" t="s">
        <v>56</v>
      </c>
      <c r="F61" s="7">
        <v>3.3260000000000001</v>
      </c>
      <c r="G61" s="7" t="s">
        <v>139</v>
      </c>
    </row>
    <row r="62" spans="1:7" customFormat="1" hidden="1" x14ac:dyDescent="0.2">
      <c r="A62" s="7" t="s">
        <v>739</v>
      </c>
      <c r="B62" s="7" t="s">
        <v>705</v>
      </c>
      <c r="C62" s="7" t="s">
        <v>68</v>
      </c>
      <c r="D62" s="7" t="s">
        <v>708</v>
      </c>
      <c r="E62" s="7" t="s">
        <v>56</v>
      </c>
      <c r="F62" s="7">
        <v>3.4329999999999998</v>
      </c>
      <c r="G62" s="7" t="s">
        <v>139</v>
      </c>
    </row>
    <row r="63" spans="1:7" customFormat="1" hidden="1" x14ac:dyDescent="0.2">
      <c r="A63" s="7" t="s">
        <v>750</v>
      </c>
      <c r="B63" s="7" t="s">
        <v>705</v>
      </c>
      <c r="C63" s="7" t="s">
        <v>68</v>
      </c>
      <c r="D63" s="7" t="s">
        <v>708</v>
      </c>
      <c r="E63" s="7" t="s">
        <v>56</v>
      </c>
      <c r="F63" s="7">
        <v>3.2160000000000002</v>
      </c>
      <c r="G63" s="7" t="s">
        <v>139</v>
      </c>
    </row>
    <row r="64" spans="1:7" customFormat="1" hidden="1" x14ac:dyDescent="0.2">
      <c r="A64" s="7" t="s">
        <v>754</v>
      </c>
      <c r="B64" s="7" t="s">
        <v>705</v>
      </c>
      <c r="C64" s="7" t="s">
        <v>68</v>
      </c>
      <c r="D64" s="7" t="s">
        <v>708</v>
      </c>
      <c r="E64" s="7" t="s">
        <v>56</v>
      </c>
      <c r="F64" s="7">
        <v>3.173</v>
      </c>
      <c r="G64" s="7" t="s">
        <v>707</v>
      </c>
    </row>
    <row r="65" spans="1:7" customFormat="1" hidden="1" x14ac:dyDescent="0.2">
      <c r="A65" s="7" t="s">
        <v>702</v>
      </c>
      <c r="B65" s="7" t="s">
        <v>113</v>
      </c>
      <c r="C65" s="7" t="s">
        <v>68</v>
      </c>
      <c r="D65" s="7" t="s">
        <v>708</v>
      </c>
      <c r="E65" s="7" t="s">
        <v>56</v>
      </c>
      <c r="F65" s="7">
        <v>7.0030000000000001</v>
      </c>
      <c r="G65" s="7" t="s">
        <v>139</v>
      </c>
    </row>
    <row r="66" spans="1:7" customFormat="1" hidden="1" x14ac:dyDescent="0.2">
      <c r="A66" s="7" t="s">
        <v>731</v>
      </c>
      <c r="B66" s="7" t="s">
        <v>113</v>
      </c>
      <c r="C66" s="7" t="s">
        <v>68</v>
      </c>
      <c r="D66" s="7" t="s">
        <v>708</v>
      </c>
      <c r="E66" s="7" t="s">
        <v>56</v>
      </c>
      <c r="F66" s="7">
        <v>6.9020000000000001</v>
      </c>
      <c r="G66" s="7" t="s">
        <v>139</v>
      </c>
    </row>
    <row r="67" spans="1:7" customFormat="1" hidden="1" x14ac:dyDescent="0.2">
      <c r="A67" s="7" t="s">
        <v>739</v>
      </c>
      <c r="B67" s="7" t="s">
        <v>113</v>
      </c>
      <c r="C67" s="7" t="s">
        <v>68</v>
      </c>
      <c r="D67" s="7" t="s">
        <v>708</v>
      </c>
      <c r="E67" s="7" t="s">
        <v>56</v>
      </c>
      <c r="F67" s="7">
        <v>6.9669999999999996</v>
      </c>
      <c r="G67" s="7" t="s">
        <v>139</v>
      </c>
    </row>
    <row r="68" spans="1:7" customFormat="1" hidden="1" x14ac:dyDescent="0.2">
      <c r="A68" s="7" t="s">
        <v>750</v>
      </c>
      <c r="B68" s="7" t="s">
        <v>113</v>
      </c>
      <c r="C68" s="7" t="s">
        <v>68</v>
      </c>
      <c r="D68" s="7" t="s">
        <v>708</v>
      </c>
      <c r="E68" s="7" t="s">
        <v>56</v>
      </c>
      <c r="F68" s="7">
        <v>6.3780000000000001</v>
      </c>
      <c r="G68" s="7" t="s">
        <v>139</v>
      </c>
    </row>
    <row r="69" spans="1:7" customFormat="1" hidden="1" x14ac:dyDescent="0.2">
      <c r="A69" s="7" t="s">
        <v>754</v>
      </c>
      <c r="B69" s="7" t="s">
        <v>113</v>
      </c>
      <c r="C69" s="7" t="s">
        <v>68</v>
      </c>
      <c r="D69" s="7" t="s">
        <v>708</v>
      </c>
      <c r="E69" s="7" t="s">
        <v>56</v>
      </c>
      <c r="F69" s="7">
        <v>5.8369999999999997</v>
      </c>
      <c r="G69" s="7" t="s">
        <v>707</v>
      </c>
    </row>
    <row r="70" spans="1:7" customFormat="1" hidden="1" x14ac:dyDescent="0.2">
      <c r="A70" s="7" t="s">
        <v>702</v>
      </c>
      <c r="B70" s="7" t="s">
        <v>129</v>
      </c>
      <c r="C70" s="7" t="s">
        <v>68</v>
      </c>
      <c r="D70" s="7" t="s">
        <v>708</v>
      </c>
      <c r="E70" s="7" t="s">
        <v>56</v>
      </c>
      <c r="F70" s="7">
        <v>3.3820000000000001</v>
      </c>
      <c r="G70" s="7" t="s">
        <v>139</v>
      </c>
    </row>
    <row r="71" spans="1:7" customFormat="1" hidden="1" x14ac:dyDescent="0.2">
      <c r="A71" s="7" t="s">
        <v>731</v>
      </c>
      <c r="B71" s="7" t="s">
        <v>129</v>
      </c>
      <c r="C71" s="7" t="s">
        <v>68</v>
      </c>
      <c r="D71" s="7" t="s">
        <v>708</v>
      </c>
      <c r="E71" s="7" t="s">
        <v>56</v>
      </c>
      <c r="F71" s="7">
        <v>3.0579999999999998</v>
      </c>
      <c r="G71" s="7" t="s">
        <v>139</v>
      </c>
    </row>
    <row r="72" spans="1:7" customFormat="1" hidden="1" x14ac:dyDescent="0.2">
      <c r="A72" s="7" t="s">
        <v>739</v>
      </c>
      <c r="B72" s="7" t="s">
        <v>129</v>
      </c>
      <c r="C72" s="7" t="s">
        <v>68</v>
      </c>
      <c r="D72" s="7" t="s">
        <v>708</v>
      </c>
      <c r="E72" s="7" t="s">
        <v>56</v>
      </c>
      <c r="F72" s="7">
        <v>3.4569999999999999</v>
      </c>
      <c r="G72" s="7" t="s">
        <v>139</v>
      </c>
    </row>
    <row r="73" spans="1:7" customFormat="1" hidden="1" x14ac:dyDescent="0.2">
      <c r="A73" s="7" t="s">
        <v>750</v>
      </c>
      <c r="B73" s="7" t="s">
        <v>129</v>
      </c>
      <c r="C73" s="7" t="s">
        <v>68</v>
      </c>
      <c r="D73" s="7" t="s">
        <v>708</v>
      </c>
      <c r="E73" s="7" t="s">
        <v>56</v>
      </c>
      <c r="F73" s="7">
        <v>2.8519999999999999</v>
      </c>
      <c r="G73" s="7" t="s">
        <v>139</v>
      </c>
    </row>
    <row r="74" spans="1:7" customFormat="1" hidden="1" x14ac:dyDescent="0.2">
      <c r="A74" s="7" t="s">
        <v>754</v>
      </c>
      <c r="B74" s="7" t="s">
        <v>129</v>
      </c>
      <c r="C74" s="7" t="s">
        <v>68</v>
      </c>
      <c r="D74" s="7" t="s">
        <v>708</v>
      </c>
      <c r="E74" s="7" t="s">
        <v>56</v>
      </c>
      <c r="F74" s="7">
        <v>3.1669999999999998</v>
      </c>
      <c r="G74" s="7" t="s">
        <v>707</v>
      </c>
    </row>
    <row r="75" spans="1:7" customFormat="1" hidden="1" x14ac:dyDescent="0.2">
      <c r="A75" s="7" t="s">
        <v>702</v>
      </c>
      <c r="B75" s="7" t="s">
        <v>128</v>
      </c>
      <c r="C75" s="7" t="s">
        <v>68</v>
      </c>
      <c r="D75" s="7" t="s">
        <v>708</v>
      </c>
      <c r="E75" s="7" t="s">
        <v>56</v>
      </c>
      <c r="F75" s="7">
        <v>3.13</v>
      </c>
      <c r="G75" s="7" t="s">
        <v>139</v>
      </c>
    </row>
    <row r="76" spans="1:7" customFormat="1" hidden="1" x14ac:dyDescent="0.2">
      <c r="A76" s="7" t="s">
        <v>731</v>
      </c>
      <c r="B76" s="7" t="s">
        <v>128</v>
      </c>
      <c r="C76" s="7" t="s">
        <v>68</v>
      </c>
      <c r="D76" s="7" t="s">
        <v>708</v>
      </c>
      <c r="E76" s="7" t="s">
        <v>56</v>
      </c>
      <c r="F76" s="7">
        <v>3.2130000000000001</v>
      </c>
      <c r="G76" s="7" t="s">
        <v>139</v>
      </c>
    </row>
    <row r="77" spans="1:7" customFormat="1" hidden="1" x14ac:dyDescent="0.2">
      <c r="A77" s="7" t="s">
        <v>739</v>
      </c>
      <c r="B77" s="7" t="s">
        <v>128</v>
      </c>
      <c r="C77" s="7" t="s">
        <v>68</v>
      </c>
      <c r="D77" s="7" t="s">
        <v>708</v>
      </c>
      <c r="E77" s="7" t="s">
        <v>56</v>
      </c>
      <c r="F77" s="7">
        <v>3.0609999999999999</v>
      </c>
      <c r="G77" s="7" t="s">
        <v>139</v>
      </c>
    </row>
    <row r="78" spans="1:7" customFormat="1" hidden="1" x14ac:dyDescent="0.2">
      <c r="A78" s="7" t="s">
        <v>750</v>
      </c>
      <c r="B78" s="7" t="s">
        <v>128</v>
      </c>
      <c r="C78" s="7" t="s">
        <v>68</v>
      </c>
      <c r="D78" s="7" t="s">
        <v>708</v>
      </c>
      <c r="E78" s="7" t="s">
        <v>56</v>
      </c>
      <c r="F78" s="7">
        <v>2.988</v>
      </c>
      <c r="G78" s="7" t="s">
        <v>139</v>
      </c>
    </row>
    <row r="79" spans="1:7" customFormat="1" hidden="1" x14ac:dyDescent="0.2">
      <c r="A79" s="7" t="s">
        <v>754</v>
      </c>
      <c r="B79" s="7" t="s">
        <v>128</v>
      </c>
      <c r="C79" s="7" t="s">
        <v>68</v>
      </c>
      <c r="D79" s="7" t="s">
        <v>708</v>
      </c>
      <c r="E79" s="7" t="s">
        <v>56</v>
      </c>
      <c r="F79" s="7">
        <v>3.2679999999999998</v>
      </c>
      <c r="G79" s="7" t="s">
        <v>707</v>
      </c>
    </row>
    <row r="80" spans="1:7" customFormat="1" hidden="1" x14ac:dyDescent="0.2">
      <c r="A80" s="7" t="s">
        <v>702</v>
      </c>
      <c r="B80" s="7" t="s">
        <v>122</v>
      </c>
      <c r="C80" s="7" t="s">
        <v>68</v>
      </c>
      <c r="D80" s="7" t="s">
        <v>708</v>
      </c>
      <c r="E80" s="7" t="s">
        <v>56</v>
      </c>
      <c r="F80" s="7">
        <v>3.8519999999999999</v>
      </c>
      <c r="G80" s="7" t="s">
        <v>139</v>
      </c>
    </row>
    <row r="81" spans="1:7" customFormat="1" hidden="1" x14ac:dyDescent="0.2">
      <c r="A81" s="7" t="s">
        <v>731</v>
      </c>
      <c r="B81" s="7" t="s">
        <v>122</v>
      </c>
      <c r="C81" s="7" t="s">
        <v>68</v>
      </c>
      <c r="D81" s="7" t="s">
        <v>708</v>
      </c>
      <c r="E81" s="7" t="s">
        <v>56</v>
      </c>
      <c r="F81" s="7">
        <v>3.5619999999999998</v>
      </c>
      <c r="G81" s="7" t="s">
        <v>139</v>
      </c>
    </row>
    <row r="82" spans="1:7" customFormat="1" hidden="1" x14ac:dyDescent="0.2">
      <c r="A82" s="7" t="s">
        <v>739</v>
      </c>
      <c r="B82" s="7" t="s">
        <v>122</v>
      </c>
      <c r="C82" s="7" t="s">
        <v>68</v>
      </c>
      <c r="D82" s="7" t="s">
        <v>708</v>
      </c>
      <c r="E82" s="7" t="s">
        <v>56</v>
      </c>
      <c r="F82" s="7">
        <v>3.464</v>
      </c>
      <c r="G82" s="7" t="s">
        <v>139</v>
      </c>
    </row>
    <row r="83" spans="1:7" customFormat="1" hidden="1" x14ac:dyDescent="0.2">
      <c r="A83" s="7" t="s">
        <v>750</v>
      </c>
      <c r="B83" s="7" t="s">
        <v>122</v>
      </c>
      <c r="C83" s="7" t="s">
        <v>68</v>
      </c>
      <c r="D83" s="7" t="s">
        <v>708</v>
      </c>
      <c r="E83" s="7" t="s">
        <v>56</v>
      </c>
      <c r="F83" s="7">
        <v>2.843</v>
      </c>
      <c r="G83" s="7" t="s">
        <v>139</v>
      </c>
    </row>
    <row r="84" spans="1:7" customFormat="1" hidden="1" x14ac:dyDescent="0.2">
      <c r="A84" s="7" t="s">
        <v>754</v>
      </c>
      <c r="B84" s="7" t="s">
        <v>122</v>
      </c>
      <c r="C84" s="7" t="s">
        <v>68</v>
      </c>
      <c r="D84" s="7" t="s">
        <v>708</v>
      </c>
      <c r="E84" s="7" t="s">
        <v>56</v>
      </c>
      <c r="F84" s="7">
        <v>3.97</v>
      </c>
      <c r="G84" s="7" t="s">
        <v>707</v>
      </c>
    </row>
    <row r="85" spans="1:7" customFormat="1" hidden="1" x14ac:dyDescent="0.2">
      <c r="A85" s="7" t="s">
        <v>702</v>
      </c>
      <c r="B85" s="7" t="s">
        <v>132</v>
      </c>
      <c r="C85" s="7" t="s">
        <v>68</v>
      </c>
      <c r="D85" s="7" t="s">
        <v>708</v>
      </c>
      <c r="E85" s="7" t="s">
        <v>56</v>
      </c>
      <c r="F85" s="7">
        <v>9.3420000000000005</v>
      </c>
      <c r="G85" s="7" t="s">
        <v>139</v>
      </c>
    </row>
    <row r="86" spans="1:7" customFormat="1" hidden="1" x14ac:dyDescent="0.2">
      <c r="A86" s="7" t="s">
        <v>731</v>
      </c>
      <c r="B86" s="7" t="s">
        <v>132</v>
      </c>
      <c r="C86" s="7" t="s">
        <v>68</v>
      </c>
      <c r="D86" s="7" t="s">
        <v>708</v>
      </c>
      <c r="E86" s="7" t="s">
        <v>56</v>
      </c>
      <c r="F86" s="7">
        <v>9.5879999999999992</v>
      </c>
      <c r="G86" s="7" t="s">
        <v>139</v>
      </c>
    </row>
    <row r="87" spans="1:7" customFormat="1" hidden="1" x14ac:dyDescent="0.2">
      <c r="A87" s="7" t="s">
        <v>739</v>
      </c>
      <c r="B87" s="7" t="s">
        <v>132</v>
      </c>
      <c r="C87" s="7" t="s">
        <v>68</v>
      </c>
      <c r="D87" s="7" t="s">
        <v>708</v>
      </c>
      <c r="E87" s="7" t="s">
        <v>56</v>
      </c>
      <c r="F87" s="7">
        <v>9.2119999999999997</v>
      </c>
      <c r="G87" s="7" t="s">
        <v>139</v>
      </c>
    </row>
    <row r="88" spans="1:7" customFormat="1" hidden="1" x14ac:dyDescent="0.2">
      <c r="A88" s="7" t="s">
        <v>750</v>
      </c>
      <c r="B88" s="7" t="s">
        <v>132</v>
      </c>
      <c r="C88" s="7" t="s">
        <v>68</v>
      </c>
      <c r="D88" s="7" t="s">
        <v>708</v>
      </c>
      <c r="E88" s="7" t="s">
        <v>56</v>
      </c>
      <c r="F88" s="7">
        <v>8.9179999999999993</v>
      </c>
      <c r="G88" s="7" t="s">
        <v>139</v>
      </c>
    </row>
    <row r="89" spans="1:7" customFormat="1" hidden="1" x14ac:dyDescent="0.2">
      <c r="A89" s="7" t="s">
        <v>754</v>
      </c>
      <c r="B89" s="7" t="s">
        <v>132</v>
      </c>
      <c r="C89" s="7" t="s">
        <v>68</v>
      </c>
      <c r="D89" s="7" t="s">
        <v>708</v>
      </c>
      <c r="E89" s="7" t="s">
        <v>56</v>
      </c>
      <c r="F89" s="7">
        <v>6.9009999999999998</v>
      </c>
      <c r="G89" s="7" t="s">
        <v>707</v>
      </c>
    </row>
    <row r="90" spans="1:7" customFormat="1" hidden="1" x14ac:dyDescent="0.2">
      <c r="A90" s="7" t="s">
        <v>702</v>
      </c>
      <c r="B90" s="7" t="s">
        <v>669</v>
      </c>
      <c r="C90" s="7" t="s">
        <v>68</v>
      </c>
      <c r="D90" s="7" t="s">
        <v>708</v>
      </c>
      <c r="E90" s="7" t="s">
        <v>56</v>
      </c>
      <c r="F90" s="7">
        <v>4.2149999999999999</v>
      </c>
      <c r="G90" s="7" t="s">
        <v>139</v>
      </c>
    </row>
    <row r="91" spans="1:7" customFormat="1" hidden="1" x14ac:dyDescent="0.2">
      <c r="A91" s="7" t="s">
        <v>731</v>
      </c>
      <c r="B91" s="7" t="s">
        <v>669</v>
      </c>
      <c r="C91" s="7" t="s">
        <v>68</v>
      </c>
      <c r="D91" s="7" t="s">
        <v>708</v>
      </c>
      <c r="E91" s="7" t="s">
        <v>56</v>
      </c>
      <c r="F91" s="7">
        <v>3.9159999999999999</v>
      </c>
      <c r="G91" s="7" t="s">
        <v>139</v>
      </c>
    </row>
    <row r="92" spans="1:7" customFormat="1" hidden="1" x14ac:dyDescent="0.2">
      <c r="A92" s="7" t="s">
        <v>739</v>
      </c>
      <c r="B92" s="7" t="s">
        <v>669</v>
      </c>
      <c r="C92" s="7" t="s">
        <v>68</v>
      </c>
      <c r="D92" s="7" t="s">
        <v>708</v>
      </c>
      <c r="E92" s="7" t="s">
        <v>56</v>
      </c>
      <c r="F92" s="7">
        <v>4.2030000000000003</v>
      </c>
      <c r="G92" s="7" t="s">
        <v>139</v>
      </c>
    </row>
    <row r="93" spans="1:7" customFormat="1" hidden="1" x14ac:dyDescent="0.2">
      <c r="A93" s="7" t="s">
        <v>750</v>
      </c>
      <c r="B93" s="7" t="s">
        <v>669</v>
      </c>
      <c r="C93" s="7" t="s">
        <v>68</v>
      </c>
      <c r="D93" s="7" t="s">
        <v>708</v>
      </c>
      <c r="E93" s="7" t="s">
        <v>56</v>
      </c>
      <c r="F93" s="7">
        <v>4.9429999999999996</v>
      </c>
      <c r="G93" s="7" t="s">
        <v>139</v>
      </c>
    </row>
    <row r="94" spans="1:7" customFormat="1" hidden="1" x14ac:dyDescent="0.2">
      <c r="A94" s="7" t="s">
        <v>702</v>
      </c>
      <c r="B94" s="7" t="s">
        <v>127</v>
      </c>
      <c r="C94" s="7" t="s">
        <v>68</v>
      </c>
      <c r="D94" s="7" t="s">
        <v>708</v>
      </c>
      <c r="E94" s="7" t="s">
        <v>56</v>
      </c>
      <c r="F94" s="7">
        <v>2.294</v>
      </c>
      <c r="G94" s="7" t="s">
        <v>139</v>
      </c>
    </row>
    <row r="95" spans="1:7" customFormat="1" hidden="1" x14ac:dyDescent="0.2">
      <c r="A95" s="7" t="s">
        <v>731</v>
      </c>
      <c r="B95" s="7" t="s">
        <v>127</v>
      </c>
      <c r="C95" s="7" t="s">
        <v>68</v>
      </c>
      <c r="D95" s="7" t="s">
        <v>708</v>
      </c>
      <c r="E95" s="7" t="s">
        <v>56</v>
      </c>
      <c r="F95" s="7">
        <v>2.2759999999999998</v>
      </c>
      <c r="G95" s="7" t="s">
        <v>139</v>
      </c>
    </row>
    <row r="96" spans="1:7" customFormat="1" hidden="1" x14ac:dyDescent="0.2">
      <c r="A96" s="7" t="s">
        <v>739</v>
      </c>
      <c r="B96" s="7" t="s">
        <v>127</v>
      </c>
      <c r="C96" s="7" t="s">
        <v>68</v>
      </c>
      <c r="D96" s="7" t="s">
        <v>708</v>
      </c>
      <c r="E96" s="7" t="s">
        <v>56</v>
      </c>
      <c r="F96" s="7">
        <v>2.2149999999999999</v>
      </c>
      <c r="G96" s="7" t="s">
        <v>139</v>
      </c>
    </row>
    <row r="97" spans="1:7" customFormat="1" hidden="1" x14ac:dyDescent="0.2">
      <c r="A97" s="7" t="s">
        <v>750</v>
      </c>
      <c r="B97" s="7" t="s">
        <v>127</v>
      </c>
      <c r="C97" s="7" t="s">
        <v>68</v>
      </c>
      <c r="D97" s="7" t="s">
        <v>708</v>
      </c>
      <c r="E97" s="7" t="s">
        <v>56</v>
      </c>
      <c r="F97" s="7">
        <v>2.1930000000000001</v>
      </c>
      <c r="G97" s="7" t="s">
        <v>139</v>
      </c>
    </row>
    <row r="98" spans="1:7" customFormat="1" hidden="1" x14ac:dyDescent="0.2">
      <c r="A98" s="7" t="s">
        <v>754</v>
      </c>
      <c r="B98" s="7" t="s">
        <v>127</v>
      </c>
      <c r="C98" s="7" t="s">
        <v>68</v>
      </c>
      <c r="D98" s="7" t="s">
        <v>708</v>
      </c>
      <c r="E98" s="7" t="s">
        <v>56</v>
      </c>
      <c r="F98" s="7">
        <v>2.1469999999999998</v>
      </c>
      <c r="G98" s="7" t="s">
        <v>707</v>
      </c>
    </row>
    <row r="99" spans="1:7" customFormat="1" hidden="1" x14ac:dyDescent="0.2">
      <c r="A99" s="7" t="s">
        <v>702</v>
      </c>
      <c r="B99" s="7" t="s">
        <v>124</v>
      </c>
      <c r="C99" s="7" t="s">
        <v>68</v>
      </c>
      <c r="D99" s="7" t="s">
        <v>708</v>
      </c>
      <c r="E99" s="7" t="s">
        <v>56</v>
      </c>
      <c r="F99" s="7">
        <v>6.3890000000000002</v>
      </c>
      <c r="G99" s="7" t="s">
        <v>139</v>
      </c>
    </row>
    <row r="100" spans="1:7" customFormat="1" hidden="1" x14ac:dyDescent="0.2">
      <c r="A100" s="7" t="s">
        <v>731</v>
      </c>
      <c r="B100" s="7" t="s">
        <v>124</v>
      </c>
      <c r="C100" s="7" t="s">
        <v>68</v>
      </c>
      <c r="D100" s="7" t="s">
        <v>708</v>
      </c>
      <c r="E100" s="7" t="s">
        <v>56</v>
      </c>
      <c r="F100" s="7">
        <v>6.6509999999999998</v>
      </c>
      <c r="G100" s="7" t="s">
        <v>139</v>
      </c>
    </row>
    <row r="101" spans="1:7" customFormat="1" hidden="1" x14ac:dyDescent="0.2">
      <c r="A101" s="7" t="s">
        <v>739</v>
      </c>
      <c r="B101" s="7" t="s">
        <v>124</v>
      </c>
      <c r="C101" s="7" t="s">
        <v>68</v>
      </c>
      <c r="D101" s="7" t="s">
        <v>708</v>
      </c>
      <c r="E101" s="7" t="s">
        <v>56</v>
      </c>
      <c r="F101" s="7">
        <v>6.508</v>
      </c>
      <c r="G101" s="7" t="s">
        <v>139</v>
      </c>
    </row>
    <row r="102" spans="1:7" customFormat="1" hidden="1" x14ac:dyDescent="0.2">
      <c r="A102" s="7" t="s">
        <v>750</v>
      </c>
      <c r="B102" s="7" t="s">
        <v>124</v>
      </c>
      <c r="C102" s="7" t="s">
        <v>68</v>
      </c>
      <c r="D102" s="7" t="s">
        <v>708</v>
      </c>
      <c r="E102" s="7" t="s">
        <v>56</v>
      </c>
      <c r="F102" s="7">
        <v>6.5819999999999999</v>
      </c>
      <c r="G102" s="7" t="s">
        <v>139</v>
      </c>
    </row>
    <row r="103" spans="1:7" customFormat="1" hidden="1" x14ac:dyDescent="0.2">
      <c r="A103" s="7" t="s">
        <v>754</v>
      </c>
      <c r="B103" s="7" t="s">
        <v>124</v>
      </c>
      <c r="C103" s="7" t="s">
        <v>68</v>
      </c>
      <c r="D103" s="7" t="s">
        <v>708</v>
      </c>
      <c r="E103" s="7" t="s">
        <v>56</v>
      </c>
      <c r="F103" s="7">
        <v>5.67</v>
      </c>
      <c r="G103" s="7" t="s">
        <v>707</v>
      </c>
    </row>
    <row r="104" spans="1:7" customFormat="1" hidden="1" x14ac:dyDescent="0.2">
      <c r="A104" s="7" t="s">
        <v>702</v>
      </c>
      <c r="B104" s="7" t="s">
        <v>123</v>
      </c>
      <c r="C104" s="7" t="s">
        <v>68</v>
      </c>
      <c r="D104" s="7" t="s">
        <v>708</v>
      </c>
      <c r="E104" s="7" t="s">
        <v>56</v>
      </c>
      <c r="F104" s="7">
        <v>3.831</v>
      </c>
      <c r="G104" s="7" t="s">
        <v>139</v>
      </c>
    </row>
    <row r="105" spans="1:7" customFormat="1" hidden="1" x14ac:dyDescent="0.2">
      <c r="A105" s="7" t="s">
        <v>731</v>
      </c>
      <c r="B105" s="7" t="s">
        <v>123</v>
      </c>
      <c r="C105" s="7" t="s">
        <v>68</v>
      </c>
      <c r="D105" s="7" t="s">
        <v>708</v>
      </c>
      <c r="E105" s="7" t="s">
        <v>56</v>
      </c>
      <c r="F105" s="7">
        <v>3.7130000000000001</v>
      </c>
      <c r="G105" s="7" t="s">
        <v>139</v>
      </c>
    </row>
    <row r="106" spans="1:7" customFormat="1" hidden="1" x14ac:dyDescent="0.2">
      <c r="A106" s="7" t="s">
        <v>739</v>
      </c>
      <c r="B106" s="7" t="s">
        <v>123</v>
      </c>
      <c r="C106" s="7" t="s">
        <v>68</v>
      </c>
      <c r="D106" s="7" t="s">
        <v>708</v>
      </c>
      <c r="E106" s="7" t="s">
        <v>56</v>
      </c>
      <c r="F106" s="7">
        <v>4.6340000000000003</v>
      </c>
      <c r="G106" s="7" t="s">
        <v>139</v>
      </c>
    </row>
    <row r="107" spans="1:7" customFormat="1" hidden="1" x14ac:dyDescent="0.2">
      <c r="A107" s="7" t="s">
        <v>750</v>
      </c>
      <c r="B107" s="7" t="s">
        <v>123</v>
      </c>
      <c r="C107" s="7" t="s">
        <v>68</v>
      </c>
      <c r="D107" s="7" t="s">
        <v>708</v>
      </c>
      <c r="E107" s="7" t="s">
        <v>56</v>
      </c>
      <c r="F107" s="7">
        <v>4.1769999999999996</v>
      </c>
      <c r="G107" s="7" t="s">
        <v>139</v>
      </c>
    </row>
    <row r="108" spans="1:7" customFormat="1" hidden="1" x14ac:dyDescent="0.2">
      <c r="A108" s="7" t="s">
        <v>754</v>
      </c>
      <c r="B108" s="7" t="s">
        <v>123</v>
      </c>
      <c r="C108" s="7" t="s">
        <v>68</v>
      </c>
      <c r="D108" s="7" t="s">
        <v>708</v>
      </c>
      <c r="E108" s="7" t="s">
        <v>56</v>
      </c>
      <c r="F108" s="7">
        <v>4.8</v>
      </c>
      <c r="G108" s="7" t="s">
        <v>139</v>
      </c>
    </row>
    <row r="109" spans="1:7" customFormat="1" hidden="1" x14ac:dyDescent="0.2">
      <c r="A109" s="7" t="s">
        <v>702</v>
      </c>
      <c r="B109" s="7" t="s">
        <v>125</v>
      </c>
      <c r="C109" s="7" t="s">
        <v>68</v>
      </c>
      <c r="D109" s="7" t="s">
        <v>708</v>
      </c>
      <c r="E109" s="7" t="s">
        <v>56</v>
      </c>
      <c r="F109" s="7">
        <v>3.798</v>
      </c>
      <c r="G109" s="7" t="s">
        <v>139</v>
      </c>
    </row>
    <row r="110" spans="1:7" customFormat="1" hidden="1" x14ac:dyDescent="0.2">
      <c r="A110" s="7" t="s">
        <v>731</v>
      </c>
      <c r="B110" s="7" t="s">
        <v>125</v>
      </c>
      <c r="C110" s="7" t="s">
        <v>68</v>
      </c>
      <c r="D110" s="7" t="s">
        <v>708</v>
      </c>
      <c r="E110" s="7" t="s">
        <v>56</v>
      </c>
      <c r="F110" s="7">
        <v>4.3789999999999996</v>
      </c>
      <c r="G110" s="7" t="s">
        <v>139</v>
      </c>
    </row>
    <row r="111" spans="1:7" customFormat="1" hidden="1" x14ac:dyDescent="0.2">
      <c r="A111" s="7" t="s">
        <v>739</v>
      </c>
      <c r="B111" s="7" t="s">
        <v>125</v>
      </c>
      <c r="C111" s="7" t="s">
        <v>68</v>
      </c>
      <c r="D111" s="7" t="s">
        <v>708</v>
      </c>
      <c r="E111" s="7" t="s">
        <v>56</v>
      </c>
      <c r="F111" s="7">
        <v>4.1559999999999997</v>
      </c>
      <c r="G111" s="7" t="s">
        <v>139</v>
      </c>
    </row>
    <row r="112" spans="1:7" customFormat="1" hidden="1" x14ac:dyDescent="0.2">
      <c r="A112" s="7" t="s">
        <v>750</v>
      </c>
      <c r="B112" s="7" t="s">
        <v>125</v>
      </c>
      <c r="C112" s="7" t="s">
        <v>68</v>
      </c>
      <c r="D112" s="7" t="s">
        <v>708</v>
      </c>
      <c r="E112" s="7" t="s">
        <v>56</v>
      </c>
      <c r="F112" s="7">
        <v>3.794</v>
      </c>
      <c r="G112" s="7" t="s">
        <v>139</v>
      </c>
    </row>
    <row r="113" spans="1:7" customFormat="1" hidden="1" x14ac:dyDescent="0.2">
      <c r="A113" s="7" t="s">
        <v>754</v>
      </c>
      <c r="B113" s="7" t="s">
        <v>125</v>
      </c>
      <c r="C113" s="7" t="s">
        <v>68</v>
      </c>
      <c r="D113" s="7" t="s">
        <v>708</v>
      </c>
      <c r="E113" s="7" t="s">
        <v>56</v>
      </c>
      <c r="F113" s="7">
        <v>3.1219999999999999</v>
      </c>
      <c r="G113" s="7" t="s">
        <v>707</v>
      </c>
    </row>
    <row r="114" spans="1:7" customFormat="1" hidden="1" x14ac:dyDescent="0.2">
      <c r="A114" s="7" t="s">
        <v>702</v>
      </c>
      <c r="B114" s="7" t="s">
        <v>107</v>
      </c>
      <c r="C114" s="7" t="s">
        <v>68</v>
      </c>
      <c r="D114" s="7" t="s">
        <v>708</v>
      </c>
      <c r="E114" s="7" t="s">
        <v>56</v>
      </c>
      <c r="F114" s="7">
        <v>2.36</v>
      </c>
      <c r="G114" s="7" t="s">
        <v>139</v>
      </c>
    </row>
    <row r="115" spans="1:7" customFormat="1" hidden="1" x14ac:dyDescent="0.2">
      <c r="A115" s="7" t="s">
        <v>731</v>
      </c>
      <c r="B115" s="7" t="s">
        <v>107</v>
      </c>
      <c r="C115" s="7" t="s">
        <v>68</v>
      </c>
      <c r="D115" s="7" t="s">
        <v>708</v>
      </c>
      <c r="E115" s="7" t="s">
        <v>56</v>
      </c>
      <c r="F115" s="7">
        <v>2.6560000000000001</v>
      </c>
      <c r="G115" s="7" t="s">
        <v>139</v>
      </c>
    </row>
    <row r="116" spans="1:7" customFormat="1" hidden="1" x14ac:dyDescent="0.2">
      <c r="A116" s="7" t="s">
        <v>739</v>
      </c>
      <c r="B116" s="7" t="s">
        <v>107</v>
      </c>
      <c r="C116" s="7" t="s">
        <v>68</v>
      </c>
      <c r="D116" s="7" t="s">
        <v>708</v>
      </c>
      <c r="E116" s="7" t="s">
        <v>56</v>
      </c>
      <c r="F116" s="7">
        <v>2.4540000000000002</v>
      </c>
      <c r="G116" s="7" t="s">
        <v>139</v>
      </c>
    </row>
    <row r="117" spans="1:7" customFormat="1" hidden="1" x14ac:dyDescent="0.2">
      <c r="A117" s="7" t="s">
        <v>750</v>
      </c>
      <c r="B117" s="7" t="s">
        <v>107</v>
      </c>
      <c r="C117" s="7" t="s">
        <v>68</v>
      </c>
      <c r="D117" s="7" t="s">
        <v>708</v>
      </c>
      <c r="E117" s="7" t="s">
        <v>56</v>
      </c>
      <c r="F117" s="7">
        <v>2.5880000000000001</v>
      </c>
      <c r="G117" s="7" t="s">
        <v>139</v>
      </c>
    </row>
    <row r="118" spans="1:7" customFormat="1" hidden="1" x14ac:dyDescent="0.2">
      <c r="A118" s="7" t="s">
        <v>702</v>
      </c>
      <c r="B118" s="7" t="s">
        <v>121</v>
      </c>
      <c r="C118" s="7" t="s">
        <v>68</v>
      </c>
      <c r="D118" s="7" t="s">
        <v>708</v>
      </c>
      <c r="E118" s="7" t="s">
        <v>56</v>
      </c>
      <c r="F118" s="7">
        <v>1.343</v>
      </c>
      <c r="G118" s="7" t="s">
        <v>139</v>
      </c>
    </row>
    <row r="119" spans="1:7" customFormat="1" hidden="1" x14ac:dyDescent="0.2">
      <c r="A119" s="7" t="s">
        <v>731</v>
      </c>
      <c r="B119" s="7" t="s">
        <v>121</v>
      </c>
      <c r="C119" s="7" t="s">
        <v>68</v>
      </c>
      <c r="D119" s="7" t="s">
        <v>708</v>
      </c>
      <c r="E119" s="7" t="s">
        <v>56</v>
      </c>
      <c r="F119" s="7">
        <v>1.21</v>
      </c>
      <c r="G119" s="7" t="s">
        <v>139</v>
      </c>
    </row>
    <row r="120" spans="1:7" customFormat="1" hidden="1" x14ac:dyDescent="0.2">
      <c r="A120" s="7" t="s">
        <v>739</v>
      </c>
      <c r="B120" s="7" t="s">
        <v>121</v>
      </c>
      <c r="C120" s="7" t="s">
        <v>68</v>
      </c>
      <c r="D120" s="7" t="s">
        <v>708</v>
      </c>
      <c r="E120" s="7" t="s">
        <v>56</v>
      </c>
      <c r="F120" s="7">
        <v>1.1140000000000001</v>
      </c>
      <c r="G120" s="7" t="s">
        <v>139</v>
      </c>
    </row>
    <row r="121" spans="1:7" customFormat="1" hidden="1" x14ac:dyDescent="0.2">
      <c r="A121" s="7" t="s">
        <v>750</v>
      </c>
      <c r="B121" s="7" t="s">
        <v>121</v>
      </c>
      <c r="C121" s="7" t="s">
        <v>68</v>
      </c>
      <c r="D121" s="7" t="s">
        <v>708</v>
      </c>
      <c r="E121" s="7" t="s">
        <v>56</v>
      </c>
      <c r="F121" s="7">
        <v>1.141</v>
      </c>
      <c r="G121" s="7" t="s">
        <v>139</v>
      </c>
    </row>
    <row r="122" spans="1:7" customFormat="1" hidden="1" x14ac:dyDescent="0.2">
      <c r="A122" s="7" t="s">
        <v>754</v>
      </c>
      <c r="B122" s="7" t="s">
        <v>121</v>
      </c>
      <c r="C122" s="7" t="s">
        <v>68</v>
      </c>
      <c r="D122" s="7" t="s">
        <v>708</v>
      </c>
      <c r="E122" s="7" t="s">
        <v>56</v>
      </c>
      <c r="F122" s="7">
        <v>1.141</v>
      </c>
      <c r="G122" s="7" t="s">
        <v>707</v>
      </c>
    </row>
    <row r="123" spans="1:7" customFormat="1" hidden="1" x14ac:dyDescent="0.2">
      <c r="A123" s="7" t="s">
        <v>702</v>
      </c>
      <c r="B123" s="7" t="s">
        <v>120</v>
      </c>
      <c r="C123" s="7" t="s">
        <v>68</v>
      </c>
      <c r="D123" s="7" t="s">
        <v>708</v>
      </c>
      <c r="E123" s="7" t="s">
        <v>56</v>
      </c>
      <c r="F123" s="7">
        <v>3.3639999999999999</v>
      </c>
      <c r="G123" s="7" t="s">
        <v>139</v>
      </c>
    </row>
    <row r="124" spans="1:7" customFormat="1" hidden="1" x14ac:dyDescent="0.2">
      <c r="A124" s="7" t="s">
        <v>731</v>
      </c>
      <c r="B124" s="7" t="s">
        <v>120</v>
      </c>
      <c r="C124" s="7" t="s">
        <v>68</v>
      </c>
      <c r="D124" s="7" t="s">
        <v>708</v>
      </c>
      <c r="E124" s="7" t="s">
        <v>56</v>
      </c>
      <c r="F124" s="7">
        <v>3.165</v>
      </c>
      <c r="G124" s="7" t="s">
        <v>139</v>
      </c>
    </row>
    <row r="125" spans="1:7" customFormat="1" hidden="1" x14ac:dyDescent="0.2">
      <c r="A125" s="7" t="s">
        <v>739</v>
      </c>
      <c r="B125" s="7" t="s">
        <v>120</v>
      </c>
      <c r="C125" s="7" t="s">
        <v>68</v>
      </c>
      <c r="D125" s="7" t="s">
        <v>708</v>
      </c>
      <c r="E125" s="7" t="s">
        <v>56</v>
      </c>
      <c r="F125" s="7">
        <v>3.1139999999999999</v>
      </c>
      <c r="G125" s="7" t="s">
        <v>139</v>
      </c>
    </row>
    <row r="126" spans="1:7" customFormat="1" hidden="1" x14ac:dyDescent="0.2">
      <c r="A126" s="7" t="s">
        <v>750</v>
      </c>
      <c r="B126" s="7" t="s">
        <v>120</v>
      </c>
      <c r="C126" s="7" t="s">
        <v>68</v>
      </c>
      <c r="D126" s="7" t="s">
        <v>708</v>
      </c>
      <c r="E126" s="7" t="s">
        <v>56</v>
      </c>
      <c r="F126" s="7">
        <v>3.3039999999999998</v>
      </c>
      <c r="G126" s="7" t="s">
        <v>139</v>
      </c>
    </row>
    <row r="127" spans="1:7" customFormat="1" hidden="1" x14ac:dyDescent="0.2">
      <c r="A127" s="7" t="s">
        <v>754</v>
      </c>
      <c r="B127" s="7" t="s">
        <v>120</v>
      </c>
      <c r="C127" s="7" t="s">
        <v>68</v>
      </c>
      <c r="D127" s="7" t="s">
        <v>708</v>
      </c>
      <c r="E127" s="7" t="s">
        <v>56</v>
      </c>
      <c r="F127" s="7">
        <v>3.008</v>
      </c>
      <c r="G127" s="7" t="s">
        <v>707</v>
      </c>
    </row>
    <row r="128" spans="1:7" customFormat="1" hidden="1" x14ac:dyDescent="0.2">
      <c r="A128" s="7" t="s">
        <v>702</v>
      </c>
      <c r="B128" s="7" t="s">
        <v>110</v>
      </c>
      <c r="C128" s="7" t="s">
        <v>68</v>
      </c>
      <c r="D128" s="7" t="s">
        <v>708</v>
      </c>
      <c r="E128" s="7" t="s">
        <v>56</v>
      </c>
      <c r="F128" s="7">
        <v>2.3919999999999999</v>
      </c>
      <c r="G128" s="7" t="s">
        <v>139</v>
      </c>
    </row>
    <row r="129" spans="1:7" customFormat="1" hidden="1" x14ac:dyDescent="0.2">
      <c r="A129" s="7" t="s">
        <v>731</v>
      </c>
      <c r="B129" s="7" t="s">
        <v>110</v>
      </c>
      <c r="C129" s="7" t="s">
        <v>68</v>
      </c>
      <c r="D129" s="7" t="s">
        <v>708</v>
      </c>
      <c r="E129" s="7" t="s">
        <v>56</v>
      </c>
      <c r="F129" s="7">
        <v>2.35</v>
      </c>
      <c r="G129" s="7" t="s">
        <v>139</v>
      </c>
    </row>
    <row r="130" spans="1:7" customFormat="1" hidden="1" x14ac:dyDescent="0.2">
      <c r="A130" s="7" t="s">
        <v>739</v>
      </c>
      <c r="B130" s="7" t="s">
        <v>110</v>
      </c>
      <c r="C130" s="7" t="s">
        <v>68</v>
      </c>
      <c r="D130" s="7" t="s">
        <v>708</v>
      </c>
      <c r="E130" s="7" t="s">
        <v>56</v>
      </c>
      <c r="F130" s="7">
        <v>2.5979999999999999</v>
      </c>
      <c r="G130" s="7" t="s">
        <v>139</v>
      </c>
    </row>
    <row r="131" spans="1:7" customFormat="1" hidden="1" x14ac:dyDescent="0.2">
      <c r="A131" s="7" t="s">
        <v>750</v>
      </c>
      <c r="B131" s="7" t="s">
        <v>110</v>
      </c>
      <c r="C131" s="7" t="s">
        <v>68</v>
      </c>
      <c r="D131" s="7" t="s">
        <v>708</v>
      </c>
      <c r="E131" s="7" t="s">
        <v>56</v>
      </c>
      <c r="F131" s="7">
        <v>2.407</v>
      </c>
      <c r="G131" s="7" t="s">
        <v>139</v>
      </c>
    </row>
    <row r="132" spans="1:7" customFormat="1" hidden="1" x14ac:dyDescent="0.2">
      <c r="A132" s="7" t="s">
        <v>702</v>
      </c>
      <c r="B132" s="7" t="s">
        <v>118</v>
      </c>
      <c r="C132" s="7" t="s">
        <v>68</v>
      </c>
      <c r="D132" s="7" t="s">
        <v>708</v>
      </c>
      <c r="E132" s="7" t="s">
        <v>56</v>
      </c>
      <c r="F132" s="7">
        <v>3.8</v>
      </c>
      <c r="G132" s="7" t="s">
        <v>139</v>
      </c>
    </row>
    <row r="133" spans="1:7" customFormat="1" hidden="1" x14ac:dyDescent="0.2">
      <c r="A133" s="7" t="s">
        <v>731</v>
      </c>
      <c r="B133" s="7" t="s">
        <v>118</v>
      </c>
      <c r="C133" s="7" t="s">
        <v>68</v>
      </c>
      <c r="D133" s="7" t="s">
        <v>708</v>
      </c>
      <c r="E133" s="7" t="s">
        <v>56</v>
      </c>
      <c r="F133" s="7">
        <v>4.1719999999999997</v>
      </c>
      <c r="G133" s="7" t="s">
        <v>139</v>
      </c>
    </row>
    <row r="134" spans="1:7" customFormat="1" hidden="1" x14ac:dyDescent="0.2">
      <c r="A134" s="7" t="s">
        <v>739</v>
      </c>
      <c r="B134" s="7" t="s">
        <v>118</v>
      </c>
      <c r="C134" s="7" t="s">
        <v>68</v>
      </c>
      <c r="D134" s="7" t="s">
        <v>708</v>
      </c>
      <c r="E134" s="7" t="s">
        <v>56</v>
      </c>
      <c r="F134" s="7">
        <v>4.2690000000000001</v>
      </c>
      <c r="G134" s="7" t="s">
        <v>139</v>
      </c>
    </row>
    <row r="135" spans="1:7" customFormat="1" hidden="1" x14ac:dyDescent="0.2">
      <c r="A135" s="7" t="s">
        <v>750</v>
      </c>
      <c r="B135" s="7" t="s">
        <v>118</v>
      </c>
      <c r="C135" s="7" t="s">
        <v>68</v>
      </c>
      <c r="D135" s="7" t="s">
        <v>708</v>
      </c>
      <c r="E135" s="7" t="s">
        <v>56</v>
      </c>
      <c r="F135" s="7">
        <v>4.3979999999999997</v>
      </c>
      <c r="G135" s="7" t="s">
        <v>139</v>
      </c>
    </row>
    <row r="136" spans="1:7" customFormat="1" hidden="1" x14ac:dyDescent="0.2">
      <c r="A136" s="7" t="s">
        <v>754</v>
      </c>
      <c r="B136" s="7" t="s">
        <v>118</v>
      </c>
      <c r="C136" s="7" t="s">
        <v>68</v>
      </c>
      <c r="D136" s="7" t="s">
        <v>708</v>
      </c>
      <c r="E136" s="7" t="s">
        <v>56</v>
      </c>
      <c r="F136" s="7">
        <v>4.18</v>
      </c>
      <c r="G136" s="7" t="s">
        <v>707</v>
      </c>
    </row>
    <row r="137" spans="1:7" customFormat="1" hidden="1" x14ac:dyDescent="0.2">
      <c r="A137" s="7" t="s">
        <v>702</v>
      </c>
      <c r="B137" s="7" t="s">
        <v>117</v>
      </c>
      <c r="C137" s="7" t="s">
        <v>68</v>
      </c>
      <c r="D137" s="7" t="s">
        <v>708</v>
      </c>
      <c r="E137" s="7" t="s">
        <v>56</v>
      </c>
      <c r="F137" s="7">
        <v>3.3639999999999999</v>
      </c>
      <c r="G137" s="7" t="s">
        <v>139</v>
      </c>
    </row>
    <row r="138" spans="1:7" customFormat="1" hidden="1" x14ac:dyDescent="0.2">
      <c r="A138" s="7" t="s">
        <v>731</v>
      </c>
      <c r="B138" s="7" t="s">
        <v>117</v>
      </c>
      <c r="C138" s="7" t="s">
        <v>68</v>
      </c>
      <c r="D138" s="7" t="s">
        <v>708</v>
      </c>
      <c r="E138" s="7" t="s">
        <v>56</v>
      </c>
      <c r="F138" s="7">
        <v>3.2149999999999999</v>
      </c>
      <c r="G138" s="7" t="s">
        <v>139</v>
      </c>
    </row>
    <row r="139" spans="1:7" customFormat="1" hidden="1" x14ac:dyDescent="0.2">
      <c r="A139" s="7" t="s">
        <v>739</v>
      </c>
      <c r="B139" s="7" t="s">
        <v>117</v>
      </c>
      <c r="C139" s="7" t="s">
        <v>68</v>
      </c>
      <c r="D139" s="7" t="s">
        <v>708</v>
      </c>
      <c r="E139" s="7" t="s">
        <v>56</v>
      </c>
      <c r="F139" s="7">
        <v>3.379</v>
      </c>
      <c r="G139" s="7" t="s">
        <v>139</v>
      </c>
    </row>
    <row r="140" spans="1:7" customFormat="1" hidden="1" x14ac:dyDescent="0.2">
      <c r="A140" s="7" t="s">
        <v>750</v>
      </c>
      <c r="B140" s="7" t="s">
        <v>117</v>
      </c>
      <c r="C140" s="7" t="s">
        <v>68</v>
      </c>
      <c r="D140" s="7" t="s">
        <v>708</v>
      </c>
      <c r="E140" s="7" t="s">
        <v>56</v>
      </c>
      <c r="F140" s="7">
        <v>3.6110000000000002</v>
      </c>
      <c r="G140" s="7" t="s">
        <v>139</v>
      </c>
    </row>
    <row r="141" spans="1:7" customFormat="1" hidden="1" x14ac:dyDescent="0.2">
      <c r="A141" s="7" t="s">
        <v>754</v>
      </c>
      <c r="B141" s="7" t="s">
        <v>117</v>
      </c>
      <c r="C141" s="7" t="s">
        <v>68</v>
      </c>
      <c r="D141" s="7" t="s">
        <v>708</v>
      </c>
      <c r="E141" s="7" t="s">
        <v>56</v>
      </c>
      <c r="F141" s="7">
        <v>3.6629999999999998</v>
      </c>
      <c r="G141" s="7" t="s">
        <v>707</v>
      </c>
    </row>
    <row r="142" spans="1:7" customFormat="1" hidden="1" x14ac:dyDescent="0.2">
      <c r="A142" s="7" t="s">
        <v>702</v>
      </c>
      <c r="B142" s="7" t="s">
        <v>116</v>
      </c>
      <c r="C142" s="7" t="s">
        <v>68</v>
      </c>
      <c r="D142" s="7" t="s">
        <v>708</v>
      </c>
      <c r="E142" s="7" t="s">
        <v>56</v>
      </c>
      <c r="F142" s="7">
        <v>3.7410000000000001</v>
      </c>
      <c r="G142" s="7" t="s">
        <v>139</v>
      </c>
    </row>
    <row r="143" spans="1:7" customFormat="1" hidden="1" x14ac:dyDescent="0.2">
      <c r="A143" s="7" t="s">
        <v>731</v>
      </c>
      <c r="B143" s="7" t="s">
        <v>116</v>
      </c>
      <c r="C143" s="7" t="s">
        <v>68</v>
      </c>
      <c r="D143" s="7" t="s">
        <v>708</v>
      </c>
      <c r="E143" s="7" t="s">
        <v>56</v>
      </c>
      <c r="F143" s="7">
        <v>3.08</v>
      </c>
      <c r="G143" s="7" t="s">
        <v>139</v>
      </c>
    </row>
    <row r="144" spans="1:7" customFormat="1" hidden="1" x14ac:dyDescent="0.2">
      <c r="A144" s="7" t="s">
        <v>739</v>
      </c>
      <c r="B144" s="7" t="s">
        <v>116</v>
      </c>
      <c r="C144" s="7" t="s">
        <v>68</v>
      </c>
      <c r="D144" s="7" t="s">
        <v>708</v>
      </c>
      <c r="E144" s="7" t="s">
        <v>56</v>
      </c>
      <c r="F144" s="7">
        <v>3.5819999999999999</v>
      </c>
      <c r="G144" s="7" t="s">
        <v>139</v>
      </c>
    </row>
    <row r="145" spans="1:7" customFormat="1" hidden="1" x14ac:dyDescent="0.2">
      <c r="A145" s="7" t="s">
        <v>750</v>
      </c>
      <c r="B145" s="7" t="s">
        <v>116</v>
      </c>
      <c r="C145" s="7" t="s">
        <v>68</v>
      </c>
      <c r="D145" s="7" t="s">
        <v>708</v>
      </c>
      <c r="E145" s="7" t="s">
        <v>56</v>
      </c>
      <c r="F145" s="7">
        <v>2.8959999999999999</v>
      </c>
      <c r="G145" s="7" t="s">
        <v>139</v>
      </c>
    </row>
    <row r="146" spans="1:7" customFormat="1" hidden="1" x14ac:dyDescent="0.2">
      <c r="A146" s="7" t="s">
        <v>754</v>
      </c>
      <c r="B146" s="7" t="s">
        <v>116</v>
      </c>
      <c r="C146" s="7" t="s">
        <v>68</v>
      </c>
      <c r="D146" s="7" t="s">
        <v>708</v>
      </c>
      <c r="E146" s="7" t="s">
        <v>56</v>
      </c>
      <c r="F146" s="7">
        <v>2.9319999999999999</v>
      </c>
      <c r="G146" s="7" t="s">
        <v>707</v>
      </c>
    </row>
    <row r="147" spans="1:7" customFormat="1" hidden="1" x14ac:dyDescent="0.2">
      <c r="A147" s="7" t="s">
        <v>702</v>
      </c>
      <c r="B147" s="7" t="s">
        <v>104</v>
      </c>
      <c r="C147" s="7" t="s">
        <v>68</v>
      </c>
      <c r="D147" s="7" t="s">
        <v>708</v>
      </c>
      <c r="E147" s="7" t="s">
        <v>56</v>
      </c>
      <c r="F147" s="7">
        <v>5.1130000000000004</v>
      </c>
      <c r="G147" s="7" t="s">
        <v>139</v>
      </c>
    </row>
    <row r="148" spans="1:7" customFormat="1" hidden="1" x14ac:dyDescent="0.2">
      <c r="A148" s="7" t="s">
        <v>731</v>
      </c>
      <c r="B148" s="7" t="s">
        <v>104</v>
      </c>
      <c r="C148" s="7" t="s">
        <v>68</v>
      </c>
      <c r="D148" s="7" t="s">
        <v>708</v>
      </c>
      <c r="E148" s="7" t="s">
        <v>56</v>
      </c>
      <c r="F148" s="7">
        <v>5.2839999999999998</v>
      </c>
      <c r="G148" s="7" t="s">
        <v>139</v>
      </c>
    </row>
    <row r="149" spans="1:7" customFormat="1" hidden="1" x14ac:dyDescent="0.2">
      <c r="A149" s="7" t="s">
        <v>739</v>
      </c>
      <c r="B149" s="7" t="s">
        <v>104</v>
      </c>
      <c r="C149" s="7" t="s">
        <v>68</v>
      </c>
      <c r="D149" s="7" t="s">
        <v>708</v>
      </c>
      <c r="E149" s="7" t="s">
        <v>56</v>
      </c>
      <c r="F149" s="7">
        <v>4.6429999999999998</v>
      </c>
      <c r="G149" s="7" t="s">
        <v>139</v>
      </c>
    </row>
    <row r="150" spans="1:7" customFormat="1" hidden="1" x14ac:dyDescent="0.2">
      <c r="A150" s="7" t="s">
        <v>702</v>
      </c>
      <c r="B150" s="7" t="s">
        <v>112</v>
      </c>
      <c r="C150" s="7" t="s">
        <v>68</v>
      </c>
      <c r="D150" s="7" t="s">
        <v>708</v>
      </c>
      <c r="E150" s="7" t="s">
        <v>56</v>
      </c>
      <c r="F150" s="7">
        <v>6.2830000000000004</v>
      </c>
      <c r="G150" s="7" t="s">
        <v>139</v>
      </c>
    </row>
    <row r="151" spans="1:7" customFormat="1" hidden="1" x14ac:dyDescent="0.2">
      <c r="A151" s="7" t="s">
        <v>731</v>
      </c>
      <c r="B151" s="7" t="s">
        <v>112</v>
      </c>
      <c r="C151" s="7" t="s">
        <v>68</v>
      </c>
      <c r="D151" s="7" t="s">
        <v>708</v>
      </c>
      <c r="E151" s="7" t="s">
        <v>56</v>
      </c>
      <c r="F151" s="7">
        <v>5.6219999999999999</v>
      </c>
      <c r="G151" s="7" t="s">
        <v>139</v>
      </c>
    </row>
    <row r="152" spans="1:7" customFormat="1" hidden="1" x14ac:dyDescent="0.2">
      <c r="A152" s="7" t="s">
        <v>739</v>
      </c>
      <c r="B152" s="7" t="s">
        <v>112</v>
      </c>
      <c r="C152" s="7" t="s">
        <v>68</v>
      </c>
      <c r="D152" s="7" t="s">
        <v>708</v>
      </c>
      <c r="E152" s="7" t="s">
        <v>56</v>
      </c>
      <c r="F152" s="7">
        <v>5.7030000000000003</v>
      </c>
      <c r="G152" s="7" t="s">
        <v>139</v>
      </c>
    </row>
    <row r="153" spans="1:7" customFormat="1" hidden="1" x14ac:dyDescent="0.2">
      <c r="A153" s="7" t="s">
        <v>750</v>
      </c>
      <c r="B153" s="7" t="s">
        <v>112</v>
      </c>
      <c r="C153" s="7" t="s">
        <v>68</v>
      </c>
      <c r="D153" s="7" t="s">
        <v>708</v>
      </c>
      <c r="E153" s="7" t="s">
        <v>56</v>
      </c>
      <c r="F153" s="7">
        <v>5.7850000000000001</v>
      </c>
      <c r="G153" s="7" t="s">
        <v>139</v>
      </c>
    </row>
    <row r="154" spans="1:7" customFormat="1" hidden="1" x14ac:dyDescent="0.2">
      <c r="A154" s="7" t="s">
        <v>754</v>
      </c>
      <c r="B154" s="7" t="s">
        <v>112</v>
      </c>
      <c r="C154" s="7" t="s">
        <v>68</v>
      </c>
      <c r="D154" s="7" t="s">
        <v>708</v>
      </c>
      <c r="E154" s="7" t="s">
        <v>56</v>
      </c>
      <c r="F154" s="7">
        <v>5.8650000000000002</v>
      </c>
      <c r="G154" s="7" t="s">
        <v>707</v>
      </c>
    </row>
    <row r="155" spans="1:7" customFormat="1" hidden="1" x14ac:dyDescent="0.2">
      <c r="A155" s="7" t="s">
        <v>702</v>
      </c>
      <c r="B155" s="7" t="s">
        <v>115</v>
      </c>
      <c r="C155" s="7" t="s">
        <v>68</v>
      </c>
      <c r="D155" s="7" t="s">
        <v>708</v>
      </c>
      <c r="E155" s="7" t="s">
        <v>56</v>
      </c>
      <c r="F155" s="7">
        <v>2.6819999999999999</v>
      </c>
      <c r="G155" s="7" t="s">
        <v>139</v>
      </c>
    </row>
    <row r="156" spans="1:7" customFormat="1" hidden="1" x14ac:dyDescent="0.2">
      <c r="A156" s="7" t="s">
        <v>731</v>
      </c>
      <c r="B156" s="7" t="s">
        <v>115</v>
      </c>
      <c r="C156" s="7" t="s">
        <v>68</v>
      </c>
      <c r="D156" s="7" t="s">
        <v>708</v>
      </c>
      <c r="E156" s="7" t="s">
        <v>56</v>
      </c>
      <c r="F156" s="7">
        <v>2.6469999999999998</v>
      </c>
      <c r="G156" s="7" t="s">
        <v>139</v>
      </c>
    </row>
    <row r="157" spans="1:7" customFormat="1" hidden="1" x14ac:dyDescent="0.2">
      <c r="A157" s="7" t="s">
        <v>739</v>
      </c>
      <c r="B157" s="7" t="s">
        <v>115</v>
      </c>
      <c r="C157" s="7" t="s">
        <v>68</v>
      </c>
      <c r="D157" s="7" t="s">
        <v>708</v>
      </c>
      <c r="E157" s="7" t="s">
        <v>56</v>
      </c>
      <c r="F157" s="7">
        <v>2.3530000000000002</v>
      </c>
      <c r="G157" s="7" t="s">
        <v>139</v>
      </c>
    </row>
    <row r="158" spans="1:7" customFormat="1" hidden="1" x14ac:dyDescent="0.2">
      <c r="A158" s="7" t="s">
        <v>750</v>
      </c>
      <c r="B158" s="7" t="s">
        <v>115</v>
      </c>
      <c r="C158" s="7" t="s">
        <v>68</v>
      </c>
      <c r="D158" s="7" t="s">
        <v>708</v>
      </c>
      <c r="E158" s="7" t="s">
        <v>56</v>
      </c>
      <c r="F158" s="7">
        <v>2.2799999999999998</v>
      </c>
      <c r="G158" s="7" t="s">
        <v>139</v>
      </c>
    </row>
    <row r="159" spans="1:7" customFormat="1" hidden="1" x14ac:dyDescent="0.2">
      <c r="A159" s="7" t="s">
        <v>754</v>
      </c>
      <c r="B159" s="7" t="s">
        <v>115</v>
      </c>
      <c r="C159" s="7" t="s">
        <v>68</v>
      </c>
      <c r="D159" s="7" t="s">
        <v>708</v>
      </c>
      <c r="E159" s="7" t="s">
        <v>56</v>
      </c>
      <c r="F159" s="7">
        <v>2.673</v>
      </c>
      <c r="G159" s="7" t="s">
        <v>707</v>
      </c>
    </row>
    <row r="160" spans="1:7" customFormat="1" hidden="1" x14ac:dyDescent="0.2">
      <c r="A160" s="7" t="s">
        <v>702</v>
      </c>
      <c r="B160" s="7" t="s">
        <v>114</v>
      </c>
      <c r="C160" s="7" t="s">
        <v>68</v>
      </c>
      <c r="D160" s="7" t="s">
        <v>708</v>
      </c>
      <c r="E160" s="7" t="s">
        <v>56</v>
      </c>
      <c r="F160" s="7">
        <v>3.3</v>
      </c>
      <c r="G160" s="7" t="s">
        <v>139</v>
      </c>
    </row>
    <row r="161" spans="1:7" customFormat="1" hidden="1" x14ac:dyDescent="0.2">
      <c r="A161" s="7" t="s">
        <v>731</v>
      </c>
      <c r="B161" s="7" t="s">
        <v>114</v>
      </c>
      <c r="C161" s="7" t="s">
        <v>68</v>
      </c>
      <c r="D161" s="7" t="s">
        <v>708</v>
      </c>
      <c r="E161" s="7" t="s">
        <v>56</v>
      </c>
      <c r="F161" s="7">
        <v>3.1720000000000002</v>
      </c>
      <c r="G161" s="7" t="s">
        <v>139</v>
      </c>
    </row>
    <row r="162" spans="1:7" customFormat="1" hidden="1" x14ac:dyDescent="0.2">
      <c r="A162" s="7" t="s">
        <v>739</v>
      </c>
      <c r="B162" s="7" t="s">
        <v>114</v>
      </c>
      <c r="C162" s="7" t="s">
        <v>68</v>
      </c>
      <c r="D162" s="7" t="s">
        <v>708</v>
      </c>
      <c r="E162" s="7" t="s">
        <v>56</v>
      </c>
      <c r="F162" s="7">
        <v>3.149</v>
      </c>
      <c r="G162" s="7" t="s">
        <v>139</v>
      </c>
    </row>
    <row r="163" spans="1:7" customFormat="1" hidden="1" x14ac:dyDescent="0.2">
      <c r="A163" s="7" t="s">
        <v>750</v>
      </c>
      <c r="B163" s="7" t="s">
        <v>114</v>
      </c>
      <c r="C163" s="7" t="s">
        <v>68</v>
      </c>
      <c r="D163" s="7" t="s">
        <v>708</v>
      </c>
      <c r="E163" s="7" t="s">
        <v>56</v>
      </c>
      <c r="F163" s="7">
        <v>2.698</v>
      </c>
      <c r="G163" s="7" t="s">
        <v>139</v>
      </c>
    </row>
    <row r="164" spans="1:7" customFormat="1" hidden="1" x14ac:dyDescent="0.2">
      <c r="A164" s="7" t="s">
        <v>754</v>
      </c>
      <c r="B164" s="7" t="s">
        <v>114</v>
      </c>
      <c r="C164" s="7" t="s">
        <v>68</v>
      </c>
      <c r="D164" s="7" t="s">
        <v>708</v>
      </c>
      <c r="E164" s="7" t="s">
        <v>56</v>
      </c>
      <c r="F164" s="7">
        <v>2.7629999999999999</v>
      </c>
      <c r="G164" s="7" t="s">
        <v>707</v>
      </c>
    </row>
    <row r="165" spans="1:7" customFormat="1" hidden="1" x14ac:dyDescent="0.2">
      <c r="A165" s="7" t="s">
        <v>702</v>
      </c>
      <c r="B165" s="7" t="s">
        <v>103</v>
      </c>
      <c r="C165" s="7" t="s">
        <v>68</v>
      </c>
      <c r="D165" s="7" t="s">
        <v>708</v>
      </c>
      <c r="E165" s="7" t="s">
        <v>56</v>
      </c>
      <c r="F165" s="7">
        <v>3.6080000000000001</v>
      </c>
      <c r="G165" s="7" t="s">
        <v>139</v>
      </c>
    </row>
    <row r="166" spans="1:7" customFormat="1" hidden="1" x14ac:dyDescent="0.2">
      <c r="A166" s="7" t="s">
        <v>731</v>
      </c>
      <c r="B166" s="7" t="s">
        <v>103</v>
      </c>
      <c r="C166" s="7" t="s">
        <v>68</v>
      </c>
      <c r="D166" s="7" t="s">
        <v>708</v>
      </c>
      <c r="E166" s="7" t="s">
        <v>56</v>
      </c>
      <c r="F166" s="7">
        <v>3.2850000000000001</v>
      </c>
      <c r="G166" s="7" t="s">
        <v>139</v>
      </c>
    </row>
    <row r="167" spans="1:7" customFormat="1" hidden="1" x14ac:dyDescent="0.2">
      <c r="A167" s="7" t="s">
        <v>739</v>
      </c>
      <c r="B167" s="7" t="s">
        <v>103</v>
      </c>
      <c r="C167" s="7" t="s">
        <v>68</v>
      </c>
      <c r="D167" s="7" t="s">
        <v>708</v>
      </c>
      <c r="E167" s="7" t="s">
        <v>56</v>
      </c>
      <c r="F167" s="7">
        <v>3.0649999999999999</v>
      </c>
      <c r="G167" s="7" t="s">
        <v>139</v>
      </c>
    </row>
    <row r="168" spans="1:7" customFormat="1" hidden="1" x14ac:dyDescent="0.2">
      <c r="A168" s="7" t="s">
        <v>750</v>
      </c>
      <c r="B168" s="7" t="s">
        <v>103</v>
      </c>
      <c r="C168" s="7" t="s">
        <v>68</v>
      </c>
      <c r="D168" s="7" t="s">
        <v>708</v>
      </c>
      <c r="E168" s="7" t="s">
        <v>56</v>
      </c>
      <c r="F168" s="7">
        <v>3.2469999999999999</v>
      </c>
      <c r="G168" s="7" t="s">
        <v>139</v>
      </c>
    </row>
    <row r="169" spans="1:7" customFormat="1" hidden="1" x14ac:dyDescent="0.2">
      <c r="A169" s="7" t="s">
        <v>702</v>
      </c>
      <c r="B169" s="7" t="s">
        <v>106</v>
      </c>
      <c r="C169" s="7" t="s">
        <v>67</v>
      </c>
      <c r="D169" s="7" t="s">
        <v>708</v>
      </c>
      <c r="E169" s="7" t="s">
        <v>56</v>
      </c>
      <c r="F169" s="7">
        <v>0.63900000000000001</v>
      </c>
      <c r="G169" s="7" t="s">
        <v>139</v>
      </c>
    </row>
    <row r="170" spans="1:7" customFormat="1" hidden="1" x14ac:dyDescent="0.2">
      <c r="A170" s="7" t="s">
        <v>731</v>
      </c>
      <c r="B170" s="7" t="s">
        <v>106</v>
      </c>
      <c r="C170" s="7" t="s">
        <v>67</v>
      </c>
      <c r="D170" s="7" t="s">
        <v>708</v>
      </c>
      <c r="E170" s="7" t="s">
        <v>56</v>
      </c>
      <c r="F170" s="7">
        <v>0.47499999999999998</v>
      </c>
      <c r="G170" s="7" t="s">
        <v>139</v>
      </c>
    </row>
    <row r="171" spans="1:7" customFormat="1" hidden="1" x14ac:dyDescent="0.2">
      <c r="A171" s="7" t="s">
        <v>739</v>
      </c>
      <c r="B171" s="7" t="s">
        <v>106</v>
      </c>
      <c r="C171" s="7" t="s">
        <v>67</v>
      </c>
      <c r="D171" s="7" t="s">
        <v>708</v>
      </c>
      <c r="E171" s="7" t="s">
        <v>56</v>
      </c>
      <c r="F171" s="7">
        <v>0.59599999999999997</v>
      </c>
      <c r="G171" s="7" t="s">
        <v>139</v>
      </c>
    </row>
    <row r="172" spans="1:7" customFormat="1" hidden="1" x14ac:dyDescent="0.2">
      <c r="A172" s="7" t="s">
        <v>702</v>
      </c>
      <c r="B172" s="7" t="s">
        <v>119</v>
      </c>
      <c r="C172" s="7" t="s">
        <v>67</v>
      </c>
      <c r="D172" s="7" t="s">
        <v>708</v>
      </c>
      <c r="E172" s="7" t="s">
        <v>56</v>
      </c>
      <c r="F172" s="7">
        <v>1.04</v>
      </c>
      <c r="G172" s="7" t="s">
        <v>139</v>
      </c>
    </row>
    <row r="173" spans="1:7" customFormat="1" hidden="1" x14ac:dyDescent="0.2">
      <c r="A173" s="7" t="s">
        <v>731</v>
      </c>
      <c r="B173" s="7" t="s">
        <v>119</v>
      </c>
      <c r="C173" s="7" t="s">
        <v>67</v>
      </c>
      <c r="D173" s="7" t="s">
        <v>708</v>
      </c>
      <c r="E173" s="7" t="s">
        <v>56</v>
      </c>
      <c r="F173" s="7">
        <v>1.002</v>
      </c>
      <c r="G173" s="7" t="s">
        <v>139</v>
      </c>
    </row>
    <row r="174" spans="1:7" customFormat="1" hidden="1" x14ac:dyDescent="0.2">
      <c r="A174" s="7" t="s">
        <v>739</v>
      </c>
      <c r="B174" s="7" t="s">
        <v>119</v>
      </c>
      <c r="C174" s="7" t="s">
        <v>67</v>
      </c>
      <c r="D174" s="7" t="s">
        <v>708</v>
      </c>
      <c r="E174" s="7" t="s">
        <v>56</v>
      </c>
      <c r="F174" s="7">
        <v>1.206</v>
      </c>
      <c r="G174" s="7" t="s">
        <v>139</v>
      </c>
    </row>
    <row r="175" spans="1:7" customFormat="1" hidden="1" x14ac:dyDescent="0.2">
      <c r="A175" s="7" t="s">
        <v>750</v>
      </c>
      <c r="B175" s="7" t="s">
        <v>119</v>
      </c>
      <c r="C175" s="7" t="s">
        <v>67</v>
      </c>
      <c r="D175" s="7" t="s">
        <v>708</v>
      </c>
      <c r="E175" s="7" t="s">
        <v>56</v>
      </c>
      <c r="F175" s="7">
        <v>1.151</v>
      </c>
      <c r="G175" s="7" t="s">
        <v>139</v>
      </c>
    </row>
    <row r="176" spans="1:7" customFormat="1" hidden="1" x14ac:dyDescent="0.2">
      <c r="A176" s="7" t="s">
        <v>754</v>
      </c>
      <c r="B176" s="7" t="s">
        <v>119</v>
      </c>
      <c r="C176" s="7" t="s">
        <v>67</v>
      </c>
      <c r="D176" s="7" t="s">
        <v>708</v>
      </c>
      <c r="E176" s="7" t="s">
        <v>56</v>
      </c>
      <c r="F176" s="7">
        <v>0.84499999999999997</v>
      </c>
      <c r="G176" s="7" t="s">
        <v>707</v>
      </c>
    </row>
    <row r="177" spans="1:7" customFormat="1" hidden="1" x14ac:dyDescent="0.2">
      <c r="A177" s="7" t="s">
        <v>702</v>
      </c>
      <c r="B177" s="7" t="s">
        <v>101</v>
      </c>
      <c r="C177" s="7" t="s">
        <v>67</v>
      </c>
      <c r="D177" s="7" t="s">
        <v>708</v>
      </c>
      <c r="E177" s="7" t="s">
        <v>56</v>
      </c>
      <c r="F177" s="7">
        <v>0.84499999999999997</v>
      </c>
      <c r="G177" s="7" t="s">
        <v>139</v>
      </c>
    </row>
    <row r="178" spans="1:7" customFormat="1" hidden="1" x14ac:dyDescent="0.2">
      <c r="A178" s="7" t="s">
        <v>702</v>
      </c>
      <c r="B178" s="7" t="s">
        <v>137</v>
      </c>
      <c r="C178" s="7" t="s">
        <v>67</v>
      </c>
      <c r="D178" s="7" t="s">
        <v>708</v>
      </c>
      <c r="E178" s="7" t="s">
        <v>56</v>
      </c>
      <c r="F178" s="7">
        <v>0.99</v>
      </c>
      <c r="G178" s="7" t="s">
        <v>139</v>
      </c>
    </row>
    <row r="179" spans="1:7" customFormat="1" hidden="1" x14ac:dyDescent="0.2">
      <c r="A179" s="7" t="s">
        <v>731</v>
      </c>
      <c r="B179" s="7" t="s">
        <v>137</v>
      </c>
      <c r="C179" s="7" t="s">
        <v>67</v>
      </c>
      <c r="D179" s="7" t="s">
        <v>708</v>
      </c>
      <c r="E179" s="7" t="s">
        <v>56</v>
      </c>
      <c r="F179" s="7">
        <v>1.1080000000000001</v>
      </c>
      <c r="G179" s="7" t="s">
        <v>139</v>
      </c>
    </row>
    <row r="180" spans="1:7" customFormat="1" hidden="1" x14ac:dyDescent="0.2">
      <c r="A180" s="7" t="s">
        <v>739</v>
      </c>
      <c r="B180" s="7" t="s">
        <v>137</v>
      </c>
      <c r="C180" s="7" t="s">
        <v>67</v>
      </c>
      <c r="D180" s="7" t="s">
        <v>708</v>
      </c>
      <c r="E180" s="7" t="s">
        <v>56</v>
      </c>
      <c r="F180" s="7">
        <v>1.0840000000000001</v>
      </c>
      <c r="G180" s="7" t="s">
        <v>139</v>
      </c>
    </row>
    <row r="181" spans="1:7" customFormat="1" hidden="1" x14ac:dyDescent="0.2">
      <c r="A181" s="7" t="s">
        <v>750</v>
      </c>
      <c r="B181" s="7" t="s">
        <v>137</v>
      </c>
      <c r="C181" s="7" t="s">
        <v>67</v>
      </c>
      <c r="D181" s="7" t="s">
        <v>708</v>
      </c>
      <c r="E181" s="7" t="s">
        <v>56</v>
      </c>
      <c r="F181" s="7">
        <v>1.431</v>
      </c>
      <c r="G181" s="7" t="s">
        <v>139</v>
      </c>
    </row>
    <row r="182" spans="1:7" customFormat="1" hidden="1" x14ac:dyDescent="0.2">
      <c r="A182" s="7" t="s">
        <v>754</v>
      </c>
      <c r="B182" s="7" t="s">
        <v>137</v>
      </c>
      <c r="C182" s="7" t="s">
        <v>67</v>
      </c>
      <c r="D182" s="7" t="s">
        <v>708</v>
      </c>
      <c r="E182" s="7" t="s">
        <v>56</v>
      </c>
      <c r="F182" s="7">
        <v>0.90700000000000003</v>
      </c>
      <c r="G182" s="7" t="s">
        <v>730</v>
      </c>
    </row>
    <row r="183" spans="1:7" customFormat="1" hidden="1" x14ac:dyDescent="0.2">
      <c r="A183" s="7" t="s">
        <v>702</v>
      </c>
      <c r="B183" s="7" t="s">
        <v>136</v>
      </c>
      <c r="C183" s="7" t="s">
        <v>67</v>
      </c>
      <c r="D183" s="7" t="s">
        <v>708</v>
      </c>
      <c r="E183" s="7" t="s">
        <v>56</v>
      </c>
      <c r="F183" s="7">
        <v>4.8470000000000004</v>
      </c>
      <c r="G183" s="7" t="s">
        <v>139</v>
      </c>
    </row>
    <row r="184" spans="1:7" customFormat="1" hidden="1" x14ac:dyDescent="0.2">
      <c r="A184" s="7" t="s">
        <v>731</v>
      </c>
      <c r="B184" s="7" t="s">
        <v>136</v>
      </c>
      <c r="C184" s="7" t="s">
        <v>67</v>
      </c>
      <c r="D184" s="7" t="s">
        <v>708</v>
      </c>
      <c r="E184" s="7" t="s">
        <v>56</v>
      </c>
      <c r="F184" s="7">
        <v>5.0670000000000002</v>
      </c>
      <c r="G184" s="7" t="s">
        <v>139</v>
      </c>
    </row>
    <row r="185" spans="1:7" customFormat="1" hidden="1" x14ac:dyDescent="0.2">
      <c r="A185" s="7" t="s">
        <v>739</v>
      </c>
      <c r="B185" s="7" t="s">
        <v>136</v>
      </c>
      <c r="C185" s="7" t="s">
        <v>67</v>
      </c>
      <c r="D185" s="7" t="s">
        <v>708</v>
      </c>
      <c r="E185" s="7" t="s">
        <v>56</v>
      </c>
      <c r="F185" s="7">
        <v>4.7949999999999999</v>
      </c>
      <c r="G185" s="7" t="s">
        <v>139</v>
      </c>
    </row>
    <row r="186" spans="1:7" customFormat="1" hidden="1" x14ac:dyDescent="0.2">
      <c r="A186" s="7" t="s">
        <v>750</v>
      </c>
      <c r="B186" s="7" t="s">
        <v>136</v>
      </c>
      <c r="C186" s="7" t="s">
        <v>67</v>
      </c>
      <c r="D186" s="7" t="s">
        <v>708</v>
      </c>
      <c r="E186" s="7" t="s">
        <v>56</v>
      </c>
      <c r="F186" s="7">
        <v>5.7590000000000003</v>
      </c>
      <c r="G186" s="7" t="s">
        <v>139</v>
      </c>
    </row>
    <row r="187" spans="1:7" customFormat="1" hidden="1" x14ac:dyDescent="0.2">
      <c r="A187" s="7" t="s">
        <v>754</v>
      </c>
      <c r="B187" s="7" t="s">
        <v>136</v>
      </c>
      <c r="C187" s="7" t="s">
        <v>67</v>
      </c>
      <c r="D187" s="7" t="s">
        <v>708</v>
      </c>
      <c r="E187" s="7" t="s">
        <v>56</v>
      </c>
      <c r="F187" s="7">
        <v>6.59</v>
      </c>
      <c r="G187" s="7" t="s">
        <v>707</v>
      </c>
    </row>
    <row r="188" spans="1:7" customFormat="1" hidden="1" x14ac:dyDescent="0.2">
      <c r="A188" s="7" t="s">
        <v>702</v>
      </c>
      <c r="B188" s="7" t="s">
        <v>109</v>
      </c>
      <c r="C188" s="7" t="s">
        <v>67</v>
      </c>
      <c r="D188" s="7" t="s">
        <v>708</v>
      </c>
      <c r="E188" s="7" t="s">
        <v>56</v>
      </c>
      <c r="F188" s="7">
        <v>0.29299999999999998</v>
      </c>
      <c r="G188" s="7" t="s">
        <v>139</v>
      </c>
    </row>
    <row r="189" spans="1:7" customFormat="1" hidden="1" x14ac:dyDescent="0.2">
      <c r="A189" s="7" t="s">
        <v>731</v>
      </c>
      <c r="B189" s="7" t="s">
        <v>109</v>
      </c>
      <c r="C189" s="7" t="s">
        <v>67</v>
      </c>
      <c r="D189" s="7" t="s">
        <v>708</v>
      </c>
      <c r="E189" s="7" t="s">
        <v>56</v>
      </c>
      <c r="F189" s="7">
        <v>0.27200000000000002</v>
      </c>
      <c r="G189" s="7" t="s">
        <v>139</v>
      </c>
    </row>
    <row r="190" spans="1:7" customFormat="1" hidden="1" x14ac:dyDescent="0.2">
      <c r="A190" s="7" t="s">
        <v>739</v>
      </c>
      <c r="B190" s="7" t="s">
        <v>109</v>
      </c>
      <c r="C190" s="7" t="s">
        <v>67</v>
      </c>
      <c r="D190" s="7" t="s">
        <v>708</v>
      </c>
      <c r="E190" s="7" t="s">
        <v>56</v>
      </c>
      <c r="F190" s="7">
        <v>0.27600000000000002</v>
      </c>
      <c r="G190" s="7" t="s">
        <v>139</v>
      </c>
    </row>
    <row r="191" spans="1:7" customFormat="1" hidden="1" x14ac:dyDescent="0.2">
      <c r="A191" s="7" t="s">
        <v>750</v>
      </c>
      <c r="B191" s="7" t="s">
        <v>109</v>
      </c>
      <c r="C191" s="7" t="s">
        <v>67</v>
      </c>
      <c r="D191" s="7" t="s">
        <v>708</v>
      </c>
      <c r="E191" s="7" t="s">
        <v>56</v>
      </c>
      <c r="F191" s="7">
        <v>0.309</v>
      </c>
      <c r="G191" s="7" t="s">
        <v>139</v>
      </c>
    </row>
    <row r="192" spans="1:7" customFormat="1" hidden="1" x14ac:dyDescent="0.2">
      <c r="A192" s="7" t="s">
        <v>702</v>
      </c>
      <c r="B192" s="7" t="s">
        <v>126</v>
      </c>
      <c r="C192" s="7" t="s">
        <v>67</v>
      </c>
      <c r="D192" s="7" t="s">
        <v>708</v>
      </c>
      <c r="E192" s="7" t="s">
        <v>56</v>
      </c>
      <c r="F192" s="7">
        <v>1.157</v>
      </c>
      <c r="G192" s="7" t="s">
        <v>139</v>
      </c>
    </row>
    <row r="193" spans="1:7" customFormat="1" hidden="1" x14ac:dyDescent="0.2">
      <c r="A193" s="7" t="s">
        <v>731</v>
      </c>
      <c r="B193" s="7" t="s">
        <v>126</v>
      </c>
      <c r="C193" s="7" t="s">
        <v>67</v>
      </c>
      <c r="D193" s="7" t="s">
        <v>708</v>
      </c>
      <c r="E193" s="7" t="s">
        <v>56</v>
      </c>
      <c r="F193" s="7">
        <v>0.61199999999999999</v>
      </c>
      <c r="G193" s="7" t="s">
        <v>139</v>
      </c>
    </row>
    <row r="194" spans="1:7" customFormat="1" hidden="1" x14ac:dyDescent="0.2">
      <c r="A194" s="7" t="s">
        <v>739</v>
      </c>
      <c r="B194" s="7" t="s">
        <v>126</v>
      </c>
      <c r="C194" s="7" t="s">
        <v>67</v>
      </c>
      <c r="D194" s="7" t="s">
        <v>708</v>
      </c>
      <c r="E194" s="7" t="s">
        <v>56</v>
      </c>
      <c r="F194" s="7">
        <v>0.77900000000000003</v>
      </c>
      <c r="G194" s="7" t="s">
        <v>139</v>
      </c>
    </row>
    <row r="195" spans="1:7" customFormat="1" hidden="1" x14ac:dyDescent="0.2">
      <c r="A195" s="7" t="s">
        <v>750</v>
      </c>
      <c r="B195" s="7" t="s">
        <v>126</v>
      </c>
      <c r="C195" s="7" t="s">
        <v>67</v>
      </c>
      <c r="D195" s="7" t="s">
        <v>708</v>
      </c>
      <c r="E195" s="7" t="s">
        <v>56</v>
      </c>
      <c r="F195" s="7">
        <v>0.60099999999999998</v>
      </c>
      <c r="G195" s="7" t="s">
        <v>139</v>
      </c>
    </row>
    <row r="196" spans="1:7" customFormat="1" hidden="1" x14ac:dyDescent="0.2">
      <c r="A196" s="7" t="s">
        <v>754</v>
      </c>
      <c r="B196" s="7" t="s">
        <v>126</v>
      </c>
      <c r="C196" s="7" t="s">
        <v>67</v>
      </c>
      <c r="D196" s="7" t="s">
        <v>708</v>
      </c>
      <c r="E196" s="7" t="s">
        <v>56</v>
      </c>
      <c r="F196" s="7">
        <v>0.63100000000000001</v>
      </c>
      <c r="G196" s="7" t="s">
        <v>707</v>
      </c>
    </row>
    <row r="197" spans="1:7" customFormat="1" hidden="1" x14ac:dyDescent="0.2">
      <c r="A197" s="7" t="s">
        <v>702</v>
      </c>
      <c r="B197" s="7" t="s">
        <v>135</v>
      </c>
      <c r="C197" s="7" t="s">
        <v>67</v>
      </c>
      <c r="D197" s="7" t="s">
        <v>708</v>
      </c>
      <c r="E197" s="7" t="s">
        <v>56</v>
      </c>
      <c r="F197" s="7">
        <v>0.42299999999999999</v>
      </c>
      <c r="G197" s="7" t="s">
        <v>139</v>
      </c>
    </row>
    <row r="198" spans="1:7" customFormat="1" hidden="1" x14ac:dyDescent="0.2">
      <c r="A198" s="7" t="s">
        <v>731</v>
      </c>
      <c r="B198" s="7" t="s">
        <v>135</v>
      </c>
      <c r="C198" s="7" t="s">
        <v>67</v>
      </c>
      <c r="D198" s="7" t="s">
        <v>708</v>
      </c>
      <c r="E198" s="7" t="s">
        <v>56</v>
      </c>
      <c r="F198" s="7">
        <v>0.32800000000000001</v>
      </c>
      <c r="G198" s="7" t="s">
        <v>139</v>
      </c>
    </row>
    <row r="199" spans="1:7" customFormat="1" hidden="1" x14ac:dyDescent="0.2">
      <c r="A199" s="7" t="s">
        <v>739</v>
      </c>
      <c r="B199" s="7" t="s">
        <v>135</v>
      </c>
      <c r="C199" s="7" t="s">
        <v>67</v>
      </c>
      <c r="D199" s="7" t="s">
        <v>708</v>
      </c>
      <c r="E199" s="7" t="s">
        <v>56</v>
      </c>
      <c r="F199" s="7">
        <v>0.46300000000000002</v>
      </c>
      <c r="G199" s="7" t="s">
        <v>139</v>
      </c>
    </row>
    <row r="200" spans="1:7" customFormat="1" hidden="1" x14ac:dyDescent="0.2">
      <c r="A200" s="7" t="s">
        <v>750</v>
      </c>
      <c r="B200" s="7" t="s">
        <v>135</v>
      </c>
      <c r="C200" s="7" t="s">
        <v>67</v>
      </c>
      <c r="D200" s="7" t="s">
        <v>708</v>
      </c>
      <c r="E200" s="7" t="s">
        <v>56</v>
      </c>
      <c r="F200" s="7">
        <v>0.36</v>
      </c>
      <c r="G200" s="7" t="s">
        <v>139</v>
      </c>
    </row>
    <row r="201" spans="1:7" customFormat="1" hidden="1" x14ac:dyDescent="0.2">
      <c r="A201" s="7" t="s">
        <v>754</v>
      </c>
      <c r="B201" s="7" t="s">
        <v>135</v>
      </c>
      <c r="C201" s="7" t="s">
        <v>67</v>
      </c>
      <c r="D201" s="7" t="s">
        <v>708</v>
      </c>
      <c r="E201" s="7" t="s">
        <v>56</v>
      </c>
      <c r="F201" s="7">
        <v>0.22800000000000001</v>
      </c>
      <c r="G201" s="7" t="s">
        <v>707</v>
      </c>
    </row>
    <row r="202" spans="1:7" customFormat="1" hidden="1" x14ac:dyDescent="0.2">
      <c r="A202" s="7" t="s">
        <v>702</v>
      </c>
      <c r="B202" s="7" t="s">
        <v>60</v>
      </c>
      <c r="C202" s="7" t="s">
        <v>67</v>
      </c>
      <c r="D202" s="7" t="s">
        <v>708</v>
      </c>
      <c r="E202" s="7" t="s">
        <v>56</v>
      </c>
      <c r="F202" s="7">
        <v>0.46899999999999997</v>
      </c>
      <c r="G202" s="7" t="s">
        <v>139</v>
      </c>
    </row>
    <row r="203" spans="1:7" customFormat="1" hidden="1" x14ac:dyDescent="0.2">
      <c r="A203" s="7" t="s">
        <v>731</v>
      </c>
      <c r="B203" s="7" t="s">
        <v>60</v>
      </c>
      <c r="C203" s="7" t="s">
        <v>67</v>
      </c>
      <c r="D203" s="7" t="s">
        <v>708</v>
      </c>
      <c r="E203" s="7" t="s">
        <v>56</v>
      </c>
      <c r="F203" s="7">
        <v>0.39300000000000002</v>
      </c>
      <c r="G203" s="7" t="s">
        <v>139</v>
      </c>
    </row>
    <row r="204" spans="1:7" customFormat="1" hidden="1" x14ac:dyDescent="0.2">
      <c r="A204" s="7" t="s">
        <v>739</v>
      </c>
      <c r="B204" s="7" t="s">
        <v>60</v>
      </c>
      <c r="C204" s="7" t="s">
        <v>67</v>
      </c>
      <c r="D204" s="7" t="s">
        <v>708</v>
      </c>
      <c r="E204" s="7" t="s">
        <v>56</v>
      </c>
      <c r="F204" s="7">
        <v>0.48</v>
      </c>
      <c r="G204" s="7" t="s">
        <v>139</v>
      </c>
    </row>
    <row r="205" spans="1:7" customFormat="1" hidden="1" x14ac:dyDescent="0.2">
      <c r="A205" s="7" t="s">
        <v>750</v>
      </c>
      <c r="B205" s="7" t="s">
        <v>60</v>
      </c>
      <c r="C205" s="7" t="s">
        <v>67</v>
      </c>
      <c r="D205" s="7" t="s">
        <v>708</v>
      </c>
      <c r="E205" s="7" t="s">
        <v>56</v>
      </c>
      <c r="F205" s="7">
        <v>0.45300000000000001</v>
      </c>
      <c r="G205" s="7" t="s">
        <v>139</v>
      </c>
    </row>
    <row r="206" spans="1:7" customFormat="1" hidden="1" x14ac:dyDescent="0.2">
      <c r="A206" s="7" t="s">
        <v>754</v>
      </c>
      <c r="B206" s="7" t="s">
        <v>60</v>
      </c>
      <c r="C206" s="7" t="s">
        <v>67</v>
      </c>
      <c r="D206" s="7" t="s">
        <v>708</v>
      </c>
      <c r="E206" s="7" t="s">
        <v>56</v>
      </c>
      <c r="F206" s="7">
        <v>0.38400000000000001</v>
      </c>
      <c r="G206" s="7" t="s">
        <v>707</v>
      </c>
    </row>
    <row r="207" spans="1:7" customFormat="1" hidden="1" x14ac:dyDescent="0.2">
      <c r="A207" s="7" t="s">
        <v>702</v>
      </c>
      <c r="B207" s="7" t="s">
        <v>134</v>
      </c>
      <c r="C207" s="7" t="s">
        <v>67</v>
      </c>
      <c r="D207" s="7" t="s">
        <v>708</v>
      </c>
      <c r="E207" s="7" t="s">
        <v>56</v>
      </c>
      <c r="F207" s="7">
        <v>0.13400000000000001</v>
      </c>
      <c r="G207" s="7" t="s">
        <v>139</v>
      </c>
    </row>
    <row r="208" spans="1:7" customFormat="1" hidden="1" x14ac:dyDescent="0.2">
      <c r="A208" s="7" t="s">
        <v>731</v>
      </c>
      <c r="B208" s="7" t="s">
        <v>134</v>
      </c>
      <c r="C208" s="7" t="s">
        <v>67</v>
      </c>
      <c r="D208" s="7" t="s">
        <v>708</v>
      </c>
      <c r="E208" s="7" t="s">
        <v>56</v>
      </c>
      <c r="F208" s="7">
        <v>0.20399999999999999</v>
      </c>
      <c r="G208" s="7" t="s">
        <v>139</v>
      </c>
    </row>
    <row r="209" spans="1:7" customFormat="1" hidden="1" x14ac:dyDescent="0.2">
      <c r="A209" s="7" t="s">
        <v>739</v>
      </c>
      <c r="B209" s="7" t="s">
        <v>134</v>
      </c>
      <c r="C209" s="7" t="s">
        <v>67</v>
      </c>
      <c r="D209" s="7" t="s">
        <v>708</v>
      </c>
      <c r="E209" s="7" t="s">
        <v>56</v>
      </c>
      <c r="F209" s="7">
        <v>0.219</v>
      </c>
      <c r="G209" s="7" t="s">
        <v>139</v>
      </c>
    </row>
    <row r="210" spans="1:7" customFormat="1" hidden="1" x14ac:dyDescent="0.2">
      <c r="A210" s="7" t="s">
        <v>750</v>
      </c>
      <c r="B210" s="7" t="s">
        <v>134</v>
      </c>
      <c r="C210" s="7" t="s">
        <v>67</v>
      </c>
      <c r="D210" s="7" t="s">
        <v>708</v>
      </c>
      <c r="E210" s="7" t="s">
        <v>56</v>
      </c>
      <c r="F210" s="7">
        <v>0.33200000000000002</v>
      </c>
      <c r="G210" s="7" t="s">
        <v>139</v>
      </c>
    </row>
    <row r="211" spans="1:7" customFormat="1" hidden="1" x14ac:dyDescent="0.2">
      <c r="A211" s="7" t="s">
        <v>754</v>
      </c>
      <c r="B211" s="7" t="s">
        <v>134</v>
      </c>
      <c r="C211" s="7" t="s">
        <v>67</v>
      </c>
      <c r="D211" s="7" t="s">
        <v>708</v>
      </c>
      <c r="E211" s="7" t="s">
        <v>56</v>
      </c>
      <c r="F211" s="7">
        <v>0.223</v>
      </c>
      <c r="G211" s="7" t="s">
        <v>707</v>
      </c>
    </row>
    <row r="212" spans="1:7" customFormat="1" hidden="1" x14ac:dyDescent="0.2">
      <c r="A212" s="7" t="s">
        <v>702</v>
      </c>
      <c r="B212" s="7" t="s">
        <v>133</v>
      </c>
      <c r="C212" s="7" t="s">
        <v>67</v>
      </c>
      <c r="D212" s="7" t="s">
        <v>708</v>
      </c>
      <c r="E212" s="7" t="s">
        <v>56</v>
      </c>
      <c r="F212" s="7">
        <v>0.26800000000000002</v>
      </c>
      <c r="G212" s="7" t="s">
        <v>139</v>
      </c>
    </row>
    <row r="213" spans="1:7" customFormat="1" hidden="1" x14ac:dyDescent="0.2">
      <c r="A213" s="7" t="s">
        <v>731</v>
      </c>
      <c r="B213" s="7" t="s">
        <v>133</v>
      </c>
      <c r="C213" s="7" t="s">
        <v>67</v>
      </c>
      <c r="D213" s="7" t="s">
        <v>708</v>
      </c>
      <c r="E213" s="7" t="s">
        <v>56</v>
      </c>
      <c r="F213" s="7">
        <v>0.16900000000000001</v>
      </c>
      <c r="G213" s="7" t="s">
        <v>139</v>
      </c>
    </row>
    <row r="214" spans="1:7" customFormat="1" hidden="1" x14ac:dyDescent="0.2">
      <c r="A214" s="7" t="s">
        <v>739</v>
      </c>
      <c r="B214" s="7" t="s">
        <v>133</v>
      </c>
      <c r="C214" s="7" t="s">
        <v>67</v>
      </c>
      <c r="D214" s="7" t="s">
        <v>708</v>
      </c>
      <c r="E214" s="7" t="s">
        <v>56</v>
      </c>
      <c r="F214" s="7">
        <v>0.15</v>
      </c>
      <c r="G214" s="7" t="s">
        <v>139</v>
      </c>
    </row>
    <row r="215" spans="1:7" customFormat="1" hidden="1" x14ac:dyDescent="0.2">
      <c r="A215" s="7" t="s">
        <v>750</v>
      </c>
      <c r="B215" s="7" t="s">
        <v>133</v>
      </c>
      <c r="C215" s="7" t="s">
        <v>67</v>
      </c>
      <c r="D215" s="7" t="s">
        <v>708</v>
      </c>
      <c r="E215" s="7" t="s">
        <v>56</v>
      </c>
      <c r="F215" s="7">
        <v>0.247</v>
      </c>
      <c r="G215" s="7" t="s">
        <v>139</v>
      </c>
    </row>
    <row r="216" spans="1:7" customFormat="1" hidden="1" x14ac:dyDescent="0.2">
      <c r="A216" s="7" t="s">
        <v>754</v>
      </c>
      <c r="B216" s="7" t="s">
        <v>133</v>
      </c>
      <c r="C216" s="7" t="s">
        <v>67</v>
      </c>
      <c r="D216" s="7" t="s">
        <v>708</v>
      </c>
      <c r="E216" s="7" t="s">
        <v>56</v>
      </c>
      <c r="F216" s="7">
        <v>0.14899999999999999</v>
      </c>
      <c r="G216" s="7" t="s">
        <v>707</v>
      </c>
    </row>
    <row r="217" spans="1:7" customFormat="1" hidden="1" x14ac:dyDescent="0.2">
      <c r="A217" s="7" t="s">
        <v>702</v>
      </c>
      <c r="B217" s="7" t="s">
        <v>131</v>
      </c>
      <c r="C217" s="7" t="s">
        <v>67</v>
      </c>
      <c r="D217" s="7" t="s">
        <v>708</v>
      </c>
      <c r="E217" s="7" t="s">
        <v>56</v>
      </c>
      <c r="F217" s="7">
        <v>0.497</v>
      </c>
      <c r="G217" s="7" t="s">
        <v>139</v>
      </c>
    </row>
    <row r="218" spans="1:7" customFormat="1" hidden="1" x14ac:dyDescent="0.2">
      <c r="A218" s="7" t="s">
        <v>731</v>
      </c>
      <c r="B218" s="7" t="s">
        <v>131</v>
      </c>
      <c r="C218" s="7" t="s">
        <v>67</v>
      </c>
      <c r="D218" s="7" t="s">
        <v>708</v>
      </c>
      <c r="E218" s="7" t="s">
        <v>56</v>
      </c>
      <c r="F218" s="7">
        <v>0.42599999999999999</v>
      </c>
      <c r="G218" s="7" t="s">
        <v>139</v>
      </c>
    </row>
    <row r="219" spans="1:7" customFormat="1" hidden="1" x14ac:dyDescent="0.2">
      <c r="A219" s="7" t="s">
        <v>739</v>
      </c>
      <c r="B219" s="7" t="s">
        <v>131</v>
      </c>
      <c r="C219" s="7" t="s">
        <v>67</v>
      </c>
      <c r="D219" s="7" t="s">
        <v>708</v>
      </c>
      <c r="E219" s="7" t="s">
        <v>56</v>
      </c>
      <c r="F219" s="7">
        <v>0.42699999999999999</v>
      </c>
      <c r="G219" s="7" t="s">
        <v>139</v>
      </c>
    </row>
    <row r="220" spans="1:7" customFormat="1" hidden="1" x14ac:dyDescent="0.2">
      <c r="A220" s="7" t="s">
        <v>750</v>
      </c>
      <c r="B220" s="7" t="s">
        <v>131</v>
      </c>
      <c r="C220" s="7" t="s">
        <v>67</v>
      </c>
      <c r="D220" s="7" t="s">
        <v>708</v>
      </c>
      <c r="E220" s="7" t="s">
        <v>56</v>
      </c>
      <c r="F220" s="7">
        <v>0.38100000000000001</v>
      </c>
      <c r="G220" s="7" t="s">
        <v>139</v>
      </c>
    </row>
    <row r="221" spans="1:7" customFormat="1" hidden="1" x14ac:dyDescent="0.2">
      <c r="A221" s="7" t="s">
        <v>754</v>
      </c>
      <c r="B221" s="7" t="s">
        <v>131</v>
      </c>
      <c r="C221" s="7" t="s">
        <v>67</v>
      </c>
      <c r="D221" s="7" t="s">
        <v>708</v>
      </c>
      <c r="E221" s="7" t="s">
        <v>56</v>
      </c>
      <c r="F221" s="7">
        <v>0.438</v>
      </c>
      <c r="G221" s="7" t="s">
        <v>707</v>
      </c>
    </row>
    <row r="222" spans="1:7" customFormat="1" hidden="1" x14ac:dyDescent="0.2">
      <c r="A222" s="7" t="s">
        <v>702</v>
      </c>
      <c r="B222" s="7" t="s">
        <v>130</v>
      </c>
      <c r="C222" s="7" t="s">
        <v>67</v>
      </c>
      <c r="D222" s="7" t="s">
        <v>708</v>
      </c>
      <c r="E222" s="7" t="s">
        <v>56</v>
      </c>
      <c r="F222" s="7">
        <v>0.71899999999999997</v>
      </c>
      <c r="G222" s="7" t="s">
        <v>139</v>
      </c>
    </row>
    <row r="223" spans="1:7" customFormat="1" hidden="1" x14ac:dyDescent="0.2">
      <c r="A223" s="7" t="s">
        <v>731</v>
      </c>
      <c r="B223" s="7" t="s">
        <v>130</v>
      </c>
      <c r="C223" s="7" t="s">
        <v>67</v>
      </c>
      <c r="D223" s="7" t="s">
        <v>708</v>
      </c>
      <c r="E223" s="7" t="s">
        <v>56</v>
      </c>
      <c r="F223" s="7">
        <v>0.72699999999999998</v>
      </c>
      <c r="G223" s="7" t="s">
        <v>139</v>
      </c>
    </row>
    <row r="224" spans="1:7" customFormat="1" hidden="1" x14ac:dyDescent="0.2">
      <c r="A224" s="7" t="s">
        <v>739</v>
      </c>
      <c r="B224" s="7" t="s">
        <v>130</v>
      </c>
      <c r="C224" s="7" t="s">
        <v>67</v>
      </c>
      <c r="D224" s="7" t="s">
        <v>708</v>
      </c>
      <c r="E224" s="7" t="s">
        <v>56</v>
      </c>
      <c r="F224" s="7">
        <v>0.75</v>
      </c>
      <c r="G224" s="7" t="s">
        <v>139</v>
      </c>
    </row>
    <row r="225" spans="1:7" customFormat="1" hidden="1" x14ac:dyDescent="0.2">
      <c r="A225" s="7" t="s">
        <v>750</v>
      </c>
      <c r="B225" s="7" t="s">
        <v>130</v>
      </c>
      <c r="C225" s="7" t="s">
        <v>67</v>
      </c>
      <c r="D225" s="7" t="s">
        <v>708</v>
      </c>
      <c r="E225" s="7" t="s">
        <v>56</v>
      </c>
      <c r="F225" s="7">
        <v>0.68300000000000005</v>
      </c>
      <c r="G225" s="7" t="s">
        <v>139</v>
      </c>
    </row>
    <row r="226" spans="1:7" customFormat="1" hidden="1" x14ac:dyDescent="0.2">
      <c r="A226" s="7" t="s">
        <v>754</v>
      </c>
      <c r="B226" s="7" t="s">
        <v>130</v>
      </c>
      <c r="C226" s="7" t="s">
        <v>67</v>
      </c>
      <c r="D226" s="7" t="s">
        <v>708</v>
      </c>
      <c r="E226" s="7" t="s">
        <v>56</v>
      </c>
      <c r="F226" s="7">
        <v>0.66300000000000003</v>
      </c>
      <c r="G226" s="7" t="s">
        <v>707</v>
      </c>
    </row>
    <row r="227" spans="1:7" customFormat="1" hidden="1" x14ac:dyDescent="0.2">
      <c r="A227" s="7" t="s">
        <v>702</v>
      </c>
      <c r="B227" s="7" t="s">
        <v>705</v>
      </c>
      <c r="C227" s="7" t="s">
        <v>67</v>
      </c>
      <c r="D227" s="7" t="s">
        <v>708</v>
      </c>
      <c r="E227" s="7" t="s">
        <v>56</v>
      </c>
      <c r="F227" s="7">
        <v>0.749</v>
      </c>
      <c r="G227" s="7" t="s">
        <v>707</v>
      </c>
    </row>
    <row r="228" spans="1:7" customFormat="1" hidden="1" x14ac:dyDescent="0.2">
      <c r="A228" s="7" t="s">
        <v>731</v>
      </c>
      <c r="B228" s="7" t="s">
        <v>705</v>
      </c>
      <c r="C228" s="7" t="s">
        <v>67</v>
      </c>
      <c r="D228" s="7" t="s">
        <v>708</v>
      </c>
      <c r="E228" s="7" t="s">
        <v>56</v>
      </c>
      <c r="F228" s="7">
        <v>0.71699999999999997</v>
      </c>
      <c r="G228" s="7" t="s">
        <v>139</v>
      </c>
    </row>
    <row r="229" spans="1:7" customFormat="1" hidden="1" x14ac:dyDescent="0.2">
      <c r="A229" s="7" t="s">
        <v>739</v>
      </c>
      <c r="B229" s="7" t="s">
        <v>705</v>
      </c>
      <c r="C229" s="7" t="s">
        <v>67</v>
      </c>
      <c r="D229" s="7" t="s">
        <v>708</v>
      </c>
      <c r="E229" s="7" t="s">
        <v>56</v>
      </c>
      <c r="F229" s="7">
        <v>0.76900000000000002</v>
      </c>
      <c r="G229" s="7" t="s">
        <v>139</v>
      </c>
    </row>
    <row r="230" spans="1:7" customFormat="1" hidden="1" x14ac:dyDescent="0.2">
      <c r="A230" s="7" t="s">
        <v>750</v>
      </c>
      <c r="B230" s="7" t="s">
        <v>705</v>
      </c>
      <c r="C230" s="7" t="s">
        <v>67</v>
      </c>
      <c r="D230" s="7" t="s">
        <v>708</v>
      </c>
      <c r="E230" s="7" t="s">
        <v>56</v>
      </c>
      <c r="F230" s="7">
        <v>0.77500000000000002</v>
      </c>
      <c r="G230" s="7" t="s">
        <v>139</v>
      </c>
    </row>
    <row r="231" spans="1:7" customFormat="1" hidden="1" x14ac:dyDescent="0.2">
      <c r="A231" s="7" t="s">
        <v>754</v>
      </c>
      <c r="B231" s="7" t="s">
        <v>705</v>
      </c>
      <c r="C231" s="7" t="s">
        <v>67</v>
      </c>
      <c r="D231" s="7" t="s">
        <v>708</v>
      </c>
      <c r="E231" s="7" t="s">
        <v>56</v>
      </c>
      <c r="F231" s="7">
        <v>0.71499999999999997</v>
      </c>
      <c r="G231" s="7" t="s">
        <v>707</v>
      </c>
    </row>
    <row r="232" spans="1:7" customFormat="1" hidden="1" x14ac:dyDescent="0.2">
      <c r="A232" s="7" t="s">
        <v>702</v>
      </c>
      <c r="B232" s="7" t="s">
        <v>113</v>
      </c>
      <c r="C232" s="7" t="s">
        <v>67</v>
      </c>
      <c r="D232" s="7" t="s">
        <v>708</v>
      </c>
      <c r="E232" s="7" t="s">
        <v>56</v>
      </c>
      <c r="F232" s="7">
        <v>5.0869999999999997</v>
      </c>
      <c r="G232" s="7" t="s">
        <v>139</v>
      </c>
    </row>
    <row r="233" spans="1:7" customFormat="1" hidden="1" x14ac:dyDescent="0.2">
      <c r="A233" s="7" t="s">
        <v>731</v>
      </c>
      <c r="B233" s="7" t="s">
        <v>113</v>
      </c>
      <c r="C233" s="7" t="s">
        <v>67</v>
      </c>
      <c r="D233" s="7" t="s">
        <v>708</v>
      </c>
      <c r="E233" s="7" t="s">
        <v>56</v>
      </c>
      <c r="F233" s="7">
        <v>6.1029999999999998</v>
      </c>
      <c r="G233" s="7" t="s">
        <v>139</v>
      </c>
    </row>
    <row r="234" spans="1:7" customFormat="1" hidden="1" x14ac:dyDescent="0.2">
      <c r="A234" s="7" t="s">
        <v>739</v>
      </c>
      <c r="B234" s="7" t="s">
        <v>113</v>
      </c>
      <c r="C234" s="7" t="s">
        <v>67</v>
      </c>
      <c r="D234" s="7" t="s">
        <v>708</v>
      </c>
      <c r="E234" s="7" t="s">
        <v>56</v>
      </c>
      <c r="F234" s="7">
        <v>6.0069999999999997</v>
      </c>
      <c r="G234" s="7" t="s">
        <v>139</v>
      </c>
    </row>
    <row r="235" spans="1:7" customFormat="1" hidden="1" x14ac:dyDescent="0.2">
      <c r="A235" s="7" t="s">
        <v>750</v>
      </c>
      <c r="B235" s="7" t="s">
        <v>113</v>
      </c>
      <c r="C235" s="7" t="s">
        <v>67</v>
      </c>
      <c r="D235" s="7" t="s">
        <v>708</v>
      </c>
      <c r="E235" s="7" t="s">
        <v>56</v>
      </c>
      <c r="F235" s="7">
        <v>6.758</v>
      </c>
      <c r="G235" s="7" t="s">
        <v>139</v>
      </c>
    </row>
    <row r="236" spans="1:7" customFormat="1" hidden="1" x14ac:dyDescent="0.2">
      <c r="A236" s="7" t="s">
        <v>754</v>
      </c>
      <c r="B236" s="7" t="s">
        <v>113</v>
      </c>
      <c r="C236" s="7" t="s">
        <v>67</v>
      </c>
      <c r="D236" s="7" t="s">
        <v>708</v>
      </c>
      <c r="E236" s="7" t="s">
        <v>56</v>
      </c>
      <c r="F236" s="7">
        <v>6.4130000000000003</v>
      </c>
      <c r="G236" s="7" t="s">
        <v>707</v>
      </c>
    </row>
    <row r="237" spans="1:7" customFormat="1" hidden="1" x14ac:dyDescent="0.2">
      <c r="A237" s="7" t="s">
        <v>702</v>
      </c>
      <c r="B237" s="7" t="s">
        <v>129</v>
      </c>
      <c r="C237" s="7" t="s">
        <v>67</v>
      </c>
      <c r="D237" s="7" t="s">
        <v>708</v>
      </c>
      <c r="E237" s="7" t="s">
        <v>56</v>
      </c>
      <c r="F237" s="7">
        <v>0.27900000000000003</v>
      </c>
      <c r="G237" s="7" t="s">
        <v>139</v>
      </c>
    </row>
    <row r="238" spans="1:7" customFormat="1" hidden="1" x14ac:dyDescent="0.2">
      <c r="A238" s="7" t="s">
        <v>731</v>
      </c>
      <c r="B238" s="7" t="s">
        <v>129</v>
      </c>
      <c r="C238" s="7" t="s">
        <v>67</v>
      </c>
      <c r="D238" s="7" t="s">
        <v>708</v>
      </c>
      <c r="E238" s="7" t="s">
        <v>56</v>
      </c>
      <c r="F238" s="7">
        <v>0.248</v>
      </c>
      <c r="G238" s="7" t="s">
        <v>139</v>
      </c>
    </row>
    <row r="239" spans="1:7" customFormat="1" hidden="1" x14ac:dyDescent="0.2">
      <c r="A239" s="7" t="s">
        <v>739</v>
      </c>
      <c r="B239" s="7" t="s">
        <v>129</v>
      </c>
      <c r="C239" s="7" t="s">
        <v>67</v>
      </c>
      <c r="D239" s="7" t="s">
        <v>708</v>
      </c>
      <c r="E239" s="7" t="s">
        <v>56</v>
      </c>
      <c r="F239" s="7">
        <v>0.26200000000000001</v>
      </c>
      <c r="G239" s="7" t="s">
        <v>139</v>
      </c>
    </row>
    <row r="240" spans="1:7" customFormat="1" hidden="1" x14ac:dyDescent="0.2">
      <c r="A240" s="7" t="s">
        <v>750</v>
      </c>
      <c r="B240" s="7" t="s">
        <v>129</v>
      </c>
      <c r="C240" s="7" t="s">
        <v>67</v>
      </c>
      <c r="D240" s="7" t="s">
        <v>708</v>
      </c>
      <c r="E240" s="7" t="s">
        <v>56</v>
      </c>
      <c r="F240" s="7">
        <v>0.25700000000000001</v>
      </c>
      <c r="G240" s="7" t="s">
        <v>139</v>
      </c>
    </row>
    <row r="241" spans="1:7" customFormat="1" hidden="1" x14ac:dyDescent="0.2">
      <c r="A241" s="7" t="s">
        <v>754</v>
      </c>
      <c r="B241" s="7" t="s">
        <v>129</v>
      </c>
      <c r="C241" s="7" t="s">
        <v>67</v>
      </c>
      <c r="D241" s="7" t="s">
        <v>708</v>
      </c>
      <c r="E241" s="7" t="s">
        <v>56</v>
      </c>
      <c r="F241" s="7">
        <v>0.19500000000000001</v>
      </c>
      <c r="G241" s="7" t="s">
        <v>707</v>
      </c>
    </row>
    <row r="242" spans="1:7" customFormat="1" hidden="1" x14ac:dyDescent="0.2">
      <c r="A242" s="7" t="s">
        <v>702</v>
      </c>
      <c r="B242" s="7" t="s">
        <v>128</v>
      </c>
      <c r="C242" s="7" t="s">
        <v>67</v>
      </c>
      <c r="D242" s="7" t="s">
        <v>708</v>
      </c>
      <c r="E242" s="7" t="s">
        <v>56</v>
      </c>
      <c r="F242" s="7">
        <v>0.215</v>
      </c>
      <c r="G242" s="7" t="s">
        <v>139</v>
      </c>
    </row>
    <row r="243" spans="1:7" customFormat="1" hidden="1" x14ac:dyDescent="0.2">
      <c r="A243" s="7" t="s">
        <v>731</v>
      </c>
      <c r="B243" s="7" t="s">
        <v>128</v>
      </c>
      <c r="C243" s="7" t="s">
        <v>67</v>
      </c>
      <c r="D243" s="7" t="s">
        <v>708</v>
      </c>
      <c r="E243" s="7" t="s">
        <v>56</v>
      </c>
      <c r="F243" s="7">
        <v>0.223</v>
      </c>
      <c r="G243" s="7" t="s">
        <v>139</v>
      </c>
    </row>
    <row r="244" spans="1:7" customFormat="1" hidden="1" x14ac:dyDescent="0.2">
      <c r="A244" s="7" t="s">
        <v>739</v>
      </c>
      <c r="B244" s="7" t="s">
        <v>128</v>
      </c>
      <c r="C244" s="7" t="s">
        <v>67</v>
      </c>
      <c r="D244" s="7" t="s">
        <v>708</v>
      </c>
      <c r="E244" s="7" t="s">
        <v>56</v>
      </c>
      <c r="F244" s="7">
        <v>0.224</v>
      </c>
      <c r="G244" s="7" t="s">
        <v>139</v>
      </c>
    </row>
    <row r="245" spans="1:7" customFormat="1" hidden="1" x14ac:dyDescent="0.2">
      <c r="A245" s="7" t="s">
        <v>750</v>
      </c>
      <c r="B245" s="7" t="s">
        <v>128</v>
      </c>
      <c r="C245" s="7" t="s">
        <v>67</v>
      </c>
      <c r="D245" s="7" t="s">
        <v>708</v>
      </c>
      <c r="E245" s="7" t="s">
        <v>56</v>
      </c>
      <c r="F245" s="7">
        <v>0.246</v>
      </c>
      <c r="G245" s="7" t="s">
        <v>139</v>
      </c>
    </row>
    <row r="246" spans="1:7" customFormat="1" hidden="1" x14ac:dyDescent="0.2">
      <c r="A246" s="7" t="s">
        <v>754</v>
      </c>
      <c r="B246" s="7" t="s">
        <v>128</v>
      </c>
      <c r="C246" s="7" t="s">
        <v>67</v>
      </c>
      <c r="D246" s="7" t="s">
        <v>708</v>
      </c>
      <c r="E246" s="7" t="s">
        <v>56</v>
      </c>
      <c r="F246" s="7">
        <v>0.27300000000000002</v>
      </c>
      <c r="G246" s="7" t="s">
        <v>707</v>
      </c>
    </row>
    <row r="247" spans="1:7" customFormat="1" hidden="1" x14ac:dyDescent="0.2">
      <c r="A247" s="7" t="s">
        <v>702</v>
      </c>
      <c r="B247" s="7" t="s">
        <v>122</v>
      </c>
      <c r="C247" s="7" t="s">
        <v>67</v>
      </c>
      <c r="D247" s="7" t="s">
        <v>708</v>
      </c>
      <c r="E247" s="7" t="s">
        <v>56</v>
      </c>
      <c r="F247" s="7">
        <v>0.307</v>
      </c>
      <c r="G247" s="7" t="s">
        <v>139</v>
      </c>
    </row>
    <row r="248" spans="1:7" customFormat="1" hidden="1" x14ac:dyDescent="0.2">
      <c r="A248" s="7" t="s">
        <v>731</v>
      </c>
      <c r="B248" s="7" t="s">
        <v>122</v>
      </c>
      <c r="C248" s="7" t="s">
        <v>67</v>
      </c>
      <c r="D248" s="7" t="s">
        <v>708</v>
      </c>
      <c r="E248" s="7" t="s">
        <v>56</v>
      </c>
      <c r="F248" s="7">
        <v>0.127</v>
      </c>
      <c r="G248" s="7" t="s">
        <v>139</v>
      </c>
    </row>
    <row r="249" spans="1:7" customFormat="1" hidden="1" x14ac:dyDescent="0.2">
      <c r="A249" s="7" t="s">
        <v>739</v>
      </c>
      <c r="B249" s="7" t="s">
        <v>122</v>
      </c>
      <c r="C249" s="7" t="s">
        <v>67</v>
      </c>
      <c r="D249" s="7" t="s">
        <v>708</v>
      </c>
      <c r="E249" s="7" t="s">
        <v>56</v>
      </c>
      <c r="F249" s="7">
        <v>0.19900000000000001</v>
      </c>
      <c r="G249" s="7" t="s">
        <v>139</v>
      </c>
    </row>
    <row r="250" spans="1:7" customFormat="1" hidden="1" x14ac:dyDescent="0.2">
      <c r="A250" s="7" t="s">
        <v>750</v>
      </c>
      <c r="B250" s="7" t="s">
        <v>122</v>
      </c>
      <c r="C250" s="7" t="s">
        <v>67</v>
      </c>
      <c r="D250" s="7" t="s">
        <v>708</v>
      </c>
      <c r="E250" s="7" t="s">
        <v>56</v>
      </c>
      <c r="F250" s="7">
        <v>0.17199999999999999</v>
      </c>
      <c r="G250" s="7" t="s">
        <v>139</v>
      </c>
    </row>
    <row r="251" spans="1:7" customFormat="1" hidden="1" x14ac:dyDescent="0.2">
      <c r="A251" s="7" t="s">
        <v>754</v>
      </c>
      <c r="B251" s="7" t="s">
        <v>122</v>
      </c>
      <c r="C251" s="7" t="s">
        <v>67</v>
      </c>
      <c r="D251" s="7" t="s">
        <v>708</v>
      </c>
      <c r="E251" s="7" t="s">
        <v>56</v>
      </c>
      <c r="F251" s="7">
        <v>0.10299999999999999</v>
      </c>
      <c r="G251" s="7" t="s">
        <v>707</v>
      </c>
    </row>
    <row r="252" spans="1:7" customFormat="1" hidden="1" x14ac:dyDescent="0.2">
      <c r="A252" s="7" t="s">
        <v>702</v>
      </c>
      <c r="B252" s="7" t="s">
        <v>132</v>
      </c>
      <c r="C252" s="7" t="s">
        <v>67</v>
      </c>
      <c r="D252" s="7" t="s">
        <v>708</v>
      </c>
      <c r="E252" s="7" t="s">
        <v>56</v>
      </c>
      <c r="F252" s="7">
        <v>1.363</v>
      </c>
      <c r="G252" s="7" t="s">
        <v>139</v>
      </c>
    </row>
    <row r="253" spans="1:7" customFormat="1" hidden="1" x14ac:dyDescent="0.2">
      <c r="A253" s="7" t="s">
        <v>731</v>
      </c>
      <c r="B253" s="7" t="s">
        <v>132</v>
      </c>
      <c r="C253" s="7" t="s">
        <v>67</v>
      </c>
      <c r="D253" s="7" t="s">
        <v>708</v>
      </c>
      <c r="E253" s="7" t="s">
        <v>56</v>
      </c>
      <c r="F253" s="7">
        <v>1.3380000000000001</v>
      </c>
      <c r="G253" s="7" t="s">
        <v>139</v>
      </c>
    </row>
    <row r="254" spans="1:7" customFormat="1" hidden="1" x14ac:dyDescent="0.2">
      <c r="A254" s="7" t="s">
        <v>739</v>
      </c>
      <c r="B254" s="7" t="s">
        <v>132</v>
      </c>
      <c r="C254" s="7" t="s">
        <v>67</v>
      </c>
      <c r="D254" s="7" t="s">
        <v>708</v>
      </c>
      <c r="E254" s="7" t="s">
        <v>56</v>
      </c>
      <c r="F254" s="7">
        <v>1.4319999999999999</v>
      </c>
      <c r="G254" s="7" t="s">
        <v>139</v>
      </c>
    </row>
    <row r="255" spans="1:7" customFormat="1" hidden="1" x14ac:dyDescent="0.2">
      <c r="A255" s="7" t="s">
        <v>750</v>
      </c>
      <c r="B255" s="7" t="s">
        <v>132</v>
      </c>
      <c r="C255" s="7" t="s">
        <v>67</v>
      </c>
      <c r="D255" s="7" t="s">
        <v>708</v>
      </c>
      <c r="E255" s="7" t="s">
        <v>56</v>
      </c>
      <c r="F255" s="7">
        <v>1.302</v>
      </c>
      <c r="G255" s="7" t="s">
        <v>139</v>
      </c>
    </row>
    <row r="256" spans="1:7" customFormat="1" hidden="1" x14ac:dyDescent="0.2">
      <c r="A256" s="7" t="s">
        <v>754</v>
      </c>
      <c r="B256" s="7" t="s">
        <v>132</v>
      </c>
      <c r="C256" s="7" t="s">
        <v>67</v>
      </c>
      <c r="D256" s="7" t="s">
        <v>708</v>
      </c>
      <c r="E256" s="7" t="s">
        <v>56</v>
      </c>
      <c r="F256" s="7">
        <v>1.1240000000000001</v>
      </c>
      <c r="G256" s="7" t="s">
        <v>707</v>
      </c>
    </row>
    <row r="257" spans="1:7" customFormat="1" hidden="1" x14ac:dyDescent="0.2">
      <c r="A257" s="7" t="s">
        <v>702</v>
      </c>
      <c r="B257" s="7" t="s">
        <v>669</v>
      </c>
      <c r="C257" s="7" t="s">
        <v>67</v>
      </c>
      <c r="D257" s="7" t="s">
        <v>708</v>
      </c>
      <c r="E257" s="7" t="s">
        <v>56</v>
      </c>
      <c r="F257" s="7">
        <v>2.6219999999999999</v>
      </c>
      <c r="G257" s="7" t="s">
        <v>139</v>
      </c>
    </row>
    <row r="258" spans="1:7" customFormat="1" hidden="1" x14ac:dyDescent="0.2">
      <c r="A258" s="7" t="s">
        <v>731</v>
      </c>
      <c r="B258" s="7" t="s">
        <v>669</v>
      </c>
      <c r="C258" s="7" t="s">
        <v>67</v>
      </c>
      <c r="D258" s="7" t="s">
        <v>708</v>
      </c>
      <c r="E258" s="7" t="s">
        <v>56</v>
      </c>
      <c r="F258" s="7">
        <v>2.2269999999999999</v>
      </c>
      <c r="G258" s="7" t="s">
        <v>139</v>
      </c>
    </row>
    <row r="259" spans="1:7" customFormat="1" hidden="1" x14ac:dyDescent="0.2">
      <c r="A259" s="7" t="s">
        <v>739</v>
      </c>
      <c r="B259" s="7" t="s">
        <v>669</v>
      </c>
      <c r="C259" s="7" t="s">
        <v>67</v>
      </c>
      <c r="D259" s="7" t="s">
        <v>708</v>
      </c>
      <c r="E259" s="7" t="s">
        <v>56</v>
      </c>
      <c r="F259" s="7">
        <v>2.141</v>
      </c>
      <c r="G259" s="7" t="s">
        <v>139</v>
      </c>
    </row>
    <row r="260" spans="1:7" customFormat="1" hidden="1" x14ac:dyDescent="0.2">
      <c r="A260" s="7" t="s">
        <v>750</v>
      </c>
      <c r="B260" s="7" t="s">
        <v>669</v>
      </c>
      <c r="C260" s="7" t="s">
        <v>67</v>
      </c>
      <c r="D260" s="7" t="s">
        <v>708</v>
      </c>
      <c r="E260" s="7" t="s">
        <v>56</v>
      </c>
      <c r="F260" s="7">
        <v>2.5310000000000001</v>
      </c>
      <c r="G260" s="7" t="s">
        <v>139</v>
      </c>
    </row>
    <row r="261" spans="1:7" customFormat="1" hidden="1" x14ac:dyDescent="0.2">
      <c r="A261" s="7" t="s">
        <v>702</v>
      </c>
      <c r="B261" s="7" t="s">
        <v>127</v>
      </c>
      <c r="C261" s="7" t="s">
        <v>67</v>
      </c>
      <c r="D261" s="7" t="s">
        <v>708</v>
      </c>
      <c r="E261" s="7" t="s">
        <v>56</v>
      </c>
      <c r="F261" s="7">
        <v>0.23499999999999999</v>
      </c>
      <c r="G261" s="7" t="s">
        <v>139</v>
      </c>
    </row>
    <row r="262" spans="1:7" customFormat="1" hidden="1" x14ac:dyDescent="0.2">
      <c r="A262" s="7" t="s">
        <v>731</v>
      </c>
      <c r="B262" s="7" t="s">
        <v>127</v>
      </c>
      <c r="C262" s="7" t="s">
        <v>67</v>
      </c>
      <c r="D262" s="7" t="s">
        <v>708</v>
      </c>
      <c r="E262" s="7" t="s">
        <v>56</v>
      </c>
      <c r="F262" s="7">
        <v>0.159</v>
      </c>
      <c r="G262" s="7" t="s">
        <v>139</v>
      </c>
    </row>
    <row r="263" spans="1:7" customFormat="1" hidden="1" x14ac:dyDescent="0.2">
      <c r="A263" s="7" t="s">
        <v>739</v>
      </c>
      <c r="B263" s="7" t="s">
        <v>127</v>
      </c>
      <c r="C263" s="7" t="s">
        <v>67</v>
      </c>
      <c r="D263" s="7" t="s">
        <v>708</v>
      </c>
      <c r="E263" s="7" t="s">
        <v>56</v>
      </c>
      <c r="F263" s="7">
        <v>0.28599999999999998</v>
      </c>
      <c r="G263" s="7" t="s">
        <v>139</v>
      </c>
    </row>
    <row r="264" spans="1:7" customFormat="1" hidden="1" x14ac:dyDescent="0.2">
      <c r="A264" s="7" t="s">
        <v>750</v>
      </c>
      <c r="B264" s="7" t="s">
        <v>127</v>
      </c>
      <c r="C264" s="7" t="s">
        <v>67</v>
      </c>
      <c r="D264" s="7" t="s">
        <v>708</v>
      </c>
      <c r="E264" s="7" t="s">
        <v>56</v>
      </c>
      <c r="F264" s="7">
        <v>0.27100000000000002</v>
      </c>
      <c r="G264" s="7" t="s">
        <v>139</v>
      </c>
    </row>
    <row r="265" spans="1:7" customFormat="1" hidden="1" x14ac:dyDescent="0.2">
      <c r="A265" s="7" t="s">
        <v>754</v>
      </c>
      <c r="B265" s="7" t="s">
        <v>127</v>
      </c>
      <c r="C265" s="7" t="s">
        <v>67</v>
      </c>
      <c r="D265" s="7" t="s">
        <v>708</v>
      </c>
      <c r="E265" s="7" t="s">
        <v>56</v>
      </c>
      <c r="F265" s="7">
        <v>0.25600000000000001</v>
      </c>
      <c r="G265" s="7" t="s">
        <v>707</v>
      </c>
    </row>
    <row r="266" spans="1:7" customFormat="1" hidden="1" x14ac:dyDescent="0.2">
      <c r="A266" s="7" t="s">
        <v>702</v>
      </c>
      <c r="B266" s="7" t="s">
        <v>124</v>
      </c>
      <c r="C266" s="7" t="s">
        <v>67</v>
      </c>
      <c r="D266" s="7" t="s">
        <v>708</v>
      </c>
      <c r="E266" s="7" t="s">
        <v>56</v>
      </c>
      <c r="F266" s="7">
        <v>0.17699999999999999</v>
      </c>
      <c r="G266" s="7" t="s">
        <v>139</v>
      </c>
    </row>
    <row r="267" spans="1:7" customFormat="1" hidden="1" x14ac:dyDescent="0.2">
      <c r="A267" s="7" t="s">
        <v>731</v>
      </c>
      <c r="B267" s="7" t="s">
        <v>124</v>
      </c>
      <c r="C267" s="7" t="s">
        <v>67</v>
      </c>
      <c r="D267" s="7" t="s">
        <v>708</v>
      </c>
      <c r="E267" s="7" t="s">
        <v>56</v>
      </c>
      <c r="F267" s="7">
        <v>6.8000000000000005E-2</v>
      </c>
      <c r="G267" s="7" t="s">
        <v>139</v>
      </c>
    </row>
    <row r="268" spans="1:7" customFormat="1" hidden="1" x14ac:dyDescent="0.2">
      <c r="A268" s="7" t="s">
        <v>739</v>
      </c>
      <c r="B268" s="7" t="s">
        <v>124</v>
      </c>
      <c r="C268" s="7" t="s">
        <v>67</v>
      </c>
      <c r="D268" s="7" t="s">
        <v>708</v>
      </c>
      <c r="E268" s="7" t="s">
        <v>56</v>
      </c>
      <c r="F268" s="7">
        <v>0.13900000000000001</v>
      </c>
      <c r="G268" s="7" t="s">
        <v>139</v>
      </c>
    </row>
    <row r="269" spans="1:7" customFormat="1" hidden="1" x14ac:dyDescent="0.2">
      <c r="A269" s="7" t="s">
        <v>750</v>
      </c>
      <c r="B269" s="7" t="s">
        <v>124</v>
      </c>
      <c r="C269" s="7" t="s">
        <v>67</v>
      </c>
      <c r="D269" s="7" t="s">
        <v>708</v>
      </c>
      <c r="E269" s="7" t="s">
        <v>56</v>
      </c>
      <c r="F269" s="7">
        <v>0.155</v>
      </c>
      <c r="G269" s="7" t="s">
        <v>139</v>
      </c>
    </row>
    <row r="270" spans="1:7" customFormat="1" hidden="1" x14ac:dyDescent="0.2">
      <c r="A270" s="7" t="s">
        <v>754</v>
      </c>
      <c r="B270" s="7" t="s">
        <v>124</v>
      </c>
      <c r="C270" s="7" t="s">
        <v>67</v>
      </c>
      <c r="D270" s="7" t="s">
        <v>708</v>
      </c>
      <c r="E270" s="7" t="s">
        <v>56</v>
      </c>
      <c r="F270" s="7">
        <v>0.20899999999999999</v>
      </c>
      <c r="G270" s="7" t="s">
        <v>707</v>
      </c>
    </row>
    <row r="271" spans="1:7" customFormat="1" hidden="1" x14ac:dyDescent="0.2">
      <c r="A271" s="7" t="s">
        <v>702</v>
      </c>
      <c r="B271" s="7" t="s">
        <v>123</v>
      </c>
      <c r="C271" s="7" t="s">
        <v>67</v>
      </c>
      <c r="D271" s="7" t="s">
        <v>708</v>
      </c>
      <c r="E271" s="7" t="s">
        <v>56</v>
      </c>
      <c r="F271" s="7">
        <v>1.524</v>
      </c>
      <c r="G271" s="7" t="s">
        <v>139</v>
      </c>
    </row>
    <row r="272" spans="1:7" customFormat="1" hidden="1" x14ac:dyDescent="0.2">
      <c r="A272" s="7" t="s">
        <v>731</v>
      </c>
      <c r="B272" s="7" t="s">
        <v>123</v>
      </c>
      <c r="C272" s="7" t="s">
        <v>67</v>
      </c>
      <c r="D272" s="7" t="s">
        <v>708</v>
      </c>
      <c r="E272" s="7" t="s">
        <v>56</v>
      </c>
      <c r="F272" s="7">
        <v>1.542</v>
      </c>
      <c r="G272" s="7" t="s">
        <v>139</v>
      </c>
    </row>
    <row r="273" spans="1:7" customFormat="1" hidden="1" x14ac:dyDescent="0.2">
      <c r="A273" s="7" t="s">
        <v>739</v>
      </c>
      <c r="B273" s="7" t="s">
        <v>123</v>
      </c>
      <c r="C273" s="7" t="s">
        <v>67</v>
      </c>
      <c r="D273" s="7" t="s">
        <v>708</v>
      </c>
      <c r="E273" s="7" t="s">
        <v>56</v>
      </c>
      <c r="F273" s="7">
        <v>1.1839999999999999</v>
      </c>
      <c r="G273" s="7" t="s">
        <v>139</v>
      </c>
    </row>
    <row r="274" spans="1:7" customFormat="1" hidden="1" x14ac:dyDescent="0.2">
      <c r="A274" s="7" t="s">
        <v>750</v>
      </c>
      <c r="B274" s="7" t="s">
        <v>123</v>
      </c>
      <c r="C274" s="7" t="s">
        <v>67</v>
      </c>
      <c r="D274" s="7" t="s">
        <v>708</v>
      </c>
      <c r="E274" s="7" t="s">
        <v>56</v>
      </c>
      <c r="F274" s="7">
        <v>1.3340000000000001</v>
      </c>
      <c r="G274" s="7" t="s">
        <v>139</v>
      </c>
    </row>
    <row r="275" spans="1:7" customFormat="1" hidden="1" x14ac:dyDescent="0.2">
      <c r="A275" s="7" t="s">
        <v>754</v>
      </c>
      <c r="B275" s="7" t="s">
        <v>123</v>
      </c>
      <c r="C275" s="7" t="s">
        <v>67</v>
      </c>
      <c r="D275" s="7" t="s">
        <v>708</v>
      </c>
      <c r="E275" s="7" t="s">
        <v>56</v>
      </c>
      <c r="F275" s="7">
        <v>1.423</v>
      </c>
      <c r="G275" s="7" t="s">
        <v>139</v>
      </c>
    </row>
    <row r="276" spans="1:7" customFormat="1" hidden="1" x14ac:dyDescent="0.2">
      <c r="A276" s="7" t="s">
        <v>702</v>
      </c>
      <c r="B276" s="7" t="s">
        <v>125</v>
      </c>
      <c r="C276" s="7" t="s">
        <v>67</v>
      </c>
      <c r="D276" s="7" t="s">
        <v>708</v>
      </c>
      <c r="E276" s="7" t="s">
        <v>56</v>
      </c>
      <c r="F276" s="7">
        <v>6.4000000000000001E-2</v>
      </c>
      <c r="G276" s="7" t="s">
        <v>139</v>
      </c>
    </row>
    <row r="277" spans="1:7" customFormat="1" hidden="1" x14ac:dyDescent="0.2">
      <c r="A277" s="7" t="s">
        <v>731</v>
      </c>
      <c r="B277" s="7" t="s">
        <v>125</v>
      </c>
      <c r="C277" s="7" t="s">
        <v>67</v>
      </c>
      <c r="D277" s="7" t="s">
        <v>708</v>
      </c>
      <c r="E277" s="7" t="s">
        <v>56</v>
      </c>
      <c r="F277" s="7">
        <v>3.1E-2</v>
      </c>
      <c r="G277" s="7" t="s">
        <v>139</v>
      </c>
    </row>
    <row r="278" spans="1:7" customFormat="1" hidden="1" x14ac:dyDescent="0.2">
      <c r="A278" s="7" t="s">
        <v>739</v>
      </c>
      <c r="B278" s="7" t="s">
        <v>125</v>
      </c>
      <c r="C278" s="7" t="s">
        <v>67</v>
      </c>
      <c r="D278" s="7" t="s">
        <v>708</v>
      </c>
      <c r="E278" s="7" t="s">
        <v>56</v>
      </c>
      <c r="F278" s="7">
        <v>2.1999999999999999E-2</v>
      </c>
      <c r="G278" s="7" t="s">
        <v>139</v>
      </c>
    </row>
    <row r="279" spans="1:7" customFormat="1" hidden="1" x14ac:dyDescent="0.2">
      <c r="A279" s="7" t="s">
        <v>750</v>
      </c>
      <c r="B279" s="7" t="s">
        <v>125</v>
      </c>
      <c r="C279" s="7" t="s">
        <v>67</v>
      </c>
      <c r="D279" s="7" t="s">
        <v>708</v>
      </c>
      <c r="E279" s="7" t="s">
        <v>56</v>
      </c>
      <c r="F279" s="7">
        <v>0.12</v>
      </c>
      <c r="G279" s="7" t="s">
        <v>139</v>
      </c>
    </row>
    <row r="280" spans="1:7" customFormat="1" hidden="1" x14ac:dyDescent="0.2">
      <c r="A280" s="7" t="s">
        <v>754</v>
      </c>
      <c r="B280" s="7" t="s">
        <v>125</v>
      </c>
      <c r="C280" s="7" t="s">
        <v>67</v>
      </c>
      <c r="D280" s="7" t="s">
        <v>708</v>
      </c>
      <c r="E280" s="7" t="s">
        <v>56</v>
      </c>
      <c r="F280" s="7">
        <v>0.08</v>
      </c>
      <c r="G280" s="7" t="s">
        <v>707</v>
      </c>
    </row>
    <row r="281" spans="1:7" customFormat="1" hidden="1" x14ac:dyDescent="0.2">
      <c r="A281" s="7" t="s">
        <v>702</v>
      </c>
      <c r="B281" s="7" t="s">
        <v>107</v>
      </c>
      <c r="C281" s="7" t="s">
        <v>67</v>
      </c>
      <c r="D281" s="7" t="s">
        <v>708</v>
      </c>
      <c r="E281" s="7" t="s">
        <v>56</v>
      </c>
      <c r="F281" s="7">
        <v>3.1560000000000001</v>
      </c>
      <c r="G281" s="7" t="s">
        <v>139</v>
      </c>
    </row>
    <row r="282" spans="1:7" customFormat="1" hidden="1" x14ac:dyDescent="0.2">
      <c r="A282" s="7" t="s">
        <v>731</v>
      </c>
      <c r="B282" s="7" t="s">
        <v>107</v>
      </c>
      <c r="C282" s="7" t="s">
        <v>67</v>
      </c>
      <c r="D282" s="7" t="s">
        <v>708</v>
      </c>
      <c r="E282" s="7" t="s">
        <v>56</v>
      </c>
      <c r="F282" s="7">
        <v>3.1219999999999999</v>
      </c>
      <c r="G282" s="7" t="s">
        <v>139</v>
      </c>
    </row>
    <row r="283" spans="1:7" customFormat="1" hidden="1" x14ac:dyDescent="0.2">
      <c r="A283" s="7" t="s">
        <v>739</v>
      </c>
      <c r="B283" s="7" t="s">
        <v>107</v>
      </c>
      <c r="C283" s="7" t="s">
        <v>67</v>
      </c>
      <c r="D283" s="7" t="s">
        <v>708</v>
      </c>
      <c r="E283" s="7" t="s">
        <v>56</v>
      </c>
      <c r="F283" s="7">
        <v>2.9609999999999999</v>
      </c>
      <c r="G283" s="7" t="s">
        <v>139</v>
      </c>
    </row>
    <row r="284" spans="1:7" customFormat="1" hidden="1" x14ac:dyDescent="0.2">
      <c r="A284" s="7" t="s">
        <v>750</v>
      </c>
      <c r="B284" s="7" t="s">
        <v>107</v>
      </c>
      <c r="C284" s="7" t="s">
        <v>67</v>
      </c>
      <c r="D284" s="7" t="s">
        <v>708</v>
      </c>
      <c r="E284" s="7" t="s">
        <v>56</v>
      </c>
      <c r="F284" s="7">
        <v>2.9319999999999999</v>
      </c>
      <c r="G284" s="7" t="s">
        <v>139</v>
      </c>
    </row>
    <row r="285" spans="1:7" customFormat="1" hidden="1" x14ac:dyDescent="0.2">
      <c r="A285" s="7" t="s">
        <v>702</v>
      </c>
      <c r="B285" s="7" t="s">
        <v>121</v>
      </c>
      <c r="C285" s="7" t="s">
        <v>67</v>
      </c>
      <c r="D285" s="7" t="s">
        <v>708</v>
      </c>
      <c r="E285" s="7" t="s">
        <v>56</v>
      </c>
      <c r="F285" s="7">
        <v>0.29499999999999998</v>
      </c>
      <c r="G285" s="7" t="s">
        <v>139</v>
      </c>
    </row>
    <row r="286" spans="1:7" customFormat="1" hidden="1" x14ac:dyDescent="0.2">
      <c r="A286" s="7" t="s">
        <v>731</v>
      </c>
      <c r="B286" s="7" t="s">
        <v>121</v>
      </c>
      <c r="C286" s="7" t="s">
        <v>67</v>
      </c>
      <c r="D286" s="7" t="s">
        <v>708</v>
      </c>
      <c r="E286" s="7" t="s">
        <v>56</v>
      </c>
      <c r="F286" s="7">
        <v>0.29899999999999999</v>
      </c>
      <c r="G286" s="7" t="s">
        <v>139</v>
      </c>
    </row>
    <row r="287" spans="1:7" customFormat="1" hidden="1" x14ac:dyDescent="0.2">
      <c r="A287" s="7" t="s">
        <v>739</v>
      </c>
      <c r="B287" s="7" t="s">
        <v>121</v>
      </c>
      <c r="C287" s="7" t="s">
        <v>67</v>
      </c>
      <c r="D287" s="7" t="s">
        <v>708</v>
      </c>
      <c r="E287" s="7" t="s">
        <v>56</v>
      </c>
      <c r="F287" s="7">
        <v>0.30399999999999999</v>
      </c>
      <c r="G287" s="7" t="s">
        <v>139</v>
      </c>
    </row>
    <row r="288" spans="1:7" customFormat="1" hidden="1" x14ac:dyDescent="0.2">
      <c r="A288" s="7" t="s">
        <v>750</v>
      </c>
      <c r="B288" s="7" t="s">
        <v>121</v>
      </c>
      <c r="C288" s="7" t="s">
        <v>67</v>
      </c>
      <c r="D288" s="7" t="s">
        <v>708</v>
      </c>
      <c r="E288" s="7" t="s">
        <v>56</v>
      </c>
      <c r="F288" s="7">
        <v>0.252</v>
      </c>
      <c r="G288" s="7" t="s">
        <v>139</v>
      </c>
    </row>
    <row r="289" spans="1:7" customFormat="1" hidden="1" x14ac:dyDescent="0.2">
      <c r="A289" s="7" t="s">
        <v>754</v>
      </c>
      <c r="B289" s="7" t="s">
        <v>121</v>
      </c>
      <c r="C289" s="7" t="s">
        <v>67</v>
      </c>
      <c r="D289" s="7" t="s">
        <v>708</v>
      </c>
      <c r="E289" s="7" t="s">
        <v>56</v>
      </c>
      <c r="F289" s="7">
        <v>0.29199999999999998</v>
      </c>
      <c r="G289" s="7" t="s">
        <v>707</v>
      </c>
    </row>
    <row r="290" spans="1:7" customFormat="1" hidden="1" x14ac:dyDescent="0.2">
      <c r="A290" s="7" t="s">
        <v>702</v>
      </c>
      <c r="B290" s="7" t="s">
        <v>120</v>
      </c>
      <c r="C290" s="7" t="s">
        <v>67</v>
      </c>
      <c r="D290" s="7" t="s">
        <v>708</v>
      </c>
      <c r="E290" s="7" t="s">
        <v>56</v>
      </c>
      <c r="F290" s="7">
        <v>0.432</v>
      </c>
      <c r="G290" s="7" t="s">
        <v>139</v>
      </c>
    </row>
    <row r="291" spans="1:7" customFormat="1" hidden="1" x14ac:dyDescent="0.2">
      <c r="A291" s="7" t="s">
        <v>731</v>
      </c>
      <c r="B291" s="7" t="s">
        <v>120</v>
      </c>
      <c r="C291" s="7" t="s">
        <v>67</v>
      </c>
      <c r="D291" s="7" t="s">
        <v>708</v>
      </c>
      <c r="E291" s="7" t="s">
        <v>56</v>
      </c>
      <c r="F291" s="7">
        <v>0.41799999999999998</v>
      </c>
      <c r="G291" s="7" t="s">
        <v>139</v>
      </c>
    </row>
    <row r="292" spans="1:7" customFormat="1" hidden="1" x14ac:dyDescent="0.2">
      <c r="A292" s="7" t="s">
        <v>739</v>
      </c>
      <c r="B292" s="7" t="s">
        <v>120</v>
      </c>
      <c r="C292" s="7" t="s">
        <v>67</v>
      </c>
      <c r="D292" s="7" t="s">
        <v>708</v>
      </c>
      <c r="E292" s="7" t="s">
        <v>56</v>
      </c>
      <c r="F292" s="7">
        <v>0.434</v>
      </c>
      <c r="G292" s="7" t="s">
        <v>139</v>
      </c>
    </row>
    <row r="293" spans="1:7" customFormat="1" hidden="1" x14ac:dyDescent="0.2">
      <c r="A293" s="7" t="s">
        <v>750</v>
      </c>
      <c r="B293" s="7" t="s">
        <v>120</v>
      </c>
      <c r="C293" s="7" t="s">
        <v>67</v>
      </c>
      <c r="D293" s="7" t="s">
        <v>708</v>
      </c>
      <c r="E293" s="7" t="s">
        <v>56</v>
      </c>
      <c r="F293" s="7">
        <v>0.54800000000000004</v>
      </c>
      <c r="G293" s="7" t="s">
        <v>139</v>
      </c>
    </row>
    <row r="294" spans="1:7" customFormat="1" hidden="1" x14ac:dyDescent="0.2">
      <c r="A294" s="7" t="s">
        <v>754</v>
      </c>
      <c r="B294" s="7" t="s">
        <v>120</v>
      </c>
      <c r="C294" s="7" t="s">
        <v>67</v>
      </c>
      <c r="D294" s="7" t="s">
        <v>708</v>
      </c>
      <c r="E294" s="7" t="s">
        <v>56</v>
      </c>
      <c r="F294" s="7">
        <v>0.39200000000000002</v>
      </c>
      <c r="G294" s="7" t="s">
        <v>707</v>
      </c>
    </row>
    <row r="295" spans="1:7" customFormat="1" hidden="1" x14ac:dyDescent="0.2">
      <c r="A295" s="7" t="s">
        <v>702</v>
      </c>
      <c r="B295" s="7" t="s">
        <v>110</v>
      </c>
      <c r="C295" s="7" t="s">
        <v>67</v>
      </c>
      <c r="D295" s="7" t="s">
        <v>708</v>
      </c>
      <c r="E295" s="7" t="s">
        <v>56</v>
      </c>
      <c r="F295" s="7">
        <v>0.80200000000000005</v>
      </c>
      <c r="G295" s="7" t="s">
        <v>139</v>
      </c>
    </row>
    <row r="296" spans="1:7" customFormat="1" hidden="1" x14ac:dyDescent="0.2">
      <c r="A296" s="7" t="s">
        <v>731</v>
      </c>
      <c r="B296" s="7" t="s">
        <v>110</v>
      </c>
      <c r="C296" s="7" t="s">
        <v>67</v>
      </c>
      <c r="D296" s="7" t="s">
        <v>708</v>
      </c>
      <c r="E296" s="7" t="s">
        <v>56</v>
      </c>
      <c r="F296" s="7">
        <v>0.755</v>
      </c>
      <c r="G296" s="7" t="s">
        <v>139</v>
      </c>
    </row>
    <row r="297" spans="1:7" customFormat="1" hidden="1" x14ac:dyDescent="0.2">
      <c r="A297" s="7" t="s">
        <v>739</v>
      </c>
      <c r="B297" s="7" t="s">
        <v>110</v>
      </c>
      <c r="C297" s="7" t="s">
        <v>67</v>
      </c>
      <c r="D297" s="7" t="s">
        <v>708</v>
      </c>
      <c r="E297" s="7" t="s">
        <v>56</v>
      </c>
      <c r="F297" s="7">
        <v>0.72299999999999998</v>
      </c>
      <c r="G297" s="7" t="s">
        <v>139</v>
      </c>
    </row>
    <row r="298" spans="1:7" customFormat="1" hidden="1" x14ac:dyDescent="0.2">
      <c r="A298" s="7" t="s">
        <v>750</v>
      </c>
      <c r="B298" s="7" t="s">
        <v>110</v>
      </c>
      <c r="C298" s="7" t="s">
        <v>67</v>
      </c>
      <c r="D298" s="7" t="s">
        <v>708</v>
      </c>
      <c r="E298" s="7" t="s">
        <v>56</v>
      </c>
      <c r="F298" s="7">
        <v>0.75</v>
      </c>
      <c r="G298" s="7" t="s">
        <v>139</v>
      </c>
    </row>
    <row r="299" spans="1:7" customFormat="1" hidden="1" x14ac:dyDescent="0.2">
      <c r="A299" s="7" t="s">
        <v>702</v>
      </c>
      <c r="B299" s="7" t="s">
        <v>118</v>
      </c>
      <c r="C299" s="7" t="s">
        <v>67</v>
      </c>
      <c r="D299" s="7" t="s">
        <v>708</v>
      </c>
      <c r="E299" s="7" t="s">
        <v>56</v>
      </c>
      <c r="F299" s="7">
        <v>0.92</v>
      </c>
      <c r="G299" s="7" t="s">
        <v>139</v>
      </c>
    </row>
    <row r="300" spans="1:7" customFormat="1" hidden="1" x14ac:dyDescent="0.2">
      <c r="A300" s="7" t="s">
        <v>731</v>
      </c>
      <c r="B300" s="7" t="s">
        <v>118</v>
      </c>
      <c r="C300" s="7" t="s">
        <v>67</v>
      </c>
      <c r="D300" s="7" t="s">
        <v>708</v>
      </c>
      <c r="E300" s="7" t="s">
        <v>56</v>
      </c>
      <c r="F300" s="7">
        <v>0.98199999999999998</v>
      </c>
      <c r="G300" s="7" t="s">
        <v>139</v>
      </c>
    </row>
    <row r="301" spans="1:7" customFormat="1" hidden="1" x14ac:dyDescent="0.2">
      <c r="A301" s="7" t="s">
        <v>739</v>
      </c>
      <c r="B301" s="7" t="s">
        <v>118</v>
      </c>
      <c r="C301" s="7" t="s">
        <v>67</v>
      </c>
      <c r="D301" s="7" t="s">
        <v>708</v>
      </c>
      <c r="E301" s="7" t="s">
        <v>56</v>
      </c>
      <c r="F301" s="7">
        <v>1.0429999999999999</v>
      </c>
      <c r="G301" s="7" t="s">
        <v>139</v>
      </c>
    </row>
    <row r="302" spans="1:7" customFormat="1" hidden="1" x14ac:dyDescent="0.2">
      <c r="A302" s="7" t="s">
        <v>750</v>
      </c>
      <c r="B302" s="7" t="s">
        <v>118</v>
      </c>
      <c r="C302" s="7" t="s">
        <v>67</v>
      </c>
      <c r="D302" s="7" t="s">
        <v>708</v>
      </c>
      <c r="E302" s="7" t="s">
        <v>56</v>
      </c>
      <c r="F302" s="7">
        <v>1.022</v>
      </c>
      <c r="G302" s="7" t="s">
        <v>139</v>
      </c>
    </row>
    <row r="303" spans="1:7" customFormat="1" hidden="1" x14ac:dyDescent="0.2">
      <c r="A303" s="7" t="s">
        <v>754</v>
      </c>
      <c r="B303" s="7" t="s">
        <v>118</v>
      </c>
      <c r="C303" s="7" t="s">
        <v>67</v>
      </c>
      <c r="D303" s="7" t="s">
        <v>708</v>
      </c>
      <c r="E303" s="7" t="s">
        <v>56</v>
      </c>
      <c r="F303" s="7">
        <v>0.98099999999999998</v>
      </c>
      <c r="G303" s="7" t="s">
        <v>707</v>
      </c>
    </row>
    <row r="304" spans="1:7" customFormat="1" hidden="1" x14ac:dyDescent="0.2">
      <c r="A304" s="7" t="s">
        <v>702</v>
      </c>
      <c r="B304" s="7" t="s">
        <v>117</v>
      </c>
      <c r="C304" s="7" t="s">
        <v>67</v>
      </c>
      <c r="D304" s="7" t="s">
        <v>708</v>
      </c>
      <c r="E304" s="7" t="s">
        <v>56</v>
      </c>
      <c r="F304" s="7">
        <v>1.077</v>
      </c>
      <c r="G304" s="7" t="s">
        <v>139</v>
      </c>
    </row>
    <row r="305" spans="1:7" customFormat="1" hidden="1" x14ac:dyDescent="0.2">
      <c r="A305" s="7" t="s">
        <v>731</v>
      </c>
      <c r="B305" s="7" t="s">
        <v>117</v>
      </c>
      <c r="C305" s="7" t="s">
        <v>67</v>
      </c>
      <c r="D305" s="7" t="s">
        <v>708</v>
      </c>
      <c r="E305" s="7" t="s">
        <v>56</v>
      </c>
      <c r="F305" s="7">
        <v>0.94599999999999995</v>
      </c>
      <c r="G305" s="7" t="s">
        <v>139</v>
      </c>
    </row>
    <row r="306" spans="1:7" customFormat="1" hidden="1" x14ac:dyDescent="0.2">
      <c r="A306" s="7" t="s">
        <v>739</v>
      </c>
      <c r="B306" s="7" t="s">
        <v>117</v>
      </c>
      <c r="C306" s="7" t="s">
        <v>67</v>
      </c>
      <c r="D306" s="7" t="s">
        <v>708</v>
      </c>
      <c r="E306" s="7" t="s">
        <v>56</v>
      </c>
      <c r="F306" s="7">
        <v>1.08</v>
      </c>
      <c r="G306" s="7" t="s">
        <v>139</v>
      </c>
    </row>
    <row r="307" spans="1:7" customFormat="1" hidden="1" x14ac:dyDescent="0.2">
      <c r="A307" s="7" t="s">
        <v>750</v>
      </c>
      <c r="B307" s="7" t="s">
        <v>117</v>
      </c>
      <c r="C307" s="7" t="s">
        <v>67</v>
      </c>
      <c r="D307" s="7" t="s">
        <v>708</v>
      </c>
      <c r="E307" s="7" t="s">
        <v>56</v>
      </c>
      <c r="F307" s="7">
        <v>0.999</v>
      </c>
      <c r="G307" s="7" t="s">
        <v>139</v>
      </c>
    </row>
    <row r="308" spans="1:7" customFormat="1" hidden="1" x14ac:dyDescent="0.2">
      <c r="A308" s="7" t="s">
        <v>754</v>
      </c>
      <c r="B308" s="7" t="s">
        <v>117</v>
      </c>
      <c r="C308" s="7" t="s">
        <v>67</v>
      </c>
      <c r="D308" s="7" t="s">
        <v>708</v>
      </c>
      <c r="E308" s="7" t="s">
        <v>56</v>
      </c>
      <c r="F308" s="7">
        <v>0.999</v>
      </c>
      <c r="G308" s="7" t="s">
        <v>707</v>
      </c>
    </row>
    <row r="309" spans="1:7" customFormat="1" hidden="1" x14ac:dyDescent="0.2">
      <c r="A309" s="7" t="s">
        <v>702</v>
      </c>
      <c r="B309" s="7" t="s">
        <v>116</v>
      </c>
      <c r="C309" s="7" t="s">
        <v>67</v>
      </c>
      <c r="D309" s="7" t="s">
        <v>708</v>
      </c>
      <c r="E309" s="7" t="s">
        <v>56</v>
      </c>
      <c r="F309" s="7">
        <v>0.39500000000000002</v>
      </c>
      <c r="G309" s="7" t="s">
        <v>707</v>
      </c>
    </row>
    <row r="310" spans="1:7" customFormat="1" hidden="1" x14ac:dyDescent="0.2">
      <c r="A310" s="7" t="s">
        <v>731</v>
      </c>
      <c r="B310" s="7" t="s">
        <v>116</v>
      </c>
      <c r="C310" s="7" t="s">
        <v>67</v>
      </c>
      <c r="D310" s="7" t="s">
        <v>708</v>
      </c>
      <c r="E310" s="7" t="s">
        <v>56</v>
      </c>
      <c r="F310" s="7">
        <v>0.34899999999999998</v>
      </c>
      <c r="G310" s="7" t="s">
        <v>139</v>
      </c>
    </row>
    <row r="311" spans="1:7" customFormat="1" hidden="1" x14ac:dyDescent="0.2">
      <c r="A311" s="7" t="s">
        <v>739</v>
      </c>
      <c r="B311" s="7" t="s">
        <v>116</v>
      </c>
      <c r="C311" s="7" t="s">
        <v>67</v>
      </c>
      <c r="D311" s="7" t="s">
        <v>708</v>
      </c>
      <c r="E311" s="7" t="s">
        <v>56</v>
      </c>
      <c r="F311" s="7">
        <v>0.44</v>
      </c>
      <c r="G311" s="7" t="s">
        <v>139</v>
      </c>
    </row>
    <row r="312" spans="1:7" customFormat="1" hidden="1" x14ac:dyDescent="0.2">
      <c r="A312" s="7" t="s">
        <v>750</v>
      </c>
      <c r="B312" s="7" t="s">
        <v>116</v>
      </c>
      <c r="C312" s="7" t="s">
        <v>67</v>
      </c>
      <c r="D312" s="7" t="s">
        <v>708</v>
      </c>
      <c r="E312" s="7" t="s">
        <v>56</v>
      </c>
      <c r="F312" s="7">
        <v>0.35899999999999999</v>
      </c>
      <c r="G312" s="7" t="s">
        <v>139</v>
      </c>
    </row>
    <row r="313" spans="1:7" customFormat="1" hidden="1" x14ac:dyDescent="0.2">
      <c r="A313" s="7" t="s">
        <v>754</v>
      </c>
      <c r="B313" s="7" t="s">
        <v>116</v>
      </c>
      <c r="C313" s="7" t="s">
        <v>67</v>
      </c>
      <c r="D313" s="7" t="s">
        <v>708</v>
      </c>
      <c r="E313" s="7" t="s">
        <v>56</v>
      </c>
      <c r="F313" s="7">
        <v>0.33500000000000002</v>
      </c>
      <c r="G313" s="7" t="s">
        <v>707</v>
      </c>
    </row>
    <row r="314" spans="1:7" customFormat="1" hidden="1" x14ac:dyDescent="0.2">
      <c r="A314" s="7" t="s">
        <v>702</v>
      </c>
      <c r="B314" s="7" t="s">
        <v>104</v>
      </c>
      <c r="C314" s="7" t="s">
        <v>67</v>
      </c>
      <c r="D314" s="7" t="s">
        <v>708</v>
      </c>
      <c r="E314" s="7" t="s">
        <v>56</v>
      </c>
      <c r="F314" s="7">
        <v>2.7690000000000001</v>
      </c>
      <c r="G314" s="7" t="s">
        <v>139</v>
      </c>
    </row>
    <row r="315" spans="1:7" customFormat="1" hidden="1" x14ac:dyDescent="0.2">
      <c r="A315" s="7" t="s">
        <v>731</v>
      </c>
      <c r="B315" s="7" t="s">
        <v>104</v>
      </c>
      <c r="C315" s="7" t="s">
        <v>67</v>
      </c>
      <c r="D315" s="7" t="s">
        <v>708</v>
      </c>
      <c r="E315" s="7" t="s">
        <v>56</v>
      </c>
      <c r="F315" s="7">
        <v>2.839</v>
      </c>
      <c r="G315" s="7" t="s">
        <v>139</v>
      </c>
    </row>
    <row r="316" spans="1:7" customFormat="1" hidden="1" x14ac:dyDescent="0.2">
      <c r="A316" s="7" t="s">
        <v>739</v>
      </c>
      <c r="B316" s="7" t="s">
        <v>104</v>
      </c>
      <c r="C316" s="7" t="s">
        <v>67</v>
      </c>
      <c r="D316" s="7" t="s">
        <v>708</v>
      </c>
      <c r="E316" s="7" t="s">
        <v>56</v>
      </c>
      <c r="F316" s="7">
        <v>3.5259999999999998</v>
      </c>
      <c r="G316" s="7" t="s">
        <v>139</v>
      </c>
    </row>
    <row r="317" spans="1:7" customFormat="1" hidden="1" x14ac:dyDescent="0.2">
      <c r="A317" s="7" t="s">
        <v>702</v>
      </c>
      <c r="B317" s="7" t="s">
        <v>112</v>
      </c>
      <c r="C317" s="7" t="s">
        <v>67</v>
      </c>
      <c r="D317" s="7" t="s">
        <v>708</v>
      </c>
      <c r="E317" s="7" t="s">
        <v>56</v>
      </c>
      <c r="F317" s="7">
        <v>6.1379999999999999</v>
      </c>
      <c r="G317" s="7" t="s">
        <v>139</v>
      </c>
    </row>
    <row r="318" spans="1:7" customFormat="1" hidden="1" x14ac:dyDescent="0.2">
      <c r="A318" s="7" t="s">
        <v>731</v>
      </c>
      <c r="B318" s="7" t="s">
        <v>112</v>
      </c>
      <c r="C318" s="7" t="s">
        <v>67</v>
      </c>
      <c r="D318" s="7" t="s">
        <v>708</v>
      </c>
      <c r="E318" s="7" t="s">
        <v>56</v>
      </c>
      <c r="F318" s="7">
        <v>5.7930000000000001</v>
      </c>
      <c r="G318" s="7" t="s">
        <v>139</v>
      </c>
    </row>
    <row r="319" spans="1:7" customFormat="1" hidden="1" x14ac:dyDescent="0.2">
      <c r="A319" s="7" t="s">
        <v>739</v>
      </c>
      <c r="B319" s="7" t="s">
        <v>112</v>
      </c>
      <c r="C319" s="7" t="s">
        <v>67</v>
      </c>
      <c r="D319" s="7" t="s">
        <v>708</v>
      </c>
      <c r="E319" s="7" t="s">
        <v>56</v>
      </c>
      <c r="F319" s="7">
        <v>6.2229999999999999</v>
      </c>
      <c r="G319" s="7" t="s">
        <v>139</v>
      </c>
    </row>
    <row r="320" spans="1:7" customFormat="1" hidden="1" x14ac:dyDescent="0.2">
      <c r="A320" s="7" t="s">
        <v>750</v>
      </c>
      <c r="B320" s="7" t="s">
        <v>112</v>
      </c>
      <c r="C320" s="7" t="s">
        <v>67</v>
      </c>
      <c r="D320" s="7" t="s">
        <v>708</v>
      </c>
      <c r="E320" s="7" t="s">
        <v>56</v>
      </c>
      <c r="F320" s="7">
        <v>6.077</v>
      </c>
      <c r="G320" s="7" t="s">
        <v>139</v>
      </c>
    </row>
    <row r="321" spans="1:7" customFormat="1" hidden="1" x14ac:dyDescent="0.2">
      <c r="A321" s="7" t="s">
        <v>754</v>
      </c>
      <c r="B321" s="7" t="s">
        <v>112</v>
      </c>
      <c r="C321" s="7" t="s">
        <v>67</v>
      </c>
      <c r="D321" s="7" t="s">
        <v>708</v>
      </c>
      <c r="E321" s="7" t="s">
        <v>56</v>
      </c>
      <c r="F321" s="7">
        <v>5.1790000000000003</v>
      </c>
      <c r="G321" s="7" t="s">
        <v>707</v>
      </c>
    </row>
    <row r="322" spans="1:7" customFormat="1" hidden="1" x14ac:dyDescent="0.2">
      <c r="A322" s="7" t="s">
        <v>702</v>
      </c>
      <c r="B322" s="7" t="s">
        <v>115</v>
      </c>
      <c r="C322" s="7" t="s">
        <v>67</v>
      </c>
      <c r="D322" s="7" t="s">
        <v>708</v>
      </c>
      <c r="E322" s="7" t="s">
        <v>56</v>
      </c>
      <c r="F322" s="7">
        <v>0.307</v>
      </c>
      <c r="G322" s="7" t="s">
        <v>139</v>
      </c>
    </row>
    <row r="323" spans="1:7" customFormat="1" hidden="1" x14ac:dyDescent="0.2">
      <c r="A323" s="7" t="s">
        <v>731</v>
      </c>
      <c r="B323" s="7" t="s">
        <v>115</v>
      </c>
      <c r="C323" s="7" t="s">
        <v>67</v>
      </c>
      <c r="D323" s="7" t="s">
        <v>708</v>
      </c>
      <c r="E323" s="7" t="s">
        <v>56</v>
      </c>
      <c r="F323" s="7">
        <v>0.27800000000000002</v>
      </c>
      <c r="G323" s="7" t="s">
        <v>139</v>
      </c>
    </row>
    <row r="324" spans="1:7" customFormat="1" hidden="1" x14ac:dyDescent="0.2">
      <c r="A324" s="7" t="s">
        <v>739</v>
      </c>
      <c r="B324" s="7" t="s">
        <v>115</v>
      </c>
      <c r="C324" s="7" t="s">
        <v>67</v>
      </c>
      <c r="D324" s="7" t="s">
        <v>708</v>
      </c>
      <c r="E324" s="7" t="s">
        <v>56</v>
      </c>
      <c r="F324" s="7">
        <v>0.36399999999999999</v>
      </c>
      <c r="G324" s="7" t="s">
        <v>139</v>
      </c>
    </row>
    <row r="325" spans="1:7" customFormat="1" hidden="1" x14ac:dyDescent="0.2">
      <c r="A325" s="7" t="s">
        <v>750</v>
      </c>
      <c r="B325" s="7" t="s">
        <v>115</v>
      </c>
      <c r="C325" s="7" t="s">
        <v>67</v>
      </c>
      <c r="D325" s="7" t="s">
        <v>708</v>
      </c>
      <c r="E325" s="7" t="s">
        <v>56</v>
      </c>
      <c r="F325" s="7">
        <v>0.36299999999999999</v>
      </c>
      <c r="G325" s="7" t="s">
        <v>139</v>
      </c>
    </row>
    <row r="326" spans="1:7" customFormat="1" hidden="1" x14ac:dyDescent="0.2">
      <c r="A326" s="7" t="s">
        <v>754</v>
      </c>
      <c r="B326" s="7" t="s">
        <v>115</v>
      </c>
      <c r="C326" s="7" t="s">
        <v>67</v>
      </c>
      <c r="D326" s="7" t="s">
        <v>708</v>
      </c>
      <c r="E326" s="7" t="s">
        <v>56</v>
      </c>
      <c r="F326" s="7">
        <v>0.28199999999999997</v>
      </c>
      <c r="G326" s="7" t="s">
        <v>707</v>
      </c>
    </row>
    <row r="327" spans="1:7" customFormat="1" hidden="1" x14ac:dyDescent="0.2">
      <c r="A327" s="7" t="s">
        <v>702</v>
      </c>
      <c r="B327" s="7" t="s">
        <v>114</v>
      </c>
      <c r="C327" s="7" t="s">
        <v>67</v>
      </c>
      <c r="D327" s="7" t="s">
        <v>708</v>
      </c>
      <c r="E327" s="7" t="s">
        <v>56</v>
      </c>
      <c r="F327" s="7">
        <v>0.46800000000000003</v>
      </c>
      <c r="G327" s="7" t="s">
        <v>139</v>
      </c>
    </row>
    <row r="328" spans="1:7" customFormat="1" hidden="1" x14ac:dyDescent="0.2">
      <c r="A328" s="7" t="s">
        <v>731</v>
      </c>
      <c r="B328" s="7" t="s">
        <v>114</v>
      </c>
      <c r="C328" s="7" t="s">
        <v>67</v>
      </c>
      <c r="D328" s="7" t="s">
        <v>708</v>
      </c>
      <c r="E328" s="7" t="s">
        <v>56</v>
      </c>
      <c r="F328" s="7">
        <v>0.57099999999999995</v>
      </c>
      <c r="G328" s="7" t="s">
        <v>139</v>
      </c>
    </row>
    <row r="329" spans="1:7" customFormat="1" hidden="1" x14ac:dyDescent="0.2">
      <c r="A329" s="7" t="s">
        <v>739</v>
      </c>
      <c r="B329" s="7" t="s">
        <v>114</v>
      </c>
      <c r="C329" s="7" t="s">
        <v>67</v>
      </c>
      <c r="D329" s="7" t="s">
        <v>708</v>
      </c>
      <c r="E329" s="7" t="s">
        <v>56</v>
      </c>
      <c r="F329" s="7">
        <v>0.72899999999999998</v>
      </c>
      <c r="G329" s="7" t="s">
        <v>139</v>
      </c>
    </row>
    <row r="330" spans="1:7" customFormat="1" hidden="1" x14ac:dyDescent="0.2">
      <c r="A330" s="7" t="s">
        <v>750</v>
      </c>
      <c r="B330" s="7" t="s">
        <v>114</v>
      </c>
      <c r="C330" s="7" t="s">
        <v>67</v>
      </c>
      <c r="D330" s="7" t="s">
        <v>708</v>
      </c>
      <c r="E330" s="7" t="s">
        <v>56</v>
      </c>
      <c r="F330" s="7">
        <v>0.51700000000000002</v>
      </c>
      <c r="G330" s="7" t="s">
        <v>139</v>
      </c>
    </row>
    <row r="331" spans="1:7" customFormat="1" hidden="1" x14ac:dyDescent="0.2">
      <c r="A331" s="7" t="s">
        <v>754</v>
      </c>
      <c r="B331" s="7" t="s">
        <v>114</v>
      </c>
      <c r="C331" s="7" t="s">
        <v>67</v>
      </c>
      <c r="D331" s="7" t="s">
        <v>708</v>
      </c>
      <c r="E331" s="7" t="s">
        <v>56</v>
      </c>
      <c r="F331" s="7">
        <v>0.53700000000000003</v>
      </c>
      <c r="G331" s="7" t="s">
        <v>707</v>
      </c>
    </row>
    <row r="332" spans="1:7" customFormat="1" hidden="1" x14ac:dyDescent="0.2">
      <c r="A332" s="7" t="s">
        <v>702</v>
      </c>
      <c r="B332" s="7" t="s">
        <v>103</v>
      </c>
      <c r="C332" s="7" t="s">
        <v>67</v>
      </c>
      <c r="D332" s="7" t="s">
        <v>708</v>
      </c>
      <c r="E332" s="7" t="s">
        <v>56</v>
      </c>
      <c r="F332" s="7">
        <v>0.79400000000000004</v>
      </c>
      <c r="G332" s="7" t="s">
        <v>139</v>
      </c>
    </row>
    <row r="333" spans="1:7" customFormat="1" hidden="1" x14ac:dyDescent="0.2">
      <c r="A333" s="7" t="s">
        <v>731</v>
      </c>
      <c r="B333" s="7" t="s">
        <v>103</v>
      </c>
      <c r="C333" s="7" t="s">
        <v>67</v>
      </c>
      <c r="D333" s="7" t="s">
        <v>708</v>
      </c>
      <c r="E333" s="7" t="s">
        <v>56</v>
      </c>
      <c r="F333" s="7">
        <v>1.004</v>
      </c>
      <c r="G333" s="7" t="s">
        <v>139</v>
      </c>
    </row>
    <row r="334" spans="1:7" customFormat="1" hidden="1" x14ac:dyDescent="0.2">
      <c r="A334" s="7" t="s">
        <v>739</v>
      </c>
      <c r="B334" s="7" t="s">
        <v>103</v>
      </c>
      <c r="C334" s="7" t="s">
        <v>67</v>
      </c>
      <c r="D334" s="7" t="s">
        <v>708</v>
      </c>
      <c r="E334" s="7" t="s">
        <v>56</v>
      </c>
      <c r="F334" s="7">
        <v>1.0860000000000001</v>
      </c>
      <c r="G334" s="7" t="s">
        <v>139</v>
      </c>
    </row>
    <row r="335" spans="1:7" customFormat="1" hidden="1" x14ac:dyDescent="0.2">
      <c r="A335" s="7" t="s">
        <v>750</v>
      </c>
      <c r="B335" s="7" t="s">
        <v>103</v>
      </c>
      <c r="C335" s="7" t="s">
        <v>67</v>
      </c>
      <c r="D335" s="7" t="s">
        <v>708</v>
      </c>
      <c r="E335" s="7" t="s">
        <v>56</v>
      </c>
      <c r="F335" s="7">
        <v>1.08</v>
      </c>
      <c r="G335" s="7" t="s">
        <v>139</v>
      </c>
    </row>
    <row r="336" spans="1:7" customFormat="1" hidden="1" x14ac:dyDescent="0.2">
      <c r="A336" s="7" t="s">
        <v>702</v>
      </c>
      <c r="B336" s="7" t="s">
        <v>106</v>
      </c>
      <c r="C336" s="7" t="s">
        <v>65</v>
      </c>
      <c r="D336" s="7" t="s">
        <v>708</v>
      </c>
      <c r="E336" s="7" t="s">
        <v>56</v>
      </c>
      <c r="F336" s="7">
        <v>3.5950000000000002</v>
      </c>
      <c r="G336" s="7" t="s">
        <v>139</v>
      </c>
    </row>
    <row r="337" spans="1:7" customFormat="1" hidden="1" x14ac:dyDescent="0.2">
      <c r="A337" s="7" t="s">
        <v>731</v>
      </c>
      <c r="B337" s="7" t="s">
        <v>106</v>
      </c>
      <c r="C337" s="7" t="s">
        <v>65</v>
      </c>
      <c r="D337" s="7" t="s">
        <v>708</v>
      </c>
      <c r="E337" s="7" t="s">
        <v>56</v>
      </c>
      <c r="F337" s="7">
        <v>2.8420000000000001</v>
      </c>
      <c r="G337" s="7" t="s">
        <v>139</v>
      </c>
    </row>
    <row r="338" spans="1:7" customFormat="1" hidden="1" x14ac:dyDescent="0.2">
      <c r="A338" s="7" t="s">
        <v>739</v>
      </c>
      <c r="B338" s="7" t="s">
        <v>106</v>
      </c>
      <c r="C338" s="7" t="s">
        <v>65</v>
      </c>
      <c r="D338" s="7" t="s">
        <v>708</v>
      </c>
      <c r="E338" s="7" t="s">
        <v>56</v>
      </c>
      <c r="F338" s="7">
        <v>2.9319999999999999</v>
      </c>
      <c r="G338" s="7" t="s">
        <v>139</v>
      </c>
    </row>
    <row r="339" spans="1:7" customFormat="1" hidden="1" x14ac:dyDescent="0.2">
      <c r="A339" s="7" t="s">
        <v>702</v>
      </c>
      <c r="B339" s="7" t="s">
        <v>119</v>
      </c>
      <c r="C339" s="7" t="s">
        <v>65</v>
      </c>
      <c r="D339" s="7" t="s">
        <v>708</v>
      </c>
      <c r="E339" s="7" t="s">
        <v>56</v>
      </c>
      <c r="F339" s="7">
        <v>9.4629999999999992</v>
      </c>
      <c r="G339" s="7" t="s">
        <v>139</v>
      </c>
    </row>
    <row r="340" spans="1:7" customFormat="1" hidden="1" x14ac:dyDescent="0.2">
      <c r="A340" s="7" t="s">
        <v>731</v>
      </c>
      <c r="B340" s="7" t="s">
        <v>119</v>
      </c>
      <c r="C340" s="7" t="s">
        <v>65</v>
      </c>
      <c r="D340" s="7" t="s">
        <v>708</v>
      </c>
      <c r="E340" s="7" t="s">
        <v>56</v>
      </c>
      <c r="F340" s="7">
        <v>9.1820000000000004</v>
      </c>
      <c r="G340" s="7" t="s">
        <v>139</v>
      </c>
    </row>
    <row r="341" spans="1:7" customFormat="1" hidden="1" x14ac:dyDescent="0.2">
      <c r="A341" s="7" t="s">
        <v>739</v>
      </c>
      <c r="B341" s="7" t="s">
        <v>119</v>
      </c>
      <c r="C341" s="7" t="s">
        <v>65</v>
      </c>
      <c r="D341" s="7" t="s">
        <v>708</v>
      </c>
      <c r="E341" s="7" t="s">
        <v>56</v>
      </c>
      <c r="F341" s="7">
        <v>9.8209999999999997</v>
      </c>
      <c r="G341" s="7" t="s">
        <v>139</v>
      </c>
    </row>
    <row r="342" spans="1:7" customFormat="1" hidden="1" x14ac:dyDescent="0.2">
      <c r="A342" s="7" t="s">
        <v>750</v>
      </c>
      <c r="B342" s="7" t="s">
        <v>119</v>
      </c>
      <c r="C342" s="7" t="s">
        <v>65</v>
      </c>
      <c r="D342" s="7" t="s">
        <v>708</v>
      </c>
      <c r="E342" s="7" t="s">
        <v>56</v>
      </c>
      <c r="F342" s="7">
        <v>9.16</v>
      </c>
      <c r="G342" s="7" t="s">
        <v>139</v>
      </c>
    </row>
    <row r="343" spans="1:7" customFormat="1" hidden="1" x14ac:dyDescent="0.2">
      <c r="A343" s="7" t="s">
        <v>754</v>
      </c>
      <c r="B343" s="7" t="s">
        <v>119</v>
      </c>
      <c r="C343" s="7" t="s">
        <v>65</v>
      </c>
      <c r="D343" s="7" t="s">
        <v>708</v>
      </c>
      <c r="E343" s="7" t="s">
        <v>56</v>
      </c>
      <c r="F343" s="7">
        <v>8.9350000000000005</v>
      </c>
      <c r="G343" s="7" t="s">
        <v>707</v>
      </c>
    </row>
    <row r="344" spans="1:7" customFormat="1" hidden="1" x14ac:dyDescent="0.2">
      <c r="A344" s="7" t="s">
        <v>702</v>
      </c>
      <c r="B344" s="7" t="s">
        <v>101</v>
      </c>
      <c r="C344" s="7" t="s">
        <v>65</v>
      </c>
      <c r="D344" s="7" t="s">
        <v>708</v>
      </c>
      <c r="E344" s="7" t="s">
        <v>56</v>
      </c>
      <c r="F344" s="7">
        <v>2.9409999999999998</v>
      </c>
      <c r="G344" s="7" t="s">
        <v>139</v>
      </c>
    </row>
    <row r="345" spans="1:7" customFormat="1" hidden="1" x14ac:dyDescent="0.2">
      <c r="A345" s="7" t="s">
        <v>702</v>
      </c>
      <c r="B345" s="7" t="s">
        <v>137</v>
      </c>
      <c r="C345" s="7" t="s">
        <v>65</v>
      </c>
      <c r="D345" s="7" t="s">
        <v>708</v>
      </c>
      <c r="E345" s="7" t="s">
        <v>56</v>
      </c>
      <c r="F345" s="7">
        <v>4.8940000000000001</v>
      </c>
      <c r="G345" s="7" t="s">
        <v>139</v>
      </c>
    </row>
    <row r="346" spans="1:7" customFormat="1" hidden="1" x14ac:dyDescent="0.2">
      <c r="A346" s="7" t="s">
        <v>731</v>
      </c>
      <c r="B346" s="7" t="s">
        <v>137</v>
      </c>
      <c r="C346" s="7" t="s">
        <v>65</v>
      </c>
      <c r="D346" s="7" t="s">
        <v>708</v>
      </c>
      <c r="E346" s="7" t="s">
        <v>56</v>
      </c>
      <c r="F346" s="7">
        <v>4.6580000000000004</v>
      </c>
      <c r="G346" s="7" t="s">
        <v>139</v>
      </c>
    </row>
    <row r="347" spans="1:7" customFormat="1" hidden="1" x14ac:dyDescent="0.2">
      <c r="A347" s="7" t="s">
        <v>739</v>
      </c>
      <c r="B347" s="7" t="s">
        <v>137</v>
      </c>
      <c r="C347" s="7" t="s">
        <v>65</v>
      </c>
      <c r="D347" s="7" t="s">
        <v>708</v>
      </c>
      <c r="E347" s="7" t="s">
        <v>56</v>
      </c>
      <c r="F347" s="7">
        <v>4.8129999999999997</v>
      </c>
      <c r="G347" s="7" t="s">
        <v>139</v>
      </c>
    </row>
    <row r="348" spans="1:7" customFormat="1" hidden="1" x14ac:dyDescent="0.2">
      <c r="A348" s="7" t="s">
        <v>750</v>
      </c>
      <c r="B348" s="7" t="s">
        <v>137</v>
      </c>
      <c r="C348" s="7" t="s">
        <v>65</v>
      </c>
      <c r="D348" s="7" t="s">
        <v>708</v>
      </c>
      <c r="E348" s="7" t="s">
        <v>56</v>
      </c>
      <c r="F348" s="7">
        <v>4.8099999999999996</v>
      </c>
      <c r="G348" s="7" t="s">
        <v>139</v>
      </c>
    </row>
    <row r="349" spans="1:7" customFormat="1" hidden="1" x14ac:dyDescent="0.2">
      <c r="A349" s="7" t="s">
        <v>754</v>
      </c>
      <c r="B349" s="7" t="s">
        <v>137</v>
      </c>
      <c r="C349" s="7" t="s">
        <v>65</v>
      </c>
      <c r="D349" s="7" t="s">
        <v>708</v>
      </c>
      <c r="E349" s="7" t="s">
        <v>56</v>
      </c>
      <c r="F349" s="7">
        <v>4.8460000000000001</v>
      </c>
      <c r="G349" s="7" t="s">
        <v>730</v>
      </c>
    </row>
    <row r="350" spans="1:7" customFormat="1" hidden="1" x14ac:dyDescent="0.2">
      <c r="A350" s="7" t="s">
        <v>702</v>
      </c>
      <c r="B350" s="7" t="s">
        <v>136</v>
      </c>
      <c r="C350" s="7" t="s">
        <v>65</v>
      </c>
      <c r="D350" s="7" t="s">
        <v>708</v>
      </c>
      <c r="E350" s="7" t="s">
        <v>56</v>
      </c>
      <c r="F350" s="7">
        <v>7.7880000000000003</v>
      </c>
      <c r="G350" s="7" t="s">
        <v>139</v>
      </c>
    </row>
    <row r="351" spans="1:7" customFormat="1" hidden="1" x14ac:dyDescent="0.2">
      <c r="A351" s="7" t="s">
        <v>731</v>
      </c>
      <c r="B351" s="7" t="s">
        <v>136</v>
      </c>
      <c r="C351" s="7" t="s">
        <v>65</v>
      </c>
      <c r="D351" s="7" t="s">
        <v>708</v>
      </c>
      <c r="E351" s="7" t="s">
        <v>56</v>
      </c>
      <c r="F351" s="7">
        <v>8.66</v>
      </c>
      <c r="G351" s="7" t="s">
        <v>139</v>
      </c>
    </row>
    <row r="352" spans="1:7" customFormat="1" hidden="1" x14ac:dyDescent="0.2">
      <c r="A352" s="7" t="s">
        <v>739</v>
      </c>
      <c r="B352" s="7" t="s">
        <v>136</v>
      </c>
      <c r="C352" s="7" t="s">
        <v>65</v>
      </c>
      <c r="D352" s="7" t="s">
        <v>708</v>
      </c>
      <c r="E352" s="7" t="s">
        <v>56</v>
      </c>
      <c r="F352" s="7">
        <v>9.5679999999999996</v>
      </c>
      <c r="G352" s="7" t="s">
        <v>139</v>
      </c>
    </row>
    <row r="353" spans="1:7" customFormat="1" hidden="1" x14ac:dyDescent="0.2">
      <c r="A353" s="7" t="s">
        <v>750</v>
      </c>
      <c r="B353" s="7" t="s">
        <v>136</v>
      </c>
      <c r="C353" s="7" t="s">
        <v>65</v>
      </c>
      <c r="D353" s="7" t="s">
        <v>708</v>
      </c>
      <c r="E353" s="7" t="s">
        <v>56</v>
      </c>
      <c r="F353" s="7">
        <v>8.8810000000000002</v>
      </c>
      <c r="G353" s="7" t="s">
        <v>139</v>
      </c>
    </row>
    <row r="354" spans="1:7" customFormat="1" hidden="1" x14ac:dyDescent="0.2">
      <c r="A354" s="7" t="s">
        <v>754</v>
      </c>
      <c r="B354" s="7" t="s">
        <v>136</v>
      </c>
      <c r="C354" s="7" t="s">
        <v>65</v>
      </c>
      <c r="D354" s="7" t="s">
        <v>708</v>
      </c>
      <c r="E354" s="7" t="s">
        <v>56</v>
      </c>
      <c r="F354" s="7">
        <v>8.9770000000000003</v>
      </c>
      <c r="G354" s="7" t="s">
        <v>707</v>
      </c>
    </row>
    <row r="355" spans="1:7" customFormat="1" hidden="1" x14ac:dyDescent="0.2">
      <c r="A355" s="7" t="s">
        <v>702</v>
      </c>
      <c r="B355" s="7" t="s">
        <v>109</v>
      </c>
      <c r="C355" s="7" t="s">
        <v>65</v>
      </c>
      <c r="D355" s="7" t="s">
        <v>708</v>
      </c>
      <c r="E355" s="7" t="s">
        <v>56</v>
      </c>
      <c r="F355" s="7">
        <v>6.5960000000000001</v>
      </c>
      <c r="G355" s="7" t="s">
        <v>139</v>
      </c>
    </row>
    <row r="356" spans="1:7" customFormat="1" hidden="1" x14ac:dyDescent="0.2">
      <c r="A356" s="7" t="s">
        <v>731</v>
      </c>
      <c r="B356" s="7" t="s">
        <v>109</v>
      </c>
      <c r="C356" s="7" t="s">
        <v>65</v>
      </c>
      <c r="D356" s="7" t="s">
        <v>708</v>
      </c>
      <c r="E356" s="7" t="s">
        <v>56</v>
      </c>
      <c r="F356" s="7">
        <v>6.3520000000000003</v>
      </c>
      <c r="G356" s="7" t="s">
        <v>139</v>
      </c>
    </row>
    <row r="357" spans="1:7" customFormat="1" hidden="1" x14ac:dyDescent="0.2">
      <c r="A357" s="7" t="s">
        <v>739</v>
      </c>
      <c r="B357" s="7" t="s">
        <v>109</v>
      </c>
      <c r="C357" s="7" t="s">
        <v>65</v>
      </c>
      <c r="D357" s="7" t="s">
        <v>708</v>
      </c>
      <c r="E357" s="7" t="s">
        <v>56</v>
      </c>
      <c r="F357" s="7">
        <v>6.3970000000000002</v>
      </c>
      <c r="G357" s="7" t="s">
        <v>139</v>
      </c>
    </row>
    <row r="358" spans="1:7" customFormat="1" hidden="1" x14ac:dyDescent="0.2">
      <c r="A358" s="7" t="s">
        <v>750</v>
      </c>
      <c r="B358" s="7" t="s">
        <v>109</v>
      </c>
      <c r="C358" s="7" t="s">
        <v>65</v>
      </c>
      <c r="D358" s="7" t="s">
        <v>708</v>
      </c>
      <c r="E358" s="7" t="s">
        <v>56</v>
      </c>
      <c r="F358" s="7">
        <v>6.2249999999999996</v>
      </c>
      <c r="G358" s="7" t="s">
        <v>730</v>
      </c>
    </row>
    <row r="359" spans="1:7" customFormat="1" hidden="1" x14ac:dyDescent="0.2">
      <c r="A359" s="7" t="s">
        <v>702</v>
      </c>
      <c r="B359" s="7" t="s">
        <v>126</v>
      </c>
      <c r="C359" s="7" t="s">
        <v>65</v>
      </c>
      <c r="D359" s="7" t="s">
        <v>708</v>
      </c>
      <c r="E359" s="7" t="s">
        <v>56</v>
      </c>
      <c r="F359" s="7">
        <v>13.082000000000001</v>
      </c>
      <c r="G359" s="7" t="s">
        <v>139</v>
      </c>
    </row>
    <row r="360" spans="1:7" customFormat="1" hidden="1" x14ac:dyDescent="0.2">
      <c r="A360" s="7" t="s">
        <v>731</v>
      </c>
      <c r="B360" s="7" t="s">
        <v>126</v>
      </c>
      <c r="C360" s="7" t="s">
        <v>65</v>
      </c>
      <c r="D360" s="7" t="s">
        <v>708</v>
      </c>
      <c r="E360" s="7" t="s">
        <v>56</v>
      </c>
      <c r="F360" s="7">
        <v>12.627000000000001</v>
      </c>
      <c r="G360" s="7" t="s">
        <v>139</v>
      </c>
    </row>
    <row r="361" spans="1:7" customFormat="1" hidden="1" x14ac:dyDescent="0.2">
      <c r="A361" s="7" t="s">
        <v>739</v>
      </c>
      <c r="B361" s="7" t="s">
        <v>126</v>
      </c>
      <c r="C361" s="7" t="s">
        <v>65</v>
      </c>
      <c r="D361" s="7" t="s">
        <v>708</v>
      </c>
      <c r="E361" s="7" t="s">
        <v>56</v>
      </c>
      <c r="F361" s="7">
        <v>14.103999999999999</v>
      </c>
      <c r="G361" s="7" t="s">
        <v>139</v>
      </c>
    </row>
    <row r="362" spans="1:7" customFormat="1" hidden="1" x14ac:dyDescent="0.2">
      <c r="A362" s="7" t="s">
        <v>750</v>
      </c>
      <c r="B362" s="7" t="s">
        <v>126</v>
      </c>
      <c r="C362" s="7" t="s">
        <v>65</v>
      </c>
      <c r="D362" s="7" t="s">
        <v>708</v>
      </c>
      <c r="E362" s="7" t="s">
        <v>56</v>
      </c>
      <c r="F362" s="7">
        <v>13.714</v>
      </c>
      <c r="G362" s="7" t="s">
        <v>139</v>
      </c>
    </row>
    <row r="363" spans="1:7" customFormat="1" hidden="1" x14ac:dyDescent="0.2">
      <c r="A363" s="7" t="s">
        <v>754</v>
      </c>
      <c r="B363" s="7" t="s">
        <v>126</v>
      </c>
      <c r="C363" s="7" t="s">
        <v>65</v>
      </c>
      <c r="D363" s="7" t="s">
        <v>708</v>
      </c>
      <c r="E363" s="7" t="s">
        <v>56</v>
      </c>
      <c r="F363" s="7">
        <v>15.098000000000001</v>
      </c>
      <c r="G363" s="7" t="s">
        <v>707</v>
      </c>
    </row>
    <row r="364" spans="1:7" customFormat="1" hidden="1" x14ac:dyDescent="0.2">
      <c r="A364" s="7" t="s">
        <v>702</v>
      </c>
      <c r="B364" s="7" t="s">
        <v>135</v>
      </c>
      <c r="C364" s="7" t="s">
        <v>65</v>
      </c>
      <c r="D364" s="7" t="s">
        <v>708</v>
      </c>
      <c r="E364" s="7" t="s">
        <v>56</v>
      </c>
      <c r="F364" s="7">
        <v>7.6429999999999998</v>
      </c>
      <c r="G364" s="7" t="s">
        <v>139</v>
      </c>
    </row>
    <row r="365" spans="1:7" customFormat="1" hidden="1" x14ac:dyDescent="0.2">
      <c r="A365" s="7" t="s">
        <v>731</v>
      </c>
      <c r="B365" s="7" t="s">
        <v>135</v>
      </c>
      <c r="C365" s="7" t="s">
        <v>65</v>
      </c>
      <c r="D365" s="7" t="s">
        <v>708</v>
      </c>
      <c r="E365" s="7" t="s">
        <v>56</v>
      </c>
      <c r="F365" s="7">
        <v>7.6070000000000002</v>
      </c>
      <c r="G365" s="7" t="s">
        <v>139</v>
      </c>
    </row>
    <row r="366" spans="1:7" customFormat="1" hidden="1" x14ac:dyDescent="0.2">
      <c r="A366" s="7" t="s">
        <v>739</v>
      </c>
      <c r="B366" s="7" t="s">
        <v>135</v>
      </c>
      <c r="C366" s="7" t="s">
        <v>65</v>
      </c>
      <c r="D366" s="7" t="s">
        <v>708</v>
      </c>
      <c r="E366" s="7" t="s">
        <v>56</v>
      </c>
      <c r="F366" s="7">
        <v>8.2439999999999998</v>
      </c>
      <c r="G366" s="7" t="s">
        <v>139</v>
      </c>
    </row>
    <row r="367" spans="1:7" customFormat="1" hidden="1" x14ac:dyDescent="0.2">
      <c r="A367" s="7" t="s">
        <v>750</v>
      </c>
      <c r="B367" s="7" t="s">
        <v>135</v>
      </c>
      <c r="C367" s="7" t="s">
        <v>65</v>
      </c>
      <c r="D367" s="7" t="s">
        <v>708</v>
      </c>
      <c r="E367" s="7" t="s">
        <v>56</v>
      </c>
      <c r="F367" s="7">
        <v>8.1039999999999992</v>
      </c>
      <c r="G367" s="7" t="s">
        <v>139</v>
      </c>
    </row>
    <row r="368" spans="1:7" customFormat="1" hidden="1" x14ac:dyDescent="0.2">
      <c r="A368" s="7" t="s">
        <v>754</v>
      </c>
      <c r="B368" s="7" t="s">
        <v>135</v>
      </c>
      <c r="C368" s="7" t="s">
        <v>65</v>
      </c>
      <c r="D368" s="7" t="s">
        <v>708</v>
      </c>
      <c r="E368" s="7" t="s">
        <v>56</v>
      </c>
      <c r="F368" s="7">
        <v>7.7750000000000004</v>
      </c>
      <c r="G368" s="7" t="s">
        <v>707</v>
      </c>
    </row>
    <row r="369" spans="1:7" customFormat="1" hidden="1" x14ac:dyDescent="0.2">
      <c r="A369" s="7" t="s">
        <v>702</v>
      </c>
      <c r="B369" s="7" t="s">
        <v>60</v>
      </c>
      <c r="C369" s="7" t="s">
        <v>65</v>
      </c>
      <c r="D369" s="7" t="s">
        <v>708</v>
      </c>
      <c r="E369" s="7" t="s">
        <v>56</v>
      </c>
      <c r="F369" s="7">
        <v>6.7530000000000001</v>
      </c>
      <c r="G369" s="7" t="s">
        <v>139</v>
      </c>
    </row>
    <row r="370" spans="1:7" customFormat="1" hidden="1" x14ac:dyDescent="0.2">
      <c r="A370" s="7" t="s">
        <v>731</v>
      </c>
      <c r="B370" s="7" t="s">
        <v>60</v>
      </c>
      <c r="C370" s="7" t="s">
        <v>65</v>
      </c>
      <c r="D370" s="7" t="s">
        <v>708</v>
      </c>
      <c r="E370" s="7" t="s">
        <v>56</v>
      </c>
      <c r="F370" s="7">
        <v>6.86</v>
      </c>
      <c r="G370" s="7" t="s">
        <v>139</v>
      </c>
    </row>
    <row r="371" spans="1:7" customFormat="1" hidden="1" x14ac:dyDescent="0.2">
      <c r="A371" s="7" t="s">
        <v>739</v>
      </c>
      <c r="B371" s="7" t="s">
        <v>60</v>
      </c>
      <c r="C371" s="7" t="s">
        <v>65</v>
      </c>
      <c r="D371" s="7" t="s">
        <v>708</v>
      </c>
      <c r="E371" s="7" t="s">
        <v>56</v>
      </c>
      <c r="F371" s="7">
        <v>6.726</v>
      </c>
      <c r="G371" s="7" t="s">
        <v>139</v>
      </c>
    </row>
    <row r="372" spans="1:7" customFormat="1" hidden="1" x14ac:dyDescent="0.2">
      <c r="A372" s="7" t="s">
        <v>750</v>
      </c>
      <c r="B372" s="7" t="s">
        <v>60</v>
      </c>
      <c r="C372" s="7" t="s">
        <v>65</v>
      </c>
      <c r="D372" s="7" t="s">
        <v>708</v>
      </c>
      <c r="E372" s="7" t="s">
        <v>56</v>
      </c>
      <c r="F372" s="7">
        <v>6.4989999999999997</v>
      </c>
      <c r="G372" s="7" t="s">
        <v>139</v>
      </c>
    </row>
    <row r="373" spans="1:7" customFormat="1" hidden="1" x14ac:dyDescent="0.2">
      <c r="A373" s="7" t="s">
        <v>754</v>
      </c>
      <c r="B373" s="7" t="s">
        <v>60</v>
      </c>
      <c r="C373" s="7" t="s">
        <v>65</v>
      </c>
      <c r="D373" s="7" t="s">
        <v>708</v>
      </c>
      <c r="E373" s="7" t="s">
        <v>56</v>
      </c>
      <c r="F373" s="7">
        <v>6.41</v>
      </c>
      <c r="G373" s="7" t="s">
        <v>707</v>
      </c>
    </row>
    <row r="374" spans="1:7" customFormat="1" hidden="1" x14ac:dyDescent="0.2">
      <c r="A374" s="7" t="s">
        <v>702</v>
      </c>
      <c r="B374" s="7" t="s">
        <v>134</v>
      </c>
      <c r="C374" s="7" t="s">
        <v>65</v>
      </c>
      <c r="D374" s="7" t="s">
        <v>708</v>
      </c>
      <c r="E374" s="7" t="s">
        <v>56</v>
      </c>
      <c r="F374" s="7">
        <v>12.507</v>
      </c>
      <c r="G374" s="7" t="s">
        <v>139</v>
      </c>
    </row>
    <row r="375" spans="1:7" customFormat="1" hidden="1" x14ac:dyDescent="0.2">
      <c r="A375" s="7" t="s">
        <v>731</v>
      </c>
      <c r="B375" s="7" t="s">
        <v>134</v>
      </c>
      <c r="C375" s="7" t="s">
        <v>65</v>
      </c>
      <c r="D375" s="7" t="s">
        <v>708</v>
      </c>
      <c r="E375" s="7" t="s">
        <v>56</v>
      </c>
      <c r="F375" s="7">
        <v>12.374000000000001</v>
      </c>
      <c r="G375" s="7" t="s">
        <v>139</v>
      </c>
    </row>
    <row r="376" spans="1:7" customFormat="1" hidden="1" x14ac:dyDescent="0.2">
      <c r="A376" s="7" t="s">
        <v>739</v>
      </c>
      <c r="B376" s="7" t="s">
        <v>134</v>
      </c>
      <c r="C376" s="7" t="s">
        <v>65</v>
      </c>
      <c r="D376" s="7" t="s">
        <v>708</v>
      </c>
      <c r="E376" s="7" t="s">
        <v>56</v>
      </c>
      <c r="F376" s="7">
        <v>13.356</v>
      </c>
      <c r="G376" s="7" t="s">
        <v>139</v>
      </c>
    </row>
    <row r="377" spans="1:7" customFormat="1" hidden="1" x14ac:dyDescent="0.2">
      <c r="A377" s="7" t="s">
        <v>750</v>
      </c>
      <c r="B377" s="7" t="s">
        <v>134</v>
      </c>
      <c r="C377" s="7" t="s">
        <v>65</v>
      </c>
      <c r="D377" s="7" t="s">
        <v>708</v>
      </c>
      <c r="E377" s="7" t="s">
        <v>56</v>
      </c>
      <c r="F377" s="7">
        <v>13.587999999999999</v>
      </c>
      <c r="G377" s="7" t="s">
        <v>139</v>
      </c>
    </row>
    <row r="378" spans="1:7" customFormat="1" hidden="1" x14ac:dyDescent="0.2">
      <c r="A378" s="7" t="s">
        <v>754</v>
      </c>
      <c r="B378" s="7" t="s">
        <v>134</v>
      </c>
      <c r="C378" s="7" t="s">
        <v>65</v>
      </c>
      <c r="D378" s="7" t="s">
        <v>708</v>
      </c>
      <c r="E378" s="7" t="s">
        <v>56</v>
      </c>
      <c r="F378" s="7">
        <v>12.855</v>
      </c>
      <c r="G378" s="7" t="s">
        <v>707</v>
      </c>
    </row>
    <row r="379" spans="1:7" customFormat="1" hidden="1" x14ac:dyDescent="0.2">
      <c r="A379" s="7" t="s">
        <v>702</v>
      </c>
      <c r="B379" s="7" t="s">
        <v>133</v>
      </c>
      <c r="C379" s="7" t="s">
        <v>65</v>
      </c>
      <c r="D379" s="7" t="s">
        <v>708</v>
      </c>
      <c r="E379" s="7" t="s">
        <v>56</v>
      </c>
      <c r="F379" s="7">
        <v>14.895</v>
      </c>
      <c r="G379" s="7" t="s">
        <v>139</v>
      </c>
    </row>
    <row r="380" spans="1:7" customFormat="1" hidden="1" x14ac:dyDescent="0.2">
      <c r="A380" s="7" t="s">
        <v>731</v>
      </c>
      <c r="B380" s="7" t="s">
        <v>133</v>
      </c>
      <c r="C380" s="7" t="s">
        <v>65</v>
      </c>
      <c r="D380" s="7" t="s">
        <v>708</v>
      </c>
      <c r="E380" s="7" t="s">
        <v>56</v>
      </c>
      <c r="F380" s="7">
        <v>15.612</v>
      </c>
      <c r="G380" s="7" t="s">
        <v>139</v>
      </c>
    </row>
    <row r="381" spans="1:7" customFormat="1" hidden="1" x14ac:dyDescent="0.2">
      <c r="A381" s="7" t="s">
        <v>739</v>
      </c>
      <c r="B381" s="7" t="s">
        <v>133</v>
      </c>
      <c r="C381" s="7" t="s">
        <v>65</v>
      </c>
      <c r="D381" s="7" t="s">
        <v>708</v>
      </c>
      <c r="E381" s="7" t="s">
        <v>56</v>
      </c>
      <c r="F381" s="7">
        <v>15.849</v>
      </c>
      <c r="G381" s="7" t="s">
        <v>139</v>
      </c>
    </row>
    <row r="382" spans="1:7" customFormat="1" hidden="1" x14ac:dyDescent="0.2">
      <c r="A382" s="7" t="s">
        <v>750</v>
      </c>
      <c r="B382" s="7" t="s">
        <v>133</v>
      </c>
      <c r="C382" s="7" t="s">
        <v>65</v>
      </c>
      <c r="D382" s="7" t="s">
        <v>708</v>
      </c>
      <c r="E382" s="7" t="s">
        <v>56</v>
      </c>
      <c r="F382" s="7">
        <v>13.476000000000001</v>
      </c>
      <c r="G382" s="7" t="s">
        <v>139</v>
      </c>
    </row>
    <row r="383" spans="1:7" customFormat="1" hidden="1" x14ac:dyDescent="0.2">
      <c r="A383" s="7" t="s">
        <v>754</v>
      </c>
      <c r="B383" s="7" t="s">
        <v>133</v>
      </c>
      <c r="C383" s="7" t="s">
        <v>65</v>
      </c>
      <c r="D383" s="7" t="s">
        <v>708</v>
      </c>
      <c r="E383" s="7" t="s">
        <v>56</v>
      </c>
      <c r="F383" s="7">
        <v>14.377000000000001</v>
      </c>
      <c r="G383" s="7" t="s">
        <v>707</v>
      </c>
    </row>
    <row r="384" spans="1:7" customFormat="1" hidden="1" x14ac:dyDescent="0.2">
      <c r="A384" s="7" t="s">
        <v>702</v>
      </c>
      <c r="B384" s="7" t="s">
        <v>131</v>
      </c>
      <c r="C384" s="7" t="s">
        <v>65</v>
      </c>
      <c r="D384" s="7" t="s">
        <v>708</v>
      </c>
      <c r="E384" s="7" t="s">
        <v>56</v>
      </c>
      <c r="F384" s="7">
        <v>4.0890000000000004</v>
      </c>
      <c r="G384" s="7" t="s">
        <v>139</v>
      </c>
    </row>
    <row r="385" spans="1:7" customFormat="1" hidden="1" x14ac:dyDescent="0.2">
      <c r="A385" s="7" t="s">
        <v>731</v>
      </c>
      <c r="B385" s="7" t="s">
        <v>131</v>
      </c>
      <c r="C385" s="7" t="s">
        <v>65</v>
      </c>
      <c r="D385" s="7" t="s">
        <v>708</v>
      </c>
      <c r="E385" s="7" t="s">
        <v>56</v>
      </c>
      <c r="F385" s="7">
        <v>4.0579999999999998</v>
      </c>
      <c r="G385" s="7" t="s">
        <v>139</v>
      </c>
    </row>
    <row r="386" spans="1:7" customFormat="1" hidden="1" x14ac:dyDescent="0.2">
      <c r="A386" s="7" t="s">
        <v>739</v>
      </c>
      <c r="B386" s="7" t="s">
        <v>131</v>
      </c>
      <c r="C386" s="7" t="s">
        <v>65</v>
      </c>
      <c r="D386" s="7" t="s">
        <v>708</v>
      </c>
      <c r="E386" s="7" t="s">
        <v>56</v>
      </c>
      <c r="F386" s="7">
        <v>4.4169999999999998</v>
      </c>
      <c r="G386" s="7" t="s">
        <v>139</v>
      </c>
    </row>
    <row r="387" spans="1:7" customFormat="1" hidden="1" x14ac:dyDescent="0.2">
      <c r="A387" s="7" t="s">
        <v>750</v>
      </c>
      <c r="B387" s="7" t="s">
        <v>131</v>
      </c>
      <c r="C387" s="7" t="s">
        <v>65</v>
      </c>
      <c r="D387" s="7" t="s">
        <v>708</v>
      </c>
      <c r="E387" s="7" t="s">
        <v>56</v>
      </c>
      <c r="F387" s="7">
        <v>4.5910000000000002</v>
      </c>
      <c r="G387" s="7" t="s">
        <v>139</v>
      </c>
    </row>
    <row r="388" spans="1:7" customFormat="1" hidden="1" x14ac:dyDescent="0.2">
      <c r="A388" s="7" t="s">
        <v>754</v>
      </c>
      <c r="B388" s="7" t="s">
        <v>131</v>
      </c>
      <c r="C388" s="7" t="s">
        <v>65</v>
      </c>
      <c r="D388" s="7" t="s">
        <v>708</v>
      </c>
      <c r="E388" s="7" t="s">
        <v>56</v>
      </c>
      <c r="F388" s="7">
        <v>5.3630000000000004</v>
      </c>
      <c r="G388" s="7" t="s">
        <v>707</v>
      </c>
    </row>
    <row r="389" spans="1:7" customFormat="1" hidden="1" x14ac:dyDescent="0.2">
      <c r="A389" s="7" t="s">
        <v>702</v>
      </c>
      <c r="B389" s="7" t="s">
        <v>130</v>
      </c>
      <c r="C389" s="7" t="s">
        <v>65</v>
      </c>
      <c r="D389" s="7" t="s">
        <v>708</v>
      </c>
      <c r="E389" s="7" t="s">
        <v>56</v>
      </c>
      <c r="F389" s="7">
        <v>4.125</v>
      </c>
      <c r="G389" s="7" t="s">
        <v>139</v>
      </c>
    </row>
    <row r="390" spans="1:7" customFormat="1" hidden="1" x14ac:dyDescent="0.2">
      <c r="A390" s="7" t="s">
        <v>731</v>
      </c>
      <c r="B390" s="7" t="s">
        <v>130</v>
      </c>
      <c r="C390" s="7" t="s">
        <v>65</v>
      </c>
      <c r="D390" s="7" t="s">
        <v>708</v>
      </c>
      <c r="E390" s="7" t="s">
        <v>56</v>
      </c>
      <c r="F390" s="7">
        <v>4.024</v>
      </c>
      <c r="G390" s="7" t="s">
        <v>139</v>
      </c>
    </row>
    <row r="391" spans="1:7" customFormat="1" hidden="1" x14ac:dyDescent="0.2">
      <c r="A391" s="7" t="s">
        <v>739</v>
      </c>
      <c r="B391" s="7" t="s">
        <v>130</v>
      </c>
      <c r="C391" s="7" t="s">
        <v>65</v>
      </c>
      <c r="D391" s="7" t="s">
        <v>708</v>
      </c>
      <c r="E391" s="7" t="s">
        <v>56</v>
      </c>
      <c r="F391" s="7">
        <v>4.1399999999999997</v>
      </c>
      <c r="G391" s="7" t="s">
        <v>139</v>
      </c>
    </row>
    <row r="392" spans="1:7" customFormat="1" hidden="1" x14ac:dyDescent="0.2">
      <c r="A392" s="7" t="s">
        <v>750</v>
      </c>
      <c r="B392" s="7" t="s">
        <v>130</v>
      </c>
      <c r="C392" s="7" t="s">
        <v>65</v>
      </c>
      <c r="D392" s="7" t="s">
        <v>708</v>
      </c>
      <c r="E392" s="7" t="s">
        <v>56</v>
      </c>
      <c r="F392" s="7">
        <v>3.94</v>
      </c>
      <c r="G392" s="7" t="s">
        <v>139</v>
      </c>
    </row>
    <row r="393" spans="1:7" customFormat="1" hidden="1" x14ac:dyDescent="0.2">
      <c r="A393" s="7" t="s">
        <v>754</v>
      </c>
      <c r="B393" s="7" t="s">
        <v>130</v>
      </c>
      <c r="C393" s="7" t="s">
        <v>65</v>
      </c>
      <c r="D393" s="7" t="s">
        <v>708</v>
      </c>
      <c r="E393" s="7" t="s">
        <v>56</v>
      </c>
      <c r="F393" s="7">
        <v>3.8660000000000001</v>
      </c>
      <c r="G393" s="7" t="s">
        <v>707</v>
      </c>
    </row>
    <row r="394" spans="1:7" customFormat="1" hidden="1" x14ac:dyDescent="0.2">
      <c r="A394" s="7" t="s">
        <v>702</v>
      </c>
      <c r="B394" s="7" t="s">
        <v>705</v>
      </c>
      <c r="C394" s="7" t="s">
        <v>65</v>
      </c>
      <c r="D394" s="7" t="s">
        <v>708</v>
      </c>
      <c r="E394" s="7" t="s">
        <v>56</v>
      </c>
      <c r="F394" s="7">
        <v>7.351</v>
      </c>
      <c r="G394" s="7" t="s">
        <v>139</v>
      </c>
    </row>
    <row r="395" spans="1:7" customFormat="1" hidden="1" x14ac:dyDescent="0.2">
      <c r="A395" s="7" t="s">
        <v>731</v>
      </c>
      <c r="B395" s="7" t="s">
        <v>705</v>
      </c>
      <c r="C395" s="7" t="s">
        <v>65</v>
      </c>
      <c r="D395" s="7" t="s">
        <v>708</v>
      </c>
      <c r="E395" s="7" t="s">
        <v>56</v>
      </c>
      <c r="F395" s="7">
        <v>7.2549999999999999</v>
      </c>
      <c r="G395" s="7" t="s">
        <v>139</v>
      </c>
    </row>
    <row r="396" spans="1:7" customFormat="1" hidden="1" x14ac:dyDescent="0.2">
      <c r="A396" s="7" t="s">
        <v>739</v>
      </c>
      <c r="B396" s="7" t="s">
        <v>705</v>
      </c>
      <c r="C396" s="7" t="s">
        <v>65</v>
      </c>
      <c r="D396" s="7" t="s">
        <v>708</v>
      </c>
      <c r="E396" s="7" t="s">
        <v>56</v>
      </c>
      <c r="F396" s="7">
        <v>7.569</v>
      </c>
      <c r="G396" s="7" t="s">
        <v>139</v>
      </c>
    </row>
    <row r="397" spans="1:7" customFormat="1" hidden="1" x14ac:dyDescent="0.2">
      <c r="A397" s="7" t="s">
        <v>750</v>
      </c>
      <c r="B397" s="7" t="s">
        <v>705</v>
      </c>
      <c r="C397" s="7" t="s">
        <v>65</v>
      </c>
      <c r="D397" s="7" t="s">
        <v>708</v>
      </c>
      <c r="E397" s="7" t="s">
        <v>56</v>
      </c>
      <c r="F397" s="7">
        <v>7.4009999999999998</v>
      </c>
      <c r="G397" s="7" t="s">
        <v>139</v>
      </c>
    </row>
    <row r="398" spans="1:7" customFormat="1" hidden="1" x14ac:dyDescent="0.2">
      <c r="A398" s="7" t="s">
        <v>754</v>
      </c>
      <c r="B398" s="7" t="s">
        <v>705</v>
      </c>
      <c r="C398" s="7" t="s">
        <v>65</v>
      </c>
      <c r="D398" s="7" t="s">
        <v>708</v>
      </c>
      <c r="E398" s="7" t="s">
        <v>56</v>
      </c>
      <c r="F398" s="7">
        <v>7.5350000000000001</v>
      </c>
      <c r="G398" s="7" t="s">
        <v>707</v>
      </c>
    </row>
    <row r="399" spans="1:7" customFormat="1" hidden="1" x14ac:dyDescent="0.2">
      <c r="A399" s="7" t="s">
        <v>702</v>
      </c>
      <c r="B399" s="7" t="s">
        <v>113</v>
      </c>
      <c r="C399" s="7" t="s">
        <v>65</v>
      </c>
      <c r="D399" s="7" t="s">
        <v>708</v>
      </c>
      <c r="E399" s="7" t="s">
        <v>56</v>
      </c>
      <c r="F399" s="7">
        <v>29.282</v>
      </c>
      <c r="G399" s="7" t="s">
        <v>139</v>
      </c>
    </row>
    <row r="400" spans="1:7" customFormat="1" hidden="1" x14ac:dyDescent="0.2">
      <c r="A400" s="7" t="s">
        <v>731</v>
      </c>
      <c r="B400" s="7" t="s">
        <v>113</v>
      </c>
      <c r="C400" s="7" t="s">
        <v>65</v>
      </c>
      <c r="D400" s="7" t="s">
        <v>708</v>
      </c>
      <c r="E400" s="7" t="s">
        <v>56</v>
      </c>
      <c r="F400" s="7">
        <v>29.059000000000001</v>
      </c>
      <c r="G400" s="7" t="s">
        <v>139</v>
      </c>
    </row>
    <row r="401" spans="1:7" customFormat="1" hidden="1" x14ac:dyDescent="0.2">
      <c r="A401" s="7" t="s">
        <v>739</v>
      </c>
      <c r="B401" s="7" t="s">
        <v>113</v>
      </c>
      <c r="C401" s="7" t="s">
        <v>65</v>
      </c>
      <c r="D401" s="7" t="s">
        <v>708</v>
      </c>
      <c r="E401" s="7" t="s">
        <v>56</v>
      </c>
      <c r="F401" s="7">
        <v>28.762</v>
      </c>
      <c r="G401" s="7" t="s">
        <v>139</v>
      </c>
    </row>
    <row r="402" spans="1:7" customFormat="1" hidden="1" x14ac:dyDescent="0.2">
      <c r="A402" s="7" t="s">
        <v>750</v>
      </c>
      <c r="B402" s="7" t="s">
        <v>113</v>
      </c>
      <c r="C402" s="7" t="s">
        <v>65</v>
      </c>
      <c r="D402" s="7" t="s">
        <v>708</v>
      </c>
      <c r="E402" s="7" t="s">
        <v>56</v>
      </c>
      <c r="F402" s="7">
        <v>30.323</v>
      </c>
      <c r="G402" s="7" t="s">
        <v>139</v>
      </c>
    </row>
    <row r="403" spans="1:7" customFormat="1" hidden="1" x14ac:dyDescent="0.2">
      <c r="A403" s="7" t="s">
        <v>754</v>
      </c>
      <c r="B403" s="7" t="s">
        <v>113</v>
      </c>
      <c r="C403" s="7" t="s">
        <v>65</v>
      </c>
      <c r="D403" s="7" t="s">
        <v>708</v>
      </c>
      <c r="E403" s="7" t="s">
        <v>56</v>
      </c>
      <c r="F403" s="7">
        <v>27.879000000000001</v>
      </c>
      <c r="G403" s="7" t="s">
        <v>707</v>
      </c>
    </row>
    <row r="404" spans="1:7" customFormat="1" hidden="1" x14ac:dyDescent="0.2">
      <c r="A404" s="7" t="s">
        <v>702</v>
      </c>
      <c r="B404" s="7" t="s">
        <v>129</v>
      </c>
      <c r="C404" s="7" t="s">
        <v>65</v>
      </c>
      <c r="D404" s="7" t="s">
        <v>708</v>
      </c>
      <c r="E404" s="7" t="s">
        <v>56</v>
      </c>
      <c r="F404" s="7">
        <v>6.2</v>
      </c>
      <c r="G404" s="7" t="s">
        <v>139</v>
      </c>
    </row>
    <row r="405" spans="1:7" customFormat="1" hidden="1" x14ac:dyDescent="0.2">
      <c r="A405" s="7" t="s">
        <v>731</v>
      </c>
      <c r="B405" s="7" t="s">
        <v>129</v>
      </c>
      <c r="C405" s="7" t="s">
        <v>65</v>
      </c>
      <c r="D405" s="7" t="s">
        <v>708</v>
      </c>
      <c r="E405" s="7" t="s">
        <v>56</v>
      </c>
      <c r="F405" s="7">
        <v>5.7359999999999998</v>
      </c>
      <c r="G405" s="7" t="s">
        <v>139</v>
      </c>
    </row>
    <row r="406" spans="1:7" customFormat="1" hidden="1" x14ac:dyDescent="0.2">
      <c r="A406" s="7" t="s">
        <v>739</v>
      </c>
      <c r="B406" s="7" t="s">
        <v>129</v>
      </c>
      <c r="C406" s="7" t="s">
        <v>65</v>
      </c>
      <c r="D406" s="7" t="s">
        <v>708</v>
      </c>
      <c r="E406" s="7" t="s">
        <v>56</v>
      </c>
      <c r="F406" s="7">
        <v>6.242</v>
      </c>
      <c r="G406" s="7" t="s">
        <v>139</v>
      </c>
    </row>
    <row r="407" spans="1:7" customFormat="1" hidden="1" x14ac:dyDescent="0.2">
      <c r="A407" s="7" t="s">
        <v>750</v>
      </c>
      <c r="B407" s="7" t="s">
        <v>129</v>
      </c>
      <c r="C407" s="7" t="s">
        <v>65</v>
      </c>
      <c r="D407" s="7" t="s">
        <v>708</v>
      </c>
      <c r="E407" s="7" t="s">
        <v>56</v>
      </c>
      <c r="F407" s="7">
        <v>6.1</v>
      </c>
      <c r="G407" s="7" t="s">
        <v>139</v>
      </c>
    </row>
    <row r="408" spans="1:7" customFormat="1" hidden="1" x14ac:dyDescent="0.2">
      <c r="A408" s="7" t="s">
        <v>754</v>
      </c>
      <c r="B408" s="7" t="s">
        <v>129</v>
      </c>
      <c r="C408" s="7" t="s">
        <v>65</v>
      </c>
      <c r="D408" s="7" t="s">
        <v>708</v>
      </c>
      <c r="E408" s="7" t="s">
        <v>56</v>
      </c>
      <c r="F408" s="7">
        <v>6.0229999999999997</v>
      </c>
      <c r="G408" s="7" t="s">
        <v>707</v>
      </c>
    </row>
    <row r="409" spans="1:7" customFormat="1" hidden="1" x14ac:dyDescent="0.2">
      <c r="A409" s="7" t="s">
        <v>702</v>
      </c>
      <c r="B409" s="7" t="s">
        <v>128</v>
      </c>
      <c r="C409" s="7" t="s">
        <v>65</v>
      </c>
      <c r="D409" s="7" t="s">
        <v>708</v>
      </c>
      <c r="E409" s="7" t="s">
        <v>56</v>
      </c>
      <c r="F409" s="7">
        <v>5.86</v>
      </c>
      <c r="G409" s="7" t="s">
        <v>139</v>
      </c>
    </row>
    <row r="410" spans="1:7" customFormat="1" hidden="1" x14ac:dyDescent="0.2">
      <c r="A410" s="7" t="s">
        <v>731</v>
      </c>
      <c r="B410" s="7" t="s">
        <v>128</v>
      </c>
      <c r="C410" s="7" t="s">
        <v>65</v>
      </c>
      <c r="D410" s="7" t="s">
        <v>708</v>
      </c>
      <c r="E410" s="7" t="s">
        <v>56</v>
      </c>
      <c r="F410" s="7">
        <v>6.1139999999999999</v>
      </c>
      <c r="G410" s="7" t="s">
        <v>139</v>
      </c>
    </row>
    <row r="411" spans="1:7" customFormat="1" hidden="1" x14ac:dyDescent="0.2">
      <c r="A411" s="7" t="s">
        <v>739</v>
      </c>
      <c r="B411" s="7" t="s">
        <v>128</v>
      </c>
      <c r="C411" s="7" t="s">
        <v>65</v>
      </c>
      <c r="D411" s="7" t="s">
        <v>708</v>
      </c>
      <c r="E411" s="7" t="s">
        <v>56</v>
      </c>
      <c r="F411" s="7">
        <v>6.4580000000000002</v>
      </c>
      <c r="G411" s="7" t="s">
        <v>139</v>
      </c>
    </row>
    <row r="412" spans="1:7" customFormat="1" hidden="1" x14ac:dyDescent="0.2">
      <c r="A412" s="7" t="s">
        <v>750</v>
      </c>
      <c r="B412" s="7" t="s">
        <v>128</v>
      </c>
      <c r="C412" s="7" t="s">
        <v>65</v>
      </c>
      <c r="D412" s="7" t="s">
        <v>708</v>
      </c>
      <c r="E412" s="7" t="s">
        <v>56</v>
      </c>
      <c r="F412" s="7">
        <v>6.8280000000000003</v>
      </c>
      <c r="G412" s="7" t="s">
        <v>139</v>
      </c>
    </row>
    <row r="413" spans="1:7" customFormat="1" hidden="1" x14ac:dyDescent="0.2">
      <c r="A413" s="7" t="s">
        <v>754</v>
      </c>
      <c r="B413" s="7" t="s">
        <v>128</v>
      </c>
      <c r="C413" s="7" t="s">
        <v>65</v>
      </c>
      <c r="D413" s="7" t="s">
        <v>708</v>
      </c>
      <c r="E413" s="7" t="s">
        <v>56</v>
      </c>
      <c r="F413" s="7">
        <v>7.0369999999999999</v>
      </c>
      <c r="G413" s="7" t="s">
        <v>707</v>
      </c>
    </row>
    <row r="414" spans="1:7" customFormat="1" hidden="1" x14ac:dyDescent="0.2">
      <c r="A414" s="7" t="s">
        <v>702</v>
      </c>
      <c r="B414" s="7" t="s">
        <v>122</v>
      </c>
      <c r="C414" s="7" t="s">
        <v>65</v>
      </c>
      <c r="D414" s="7" t="s">
        <v>708</v>
      </c>
      <c r="E414" s="7" t="s">
        <v>56</v>
      </c>
      <c r="F414" s="7">
        <v>9.8800000000000008</v>
      </c>
      <c r="G414" s="7" t="s">
        <v>139</v>
      </c>
    </row>
    <row r="415" spans="1:7" customFormat="1" hidden="1" x14ac:dyDescent="0.2">
      <c r="A415" s="7" t="s">
        <v>731</v>
      </c>
      <c r="B415" s="7" t="s">
        <v>122</v>
      </c>
      <c r="C415" s="7" t="s">
        <v>65</v>
      </c>
      <c r="D415" s="7" t="s">
        <v>708</v>
      </c>
      <c r="E415" s="7" t="s">
        <v>56</v>
      </c>
      <c r="F415" s="7">
        <v>8.5690000000000008</v>
      </c>
      <c r="G415" s="7" t="s">
        <v>139</v>
      </c>
    </row>
    <row r="416" spans="1:7" customFormat="1" hidden="1" x14ac:dyDescent="0.2">
      <c r="A416" s="7" t="s">
        <v>739</v>
      </c>
      <c r="B416" s="7" t="s">
        <v>122</v>
      </c>
      <c r="C416" s="7" t="s">
        <v>65</v>
      </c>
      <c r="D416" s="7" t="s">
        <v>708</v>
      </c>
      <c r="E416" s="7" t="s">
        <v>56</v>
      </c>
      <c r="F416" s="7">
        <v>8.6839999999999993</v>
      </c>
      <c r="G416" s="7" t="s">
        <v>139</v>
      </c>
    </row>
    <row r="417" spans="1:7" customFormat="1" hidden="1" x14ac:dyDescent="0.2">
      <c r="A417" s="7" t="s">
        <v>750</v>
      </c>
      <c r="B417" s="7" t="s">
        <v>122</v>
      </c>
      <c r="C417" s="7" t="s">
        <v>65</v>
      </c>
      <c r="D417" s="7" t="s">
        <v>708</v>
      </c>
      <c r="E417" s="7" t="s">
        <v>56</v>
      </c>
      <c r="F417" s="7">
        <v>8.6319999999999997</v>
      </c>
      <c r="G417" s="7" t="s">
        <v>139</v>
      </c>
    </row>
    <row r="418" spans="1:7" customFormat="1" hidden="1" x14ac:dyDescent="0.2">
      <c r="A418" s="7" t="s">
        <v>754</v>
      </c>
      <c r="B418" s="7" t="s">
        <v>122</v>
      </c>
      <c r="C418" s="7" t="s">
        <v>65</v>
      </c>
      <c r="D418" s="7" t="s">
        <v>708</v>
      </c>
      <c r="E418" s="7" t="s">
        <v>56</v>
      </c>
      <c r="F418" s="7">
        <v>9.5670000000000002</v>
      </c>
      <c r="G418" s="7" t="s">
        <v>707</v>
      </c>
    </row>
    <row r="419" spans="1:7" customFormat="1" hidden="1" x14ac:dyDescent="0.2">
      <c r="A419" s="7" t="s">
        <v>702</v>
      </c>
      <c r="B419" s="7" t="s">
        <v>132</v>
      </c>
      <c r="C419" s="7" t="s">
        <v>65</v>
      </c>
      <c r="D419" s="7" t="s">
        <v>708</v>
      </c>
      <c r="E419" s="7" t="s">
        <v>56</v>
      </c>
      <c r="F419" s="7">
        <v>11.717000000000001</v>
      </c>
      <c r="G419" s="7" t="s">
        <v>139</v>
      </c>
    </row>
    <row r="420" spans="1:7" customFormat="1" hidden="1" x14ac:dyDescent="0.2">
      <c r="A420" s="7" t="s">
        <v>731</v>
      </c>
      <c r="B420" s="7" t="s">
        <v>132</v>
      </c>
      <c r="C420" s="7" t="s">
        <v>65</v>
      </c>
      <c r="D420" s="7" t="s">
        <v>708</v>
      </c>
      <c r="E420" s="7" t="s">
        <v>56</v>
      </c>
      <c r="F420" s="7">
        <v>10.566000000000001</v>
      </c>
      <c r="G420" s="7" t="s">
        <v>139</v>
      </c>
    </row>
    <row r="421" spans="1:7" customFormat="1" hidden="1" x14ac:dyDescent="0.2">
      <c r="A421" s="7" t="s">
        <v>739</v>
      </c>
      <c r="B421" s="7" t="s">
        <v>132</v>
      </c>
      <c r="C421" s="7" t="s">
        <v>65</v>
      </c>
      <c r="D421" s="7" t="s">
        <v>708</v>
      </c>
      <c r="E421" s="7" t="s">
        <v>56</v>
      </c>
      <c r="F421" s="7">
        <v>10.226000000000001</v>
      </c>
      <c r="G421" s="7" t="s">
        <v>139</v>
      </c>
    </row>
    <row r="422" spans="1:7" customFormat="1" hidden="1" x14ac:dyDescent="0.2">
      <c r="A422" s="7" t="s">
        <v>750</v>
      </c>
      <c r="B422" s="7" t="s">
        <v>132</v>
      </c>
      <c r="C422" s="7" t="s">
        <v>65</v>
      </c>
      <c r="D422" s="7" t="s">
        <v>708</v>
      </c>
      <c r="E422" s="7" t="s">
        <v>56</v>
      </c>
      <c r="F422" s="7">
        <v>10.555999999999999</v>
      </c>
      <c r="G422" s="7" t="s">
        <v>139</v>
      </c>
    </row>
    <row r="423" spans="1:7" customFormat="1" hidden="1" x14ac:dyDescent="0.2">
      <c r="A423" s="7" t="s">
        <v>754</v>
      </c>
      <c r="B423" s="7" t="s">
        <v>132</v>
      </c>
      <c r="C423" s="7" t="s">
        <v>65</v>
      </c>
      <c r="D423" s="7" t="s">
        <v>708</v>
      </c>
      <c r="E423" s="7" t="s">
        <v>56</v>
      </c>
      <c r="F423" s="7">
        <v>9.7539999999999996</v>
      </c>
      <c r="G423" s="7" t="s">
        <v>707</v>
      </c>
    </row>
    <row r="424" spans="1:7" customFormat="1" hidden="1" x14ac:dyDescent="0.2">
      <c r="A424" s="7" t="s">
        <v>702</v>
      </c>
      <c r="B424" s="7" t="s">
        <v>669</v>
      </c>
      <c r="C424" s="7" t="s">
        <v>65</v>
      </c>
      <c r="D424" s="7" t="s">
        <v>708</v>
      </c>
      <c r="E424" s="7" t="s">
        <v>56</v>
      </c>
      <c r="F424" s="7">
        <v>6.5759999999999996</v>
      </c>
      <c r="G424" s="7" t="s">
        <v>139</v>
      </c>
    </row>
    <row r="425" spans="1:7" customFormat="1" hidden="1" x14ac:dyDescent="0.2">
      <c r="A425" s="7" t="s">
        <v>731</v>
      </c>
      <c r="B425" s="7" t="s">
        <v>669</v>
      </c>
      <c r="C425" s="7" t="s">
        <v>65</v>
      </c>
      <c r="D425" s="7" t="s">
        <v>708</v>
      </c>
      <c r="E425" s="7" t="s">
        <v>56</v>
      </c>
      <c r="F425" s="7">
        <v>5.9180000000000001</v>
      </c>
      <c r="G425" s="7" t="s">
        <v>139</v>
      </c>
    </row>
    <row r="426" spans="1:7" customFormat="1" hidden="1" x14ac:dyDescent="0.2">
      <c r="A426" s="7" t="s">
        <v>739</v>
      </c>
      <c r="B426" s="7" t="s">
        <v>669</v>
      </c>
      <c r="C426" s="7" t="s">
        <v>65</v>
      </c>
      <c r="D426" s="7" t="s">
        <v>708</v>
      </c>
      <c r="E426" s="7" t="s">
        <v>56</v>
      </c>
      <c r="F426" s="7">
        <v>6.7229999999999999</v>
      </c>
      <c r="G426" s="7" t="s">
        <v>139</v>
      </c>
    </row>
    <row r="427" spans="1:7" customFormat="1" hidden="1" x14ac:dyDescent="0.2">
      <c r="A427" s="7" t="s">
        <v>750</v>
      </c>
      <c r="B427" s="7" t="s">
        <v>669</v>
      </c>
      <c r="C427" s="7" t="s">
        <v>65</v>
      </c>
      <c r="D427" s="7" t="s">
        <v>708</v>
      </c>
      <c r="E427" s="7" t="s">
        <v>56</v>
      </c>
      <c r="F427" s="7">
        <v>6.7080000000000002</v>
      </c>
      <c r="G427" s="7" t="s">
        <v>139</v>
      </c>
    </row>
    <row r="428" spans="1:7" customFormat="1" hidden="1" x14ac:dyDescent="0.2">
      <c r="A428" s="7" t="s">
        <v>702</v>
      </c>
      <c r="B428" s="7" t="s">
        <v>127</v>
      </c>
      <c r="C428" s="7" t="s">
        <v>65</v>
      </c>
      <c r="D428" s="7" t="s">
        <v>708</v>
      </c>
      <c r="E428" s="7" t="s">
        <v>56</v>
      </c>
      <c r="F428" s="7">
        <v>3.6890000000000001</v>
      </c>
      <c r="G428" s="7" t="s">
        <v>139</v>
      </c>
    </row>
    <row r="429" spans="1:7" customFormat="1" hidden="1" x14ac:dyDescent="0.2">
      <c r="A429" s="7" t="s">
        <v>731</v>
      </c>
      <c r="B429" s="7" t="s">
        <v>127</v>
      </c>
      <c r="C429" s="7" t="s">
        <v>65</v>
      </c>
      <c r="D429" s="7" t="s">
        <v>708</v>
      </c>
      <c r="E429" s="7" t="s">
        <v>56</v>
      </c>
      <c r="F429" s="7">
        <v>3.4239999999999999</v>
      </c>
      <c r="G429" s="7" t="s">
        <v>139</v>
      </c>
    </row>
    <row r="430" spans="1:7" customFormat="1" hidden="1" x14ac:dyDescent="0.2">
      <c r="A430" s="7" t="s">
        <v>739</v>
      </c>
      <c r="B430" s="7" t="s">
        <v>127</v>
      </c>
      <c r="C430" s="7" t="s">
        <v>65</v>
      </c>
      <c r="D430" s="7" t="s">
        <v>708</v>
      </c>
      <c r="E430" s="7" t="s">
        <v>56</v>
      </c>
      <c r="F430" s="7">
        <v>4.0129999999999999</v>
      </c>
      <c r="G430" s="7" t="s">
        <v>139</v>
      </c>
    </row>
    <row r="431" spans="1:7" customFormat="1" hidden="1" x14ac:dyDescent="0.2">
      <c r="A431" s="7" t="s">
        <v>750</v>
      </c>
      <c r="B431" s="7" t="s">
        <v>127</v>
      </c>
      <c r="C431" s="7" t="s">
        <v>65</v>
      </c>
      <c r="D431" s="7" t="s">
        <v>708</v>
      </c>
      <c r="E431" s="7" t="s">
        <v>56</v>
      </c>
      <c r="F431" s="7">
        <v>4.0570000000000004</v>
      </c>
      <c r="G431" s="7" t="s">
        <v>139</v>
      </c>
    </row>
    <row r="432" spans="1:7" customFormat="1" hidden="1" x14ac:dyDescent="0.2">
      <c r="A432" s="7" t="s">
        <v>754</v>
      </c>
      <c r="B432" s="7" t="s">
        <v>127</v>
      </c>
      <c r="C432" s="7" t="s">
        <v>65</v>
      </c>
      <c r="D432" s="7" t="s">
        <v>708</v>
      </c>
      <c r="E432" s="7" t="s">
        <v>56</v>
      </c>
      <c r="F432" s="7">
        <v>4.0720000000000001</v>
      </c>
      <c r="G432" s="7" t="s">
        <v>707</v>
      </c>
    </row>
    <row r="433" spans="1:7" customFormat="1" hidden="1" x14ac:dyDescent="0.2">
      <c r="A433" s="7" t="s">
        <v>702</v>
      </c>
      <c r="B433" s="7" t="s">
        <v>124</v>
      </c>
      <c r="C433" s="7" t="s">
        <v>65</v>
      </c>
      <c r="D433" s="7" t="s">
        <v>708</v>
      </c>
      <c r="E433" s="7" t="s">
        <v>56</v>
      </c>
      <c r="F433" s="7">
        <v>10.725</v>
      </c>
      <c r="G433" s="7" t="s">
        <v>139</v>
      </c>
    </row>
    <row r="434" spans="1:7" customFormat="1" hidden="1" x14ac:dyDescent="0.2">
      <c r="A434" s="7" t="s">
        <v>731</v>
      </c>
      <c r="B434" s="7" t="s">
        <v>124</v>
      </c>
      <c r="C434" s="7" t="s">
        <v>65</v>
      </c>
      <c r="D434" s="7" t="s">
        <v>708</v>
      </c>
      <c r="E434" s="7" t="s">
        <v>56</v>
      </c>
      <c r="F434" s="7">
        <v>11.685</v>
      </c>
      <c r="G434" s="7" t="s">
        <v>139</v>
      </c>
    </row>
    <row r="435" spans="1:7" customFormat="1" hidden="1" x14ac:dyDescent="0.2">
      <c r="A435" s="7" t="s">
        <v>739</v>
      </c>
      <c r="B435" s="7" t="s">
        <v>124</v>
      </c>
      <c r="C435" s="7" t="s">
        <v>65</v>
      </c>
      <c r="D435" s="7" t="s">
        <v>708</v>
      </c>
      <c r="E435" s="7" t="s">
        <v>56</v>
      </c>
      <c r="F435" s="7">
        <v>12.534000000000001</v>
      </c>
      <c r="G435" s="7" t="s">
        <v>139</v>
      </c>
    </row>
    <row r="436" spans="1:7" customFormat="1" hidden="1" x14ac:dyDescent="0.2">
      <c r="A436" s="7" t="s">
        <v>750</v>
      </c>
      <c r="B436" s="7" t="s">
        <v>124</v>
      </c>
      <c r="C436" s="7" t="s">
        <v>65</v>
      </c>
      <c r="D436" s="7" t="s">
        <v>708</v>
      </c>
      <c r="E436" s="7" t="s">
        <v>56</v>
      </c>
      <c r="F436" s="7">
        <v>11.625999999999999</v>
      </c>
      <c r="G436" s="7" t="s">
        <v>139</v>
      </c>
    </row>
    <row r="437" spans="1:7" customFormat="1" hidden="1" x14ac:dyDescent="0.2">
      <c r="A437" s="7" t="s">
        <v>754</v>
      </c>
      <c r="B437" s="7" t="s">
        <v>124</v>
      </c>
      <c r="C437" s="7" t="s">
        <v>65</v>
      </c>
      <c r="D437" s="7" t="s">
        <v>708</v>
      </c>
      <c r="E437" s="7" t="s">
        <v>56</v>
      </c>
      <c r="F437" s="7">
        <v>13.215999999999999</v>
      </c>
      <c r="G437" s="7" t="s">
        <v>707</v>
      </c>
    </row>
    <row r="438" spans="1:7" customFormat="1" hidden="1" x14ac:dyDescent="0.2">
      <c r="A438" s="7" t="s">
        <v>702</v>
      </c>
      <c r="B438" s="7" t="s">
        <v>123</v>
      </c>
      <c r="C438" s="7" t="s">
        <v>65</v>
      </c>
      <c r="D438" s="7" t="s">
        <v>708</v>
      </c>
      <c r="E438" s="7" t="s">
        <v>56</v>
      </c>
      <c r="F438" s="7">
        <v>10.922000000000001</v>
      </c>
      <c r="G438" s="7" t="s">
        <v>139</v>
      </c>
    </row>
    <row r="439" spans="1:7" customFormat="1" hidden="1" x14ac:dyDescent="0.2">
      <c r="A439" s="7" t="s">
        <v>731</v>
      </c>
      <c r="B439" s="7" t="s">
        <v>123</v>
      </c>
      <c r="C439" s="7" t="s">
        <v>65</v>
      </c>
      <c r="D439" s="7" t="s">
        <v>708</v>
      </c>
      <c r="E439" s="7" t="s">
        <v>56</v>
      </c>
      <c r="F439" s="7">
        <v>11.041</v>
      </c>
      <c r="G439" s="7" t="s">
        <v>139</v>
      </c>
    </row>
    <row r="440" spans="1:7" customFormat="1" hidden="1" x14ac:dyDescent="0.2">
      <c r="A440" s="7" t="s">
        <v>739</v>
      </c>
      <c r="B440" s="7" t="s">
        <v>123</v>
      </c>
      <c r="C440" s="7" t="s">
        <v>65</v>
      </c>
      <c r="D440" s="7" t="s">
        <v>708</v>
      </c>
      <c r="E440" s="7" t="s">
        <v>56</v>
      </c>
      <c r="F440" s="7">
        <v>12.353999999999999</v>
      </c>
      <c r="G440" s="7" t="s">
        <v>139</v>
      </c>
    </row>
    <row r="441" spans="1:7" customFormat="1" hidden="1" x14ac:dyDescent="0.2">
      <c r="A441" s="7" t="s">
        <v>750</v>
      </c>
      <c r="B441" s="7" t="s">
        <v>123</v>
      </c>
      <c r="C441" s="7" t="s">
        <v>65</v>
      </c>
      <c r="D441" s="7" t="s">
        <v>708</v>
      </c>
      <c r="E441" s="7" t="s">
        <v>56</v>
      </c>
      <c r="F441" s="7">
        <v>12.667</v>
      </c>
      <c r="G441" s="7" t="s">
        <v>139</v>
      </c>
    </row>
    <row r="442" spans="1:7" customFormat="1" hidden="1" x14ac:dyDescent="0.2">
      <c r="A442" s="7" t="s">
        <v>754</v>
      </c>
      <c r="B442" s="7" t="s">
        <v>123</v>
      </c>
      <c r="C442" s="7" t="s">
        <v>65</v>
      </c>
      <c r="D442" s="7" t="s">
        <v>708</v>
      </c>
      <c r="E442" s="7" t="s">
        <v>56</v>
      </c>
      <c r="F442" s="7">
        <v>10.784000000000001</v>
      </c>
      <c r="G442" s="7" t="s">
        <v>139</v>
      </c>
    </row>
    <row r="443" spans="1:7" customFormat="1" hidden="1" x14ac:dyDescent="0.2">
      <c r="A443" s="7" t="s">
        <v>702</v>
      </c>
      <c r="B443" s="7" t="s">
        <v>125</v>
      </c>
      <c r="C443" s="7" t="s">
        <v>65</v>
      </c>
      <c r="D443" s="7" t="s">
        <v>708</v>
      </c>
      <c r="E443" s="7" t="s">
        <v>56</v>
      </c>
      <c r="F443" s="7">
        <v>9.5709999999999997</v>
      </c>
      <c r="G443" s="7" t="s">
        <v>139</v>
      </c>
    </row>
    <row r="444" spans="1:7" customFormat="1" hidden="1" x14ac:dyDescent="0.2">
      <c r="A444" s="7" t="s">
        <v>731</v>
      </c>
      <c r="B444" s="7" t="s">
        <v>125</v>
      </c>
      <c r="C444" s="7" t="s">
        <v>65</v>
      </c>
      <c r="D444" s="7" t="s">
        <v>708</v>
      </c>
      <c r="E444" s="7" t="s">
        <v>56</v>
      </c>
      <c r="F444" s="7">
        <v>9.4149999999999991</v>
      </c>
      <c r="G444" s="7" t="s">
        <v>139</v>
      </c>
    </row>
    <row r="445" spans="1:7" customFormat="1" hidden="1" x14ac:dyDescent="0.2">
      <c r="A445" s="7" t="s">
        <v>739</v>
      </c>
      <c r="B445" s="7" t="s">
        <v>125</v>
      </c>
      <c r="C445" s="7" t="s">
        <v>65</v>
      </c>
      <c r="D445" s="7" t="s">
        <v>708</v>
      </c>
      <c r="E445" s="7" t="s">
        <v>56</v>
      </c>
      <c r="F445" s="7">
        <v>11.090999999999999</v>
      </c>
      <c r="G445" s="7" t="s">
        <v>139</v>
      </c>
    </row>
    <row r="446" spans="1:7" customFormat="1" hidden="1" x14ac:dyDescent="0.2">
      <c r="A446" s="7" t="s">
        <v>750</v>
      </c>
      <c r="B446" s="7" t="s">
        <v>125</v>
      </c>
      <c r="C446" s="7" t="s">
        <v>65</v>
      </c>
      <c r="D446" s="7" t="s">
        <v>708</v>
      </c>
      <c r="E446" s="7" t="s">
        <v>56</v>
      </c>
      <c r="F446" s="7">
        <v>11.101000000000001</v>
      </c>
      <c r="G446" s="7" t="s">
        <v>139</v>
      </c>
    </row>
    <row r="447" spans="1:7" customFormat="1" hidden="1" x14ac:dyDescent="0.2">
      <c r="A447" s="7" t="s">
        <v>754</v>
      </c>
      <c r="B447" s="7" t="s">
        <v>125</v>
      </c>
      <c r="C447" s="7" t="s">
        <v>65</v>
      </c>
      <c r="D447" s="7" t="s">
        <v>708</v>
      </c>
      <c r="E447" s="7" t="s">
        <v>56</v>
      </c>
      <c r="F447" s="7">
        <v>12.808999999999999</v>
      </c>
      <c r="G447" s="7" t="s">
        <v>707</v>
      </c>
    </row>
    <row r="448" spans="1:7" customFormat="1" hidden="1" x14ac:dyDescent="0.2">
      <c r="A448" s="7" t="s">
        <v>702</v>
      </c>
      <c r="B448" s="7" t="s">
        <v>107</v>
      </c>
      <c r="C448" s="7" t="s">
        <v>65</v>
      </c>
      <c r="D448" s="7" t="s">
        <v>708</v>
      </c>
      <c r="E448" s="7" t="s">
        <v>56</v>
      </c>
      <c r="F448" s="7">
        <v>1.843</v>
      </c>
      <c r="G448" s="7" t="s">
        <v>139</v>
      </c>
    </row>
    <row r="449" spans="1:7" customFormat="1" hidden="1" x14ac:dyDescent="0.2">
      <c r="A449" s="7" t="s">
        <v>731</v>
      </c>
      <c r="B449" s="7" t="s">
        <v>107</v>
      </c>
      <c r="C449" s="7" t="s">
        <v>65</v>
      </c>
      <c r="D449" s="7" t="s">
        <v>708</v>
      </c>
      <c r="E449" s="7" t="s">
        <v>56</v>
      </c>
      <c r="F449" s="7">
        <v>1.6890000000000001</v>
      </c>
      <c r="G449" s="7" t="s">
        <v>139</v>
      </c>
    </row>
    <row r="450" spans="1:7" customFormat="1" hidden="1" x14ac:dyDescent="0.2">
      <c r="A450" s="7" t="s">
        <v>739</v>
      </c>
      <c r="B450" s="7" t="s">
        <v>107</v>
      </c>
      <c r="C450" s="7" t="s">
        <v>65</v>
      </c>
      <c r="D450" s="7" t="s">
        <v>708</v>
      </c>
      <c r="E450" s="7" t="s">
        <v>56</v>
      </c>
      <c r="F450" s="7">
        <v>1.772</v>
      </c>
      <c r="G450" s="7" t="s">
        <v>139</v>
      </c>
    </row>
    <row r="451" spans="1:7" customFormat="1" hidden="1" x14ac:dyDescent="0.2">
      <c r="A451" s="7" t="s">
        <v>750</v>
      </c>
      <c r="B451" s="7" t="s">
        <v>107</v>
      </c>
      <c r="C451" s="7" t="s">
        <v>65</v>
      </c>
      <c r="D451" s="7" t="s">
        <v>708</v>
      </c>
      <c r="E451" s="7" t="s">
        <v>56</v>
      </c>
      <c r="F451" s="7">
        <v>1.536</v>
      </c>
      <c r="G451" s="7" t="s">
        <v>139</v>
      </c>
    </row>
    <row r="452" spans="1:7" customFormat="1" hidden="1" x14ac:dyDescent="0.2">
      <c r="A452" s="7" t="s">
        <v>702</v>
      </c>
      <c r="B452" s="7" t="s">
        <v>121</v>
      </c>
      <c r="C452" s="7" t="s">
        <v>65</v>
      </c>
      <c r="D452" s="7" t="s">
        <v>708</v>
      </c>
      <c r="E452" s="7" t="s">
        <v>56</v>
      </c>
      <c r="F452" s="7">
        <v>6.5030000000000001</v>
      </c>
      <c r="G452" s="7" t="s">
        <v>139</v>
      </c>
    </row>
    <row r="453" spans="1:7" customFormat="1" hidden="1" x14ac:dyDescent="0.2">
      <c r="A453" s="7" t="s">
        <v>731</v>
      </c>
      <c r="B453" s="7" t="s">
        <v>121</v>
      </c>
      <c r="C453" s="7" t="s">
        <v>65</v>
      </c>
      <c r="D453" s="7" t="s">
        <v>708</v>
      </c>
      <c r="E453" s="7" t="s">
        <v>56</v>
      </c>
      <c r="F453" s="7">
        <v>6.6550000000000002</v>
      </c>
      <c r="G453" s="7" t="s">
        <v>139</v>
      </c>
    </row>
    <row r="454" spans="1:7" customFormat="1" hidden="1" x14ac:dyDescent="0.2">
      <c r="A454" s="7" t="s">
        <v>739</v>
      </c>
      <c r="B454" s="7" t="s">
        <v>121</v>
      </c>
      <c r="C454" s="7" t="s">
        <v>65</v>
      </c>
      <c r="D454" s="7" t="s">
        <v>708</v>
      </c>
      <c r="E454" s="7" t="s">
        <v>56</v>
      </c>
      <c r="F454" s="7">
        <v>6.0739999999999998</v>
      </c>
      <c r="G454" s="7" t="s">
        <v>139</v>
      </c>
    </row>
    <row r="455" spans="1:7" customFormat="1" hidden="1" x14ac:dyDescent="0.2">
      <c r="A455" s="7" t="s">
        <v>750</v>
      </c>
      <c r="B455" s="7" t="s">
        <v>121</v>
      </c>
      <c r="C455" s="7" t="s">
        <v>65</v>
      </c>
      <c r="D455" s="7" t="s">
        <v>708</v>
      </c>
      <c r="E455" s="7" t="s">
        <v>56</v>
      </c>
      <c r="F455" s="7">
        <v>5.3650000000000002</v>
      </c>
      <c r="G455" s="7" t="s">
        <v>139</v>
      </c>
    </row>
    <row r="456" spans="1:7" customFormat="1" hidden="1" x14ac:dyDescent="0.2">
      <c r="A456" s="7" t="s">
        <v>754</v>
      </c>
      <c r="B456" s="7" t="s">
        <v>121</v>
      </c>
      <c r="C456" s="7" t="s">
        <v>65</v>
      </c>
      <c r="D456" s="7" t="s">
        <v>708</v>
      </c>
      <c r="E456" s="7" t="s">
        <v>56</v>
      </c>
      <c r="F456" s="7">
        <v>5.1360000000000001</v>
      </c>
      <c r="G456" s="7" t="s">
        <v>707</v>
      </c>
    </row>
    <row r="457" spans="1:7" customFormat="1" hidden="1" x14ac:dyDescent="0.2">
      <c r="A457" s="7" t="s">
        <v>702</v>
      </c>
      <c r="B457" s="7" t="s">
        <v>120</v>
      </c>
      <c r="C457" s="7" t="s">
        <v>65</v>
      </c>
      <c r="D457" s="7" t="s">
        <v>708</v>
      </c>
      <c r="E457" s="7" t="s">
        <v>56</v>
      </c>
      <c r="F457" s="7">
        <v>2.214</v>
      </c>
      <c r="G457" s="7" t="s">
        <v>139</v>
      </c>
    </row>
    <row r="458" spans="1:7" customFormat="1" hidden="1" x14ac:dyDescent="0.2">
      <c r="A458" s="7" t="s">
        <v>731</v>
      </c>
      <c r="B458" s="7" t="s">
        <v>120</v>
      </c>
      <c r="C458" s="7" t="s">
        <v>65</v>
      </c>
      <c r="D458" s="7" t="s">
        <v>708</v>
      </c>
      <c r="E458" s="7" t="s">
        <v>56</v>
      </c>
      <c r="F458" s="7">
        <v>2.15</v>
      </c>
      <c r="G458" s="7" t="s">
        <v>139</v>
      </c>
    </row>
    <row r="459" spans="1:7" customFormat="1" hidden="1" x14ac:dyDescent="0.2">
      <c r="A459" s="7" t="s">
        <v>739</v>
      </c>
      <c r="B459" s="7" t="s">
        <v>120</v>
      </c>
      <c r="C459" s="7" t="s">
        <v>65</v>
      </c>
      <c r="D459" s="7" t="s">
        <v>708</v>
      </c>
      <c r="E459" s="7" t="s">
        <v>56</v>
      </c>
      <c r="F459" s="7">
        <v>2.0129999999999999</v>
      </c>
      <c r="G459" s="7" t="s">
        <v>139</v>
      </c>
    </row>
    <row r="460" spans="1:7" customFormat="1" hidden="1" x14ac:dyDescent="0.2">
      <c r="A460" s="7" t="s">
        <v>750</v>
      </c>
      <c r="B460" s="7" t="s">
        <v>120</v>
      </c>
      <c r="C460" s="7" t="s">
        <v>65</v>
      </c>
      <c r="D460" s="7" t="s">
        <v>708</v>
      </c>
      <c r="E460" s="7" t="s">
        <v>56</v>
      </c>
      <c r="F460" s="7">
        <v>1.8819999999999999</v>
      </c>
      <c r="G460" s="7" t="s">
        <v>139</v>
      </c>
    </row>
    <row r="461" spans="1:7" customFormat="1" hidden="1" x14ac:dyDescent="0.2">
      <c r="A461" s="7" t="s">
        <v>754</v>
      </c>
      <c r="B461" s="7" t="s">
        <v>120</v>
      </c>
      <c r="C461" s="7" t="s">
        <v>65</v>
      </c>
      <c r="D461" s="7" t="s">
        <v>708</v>
      </c>
      <c r="E461" s="7" t="s">
        <v>56</v>
      </c>
      <c r="F461" s="7">
        <v>1.6060000000000001</v>
      </c>
      <c r="G461" s="7" t="s">
        <v>707</v>
      </c>
    </row>
    <row r="462" spans="1:7" customFormat="1" hidden="1" x14ac:dyDescent="0.2">
      <c r="A462" s="7" t="s">
        <v>702</v>
      </c>
      <c r="B462" s="7" t="s">
        <v>110</v>
      </c>
      <c r="C462" s="7" t="s">
        <v>65</v>
      </c>
      <c r="D462" s="7" t="s">
        <v>708</v>
      </c>
      <c r="E462" s="7" t="s">
        <v>56</v>
      </c>
      <c r="F462" s="7">
        <v>15.472</v>
      </c>
      <c r="G462" s="7" t="s">
        <v>139</v>
      </c>
    </row>
    <row r="463" spans="1:7" customFormat="1" hidden="1" x14ac:dyDescent="0.2">
      <c r="A463" s="7" t="s">
        <v>731</v>
      </c>
      <c r="B463" s="7" t="s">
        <v>110</v>
      </c>
      <c r="C463" s="7" t="s">
        <v>65</v>
      </c>
      <c r="D463" s="7" t="s">
        <v>708</v>
      </c>
      <c r="E463" s="7" t="s">
        <v>56</v>
      </c>
      <c r="F463" s="7">
        <v>13.696999999999999</v>
      </c>
      <c r="G463" s="7" t="s">
        <v>139</v>
      </c>
    </row>
    <row r="464" spans="1:7" customFormat="1" hidden="1" x14ac:dyDescent="0.2">
      <c r="A464" s="7" t="s">
        <v>739</v>
      </c>
      <c r="B464" s="7" t="s">
        <v>110</v>
      </c>
      <c r="C464" s="7" t="s">
        <v>65</v>
      </c>
      <c r="D464" s="7" t="s">
        <v>708</v>
      </c>
      <c r="E464" s="7" t="s">
        <v>56</v>
      </c>
      <c r="F464" s="7">
        <v>13.211</v>
      </c>
      <c r="G464" s="7" t="s">
        <v>139</v>
      </c>
    </row>
    <row r="465" spans="1:7" customFormat="1" hidden="1" x14ac:dyDescent="0.2">
      <c r="A465" s="7" t="s">
        <v>750</v>
      </c>
      <c r="B465" s="7" t="s">
        <v>110</v>
      </c>
      <c r="C465" s="7" t="s">
        <v>65</v>
      </c>
      <c r="D465" s="7" t="s">
        <v>708</v>
      </c>
      <c r="E465" s="7" t="s">
        <v>56</v>
      </c>
      <c r="F465" s="7">
        <v>12.542999999999999</v>
      </c>
      <c r="G465" s="7" t="s">
        <v>139</v>
      </c>
    </row>
    <row r="466" spans="1:7" customFormat="1" hidden="1" x14ac:dyDescent="0.2">
      <c r="A466" s="7" t="s">
        <v>702</v>
      </c>
      <c r="B466" s="7" t="s">
        <v>118</v>
      </c>
      <c r="C466" s="7" t="s">
        <v>65</v>
      </c>
      <c r="D466" s="7" t="s">
        <v>708</v>
      </c>
      <c r="E466" s="7" t="s">
        <v>56</v>
      </c>
      <c r="F466" s="7">
        <v>8.8559999999999999</v>
      </c>
      <c r="G466" s="7" t="s">
        <v>139</v>
      </c>
    </row>
    <row r="467" spans="1:7" customFormat="1" hidden="1" x14ac:dyDescent="0.2">
      <c r="A467" s="7" t="s">
        <v>731</v>
      </c>
      <c r="B467" s="7" t="s">
        <v>118</v>
      </c>
      <c r="C467" s="7" t="s">
        <v>65</v>
      </c>
      <c r="D467" s="7" t="s">
        <v>708</v>
      </c>
      <c r="E467" s="7" t="s">
        <v>56</v>
      </c>
      <c r="F467" s="7">
        <v>8.6669999999999998</v>
      </c>
      <c r="G467" s="7" t="s">
        <v>139</v>
      </c>
    </row>
    <row r="468" spans="1:7" customFormat="1" hidden="1" x14ac:dyDescent="0.2">
      <c r="A468" s="7" t="s">
        <v>739</v>
      </c>
      <c r="B468" s="7" t="s">
        <v>118</v>
      </c>
      <c r="C468" s="7" t="s">
        <v>65</v>
      </c>
      <c r="D468" s="7" t="s">
        <v>708</v>
      </c>
      <c r="E468" s="7" t="s">
        <v>56</v>
      </c>
      <c r="F468" s="7">
        <v>9.1280000000000001</v>
      </c>
      <c r="G468" s="7" t="s">
        <v>139</v>
      </c>
    </row>
    <row r="469" spans="1:7" customFormat="1" hidden="1" x14ac:dyDescent="0.2">
      <c r="A469" s="7" t="s">
        <v>750</v>
      </c>
      <c r="B469" s="7" t="s">
        <v>118</v>
      </c>
      <c r="C469" s="7" t="s">
        <v>65</v>
      </c>
      <c r="D469" s="7" t="s">
        <v>708</v>
      </c>
      <c r="E469" s="7" t="s">
        <v>56</v>
      </c>
      <c r="F469" s="7">
        <v>8.7789999999999999</v>
      </c>
      <c r="G469" s="7" t="s">
        <v>139</v>
      </c>
    </row>
    <row r="470" spans="1:7" customFormat="1" hidden="1" x14ac:dyDescent="0.2">
      <c r="A470" s="7" t="s">
        <v>754</v>
      </c>
      <c r="B470" s="7" t="s">
        <v>118</v>
      </c>
      <c r="C470" s="7" t="s">
        <v>65</v>
      </c>
      <c r="D470" s="7" t="s">
        <v>708</v>
      </c>
      <c r="E470" s="7" t="s">
        <v>56</v>
      </c>
      <c r="F470" s="7">
        <v>9.2650000000000006</v>
      </c>
      <c r="G470" s="7" t="s">
        <v>707</v>
      </c>
    </row>
    <row r="471" spans="1:7" customFormat="1" hidden="1" x14ac:dyDescent="0.2">
      <c r="A471" s="7" t="s">
        <v>702</v>
      </c>
      <c r="B471" s="7" t="s">
        <v>117</v>
      </c>
      <c r="C471" s="7" t="s">
        <v>65</v>
      </c>
      <c r="D471" s="7" t="s">
        <v>708</v>
      </c>
      <c r="E471" s="7" t="s">
        <v>56</v>
      </c>
      <c r="F471" s="7">
        <v>10.36</v>
      </c>
      <c r="G471" s="7" t="s">
        <v>139</v>
      </c>
    </row>
    <row r="472" spans="1:7" customFormat="1" hidden="1" x14ac:dyDescent="0.2">
      <c r="A472" s="7" t="s">
        <v>731</v>
      </c>
      <c r="B472" s="7" t="s">
        <v>117</v>
      </c>
      <c r="C472" s="7" t="s">
        <v>65</v>
      </c>
      <c r="D472" s="7" t="s">
        <v>708</v>
      </c>
      <c r="E472" s="7" t="s">
        <v>56</v>
      </c>
      <c r="F472" s="7">
        <v>9.2560000000000002</v>
      </c>
      <c r="G472" s="7" t="s">
        <v>139</v>
      </c>
    </row>
    <row r="473" spans="1:7" customFormat="1" hidden="1" x14ac:dyDescent="0.2">
      <c r="A473" s="7" t="s">
        <v>739</v>
      </c>
      <c r="B473" s="7" t="s">
        <v>117</v>
      </c>
      <c r="C473" s="7" t="s">
        <v>65</v>
      </c>
      <c r="D473" s="7" t="s">
        <v>708</v>
      </c>
      <c r="E473" s="7" t="s">
        <v>56</v>
      </c>
      <c r="F473" s="7">
        <v>11.638999999999999</v>
      </c>
      <c r="G473" s="7" t="s">
        <v>139</v>
      </c>
    </row>
    <row r="474" spans="1:7" customFormat="1" hidden="1" x14ac:dyDescent="0.2">
      <c r="A474" s="7" t="s">
        <v>750</v>
      </c>
      <c r="B474" s="7" t="s">
        <v>117</v>
      </c>
      <c r="C474" s="7" t="s">
        <v>65</v>
      </c>
      <c r="D474" s="7" t="s">
        <v>708</v>
      </c>
      <c r="E474" s="7" t="s">
        <v>56</v>
      </c>
      <c r="F474" s="7">
        <v>9.4809999999999999</v>
      </c>
      <c r="G474" s="7" t="s">
        <v>139</v>
      </c>
    </row>
    <row r="475" spans="1:7" customFormat="1" hidden="1" x14ac:dyDescent="0.2">
      <c r="A475" s="7" t="s">
        <v>754</v>
      </c>
      <c r="B475" s="7" t="s">
        <v>117</v>
      </c>
      <c r="C475" s="7" t="s">
        <v>65</v>
      </c>
      <c r="D475" s="7" t="s">
        <v>708</v>
      </c>
      <c r="E475" s="7" t="s">
        <v>56</v>
      </c>
      <c r="F475" s="7">
        <v>10.089</v>
      </c>
      <c r="G475" s="7" t="s">
        <v>707</v>
      </c>
    </row>
    <row r="476" spans="1:7" customFormat="1" hidden="1" x14ac:dyDescent="0.2">
      <c r="A476" s="7" t="s">
        <v>702</v>
      </c>
      <c r="B476" s="7" t="s">
        <v>116</v>
      </c>
      <c r="C476" s="7" t="s">
        <v>65</v>
      </c>
      <c r="D476" s="7" t="s">
        <v>708</v>
      </c>
      <c r="E476" s="7" t="s">
        <v>56</v>
      </c>
      <c r="F476" s="7">
        <v>21.036999999999999</v>
      </c>
      <c r="G476" s="7" t="s">
        <v>139</v>
      </c>
    </row>
    <row r="477" spans="1:7" customFormat="1" hidden="1" x14ac:dyDescent="0.2">
      <c r="A477" s="7" t="s">
        <v>731</v>
      </c>
      <c r="B477" s="7" t="s">
        <v>116</v>
      </c>
      <c r="C477" s="7" t="s">
        <v>65</v>
      </c>
      <c r="D477" s="7" t="s">
        <v>708</v>
      </c>
      <c r="E477" s="7" t="s">
        <v>56</v>
      </c>
      <c r="F477" s="7">
        <v>23.087</v>
      </c>
      <c r="G477" s="7" t="s">
        <v>139</v>
      </c>
    </row>
    <row r="478" spans="1:7" customFormat="1" hidden="1" x14ac:dyDescent="0.2">
      <c r="A478" s="7" t="s">
        <v>739</v>
      </c>
      <c r="B478" s="7" t="s">
        <v>116</v>
      </c>
      <c r="C478" s="7" t="s">
        <v>65</v>
      </c>
      <c r="D478" s="7" t="s">
        <v>708</v>
      </c>
      <c r="E478" s="7" t="s">
        <v>56</v>
      </c>
      <c r="F478" s="7">
        <v>23.143999999999998</v>
      </c>
      <c r="G478" s="7" t="s">
        <v>139</v>
      </c>
    </row>
    <row r="479" spans="1:7" customFormat="1" hidden="1" x14ac:dyDescent="0.2">
      <c r="A479" s="7" t="s">
        <v>750</v>
      </c>
      <c r="B479" s="7" t="s">
        <v>116</v>
      </c>
      <c r="C479" s="7" t="s">
        <v>65</v>
      </c>
      <c r="D479" s="7" t="s">
        <v>708</v>
      </c>
      <c r="E479" s="7" t="s">
        <v>56</v>
      </c>
      <c r="F479" s="7">
        <v>23.734000000000002</v>
      </c>
      <c r="G479" s="7" t="s">
        <v>139</v>
      </c>
    </row>
    <row r="480" spans="1:7" customFormat="1" hidden="1" x14ac:dyDescent="0.2">
      <c r="A480" s="7" t="s">
        <v>754</v>
      </c>
      <c r="B480" s="7" t="s">
        <v>116</v>
      </c>
      <c r="C480" s="7" t="s">
        <v>65</v>
      </c>
      <c r="D480" s="7" t="s">
        <v>708</v>
      </c>
      <c r="E480" s="7" t="s">
        <v>56</v>
      </c>
      <c r="F480" s="7">
        <v>27.071000000000002</v>
      </c>
      <c r="G480" s="7" t="s">
        <v>707</v>
      </c>
    </row>
    <row r="481" spans="1:7" customFormat="1" hidden="1" x14ac:dyDescent="0.2">
      <c r="A481" s="7" t="s">
        <v>702</v>
      </c>
      <c r="B481" s="7" t="s">
        <v>104</v>
      </c>
      <c r="C481" s="7" t="s">
        <v>65</v>
      </c>
      <c r="D481" s="7" t="s">
        <v>708</v>
      </c>
      <c r="E481" s="7" t="s">
        <v>56</v>
      </c>
      <c r="F481" s="7">
        <v>3.6259999999999999</v>
      </c>
      <c r="G481" s="7" t="s">
        <v>139</v>
      </c>
    </row>
    <row r="482" spans="1:7" customFormat="1" hidden="1" x14ac:dyDescent="0.2">
      <c r="A482" s="7" t="s">
        <v>731</v>
      </c>
      <c r="B482" s="7" t="s">
        <v>104</v>
      </c>
      <c r="C482" s="7" t="s">
        <v>65</v>
      </c>
      <c r="D482" s="7" t="s">
        <v>708</v>
      </c>
      <c r="E482" s="7" t="s">
        <v>56</v>
      </c>
      <c r="F482" s="7">
        <v>4.2720000000000002</v>
      </c>
      <c r="G482" s="7" t="s">
        <v>139</v>
      </c>
    </row>
    <row r="483" spans="1:7" customFormat="1" hidden="1" x14ac:dyDescent="0.2">
      <c r="A483" s="7" t="s">
        <v>739</v>
      </c>
      <c r="B483" s="7" t="s">
        <v>104</v>
      </c>
      <c r="C483" s="7" t="s">
        <v>65</v>
      </c>
      <c r="D483" s="7" t="s">
        <v>708</v>
      </c>
      <c r="E483" s="7" t="s">
        <v>56</v>
      </c>
      <c r="F483" s="7">
        <v>4.91</v>
      </c>
      <c r="G483" s="7" t="s">
        <v>139</v>
      </c>
    </row>
    <row r="484" spans="1:7" customFormat="1" hidden="1" x14ac:dyDescent="0.2">
      <c r="A484" s="7" t="s">
        <v>702</v>
      </c>
      <c r="B484" s="7" t="s">
        <v>112</v>
      </c>
      <c r="C484" s="7" t="s">
        <v>65</v>
      </c>
      <c r="D484" s="7" t="s">
        <v>708</v>
      </c>
      <c r="E484" s="7" t="s">
        <v>56</v>
      </c>
      <c r="F484" s="7">
        <v>11.06</v>
      </c>
      <c r="G484" s="7" t="s">
        <v>139</v>
      </c>
    </row>
    <row r="485" spans="1:7" customFormat="1" hidden="1" x14ac:dyDescent="0.2">
      <c r="A485" s="7" t="s">
        <v>731</v>
      </c>
      <c r="B485" s="7" t="s">
        <v>112</v>
      </c>
      <c r="C485" s="7" t="s">
        <v>65</v>
      </c>
      <c r="D485" s="7" t="s">
        <v>708</v>
      </c>
      <c r="E485" s="7" t="s">
        <v>56</v>
      </c>
      <c r="F485" s="7">
        <v>10.920999999999999</v>
      </c>
      <c r="G485" s="7" t="s">
        <v>139</v>
      </c>
    </row>
    <row r="486" spans="1:7" customFormat="1" hidden="1" x14ac:dyDescent="0.2">
      <c r="A486" s="7" t="s">
        <v>739</v>
      </c>
      <c r="B486" s="7" t="s">
        <v>112</v>
      </c>
      <c r="C486" s="7" t="s">
        <v>65</v>
      </c>
      <c r="D486" s="7" t="s">
        <v>708</v>
      </c>
      <c r="E486" s="7" t="s">
        <v>56</v>
      </c>
      <c r="F486" s="7">
        <v>10.942</v>
      </c>
      <c r="G486" s="7" t="s">
        <v>139</v>
      </c>
    </row>
    <row r="487" spans="1:7" customFormat="1" hidden="1" x14ac:dyDescent="0.2">
      <c r="A487" s="7" t="s">
        <v>750</v>
      </c>
      <c r="B487" s="7" t="s">
        <v>112</v>
      </c>
      <c r="C487" s="7" t="s">
        <v>65</v>
      </c>
      <c r="D487" s="7" t="s">
        <v>708</v>
      </c>
      <c r="E487" s="7" t="s">
        <v>56</v>
      </c>
      <c r="F487" s="7">
        <v>10.459</v>
      </c>
      <c r="G487" s="7" t="s">
        <v>139</v>
      </c>
    </row>
    <row r="488" spans="1:7" customFormat="1" hidden="1" x14ac:dyDescent="0.2">
      <c r="A488" s="7" t="s">
        <v>754</v>
      </c>
      <c r="B488" s="7" t="s">
        <v>112</v>
      </c>
      <c r="C488" s="7" t="s">
        <v>65</v>
      </c>
      <c r="D488" s="7" t="s">
        <v>708</v>
      </c>
      <c r="E488" s="7" t="s">
        <v>56</v>
      </c>
      <c r="F488" s="7">
        <v>9.7469999999999999</v>
      </c>
      <c r="G488" s="7" t="s">
        <v>707</v>
      </c>
    </row>
    <row r="489" spans="1:7" customFormat="1" hidden="1" x14ac:dyDescent="0.2">
      <c r="A489" s="7" t="s">
        <v>702</v>
      </c>
      <c r="B489" s="7" t="s">
        <v>115</v>
      </c>
      <c r="C489" s="7" t="s">
        <v>65</v>
      </c>
      <c r="D489" s="7" t="s">
        <v>708</v>
      </c>
      <c r="E489" s="7" t="s">
        <v>56</v>
      </c>
      <c r="F489" s="7">
        <v>7.234</v>
      </c>
      <c r="G489" s="7" t="s">
        <v>139</v>
      </c>
    </row>
    <row r="490" spans="1:7" customFormat="1" hidden="1" x14ac:dyDescent="0.2">
      <c r="A490" s="7" t="s">
        <v>731</v>
      </c>
      <c r="B490" s="7" t="s">
        <v>115</v>
      </c>
      <c r="C490" s="7" t="s">
        <v>65</v>
      </c>
      <c r="D490" s="7" t="s">
        <v>708</v>
      </c>
      <c r="E490" s="7" t="s">
        <v>56</v>
      </c>
      <c r="F490" s="7">
        <v>7.1040000000000001</v>
      </c>
      <c r="G490" s="7" t="s">
        <v>139</v>
      </c>
    </row>
    <row r="491" spans="1:7" customFormat="1" hidden="1" x14ac:dyDescent="0.2">
      <c r="A491" s="7" t="s">
        <v>739</v>
      </c>
      <c r="B491" s="7" t="s">
        <v>115</v>
      </c>
      <c r="C491" s="7" t="s">
        <v>65</v>
      </c>
      <c r="D491" s="7" t="s">
        <v>708</v>
      </c>
      <c r="E491" s="7" t="s">
        <v>56</v>
      </c>
      <c r="F491" s="7">
        <v>8.6050000000000004</v>
      </c>
      <c r="G491" s="7" t="s">
        <v>139</v>
      </c>
    </row>
    <row r="492" spans="1:7" customFormat="1" hidden="1" x14ac:dyDescent="0.2">
      <c r="A492" s="7" t="s">
        <v>750</v>
      </c>
      <c r="B492" s="7" t="s">
        <v>115</v>
      </c>
      <c r="C492" s="7" t="s">
        <v>65</v>
      </c>
      <c r="D492" s="7" t="s">
        <v>708</v>
      </c>
      <c r="E492" s="7" t="s">
        <v>56</v>
      </c>
      <c r="F492" s="7">
        <v>9.2449999999999992</v>
      </c>
      <c r="G492" s="7" t="s">
        <v>139</v>
      </c>
    </row>
    <row r="493" spans="1:7" customFormat="1" hidden="1" x14ac:dyDescent="0.2">
      <c r="A493" s="7" t="s">
        <v>754</v>
      </c>
      <c r="B493" s="7" t="s">
        <v>115</v>
      </c>
      <c r="C493" s="7" t="s">
        <v>65</v>
      </c>
      <c r="D493" s="7" t="s">
        <v>708</v>
      </c>
      <c r="E493" s="7" t="s">
        <v>56</v>
      </c>
      <c r="F493" s="7">
        <v>11.093999999999999</v>
      </c>
      <c r="G493" s="7" t="s">
        <v>707</v>
      </c>
    </row>
    <row r="494" spans="1:7" customFormat="1" hidden="1" x14ac:dyDescent="0.2">
      <c r="A494" s="7" t="s">
        <v>702</v>
      </c>
      <c r="B494" s="7" t="s">
        <v>114</v>
      </c>
      <c r="C494" s="7" t="s">
        <v>65</v>
      </c>
      <c r="D494" s="7" t="s">
        <v>708</v>
      </c>
      <c r="E494" s="7" t="s">
        <v>56</v>
      </c>
      <c r="F494" s="7">
        <v>6.0579999999999998</v>
      </c>
      <c r="G494" s="7" t="s">
        <v>139</v>
      </c>
    </row>
    <row r="495" spans="1:7" customFormat="1" hidden="1" x14ac:dyDescent="0.2">
      <c r="A495" s="7" t="s">
        <v>731</v>
      </c>
      <c r="B495" s="7" t="s">
        <v>114</v>
      </c>
      <c r="C495" s="7" t="s">
        <v>65</v>
      </c>
      <c r="D495" s="7" t="s">
        <v>708</v>
      </c>
      <c r="E495" s="7" t="s">
        <v>56</v>
      </c>
      <c r="F495" s="7">
        <v>5.9580000000000002</v>
      </c>
      <c r="G495" s="7" t="s">
        <v>139</v>
      </c>
    </row>
    <row r="496" spans="1:7" customFormat="1" hidden="1" x14ac:dyDescent="0.2">
      <c r="A496" s="7" t="s">
        <v>739</v>
      </c>
      <c r="B496" s="7" t="s">
        <v>114</v>
      </c>
      <c r="C496" s="7" t="s">
        <v>65</v>
      </c>
      <c r="D496" s="7" t="s">
        <v>708</v>
      </c>
      <c r="E496" s="7" t="s">
        <v>56</v>
      </c>
      <c r="F496" s="7">
        <v>5.8819999999999997</v>
      </c>
      <c r="G496" s="7" t="s">
        <v>139</v>
      </c>
    </row>
    <row r="497" spans="1:7" customFormat="1" hidden="1" x14ac:dyDescent="0.2">
      <c r="A497" s="7" t="s">
        <v>750</v>
      </c>
      <c r="B497" s="7" t="s">
        <v>114</v>
      </c>
      <c r="C497" s="7" t="s">
        <v>65</v>
      </c>
      <c r="D497" s="7" t="s">
        <v>708</v>
      </c>
      <c r="E497" s="7" t="s">
        <v>56</v>
      </c>
      <c r="F497" s="7">
        <v>5.9080000000000004</v>
      </c>
      <c r="G497" s="7" t="s">
        <v>139</v>
      </c>
    </row>
    <row r="498" spans="1:7" customFormat="1" hidden="1" x14ac:dyDescent="0.2">
      <c r="A498" s="7" t="s">
        <v>754</v>
      </c>
      <c r="B498" s="7" t="s">
        <v>114</v>
      </c>
      <c r="C498" s="7" t="s">
        <v>65</v>
      </c>
      <c r="D498" s="7" t="s">
        <v>708</v>
      </c>
      <c r="E498" s="7" t="s">
        <v>56</v>
      </c>
      <c r="F498" s="7">
        <v>5.9329999999999998</v>
      </c>
      <c r="G498" s="7" t="s">
        <v>707</v>
      </c>
    </row>
    <row r="499" spans="1:7" customFormat="1" hidden="1" x14ac:dyDescent="0.2">
      <c r="A499" s="7" t="s">
        <v>702</v>
      </c>
      <c r="B499" s="7" t="s">
        <v>103</v>
      </c>
      <c r="C499" s="7" t="s">
        <v>65</v>
      </c>
      <c r="D499" s="7" t="s">
        <v>708</v>
      </c>
      <c r="E499" s="7" t="s">
        <v>56</v>
      </c>
      <c r="F499" s="7">
        <v>4.1870000000000003</v>
      </c>
      <c r="G499" s="7" t="s">
        <v>139</v>
      </c>
    </row>
    <row r="500" spans="1:7" customFormat="1" hidden="1" x14ac:dyDescent="0.2">
      <c r="A500" s="7" t="s">
        <v>731</v>
      </c>
      <c r="B500" s="7" t="s">
        <v>103</v>
      </c>
      <c r="C500" s="7" t="s">
        <v>65</v>
      </c>
      <c r="D500" s="7" t="s">
        <v>708</v>
      </c>
      <c r="E500" s="7" t="s">
        <v>56</v>
      </c>
      <c r="F500" s="7">
        <v>5.5780000000000003</v>
      </c>
      <c r="G500" s="7" t="s">
        <v>139</v>
      </c>
    </row>
    <row r="501" spans="1:7" customFormat="1" hidden="1" x14ac:dyDescent="0.2">
      <c r="A501" s="7" t="s">
        <v>739</v>
      </c>
      <c r="B501" s="7" t="s">
        <v>103</v>
      </c>
      <c r="C501" s="7" t="s">
        <v>65</v>
      </c>
      <c r="D501" s="7" t="s">
        <v>708</v>
      </c>
      <c r="E501" s="7" t="s">
        <v>56</v>
      </c>
      <c r="F501" s="7">
        <v>5.3540000000000001</v>
      </c>
      <c r="G501" s="7" t="s">
        <v>139</v>
      </c>
    </row>
    <row r="502" spans="1:7" customFormat="1" hidden="1" x14ac:dyDescent="0.2">
      <c r="A502" s="7" t="s">
        <v>750</v>
      </c>
      <c r="B502" s="7" t="s">
        <v>103</v>
      </c>
      <c r="C502" s="7" t="s">
        <v>65</v>
      </c>
      <c r="D502" s="7" t="s">
        <v>708</v>
      </c>
      <c r="E502" s="7" t="s">
        <v>56</v>
      </c>
      <c r="F502" s="7">
        <v>5.1429999999999998</v>
      </c>
      <c r="G502" s="7" t="s">
        <v>139</v>
      </c>
    </row>
    <row r="503" spans="1:7" customFormat="1" hidden="1" x14ac:dyDescent="0.2">
      <c r="A503" s="7" t="s">
        <v>702</v>
      </c>
      <c r="B503" s="7" t="s">
        <v>106</v>
      </c>
      <c r="C503" s="7" t="s">
        <v>64</v>
      </c>
      <c r="D503" s="7" t="s">
        <v>708</v>
      </c>
      <c r="E503" s="7" t="s">
        <v>56</v>
      </c>
      <c r="F503" s="7">
        <v>0.499</v>
      </c>
      <c r="G503" s="7" t="s">
        <v>139</v>
      </c>
    </row>
    <row r="504" spans="1:7" customFormat="1" hidden="1" x14ac:dyDescent="0.2">
      <c r="A504" s="7" t="s">
        <v>731</v>
      </c>
      <c r="B504" s="7" t="s">
        <v>106</v>
      </c>
      <c r="C504" s="7" t="s">
        <v>64</v>
      </c>
      <c r="D504" s="7" t="s">
        <v>708</v>
      </c>
      <c r="E504" s="7" t="s">
        <v>56</v>
      </c>
      <c r="F504" s="7">
        <v>0.48399999999999999</v>
      </c>
      <c r="G504" s="7" t="s">
        <v>139</v>
      </c>
    </row>
    <row r="505" spans="1:7" customFormat="1" hidden="1" x14ac:dyDescent="0.2">
      <c r="A505" s="7" t="s">
        <v>739</v>
      </c>
      <c r="B505" s="7" t="s">
        <v>106</v>
      </c>
      <c r="C505" s="7" t="s">
        <v>64</v>
      </c>
      <c r="D505" s="7" t="s">
        <v>708</v>
      </c>
      <c r="E505" s="7" t="s">
        <v>56</v>
      </c>
      <c r="F505" s="7">
        <v>0.60899999999999999</v>
      </c>
      <c r="G505" s="7" t="s">
        <v>139</v>
      </c>
    </row>
    <row r="506" spans="1:7" customFormat="1" hidden="1" x14ac:dyDescent="0.2">
      <c r="A506" s="7" t="s">
        <v>702</v>
      </c>
      <c r="B506" s="7" t="s">
        <v>119</v>
      </c>
      <c r="C506" s="7" t="s">
        <v>64</v>
      </c>
      <c r="D506" s="7" t="s">
        <v>708</v>
      </c>
      <c r="E506" s="7" t="s">
        <v>56</v>
      </c>
      <c r="F506" s="7">
        <v>2.774</v>
      </c>
      <c r="G506" s="7" t="s">
        <v>139</v>
      </c>
    </row>
    <row r="507" spans="1:7" customFormat="1" hidden="1" x14ac:dyDescent="0.2">
      <c r="A507" s="7" t="s">
        <v>731</v>
      </c>
      <c r="B507" s="7" t="s">
        <v>119</v>
      </c>
      <c r="C507" s="7" t="s">
        <v>64</v>
      </c>
      <c r="D507" s="7" t="s">
        <v>708</v>
      </c>
      <c r="E507" s="7" t="s">
        <v>56</v>
      </c>
      <c r="F507" s="7">
        <v>2.536</v>
      </c>
      <c r="G507" s="7" t="s">
        <v>139</v>
      </c>
    </row>
    <row r="508" spans="1:7" customFormat="1" hidden="1" x14ac:dyDescent="0.2">
      <c r="A508" s="7" t="s">
        <v>739</v>
      </c>
      <c r="B508" s="7" t="s">
        <v>119</v>
      </c>
      <c r="C508" s="7" t="s">
        <v>64</v>
      </c>
      <c r="D508" s="7" t="s">
        <v>708</v>
      </c>
      <c r="E508" s="7" t="s">
        <v>56</v>
      </c>
      <c r="F508" s="7">
        <v>2.508</v>
      </c>
      <c r="G508" s="7" t="s">
        <v>139</v>
      </c>
    </row>
    <row r="509" spans="1:7" customFormat="1" hidden="1" x14ac:dyDescent="0.2">
      <c r="A509" s="7" t="s">
        <v>750</v>
      </c>
      <c r="B509" s="7" t="s">
        <v>119</v>
      </c>
      <c r="C509" s="7" t="s">
        <v>64</v>
      </c>
      <c r="D509" s="7" t="s">
        <v>708</v>
      </c>
      <c r="E509" s="7" t="s">
        <v>56</v>
      </c>
      <c r="F509" s="7">
        <v>2.278</v>
      </c>
      <c r="G509" s="7" t="s">
        <v>139</v>
      </c>
    </row>
    <row r="510" spans="1:7" customFormat="1" hidden="1" x14ac:dyDescent="0.2">
      <c r="A510" s="7" t="s">
        <v>754</v>
      </c>
      <c r="B510" s="7" t="s">
        <v>119</v>
      </c>
      <c r="C510" s="7" t="s">
        <v>64</v>
      </c>
      <c r="D510" s="7" t="s">
        <v>708</v>
      </c>
      <c r="E510" s="7" t="s">
        <v>56</v>
      </c>
      <c r="F510" s="7">
        <v>2.2770000000000001</v>
      </c>
      <c r="G510" s="7" t="s">
        <v>707</v>
      </c>
    </row>
    <row r="511" spans="1:7" customFormat="1" hidden="1" x14ac:dyDescent="0.2">
      <c r="A511" s="7" t="s">
        <v>702</v>
      </c>
      <c r="B511" s="7" t="s">
        <v>101</v>
      </c>
      <c r="C511" s="7" t="s">
        <v>64</v>
      </c>
      <c r="D511" s="7" t="s">
        <v>708</v>
      </c>
      <c r="E511" s="7" t="s">
        <v>56</v>
      </c>
      <c r="F511" s="7">
        <v>4.6970000000000001</v>
      </c>
      <c r="G511" s="7" t="s">
        <v>139</v>
      </c>
    </row>
    <row r="512" spans="1:7" customFormat="1" hidden="1" x14ac:dyDescent="0.2">
      <c r="A512" s="7" t="s">
        <v>702</v>
      </c>
      <c r="B512" s="7" t="s">
        <v>137</v>
      </c>
      <c r="C512" s="7" t="s">
        <v>64</v>
      </c>
      <c r="D512" s="7" t="s">
        <v>708</v>
      </c>
      <c r="E512" s="7" t="s">
        <v>56</v>
      </c>
      <c r="F512" s="7">
        <v>2.7240000000000002</v>
      </c>
      <c r="G512" s="7" t="s">
        <v>139</v>
      </c>
    </row>
    <row r="513" spans="1:7" customFormat="1" hidden="1" x14ac:dyDescent="0.2">
      <c r="A513" s="7" t="s">
        <v>731</v>
      </c>
      <c r="B513" s="7" t="s">
        <v>137</v>
      </c>
      <c r="C513" s="7" t="s">
        <v>64</v>
      </c>
      <c r="D513" s="7" t="s">
        <v>708</v>
      </c>
      <c r="E513" s="7" t="s">
        <v>56</v>
      </c>
      <c r="F513" s="7">
        <v>2.1789999999999998</v>
      </c>
      <c r="G513" s="7" t="s">
        <v>139</v>
      </c>
    </row>
    <row r="514" spans="1:7" customFormat="1" hidden="1" x14ac:dyDescent="0.2">
      <c r="A514" s="7" t="s">
        <v>739</v>
      </c>
      <c r="B514" s="7" t="s">
        <v>137</v>
      </c>
      <c r="C514" s="7" t="s">
        <v>64</v>
      </c>
      <c r="D514" s="7" t="s">
        <v>708</v>
      </c>
      <c r="E514" s="7" t="s">
        <v>56</v>
      </c>
      <c r="F514" s="7">
        <v>1.7350000000000001</v>
      </c>
      <c r="G514" s="7" t="s">
        <v>139</v>
      </c>
    </row>
    <row r="515" spans="1:7" customFormat="1" hidden="1" x14ac:dyDescent="0.2">
      <c r="A515" s="7" t="s">
        <v>750</v>
      </c>
      <c r="B515" s="7" t="s">
        <v>137</v>
      </c>
      <c r="C515" s="7" t="s">
        <v>64</v>
      </c>
      <c r="D515" s="7" t="s">
        <v>708</v>
      </c>
      <c r="E515" s="7" t="s">
        <v>56</v>
      </c>
      <c r="F515" s="7">
        <v>2.3180000000000001</v>
      </c>
      <c r="G515" s="7" t="s">
        <v>139</v>
      </c>
    </row>
    <row r="516" spans="1:7" customFormat="1" hidden="1" x14ac:dyDescent="0.2">
      <c r="A516" s="7" t="s">
        <v>754</v>
      </c>
      <c r="B516" s="7" t="s">
        <v>137</v>
      </c>
      <c r="C516" s="7" t="s">
        <v>64</v>
      </c>
      <c r="D516" s="7" t="s">
        <v>708</v>
      </c>
      <c r="E516" s="7" t="s">
        <v>56</v>
      </c>
      <c r="F516" s="7">
        <v>3.944</v>
      </c>
      <c r="G516" s="7" t="s">
        <v>730</v>
      </c>
    </row>
    <row r="517" spans="1:7" customFormat="1" hidden="1" x14ac:dyDescent="0.2">
      <c r="A517" s="7" t="s">
        <v>702</v>
      </c>
      <c r="B517" s="7" t="s">
        <v>136</v>
      </c>
      <c r="C517" s="7" t="s">
        <v>64</v>
      </c>
      <c r="D517" s="7" t="s">
        <v>708</v>
      </c>
      <c r="E517" s="7" t="s">
        <v>56</v>
      </c>
      <c r="F517" s="7">
        <v>5.1139999999999999</v>
      </c>
      <c r="G517" s="7" t="s">
        <v>139</v>
      </c>
    </row>
    <row r="518" spans="1:7" customFormat="1" hidden="1" x14ac:dyDescent="0.2">
      <c r="A518" s="7" t="s">
        <v>731</v>
      </c>
      <c r="B518" s="7" t="s">
        <v>136</v>
      </c>
      <c r="C518" s="7" t="s">
        <v>64</v>
      </c>
      <c r="D518" s="7" t="s">
        <v>708</v>
      </c>
      <c r="E518" s="7" t="s">
        <v>56</v>
      </c>
      <c r="F518" s="7">
        <v>4.2969999999999997</v>
      </c>
      <c r="G518" s="7" t="s">
        <v>139</v>
      </c>
    </row>
    <row r="519" spans="1:7" customFormat="1" hidden="1" x14ac:dyDescent="0.2">
      <c r="A519" s="7" t="s">
        <v>739</v>
      </c>
      <c r="B519" s="7" t="s">
        <v>136</v>
      </c>
      <c r="C519" s="7" t="s">
        <v>64</v>
      </c>
      <c r="D519" s="7" t="s">
        <v>708</v>
      </c>
      <c r="E519" s="7" t="s">
        <v>56</v>
      </c>
      <c r="F519" s="7">
        <v>5.3739999999999997</v>
      </c>
      <c r="G519" s="7" t="s">
        <v>139</v>
      </c>
    </row>
    <row r="520" spans="1:7" customFormat="1" hidden="1" x14ac:dyDescent="0.2">
      <c r="A520" s="7" t="s">
        <v>750</v>
      </c>
      <c r="B520" s="7" t="s">
        <v>136</v>
      </c>
      <c r="C520" s="7" t="s">
        <v>64</v>
      </c>
      <c r="D520" s="7" t="s">
        <v>708</v>
      </c>
      <c r="E520" s="7" t="s">
        <v>56</v>
      </c>
      <c r="F520" s="7">
        <v>6.6059999999999999</v>
      </c>
      <c r="G520" s="7" t="s">
        <v>139</v>
      </c>
    </row>
    <row r="521" spans="1:7" customFormat="1" hidden="1" x14ac:dyDescent="0.2">
      <c r="A521" s="7" t="s">
        <v>754</v>
      </c>
      <c r="B521" s="7" t="s">
        <v>136</v>
      </c>
      <c r="C521" s="7" t="s">
        <v>64</v>
      </c>
      <c r="D521" s="7" t="s">
        <v>708</v>
      </c>
      <c r="E521" s="7" t="s">
        <v>56</v>
      </c>
      <c r="F521" s="7">
        <v>4.1429999999999998</v>
      </c>
      <c r="G521" s="7" t="s">
        <v>707</v>
      </c>
    </row>
    <row r="522" spans="1:7" customFormat="1" hidden="1" x14ac:dyDescent="0.2">
      <c r="A522" s="7" t="s">
        <v>702</v>
      </c>
      <c r="B522" s="7" t="s">
        <v>109</v>
      </c>
      <c r="C522" s="7" t="s">
        <v>64</v>
      </c>
      <c r="D522" s="7" t="s">
        <v>708</v>
      </c>
      <c r="E522" s="7" t="s">
        <v>56</v>
      </c>
      <c r="F522" s="7">
        <v>1.7689999999999999</v>
      </c>
      <c r="G522" s="7" t="s">
        <v>139</v>
      </c>
    </row>
    <row r="523" spans="1:7" customFormat="1" hidden="1" x14ac:dyDescent="0.2">
      <c r="A523" s="7" t="s">
        <v>731</v>
      </c>
      <c r="B523" s="7" t="s">
        <v>109</v>
      </c>
      <c r="C523" s="7" t="s">
        <v>64</v>
      </c>
      <c r="D523" s="7" t="s">
        <v>708</v>
      </c>
      <c r="E523" s="7" t="s">
        <v>56</v>
      </c>
      <c r="F523" s="7">
        <v>1.522</v>
      </c>
      <c r="G523" s="7" t="s">
        <v>139</v>
      </c>
    </row>
    <row r="524" spans="1:7" customFormat="1" hidden="1" x14ac:dyDescent="0.2">
      <c r="A524" s="7" t="s">
        <v>739</v>
      </c>
      <c r="B524" s="7" t="s">
        <v>109</v>
      </c>
      <c r="C524" s="7" t="s">
        <v>64</v>
      </c>
      <c r="D524" s="7" t="s">
        <v>708</v>
      </c>
      <c r="E524" s="7" t="s">
        <v>56</v>
      </c>
      <c r="F524" s="7">
        <v>1.482</v>
      </c>
      <c r="G524" s="7" t="s">
        <v>139</v>
      </c>
    </row>
    <row r="525" spans="1:7" customFormat="1" hidden="1" x14ac:dyDescent="0.2">
      <c r="A525" s="7" t="s">
        <v>750</v>
      </c>
      <c r="B525" s="7" t="s">
        <v>109</v>
      </c>
      <c r="C525" s="7" t="s">
        <v>64</v>
      </c>
      <c r="D525" s="7" t="s">
        <v>708</v>
      </c>
      <c r="E525" s="7" t="s">
        <v>56</v>
      </c>
      <c r="F525" s="7">
        <v>1.4570000000000001</v>
      </c>
      <c r="G525" s="7" t="s">
        <v>730</v>
      </c>
    </row>
    <row r="526" spans="1:7" customFormat="1" hidden="1" x14ac:dyDescent="0.2">
      <c r="A526" s="7" t="s">
        <v>702</v>
      </c>
      <c r="B526" s="7" t="s">
        <v>126</v>
      </c>
      <c r="C526" s="7" t="s">
        <v>64</v>
      </c>
      <c r="D526" s="7" t="s">
        <v>708</v>
      </c>
      <c r="E526" s="7" t="s">
        <v>56</v>
      </c>
      <c r="F526" s="7">
        <v>2.431</v>
      </c>
      <c r="G526" s="7" t="s">
        <v>139</v>
      </c>
    </row>
    <row r="527" spans="1:7" customFormat="1" hidden="1" x14ac:dyDescent="0.2">
      <c r="A527" s="7" t="s">
        <v>731</v>
      </c>
      <c r="B527" s="7" t="s">
        <v>126</v>
      </c>
      <c r="C527" s="7" t="s">
        <v>64</v>
      </c>
      <c r="D527" s="7" t="s">
        <v>708</v>
      </c>
      <c r="E527" s="7" t="s">
        <v>56</v>
      </c>
      <c r="F527" s="7">
        <v>2.597</v>
      </c>
      <c r="G527" s="7" t="s">
        <v>139</v>
      </c>
    </row>
    <row r="528" spans="1:7" customFormat="1" hidden="1" x14ac:dyDescent="0.2">
      <c r="A528" s="7" t="s">
        <v>739</v>
      </c>
      <c r="B528" s="7" t="s">
        <v>126</v>
      </c>
      <c r="C528" s="7" t="s">
        <v>64</v>
      </c>
      <c r="D528" s="7" t="s">
        <v>708</v>
      </c>
      <c r="E528" s="7" t="s">
        <v>56</v>
      </c>
      <c r="F528" s="7">
        <v>2.2040000000000002</v>
      </c>
      <c r="G528" s="7" t="s">
        <v>139</v>
      </c>
    </row>
    <row r="529" spans="1:7" customFormat="1" hidden="1" x14ac:dyDescent="0.2">
      <c r="A529" s="7" t="s">
        <v>750</v>
      </c>
      <c r="B529" s="7" t="s">
        <v>126</v>
      </c>
      <c r="C529" s="7" t="s">
        <v>64</v>
      </c>
      <c r="D529" s="7" t="s">
        <v>708</v>
      </c>
      <c r="E529" s="7" t="s">
        <v>56</v>
      </c>
      <c r="F529" s="7">
        <v>2.089</v>
      </c>
      <c r="G529" s="7" t="s">
        <v>139</v>
      </c>
    </row>
    <row r="530" spans="1:7" customFormat="1" hidden="1" x14ac:dyDescent="0.2">
      <c r="A530" s="7" t="s">
        <v>754</v>
      </c>
      <c r="B530" s="7" t="s">
        <v>126</v>
      </c>
      <c r="C530" s="7" t="s">
        <v>64</v>
      </c>
      <c r="D530" s="7" t="s">
        <v>708</v>
      </c>
      <c r="E530" s="7" t="s">
        <v>56</v>
      </c>
      <c r="F530" s="7">
        <v>2.2469999999999999</v>
      </c>
      <c r="G530" s="7" t="s">
        <v>707</v>
      </c>
    </row>
    <row r="531" spans="1:7" customFormat="1" hidden="1" x14ac:dyDescent="0.2">
      <c r="A531" s="7" t="s">
        <v>702</v>
      </c>
      <c r="B531" s="7" t="s">
        <v>135</v>
      </c>
      <c r="C531" s="7" t="s">
        <v>64</v>
      </c>
      <c r="D531" s="7" t="s">
        <v>708</v>
      </c>
      <c r="E531" s="7" t="s">
        <v>56</v>
      </c>
      <c r="F531" s="7">
        <v>5.5919999999999996</v>
      </c>
      <c r="G531" s="7" t="s">
        <v>139</v>
      </c>
    </row>
    <row r="532" spans="1:7" customFormat="1" hidden="1" x14ac:dyDescent="0.2">
      <c r="A532" s="7" t="s">
        <v>731</v>
      </c>
      <c r="B532" s="7" t="s">
        <v>135</v>
      </c>
      <c r="C532" s="7" t="s">
        <v>64</v>
      </c>
      <c r="D532" s="7" t="s">
        <v>708</v>
      </c>
      <c r="E532" s="7" t="s">
        <v>56</v>
      </c>
      <c r="F532" s="7">
        <v>4.5549999999999997</v>
      </c>
      <c r="G532" s="7" t="s">
        <v>139</v>
      </c>
    </row>
    <row r="533" spans="1:7" customFormat="1" hidden="1" x14ac:dyDescent="0.2">
      <c r="A533" s="7" t="s">
        <v>739</v>
      </c>
      <c r="B533" s="7" t="s">
        <v>135</v>
      </c>
      <c r="C533" s="7" t="s">
        <v>64</v>
      </c>
      <c r="D533" s="7" t="s">
        <v>708</v>
      </c>
      <c r="E533" s="7" t="s">
        <v>56</v>
      </c>
      <c r="F533" s="7">
        <v>4.835</v>
      </c>
      <c r="G533" s="7" t="s">
        <v>139</v>
      </c>
    </row>
    <row r="534" spans="1:7" customFormat="1" hidden="1" x14ac:dyDescent="0.2">
      <c r="A534" s="7" t="s">
        <v>750</v>
      </c>
      <c r="B534" s="7" t="s">
        <v>135</v>
      </c>
      <c r="C534" s="7" t="s">
        <v>64</v>
      </c>
      <c r="D534" s="7" t="s">
        <v>708</v>
      </c>
      <c r="E534" s="7" t="s">
        <v>56</v>
      </c>
      <c r="F534" s="7">
        <v>5.0780000000000003</v>
      </c>
      <c r="G534" s="7" t="s">
        <v>139</v>
      </c>
    </row>
    <row r="535" spans="1:7" customFormat="1" hidden="1" x14ac:dyDescent="0.2">
      <c r="A535" s="7" t="s">
        <v>754</v>
      </c>
      <c r="B535" s="7" t="s">
        <v>135</v>
      </c>
      <c r="C535" s="7" t="s">
        <v>64</v>
      </c>
      <c r="D535" s="7" t="s">
        <v>708</v>
      </c>
      <c r="E535" s="7" t="s">
        <v>56</v>
      </c>
      <c r="F535" s="7">
        <v>4.4109999999999996</v>
      </c>
      <c r="G535" s="7" t="s">
        <v>707</v>
      </c>
    </row>
    <row r="536" spans="1:7" customFormat="1" hidden="1" x14ac:dyDescent="0.2">
      <c r="A536" s="7" t="s">
        <v>702</v>
      </c>
      <c r="B536" s="7" t="s">
        <v>60</v>
      </c>
      <c r="C536" s="7" t="s">
        <v>64</v>
      </c>
      <c r="D536" s="7" t="s">
        <v>708</v>
      </c>
      <c r="E536" s="7" t="s">
        <v>56</v>
      </c>
      <c r="F536" s="7">
        <v>4.29</v>
      </c>
      <c r="G536" s="7" t="s">
        <v>139</v>
      </c>
    </row>
    <row r="537" spans="1:7" customFormat="1" hidden="1" x14ac:dyDescent="0.2">
      <c r="A537" s="7" t="s">
        <v>731</v>
      </c>
      <c r="B537" s="7" t="s">
        <v>60</v>
      </c>
      <c r="C537" s="7" t="s">
        <v>64</v>
      </c>
      <c r="D537" s="7" t="s">
        <v>708</v>
      </c>
      <c r="E537" s="7" t="s">
        <v>56</v>
      </c>
      <c r="F537" s="7">
        <v>3.7869999999999999</v>
      </c>
      <c r="G537" s="7" t="s">
        <v>139</v>
      </c>
    </row>
    <row r="538" spans="1:7" customFormat="1" hidden="1" x14ac:dyDescent="0.2">
      <c r="A538" s="7" t="s">
        <v>739</v>
      </c>
      <c r="B538" s="7" t="s">
        <v>60</v>
      </c>
      <c r="C538" s="7" t="s">
        <v>64</v>
      </c>
      <c r="D538" s="7" t="s">
        <v>708</v>
      </c>
      <c r="E538" s="7" t="s">
        <v>56</v>
      </c>
      <c r="F538" s="7">
        <v>4.1449999999999996</v>
      </c>
      <c r="G538" s="7" t="s">
        <v>139</v>
      </c>
    </row>
    <row r="539" spans="1:7" customFormat="1" hidden="1" x14ac:dyDescent="0.2">
      <c r="A539" s="7" t="s">
        <v>750</v>
      </c>
      <c r="B539" s="7" t="s">
        <v>60</v>
      </c>
      <c r="C539" s="7" t="s">
        <v>64</v>
      </c>
      <c r="D539" s="7" t="s">
        <v>708</v>
      </c>
      <c r="E539" s="7" t="s">
        <v>56</v>
      </c>
      <c r="F539" s="7">
        <v>3.9540000000000002</v>
      </c>
      <c r="G539" s="7" t="s">
        <v>139</v>
      </c>
    </row>
    <row r="540" spans="1:7" customFormat="1" hidden="1" x14ac:dyDescent="0.2">
      <c r="A540" s="7" t="s">
        <v>754</v>
      </c>
      <c r="B540" s="7" t="s">
        <v>60</v>
      </c>
      <c r="C540" s="7" t="s">
        <v>64</v>
      </c>
      <c r="D540" s="7" t="s">
        <v>708</v>
      </c>
      <c r="E540" s="7" t="s">
        <v>56</v>
      </c>
      <c r="F540" s="7">
        <v>3.2530000000000001</v>
      </c>
      <c r="G540" s="7" t="s">
        <v>707</v>
      </c>
    </row>
    <row r="541" spans="1:7" customFormat="1" hidden="1" x14ac:dyDescent="0.2">
      <c r="A541" s="7" t="s">
        <v>702</v>
      </c>
      <c r="B541" s="7" t="s">
        <v>134</v>
      </c>
      <c r="C541" s="7" t="s">
        <v>64</v>
      </c>
      <c r="D541" s="7" t="s">
        <v>708</v>
      </c>
      <c r="E541" s="7" t="s">
        <v>56</v>
      </c>
      <c r="F541" s="7">
        <v>4.3570000000000002</v>
      </c>
      <c r="G541" s="7" t="s">
        <v>139</v>
      </c>
    </row>
    <row r="542" spans="1:7" customFormat="1" hidden="1" x14ac:dyDescent="0.2">
      <c r="A542" s="7" t="s">
        <v>731</v>
      </c>
      <c r="B542" s="7" t="s">
        <v>134</v>
      </c>
      <c r="C542" s="7" t="s">
        <v>64</v>
      </c>
      <c r="D542" s="7" t="s">
        <v>708</v>
      </c>
      <c r="E542" s="7" t="s">
        <v>56</v>
      </c>
      <c r="F542" s="7">
        <v>3.7850000000000001</v>
      </c>
      <c r="G542" s="7" t="s">
        <v>139</v>
      </c>
    </row>
    <row r="543" spans="1:7" customFormat="1" hidden="1" x14ac:dyDescent="0.2">
      <c r="A543" s="7" t="s">
        <v>739</v>
      </c>
      <c r="B543" s="7" t="s">
        <v>134</v>
      </c>
      <c r="C543" s="7" t="s">
        <v>64</v>
      </c>
      <c r="D543" s="7" t="s">
        <v>708</v>
      </c>
      <c r="E543" s="7" t="s">
        <v>56</v>
      </c>
      <c r="F543" s="7">
        <v>3.702</v>
      </c>
      <c r="G543" s="7" t="s">
        <v>139</v>
      </c>
    </row>
    <row r="544" spans="1:7" customFormat="1" hidden="1" x14ac:dyDescent="0.2">
      <c r="A544" s="7" t="s">
        <v>750</v>
      </c>
      <c r="B544" s="7" t="s">
        <v>134</v>
      </c>
      <c r="C544" s="7" t="s">
        <v>64</v>
      </c>
      <c r="D544" s="7" t="s">
        <v>708</v>
      </c>
      <c r="E544" s="7" t="s">
        <v>56</v>
      </c>
      <c r="F544" s="7">
        <v>4.0759999999999996</v>
      </c>
      <c r="G544" s="7" t="s">
        <v>139</v>
      </c>
    </row>
    <row r="545" spans="1:7" customFormat="1" hidden="1" x14ac:dyDescent="0.2">
      <c r="A545" s="7" t="s">
        <v>754</v>
      </c>
      <c r="B545" s="7" t="s">
        <v>134</v>
      </c>
      <c r="C545" s="7" t="s">
        <v>64</v>
      </c>
      <c r="D545" s="7" t="s">
        <v>708</v>
      </c>
      <c r="E545" s="7" t="s">
        <v>56</v>
      </c>
      <c r="F545" s="7">
        <v>4.3099999999999996</v>
      </c>
      <c r="G545" s="7" t="s">
        <v>707</v>
      </c>
    </row>
    <row r="546" spans="1:7" customFormat="1" hidden="1" x14ac:dyDescent="0.2">
      <c r="A546" s="7" t="s">
        <v>702</v>
      </c>
      <c r="B546" s="7" t="s">
        <v>133</v>
      </c>
      <c r="C546" s="7" t="s">
        <v>64</v>
      </c>
      <c r="D546" s="7" t="s">
        <v>708</v>
      </c>
      <c r="E546" s="7" t="s">
        <v>56</v>
      </c>
      <c r="F546" s="7">
        <v>9.24</v>
      </c>
      <c r="G546" s="7" t="s">
        <v>139</v>
      </c>
    </row>
    <row r="547" spans="1:7" customFormat="1" hidden="1" x14ac:dyDescent="0.2">
      <c r="A547" s="7" t="s">
        <v>731</v>
      </c>
      <c r="B547" s="7" t="s">
        <v>133</v>
      </c>
      <c r="C547" s="7" t="s">
        <v>64</v>
      </c>
      <c r="D547" s="7" t="s">
        <v>708</v>
      </c>
      <c r="E547" s="7" t="s">
        <v>56</v>
      </c>
      <c r="F547" s="7">
        <v>6.7709999999999999</v>
      </c>
      <c r="G547" s="7" t="s">
        <v>139</v>
      </c>
    </row>
    <row r="548" spans="1:7" customFormat="1" hidden="1" x14ac:dyDescent="0.2">
      <c r="A548" s="7" t="s">
        <v>739</v>
      </c>
      <c r="B548" s="7" t="s">
        <v>133</v>
      </c>
      <c r="C548" s="7" t="s">
        <v>64</v>
      </c>
      <c r="D548" s="7" t="s">
        <v>708</v>
      </c>
      <c r="E548" s="7" t="s">
        <v>56</v>
      </c>
      <c r="F548" s="7">
        <v>6.4980000000000002</v>
      </c>
      <c r="G548" s="7" t="s">
        <v>139</v>
      </c>
    </row>
    <row r="549" spans="1:7" customFormat="1" hidden="1" x14ac:dyDescent="0.2">
      <c r="A549" s="7" t="s">
        <v>750</v>
      </c>
      <c r="B549" s="7" t="s">
        <v>133</v>
      </c>
      <c r="C549" s="7" t="s">
        <v>64</v>
      </c>
      <c r="D549" s="7" t="s">
        <v>708</v>
      </c>
      <c r="E549" s="7" t="s">
        <v>56</v>
      </c>
      <c r="F549" s="7">
        <v>8.2889999999999997</v>
      </c>
      <c r="G549" s="7" t="s">
        <v>139</v>
      </c>
    </row>
    <row r="550" spans="1:7" customFormat="1" hidden="1" x14ac:dyDescent="0.2">
      <c r="A550" s="7" t="s">
        <v>754</v>
      </c>
      <c r="B550" s="7" t="s">
        <v>133</v>
      </c>
      <c r="C550" s="7" t="s">
        <v>64</v>
      </c>
      <c r="D550" s="7" t="s">
        <v>708</v>
      </c>
      <c r="E550" s="7" t="s">
        <v>56</v>
      </c>
      <c r="F550" s="7">
        <v>9.6039999999999992</v>
      </c>
      <c r="G550" s="7" t="s">
        <v>707</v>
      </c>
    </row>
    <row r="551" spans="1:7" customFormat="1" hidden="1" x14ac:dyDescent="0.2">
      <c r="A551" s="7" t="s">
        <v>702</v>
      </c>
      <c r="B551" s="7" t="s">
        <v>131</v>
      </c>
      <c r="C551" s="7" t="s">
        <v>64</v>
      </c>
      <c r="D551" s="7" t="s">
        <v>708</v>
      </c>
      <c r="E551" s="7" t="s">
        <v>56</v>
      </c>
      <c r="F551" s="7">
        <v>4.367</v>
      </c>
      <c r="G551" s="7" t="s">
        <v>139</v>
      </c>
    </row>
    <row r="552" spans="1:7" customFormat="1" hidden="1" x14ac:dyDescent="0.2">
      <c r="A552" s="7" t="s">
        <v>731</v>
      </c>
      <c r="B552" s="7" t="s">
        <v>131</v>
      </c>
      <c r="C552" s="7" t="s">
        <v>64</v>
      </c>
      <c r="D552" s="7" t="s">
        <v>708</v>
      </c>
      <c r="E552" s="7" t="s">
        <v>56</v>
      </c>
      <c r="F552" s="7">
        <v>3.117</v>
      </c>
      <c r="G552" s="7" t="s">
        <v>139</v>
      </c>
    </row>
    <row r="553" spans="1:7" customFormat="1" hidden="1" x14ac:dyDescent="0.2">
      <c r="A553" s="7" t="s">
        <v>739</v>
      </c>
      <c r="B553" s="7" t="s">
        <v>131</v>
      </c>
      <c r="C553" s="7" t="s">
        <v>64</v>
      </c>
      <c r="D553" s="7" t="s">
        <v>708</v>
      </c>
      <c r="E553" s="7" t="s">
        <v>56</v>
      </c>
      <c r="F553" s="7">
        <v>3.09</v>
      </c>
      <c r="G553" s="7" t="s">
        <v>139</v>
      </c>
    </row>
    <row r="554" spans="1:7" customFormat="1" hidden="1" x14ac:dyDescent="0.2">
      <c r="A554" s="7" t="s">
        <v>750</v>
      </c>
      <c r="B554" s="7" t="s">
        <v>131</v>
      </c>
      <c r="C554" s="7" t="s">
        <v>64</v>
      </c>
      <c r="D554" s="7" t="s">
        <v>708</v>
      </c>
      <c r="E554" s="7" t="s">
        <v>56</v>
      </c>
      <c r="F554" s="7">
        <v>3.2490000000000001</v>
      </c>
      <c r="G554" s="7" t="s">
        <v>139</v>
      </c>
    </row>
    <row r="555" spans="1:7" customFormat="1" hidden="1" x14ac:dyDescent="0.2">
      <c r="A555" s="7" t="s">
        <v>754</v>
      </c>
      <c r="B555" s="7" t="s">
        <v>131</v>
      </c>
      <c r="C555" s="7" t="s">
        <v>64</v>
      </c>
      <c r="D555" s="7" t="s">
        <v>708</v>
      </c>
      <c r="E555" s="7" t="s">
        <v>56</v>
      </c>
      <c r="F555" s="7">
        <v>2.7290000000000001</v>
      </c>
      <c r="G555" s="7" t="s">
        <v>707</v>
      </c>
    </row>
    <row r="556" spans="1:7" customFormat="1" hidden="1" x14ac:dyDescent="0.2">
      <c r="A556" s="7" t="s">
        <v>702</v>
      </c>
      <c r="B556" s="7" t="s">
        <v>130</v>
      </c>
      <c r="C556" s="7" t="s">
        <v>64</v>
      </c>
      <c r="D556" s="7" t="s">
        <v>708</v>
      </c>
      <c r="E556" s="7" t="s">
        <v>56</v>
      </c>
      <c r="F556" s="7">
        <v>1.7689999999999999</v>
      </c>
      <c r="G556" s="7" t="s">
        <v>139</v>
      </c>
    </row>
    <row r="557" spans="1:7" customFormat="1" hidden="1" x14ac:dyDescent="0.2">
      <c r="A557" s="7" t="s">
        <v>731</v>
      </c>
      <c r="B557" s="7" t="s">
        <v>130</v>
      </c>
      <c r="C557" s="7" t="s">
        <v>64</v>
      </c>
      <c r="D557" s="7" t="s">
        <v>708</v>
      </c>
      <c r="E557" s="7" t="s">
        <v>56</v>
      </c>
      <c r="F557" s="7">
        <v>1.4850000000000001</v>
      </c>
      <c r="G557" s="7" t="s">
        <v>139</v>
      </c>
    </row>
    <row r="558" spans="1:7" customFormat="1" hidden="1" x14ac:dyDescent="0.2">
      <c r="A558" s="7" t="s">
        <v>739</v>
      </c>
      <c r="B558" s="7" t="s">
        <v>130</v>
      </c>
      <c r="C558" s="7" t="s">
        <v>64</v>
      </c>
      <c r="D558" s="7" t="s">
        <v>708</v>
      </c>
      <c r="E558" s="7" t="s">
        <v>56</v>
      </c>
      <c r="F558" s="7">
        <v>1.6060000000000001</v>
      </c>
      <c r="G558" s="7" t="s">
        <v>139</v>
      </c>
    </row>
    <row r="559" spans="1:7" customFormat="1" hidden="1" x14ac:dyDescent="0.2">
      <c r="A559" s="7" t="s">
        <v>750</v>
      </c>
      <c r="B559" s="7" t="s">
        <v>130</v>
      </c>
      <c r="C559" s="7" t="s">
        <v>64</v>
      </c>
      <c r="D559" s="7" t="s">
        <v>708</v>
      </c>
      <c r="E559" s="7" t="s">
        <v>56</v>
      </c>
      <c r="F559" s="7">
        <v>1.7350000000000001</v>
      </c>
      <c r="G559" s="7" t="s">
        <v>139</v>
      </c>
    </row>
    <row r="560" spans="1:7" customFormat="1" hidden="1" x14ac:dyDescent="0.2">
      <c r="A560" s="7" t="s">
        <v>754</v>
      </c>
      <c r="B560" s="7" t="s">
        <v>130</v>
      </c>
      <c r="C560" s="7" t="s">
        <v>64</v>
      </c>
      <c r="D560" s="7" t="s">
        <v>708</v>
      </c>
      <c r="E560" s="7" t="s">
        <v>56</v>
      </c>
      <c r="F560" s="7">
        <v>1.3149999999999999</v>
      </c>
      <c r="G560" s="7" t="s">
        <v>707</v>
      </c>
    </row>
    <row r="561" spans="1:7" customFormat="1" hidden="1" x14ac:dyDescent="0.2">
      <c r="A561" s="7" t="s">
        <v>702</v>
      </c>
      <c r="B561" s="7" t="s">
        <v>705</v>
      </c>
      <c r="C561" s="7" t="s">
        <v>64</v>
      </c>
      <c r="D561" s="7" t="s">
        <v>708</v>
      </c>
      <c r="E561" s="7" t="s">
        <v>56</v>
      </c>
      <c r="F561" s="7">
        <v>2.8879999999999999</v>
      </c>
      <c r="G561" s="7" t="s">
        <v>139</v>
      </c>
    </row>
    <row r="562" spans="1:7" customFormat="1" hidden="1" x14ac:dyDescent="0.2">
      <c r="A562" s="7" t="s">
        <v>731</v>
      </c>
      <c r="B562" s="7" t="s">
        <v>705</v>
      </c>
      <c r="C562" s="7" t="s">
        <v>64</v>
      </c>
      <c r="D562" s="7" t="s">
        <v>708</v>
      </c>
      <c r="E562" s="7" t="s">
        <v>56</v>
      </c>
      <c r="F562" s="7">
        <v>2.4649999999999999</v>
      </c>
      <c r="G562" s="7" t="s">
        <v>139</v>
      </c>
    </row>
    <row r="563" spans="1:7" customFormat="1" hidden="1" x14ac:dyDescent="0.2">
      <c r="A563" s="7" t="s">
        <v>739</v>
      </c>
      <c r="B563" s="7" t="s">
        <v>705</v>
      </c>
      <c r="C563" s="7" t="s">
        <v>64</v>
      </c>
      <c r="D563" s="7" t="s">
        <v>708</v>
      </c>
      <c r="E563" s="7" t="s">
        <v>56</v>
      </c>
      <c r="F563" s="7">
        <v>2.5990000000000002</v>
      </c>
      <c r="G563" s="7" t="s">
        <v>139</v>
      </c>
    </row>
    <row r="564" spans="1:7" customFormat="1" hidden="1" x14ac:dyDescent="0.2">
      <c r="A564" s="7" t="s">
        <v>750</v>
      </c>
      <c r="B564" s="7" t="s">
        <v>705</v>
      </c>
      <c r="C564" s="7" t="s">
        <v>64</v>
      </c>
      <c r="D564" s="7" t="s">
        <v>708</v>
      </c>
      <c r="E564" s="7" t="s">
        <v>56</v>
      </c>
      <c r="F564" s="7">
        <v>2.762</v>
      </c>
      <c r="G564" s="7" t="s">
        <v>139</v>
      </c>
    </row>
    <row r="565" spans="1:7" customFormat="1" hidden="1" x14ac:dyDescent="0.2">
      <c r="A565" s="7" t="s">
        <v>754</v>
      </c>
      <c r="B565" s="7" t="s">
        <v>705</v>
      </c>
      <c r="C565" s="7" t="s">
        <v>64</v>
      </c>
      <c r="D565" s="7" t="s">
        <v>708</v>
      </c>
      <c r="E565" s="7" t="s">
        <v>56</v>
      </c>
      <c r="F565" s="7">
        <v>2.375</v>
      </c>
      <c r="G565" s="7" t="s">
        <v>707</v>
      </c>
    </row>
    <row r="566" spans="1:7" customFormat="1" hidden="1" x14ac:dyDescent="0.2">
      <c r="A566" s="7" t="s">
        <v>702</v>
      </c>
      <c r="B566" s="7" t="s">
        <v>113</v>
      </c>
      <c r="C566" s="7" t="s">
        <v>64</v>
      </c>
      <c r="D566" s="7" t="s">
        <v>708</v>
      </c>
      <c r="E566" s="7" t="s">
        <v>56</v>
      </c>
      <c r="F566" s="7">
        <v>3.2639999999999998</v>
      </c>
      <c r="G566" s="7" t="s">
        <v>139</v>
      </c>
    </row>
    <row r="567" spans="1:7" customFormat="1" hidden="1" x14ac:dyDescent="0.2">
      <c r="A567" s="7" t="s">
        <v>731</v>
      </c>
      <c r="B567" s="7" t="s">
        <v>113</v>
      </c>
      <c r="C567" s="7" t="s">
        <v>64</v>
      </c>
      <c r="D567" s="7" t="s">
        <v>708</v>
      </c>
      <c r="E567" s="7" t="s">
        <v>56</v>
      </c>
      <c r="F567" s="7">
        <v>2.7309999999999999</v>
      </c>
      <c r="G567" s="7" t="s">
        <v>139</v>
      </c>
    </row>
    <row r="568" spans="1:7" customFormat="1" hidden="1" x14ac:dyDescent="0.2">
      <c r="A568" s="7" t="s">
        <v>739</v>
      </c>
      <c r="B568" s="7" t="s">
        <v>113</v>
      </c>
      <c r="C568" s="7" t="s">
        <v>64</v>
      </c>
      <c r="D568" s="7" t="s">
        <v>708</v>
      </c>
      <c r="E568" s="7" t="s">
        <v>56</v>
      </c>
      <c r="F568" s="7">
        <v>2.238</v>
      </c>
      <c r="G568" s="7" t="s">
        <v>139</v>
      </c>
    </row>
    <row r="569" spans="1:7" customFormat="1" hidden="1" x14ac:dyDescent="0.2">
      <c r="A569" s="7" t="s">
        <v>750</v>
      </c>
      <c r="B569" s="7" t="s">
        <v>113</v>
      </c>
      <c r="C569" s="7" t="s">
        <v>64</v>
      </c>
      <c r="D569" s="7" t="s">
        <v>708</v>
      </c>
      <c r="E569" s="7" t="s">
        <v>56</v>
      </c>
      <c r="F569" s="7">
        <v>2.59</v>
      </c>
      <c r="G569" s="7" t="s">
        <v>139</v>
      </c>
    </row>
    <row r="570" spans="1:7" customFormat="1" hidden="1" x14ac:dyDescent="0.2">
      <c r="A570" s="7" t="s">
        <v>754</v>
      </c>
      <c r="B570" s="7" t="s">
        <v>113</v>
      </c>
      <c r="C570" s="7" t="s">
        <v>64</v>
      </c>
      <c r="D570" s="7" t="s">
        <v>708</v>
      </c>
      <c r="E570" s="7" t="s">
        <v>56</v>
      </c>
      <c r="F570" s="7">
        <v>2.2599999999999998</v>
      </c>
      <c r="G570" s="7" t="s">
        <v>707</v>
      </c>
    </row>
    <row r="571" spans="1:7" customFormat="1" hidden="1" x14ac:dyDescent="0.2">
      <c r="A571" s="7" t="s">
        <v>702</v>
      </c>
      <c r="B571" s="7" t="s">
        <v>129</v>
      </c>
      <c r="C571" s="7" t="s">
        <v>64</v>
      </c>
      <c r="D571" s="7" t="s">
        <v>708</v>
      </c>
      <c r="E571" s="7" t="s">
        <v>56</v>
      </c>
      <c r="F571" s="7">
        <v>1.9259999999999999</v>
      </c>
      <c r="G571" s="7" t="s">
        <v>139</v>
      </c>
    </row>
    <row r="572" spans="1:7" customFormat="1" hidden="1" x14ac:dyDescent="0.2">
      <c r="A572" s="7" t="s">
        <v>731</v>
      </c>
      <c r="B572" s="7" t="s">
        <v>129</v>
      </c>
      <c r="C572" s="7" t="s">
        <v>64</v>
      </c>
      <c r="D572" s="7" t="s">
        <v>708</v>
      </c>
      <c r="E572" s="7" t="s">
        <v>56</v>
      </c>
      <c r="F572" s="7">
        <v>1.64</v>
      </c>
      <c r="G572" s="7" t="s">
        <v>139</v>
      </c>
    </row>
    <row r="573" spans="1:7" customFormat="1" hidden="1" x14ac:dyDescent="0.2">
      <c r="A573" s="7" t="s">
        <v>739</v>
      </c>
      <c r="B573" s="7" t="s">
        <v>129</v>
      </c>
      <c r="C573" s="7" t="s">
        <v>64</v>
      </c>
      <c r="D573" s="7" t="s">
        <v>708</v>
      </c>
      <c r="E573" s="7" t="s">
        <v>56</v>
      </c>
      <c r="F573" s="7">
        <v>1.7509999999999999</v>
      </c>
      <c r="G573" s="7" t="s">
        <v>139</v>
      </c>
    </row>
    <row r="574" spans="1:7" customFormat="1" hidden="1" x14ac:dyDescent="0.2">
      <c r="A574" s="7" t="s">
        <v>750</v>
      </c>
      <c r="B574" s="7" t="s">
        <v>129</v>
      </c>
      <c r="C574" s="7" t="s">
        <v>64</v>
      </c>
      <c r="D574" s="7" t="s">
        <v>708</v>
      </c>
      <c r="E574" s="7" t="s">
        <v>56</v>
      </c>
      <c r="F574" s="7">
        <v>1.827</v>
      </c>
      <c r="G574" s="7" t="s">
        <v>139</v>
      </c>
    </row>
    <row r="575" spans="1:7" customFormat="1" hidden="1" x14ac:dyDescent="0.2">
      <c r="A575" s="7" t="s">
        <v>754</v>
      </c>
      <c r="B575" s="7" t="s">
        <v>129</v>
      </c>
      <c r="C575" s="7" t="s">
        <v>64</v>
      </c>
      <c r="D575" s="7" t="s">
        <v>708</v>
      </c>
      <c r="E575" s="7" t="s">
        <v>56</v>
      </c>
      <c r="F575" s="7">
        <v>1.671</v>
      </c>
      <c r="G575" s="7" t="s">
        <v>707</v>
      </c>
    </row>
    <row r="576" spans="1:7" customFormat="1" hidden="1" x14ac:dyDescent="0.2">
      <c r="A576" s="7" t="s">
        <v>702</v>
      </c>
      <c r="B576" s="7" t="s">
        <v>128</v>
      </c>
      <c r="C576" s="7" t="s">
        <v>64</v>
      </c>
      <c r="D576" s="7" t="s">
        <v>708</v>
      </c>
      <c r="E576" s="7" t="s">
        <v>56</v>
      </c>
      <c r="F576" s="7">
        <v>1.4370000000000001</v>
      </c>
      <c r="G576" s="7" t="s">
        <v>139</v>
      </c>
    </row>
    <row r="577" spans="1:7" customFormat="1" hidden="1" x14ac:dyDescent="0.2">
      <c r="A577" s="7" t="s">
        <v>731</v>
      </c>
      <c r="B577" s="7" t="s">
        <v>128</v>
      </c>
      <c r="C577" s="7" t="s">
        <v>64</v>
      </c>
      <c r="D577" s="7" t="s">
        <v>708</v>
      </c>
      <c r="E577" s="7" t="s">
        <v>56</v>
      </c>
      <c r="F577" s="7">
        <v>1.3160000000000001</v>
      </c>
      <c r="G577" s="7" t="s">
        <v>139</v>
      </c>
    </row>
    <row r="578" spans="1:7" customFormat="1" hidden="1" x14ac:dyDescent="0.2">
      <c r="A578" s="7" t="s">
        <v>739</v>
      </c>
      <c r="B578" s="7" t="s">
        <v>128</v>
      </c>
      <c r="C578" s="7" t="s">
        <v>64</v>
      </c>
      <c r="D578" s="7" t="s">
        <v>708</v>
      </c>
      <c r="E578" s="7" t="s">
        <v>56</v>
      </c>
      <c r="F578" s="7">
        <v>1.484</v>
      </c>
      <c r="G578" s="7" t="s">
        <v>139</v>
      </c>
    </row>
    <row r="579" spans="1:7" customFormat="1" hidden="1" x14ac:dyDescent="0.2">
      <c r="A579" s="7" t="s">
        <v>750</v>
      </c>
      <c r="B579" s="7" t="s">
        <v>128</v>
      </c>
      <c r="C579" s="7" t="s">
        <v>64</v>
      </c>
      <c r="D579" s="7" t="s">
        <v>708</v>
      </c>
      <c r="E579" s="7" t="s">
        <v>56</v>
      </c>
      <c r="F579" s="7">
        <v>1.7030000000000001</v>
      </c>
      <c r="G579" s="7" t="s">
        <v>139</v>
      </c>
    </row>
    <row r="580" spans="1:7" customFormat="1" hidden="1" x14ac:dyDescent="0.2">
      <c r="A580" s="7" t="s">
        <v>754</v>
      </c>
      <c r="B580" s="7" t="s">
        <v>128</v>
      </c>
      <c r="C580" s="7" t="s">
        <v>64</v>
      </c>
      <c r="D580" s="7" t="s">
        <v>708</v>
      </c>
      <c r="E580" s="7" t="s">
        <v>56</v>
      </c>
      <c r="F580" s="7">
        <v>1.6759999999999999</v>
      </c>
      <c r="G580" s="7" t="s">
        <v>707</v>
      </c>
    </row>
    <row r="581" spans="1:7" customFormat="1" hidden="1" x14ac:dyDescent="0.2">
      <c r="A581" s="7" t="s">
        <v>702</v>
      </c>
      <c r="B581" s="7" t="s">
        <v>122</v>
      </c>
      <c r="C581" s="7" t="s">
        <v>64</v>
      </c>
      <c r="D581" s="7" t="s">
        <v>708</v>
      </c>
      <c r="E581" s="7" t="s">
        <v>56</v>
      </c>
      <c r="F581" s="7">
        <v>2.4060000000000001</v>
      </c>
      <c r="G581" s="7" t="s">
        <v>139</v>
      </c>
    </row>
    <row r="582" spans="1:7" customFormat="1" hidden="1" x14ac:dyDescent="0.2">
      <c r="A582" s="7" t="s">
        <v>731</v>
      </c>
      <c r="B582" s="7" t="s">
        <v>122</v>
      </c>
      <c r="C582" s="7" t="s">
        <v>64</v>
      </c>
      <c r="D582" s="7" t="s">
        <v>708</v>
      </c>
      <c r="E582" s="7" t="s">
        <v>56</v>
      </c>
      <c r="F582" s="7">
        <v>2.0070000000000001</v>
      </c>
      <c r="G582" s="7" t="s">
        <v>139</v>
      </c>
    </row>
    <row r="583" spans="1:7" customFormat="1" hidden="1" x14ac:dyDescent="0.2">
      <c r="A583" s="7" t="s">
        <v>739</v>
      </c>
      <c r="B583" s="7" t="s">
        <v>122</v>
      </c>
      <c r="C583" s="7" t="s">
        <v>64</v>
      </c>
      <c r="D583" s="7" t="s">
        <v>708</v>
      </c>
      <c r="E583" s="7" t="s">
        <v>56</v>
      </c>
      <c r="F583" s="7">
        <v>1.849</v>
      </c>
      <c r="G583" s="7" t="s">
        <v>139</v>
      </c>
    </row>
    <row r="584" spans="1:7" customFormat="1" hidden="1" x14ac:dyDescent="0.2">
      <c r="A584" s="7" t="s">
        <v>750</v>
      </c>
      <c r="B584" s="7" t="s">
        <v>122</v>
      </c>
      <c r="C584" s="7" t="s">
        <v>64</v>
      </c>
      <c r="D584" s="7" t="s">
        <v>708</v>
      </c>
      <c r="E584" s="7" t="s">
        <v>56</v>
      </c>
      <c r="F584" s="7">
        <v>1.86</v>
      </c>
      <c r="G584" s="7" t="s">
        <v>139</v>
      </c>
    </row>
    <row r="585" spans="1:7" customFormat="1" hidden="1" x14ac:dyDescent="0.2">
      <c r="A585" s="7" t="s">
        <v>754</v>
      </c>
      <c r="B585" s="7" t="s">
        <v>122</v>
      </c>
      <c r="C585" s="7" t="s">
        <v>64</v>
      </c>
      <c r="D585" s="7" t="s">
        <v>708</v>
      </c>
      <c r="E585" s="7" t="s">
        <v>56</v>
      </c>
      <c r="F585" s="7">
        <v>1.73</v>
      </c>
      <c r="G585" s="7" t="s">
        <v>707</v>
      </c>
    </row>
    <row r="586" spans="1:7" customFormat="1" hidden="1" x14ac:dyDescent="0.2">
      <c r="A586" s="7" t="s">
        <v>702</v>
      </c>
      <c r="B586" s="7" t="s">
        <v>132</v>
      </c>
      <c r="C586" s="7" t="s">
        <v>64</v>
      </c>
      <c r="D586" s="7" t="s">
        <v>708</v>
      </c>
      <c r="E586" s="7" t="s">
        <v>56</v>
      </c>
      <c r="F586" s="7">
        <v>3.093</v>
      </c>
      <c r="G586" s="7" t="s">
        <v>139</v>
      </c>
    </row>
    <row r="587" spans="1:7" customFormat="1" hidden="1" x14ac:dyDescent="0.2">
      <c r="A587" s="7" t="s">
        <v>731</v>
      </c>
      <c r="B587" s="7" t="s">
        <v>132</v>
      </c>
      <c r="C587" s="7" t="s">
        <v>64</v>
      </c>
      <c r="D587" s="7" t="s">
        <v>708</v>
      </c>
      <c r="E587" s="7" t="s">
        <v>56</v>
      </c>
      <c r="F587" s="7">
        <v>2.2879999999999998</v>
      </c>
      <c r="G587" s="7" t="s">
        <v>139</v>
      </c>
    </row>
    <row r="588" spans="1:7" customFormat="1" hidden="1" x14ac:dyDescent="0.2">
      <c r="A588" s="7" t="s">
        <v>739</v>
      </c>
      <c r="B588" s="7" t="s">
        <v>132</v>
      </c>
      <c r="C588" s="7" t="s">
        <v>64</v>
      </c>
      <c r="D588" s="7" t="s">
        <v>708</v>
      </c>
      <c r="E588" s="7" t="s">
        <v>56</v>
      </c>
      <c r="F588" s="7">
        <v>2.641</v>
      </c>
      <c r="G588" s="7" t="s">
        <v>139</v>
      </c>
    </row>
    <row r="589" spans="1:7" customFormat="1" hidden="1" x14ac:dyDescent="0.2">
      <c r="A589" s="7" t="s">
        <v>750</v>
      </c>
      <c r="B589" s="7" t="s">
        <v>132</v>
      </c>
      <c r="C589" s="7" t="s">
        <v>64</v>
      </c>
      <c r="D589" s="7" t="s">
        <v>708</v>
      </c>
      <c r="E589" s="7" t="s">
        <v>56</v>
      </c>
      <c r="F589" s="7">
        <v>2.6549999999999998</v>
      </c>
      <c r="G589" s="7" t="s">
        <v>139</v>
      </c>
    </row>
    <row r="590" spans="1:7" customFormat="1" hidden="1" x14ac:dyDescent="0.2">
      <c r="A590" s="7" t="s">
        <v>754</v>
      </c>
      <c r="B590" s="7" t="s">
        <v>132</v>
      </c>
      <c r="C590" s="7" t="s">
        <v>64</v>
      </c>
      <c r="D590" s="7" t="s">
        <v>708</v>
      </c>
      <c r="E590" s="7" t="s">
        <v>56</v>
      </c>
      <c r="F590" s="7">
        <v>2.597</v>
      </c>
      <c r="G590" s="7" t="s">
        <v>707</v>
      </c>
    </row>
    <row r="591" spans="1:7" customFormat="1" hidden="1" x14ac:dyDescent="0.2">
      <c r="A591" s="7" t="s">
        <v>702</v>
      </c>
      <c r="B591" s="7" t="s">
        <v>669</v>
      </c>
      <c r="C591" s="7" t="s">
        <v>64</v>
      </c>
      <c r="D591" s="7" t="s">
        <v>708</v>
      </c>
      <c r="E591" s="7" t="s">
        <v>56</v>
      </c>
      <c r="F591" s="7">
        <v>3.7029999999999998</v>
      </c>
      <c r="G591" s="7" t="s">
        <v>139</v>
      </c>
    </row>
    <row r="592" spans="1:7" customFormat="1" hidden="1" x14ac:dyDescent="0.2">
      <c r="A592" s="7" t="s">
        <v>731</v>
      </c>
      <c r="B592" s="7" t="s">
        <v>669</v>
      </c>
      <c r="C592" s="7" t="s">
        <v>64</v>
      </c>
      <c r="D592" s="7" t="s">
        <v>708</v>
      </c>
      <c r="E592" s="7" t="s">
        <v>56</v>
      </c>
      <c r="F592" s="7">
        <v>2.4929999999999999</v>
      </c>
      <c r="G592" s="7" t="s">
        <v>139</v>
      </c>
    </row>
    <row r="593" spans="1:7" customFormat="1" hidden="1" x14ac:dyDescent="0.2">
      <c r="A593" s="7" t="s">
        <v>739</v>
      </c>
      <c r="B593" s="7" t="s">
        <v>669</v>
      </c>
      <c r="C593" s="7" t="s">
        <v>64</v>
      </c>
      <c r="D593" s="7" t="s">
        <v>708</v>
      </c>
      <c r="E593" s="7" t="s">
        <v>56</v>
      </c>
      <c r="F593" s="7">
        <v>2.6139999999999999</v>
      </c>
      <c r="G593" s="7" t="s">
        <v>139</v>
      </c>
    </row>
    <row r="594" spans="1:7" customFormat="1" hidden="1" x14ac:dyDescent="0.2">
      <c r="A594" s="7" t="s">
        <v>750</v>
      </c>
      <c r="B594" s="7" t="s">
        <v>669</v>
      </c>
      <c r="C594" s="7" t="s">
        <v>64</v>
      </c>
      <c r="D594" s="7" t="s">
        <v>708</v>
      </c>
      <c r="E594" s="7" t="s">
        <v>56</v>
      </c>
      <c r="F594" s="7">
        <v>3.573</v>
      </c>
      <c r="G594" s="7" t="s">
        <v>139</v>
      </c>
    </row>
    <row r="595" spans="1:7" customFormat="1" hidden="1" x14ac:dyDescent="0.2">
      <c r="A595" s="7" t="s">
        <v>702</v>
      </c>
      <c r="B595" s="7" t="s">
        <v>127</v>
      </c>
      <c r="C595" s="7" t="s">
        <v>64</v>
      </c>
      <c r="D595" s="7" t="s">
        <v>708</v>
      </c>
      <c r="E595" s="7" t="s">
        <v>56</v>
      </c>
      <c r="F595" s="7">
        <v>2.2370000000000001</v>
      </c>
      <c r="G595" s="7" t="s">
        <v>139</v>
      </c>
    </row>
    <row r="596" spans="1:7" customFormat="1" hidden="1" x14ac:dyDescent="0.2">
      <c r="A596" s="7" t="s">
        <v>731</v>
      </c>
      <c r="B596" s="7" t="s">
        <v>127</v>
      </c>
      <c r="C596" s="7" t="s">
        <v>64</v>
      </c>
      <c r="D596" s="7" t="s">
        <v>708</v>
      </c>
      <c r="E596" s="7" t="s">
        <v>56</v>
      </c>
      <c r="F596" s="7">
        <v>1.9339999999999999</v>
      </c>
      <c r="G596" s="7" t="s">
        <v>139</v>
      </c>
    </row>
    <row r="597" spans="1:7" customFormat="1" hidden="1" x14ac:dyDescent="0.2">
      <c r="A597" s="7" t="s">
        <v>739</v>
      </c>
      <c r="B597" s="7" t="s">
        <v>127</v>
      </c>
      <c r="C597" s="7" t="s">
        <v>64</v>
      </c>
      <c r="D597" s="7" t="s">
        <v>708</v>
      </c>
      <c r="E597" s="7" t="s">
        <v>56</v>
      </c>
      <c r="F597" s="7">
        <v>2.0950000000000002</v>
      </c>
      <c r="G597" s="7" t="s">
        <v>139</v>
      </c>
    </row>
    <row r="598" spans="1:7" customFormat="1" hidden="1" x14ac:dyDescent="0.2">
      <c r="A598" s="7" t="s">
        <v>750</v>
      </c>
      <c r="B598" s="7" t="s">
        <v>127</v>
      </c>
      <c r="C598" s="7" t="s">
        <v>64</v>
      </c>
      <c r="D598" s="7" t="s">
        <v>708</v>
      </c>
      <c r="E598" s="7" t="s">
        <v>56</v>
      </c>
      <c r="F598" s="7">
        <v>2.2240000000000002</v>
      </c>
      <c r="G598" s="7" t="s">
        <v>139</v>
      </c>
    </row>
    <row r="599" spans="1:7" customFormat="1" hidden="1" x14ac:dyDescent="0.2">
      <c r="A599" s="7" t="s">
        <v>754</v>
      </c>
      <c r="B599" s="7" t="s">
        <v>127</v>
      </c>
      <c r="C599" s="7" t="s">
        <v>64</v>
      </c>
      <c r="D599" s="7" t="s">
        <v>708</v>
      </c>
      <c r="E599" s="7" t="s">
        <v>56</v>
      </c>
      <c r="F599" s="7">
        <v>2.0369999999999999</v>
      </c>
      <c r="G599" s="7" t="s">
        <v>707</v>
      </c>
    </row>
    <row r="600" spans="1:7" customFormat="1" hidden="1" x14ac:dyDescent="0.2">
      <c r="A600" s="7" t="s">
        <v>702</v>
      </c>
      <c r="B600" s="7" t="s">
        <v>124</v>
      </c>
      <c r="C600" s="7" t="s">
        <v>64</v>
      </c>
      <c r="D600" s="7" t="s">
        <v>708</v>
      </c>
      <c r="E600" s="7" t="s">
        <v>56</v>
      </c>
      <c r="F600" s="7">
        <v>2.069</v>
      </c>
      <c r="G600" s="7" t="s">
        <v>139</v>
      </c>
    </row>
    <row r="601" spans="1:7" customFormat="1" hidden="1" x14ac:dyDescent="0.2">
      <c r="A601" s="7" t="s">
        <v>731</v>
      </c>
      <c r="B601" s="7" t="s">
        <v>124</v>
      </c>
      <c r="C601" s="7" t="s">
        <v>64</v>
      </c>
      <c r="D601" s="7" t="s">
        <v>708</v>
      </c>
      <c r="E601" s="7" t="s">
        <v>56</v>
      </c>
      <c r="F601" s="7">
        <v>2.012</v>
      </c>
      <c r="G601" s="7" t="s">
        <v>139</v>
      </c>
    </row>
    <row r="602" spans="1:7" customFormat="1" hidden="1" x14ac:dyDescent="0.2">
      <c r="A602" s="7" t="s">
        <v>739</v>
      </c>
      <c r="B602" s="7" t="s">
        <v>124</v>
      </c>
      <c r="C602" s="7" t="s">
        <v>64</v>
      </c>
      <c r="D602" s="7" t="s">
        <v>708</v>
      </c>
      <c r="E602" s="7" t="s">
        <v>56</v>
      </c>
      <c r="F602" s="7">
        <v>1.9730000000000001</v>
      </c>
      <c r="G602" s="7" t="s">
        <v>139</v>
      </c>
    </row>
    <row r="603" spans="1:7" customFormat="1" hidden="1" x14ac:dyDescent="0.2">
      <c r="A603" s="7" t="s">
        <v>750</v>
      </c>
      <c r="B603" s="7" t="s">
        <v>124</v>
      </c>
      <c r="C603" s="7" t="s">
        <v>64</v>
      </c>
      <c r="D603" s="7" t="s">
        <v>708</v>
      </c>
      <c r="E603" s="7" t="s">
        <v>56</v>
      </c>
      <c r="F603" s="7">
        <v>2.137</v>
      </c>
      <c r="G603" s="7" t="s">
        <v>139</v>
      </c>
    </row>
    <row r="604" spans="1:7" customFormat="1" hidden="1" x14ac:dyDescent="0.2">
      <c r="A604" s="7" t="s">
        <v>754</v>
      </c>
      <c r="B604" s="7" t="s">
        <v>124</v>
      </c>
      <c r="C604" s="7" t="s">
        <v>64</v>
      </c>
      <c r="D604" s="7" t="s">
        <v>708</v>
      </c>
      <c r="E604" s="7" t="s">
        <v>56</v>
      </c>
      <c r="F604" s="7">
        <v>1.98</v>
      </c>
      <c r="G604" s="7" t="s">
        <v>707</v>
      </c>
    </row>
    <row r="605" spans="1:7" customFormat="1" hidden="1" x14ac:dyDescent="0.2">
      <c r="A605" s="7" t="s">
        <v>702</v>
      </c>
      <c r="B605" s="7" t="s">
        <v>123</v>
      </c>
      <c r="C605" s="7" t="s">
        <v>64</v>
      </c>
      <c r="D605" s="7" t="s">
        <v>708</v>
      </c>
      <c r="E605" s="7" t="s">
        <v>56</v>
      </c>
      <c r="F605" s="7">
        <v>5.6210000000000004</v>
      </c>
      <c r="G605" s="7" t="s">
        <v>139</v>
      </c>
    </row>
    <row r="606" spans="1:7" customFormat="1" hidden="1" x14ac:dyDescent="0.2">
      <c r="A606" s="7" t="s">
        <v>731</v>
      </c>
      <c r="B606" s="7" t="s">
        <v>123</v>
      </c>
      <c r="C606" s="7" t="s">
        <v>64</v>
      </c>
      <c r="D606" s="7" t="s">
        <v>708</v>
      </c>
      <c r="E606" s="7" t="s">
        <v>56</v>
      </c>
      <c r="F606" s="7">
        <v>6.008</v>
      </c>
      <c r="G606" s="7" t="s">
        <v>139</v>
      </c>
    </row>
    <row r="607" spans="1:7" customFormat="1" hidden="1" x14ac:dyDescent="0.2">
      <c r="A607" s="7" t="s">
        <v>739</v>
      </c>
      <c r="B607" s="7" t="s">
        <v>123</v>
      </c>
      <c r="C607" s="7" t="s">
        <v>64</v>
      </c>
      <c r="D607" s="7" t="s">
        <v>708</v>
      </c>
      <c r="E607" s="7" t="s">
        <v>56</v>
      </c>
      <c r="F607" s="7">
        <v>5.6529999999999996</v>
      </c>
      <c r="G607" s="7" t="s">
        <v>139</v>
      </c>
    </row>
    <row r="608" spans="1:7" customFormat="1" hidden="1" x14ac:dyDescent="0.2">
      <c r="A608" s="7" t="s">
        <v>750</v>
      </c>
      <c r="B608" s="7" t="s">
        <v>123</v>
      </c>
      <c r="C608" s="7" t="s">
        <v>64</v>
      </c>
      <c r="D608" s="7" t="s">
        <v>708</v>
      </c>
      <c r="E608" s="7" t="s">
        <v>56</v>
      </c>
      <c r="F608" s="7">
        <v>4.1470000000000002</v>
      </c>
      <c r="G608" s="7" t="s">
        <v>139</v>
      </c>
    </row>
    <row r="609" spans="1:7" customFormat="1" hidden="1" x14ac:dyDescent="0.2">
      <c r="A609" s="7" t="s">
        <v>754</v>
      </c>
      <c r="B609" s="7" t="s">
        <v>123</v>
      </c>
      <c r="C609" s="7" t="s">
        <v>64</v>
      </c>
      <c r="D609" s="7" t="s">
        <v>708</v>
      </c>
      <c r="E609" s="7" t="s">
        <v>56</v>
      </c>
      <c r="F609" s="7">
        <v>3.855</v>
      </c>
      <c r="G609" s="7" t="s">
        <v>139</v>
      </c>
    </row>
    <row r="610" spans="1:7" customFormat="1" hidden="1" x14ac:dyDescent="0.2">
      <c r="A610" s="7" t="s">
        <v>702</v>
      </c>
      <c r="B610" s="7" t="s">
        <v>125</v>
      </c>
      <c r="C610" s="7" t="s">
        <v>64</v>
      </c>
      <c r="D610" s="7" t="s">
        <v>708</v>
      </c>
      <c r="E610" s="7" t="s">
        <v>56</v>
      </c>
      <c r="F610" s="7">
        <v>1.2609999999999999</v>
      </c>
      <c r="G610" s="7" t="s">
        <v>139</v>
      </c>
    </row>
    <row r="611" spans="1:7" customFormat="1" hidden="1" x14ac:dyDescent="0.2">
      <c r="A611" s="7" t="s">
        <v>731</v>
      </c>
      <c r="B611" s="7" t="s">
        <v>125</v>
      </c>
      <c r="C611" s="7" t="s">
        <v>64</v>
      </c>
      <c r="D611" s="7" t="s">
        <v>708</v>
      </c>
      <c r="E611" s="7" t="s">
        <v>56</v>
      </c>
      <c r="F611" s="7">
        <v>0.95699999999999996</v>
      </c>
      <c r="G611" s="7" t="s">
        <v>139</v>
      </c>
    </row>
    <row r="612" spans="1:7" customFormat="1" hidden="1" x14ac:dyDescent="0.2">
      <c r="A612" s="7" t="s">
        <v>739</v>
      </c>
      <c r="B612" s="7" t="s">
        <v>125</v>
      </c>
      <c r="C612" s="7" t="s">
        <v>64</v>
      </c>
      <c r="D612" s="7" t="s">
        <v>708</v>
      </c>
      <c r="E612" s="7" t="s">
        <v>56</v>
      </c>
      <c r="F612" s="7">
        <v>0.75700000000000001</v>
      </c>
      <c r="G612" s="7" t="s">
        <v>139</v>
      </c>
    </row>
    <row r="613" spans="1:7" customFormat="1" hidden="1" x14ac:dyDescent="0.2">
      <c r="A613" s="7" t="s">
        <v>750</v>
      </c>
      <c r="B613" s="7" t="s">
        <v>125</v>
      </c>
      <c r="C613" s="7" t="s">
        <v>64</v>
      </c>
      <c r="D613" s="7" t="s">
        <v>708</v>
      </c>
      <c r="E613" s="7" t="s">
        <v>56</v>
      </c>
      <c r="F613" s="7">
        <v>1.1579999999999999</v>
      </c>
      <c r="G613" s="7" t="s">
        <v>139</v>
      </c>
    </row>
    <row r="614" spans="1:7" customFormat="1" hidden="1" x14ac:dyDescent="0.2">
      <c r="A614" s="7" t="s">
        <v>754</v>
      </c>
      <c r="B614" s="7" t="s">
        <v>125</v>
      </c>
      <c r="C614" s="7" t="s">
        <v>64</v>
      </c>
      <c r="D614" s="7" t="s">
        <v>708</v>
      </c>
      <c r="E614" s="7" t="s">
        <v>56</v>
      </c>
      <c r="F614" s="7">
        <v>0.879</v>
      </c>
      <c r="G614" s="7" t="s">
        <v>707</v>
      </c>
    </row>
    <row r="615" spans="1:7" customFormat="1" hidden="1" x14ac:dyDescent="0.2">
      <c r="A615" s="7" t="s">
        <v>702</v>
      </c>
      <c r="B615" s="7" t="s">
        <v>107</v>
      </c>
      <c r="C615" s="7" t="s">
        <v>64</v>
      </c>
      <c r="D615" s="7" t="s">
        <v>708</v>
      </c>
      <c r="E615" s="7" t="s">
        <v>56</v>
      </c>
      <c r="F615" s="7">
        <v>3.383</v>
      </c>
      <c r="G615" s="7" t="s">
        <v>139</v>
      </c>
    </row>
    <row r="616" spans="1:7" customFormat="1" hidden="1" x14ac:dyDescent="0.2">
      <c r="A616" s="7" t="s">
        <v>731</v>
      </c>
      <c r="B616" s="7" t="s">
        <v>107</v>
      </c>
      <c r="C616" s="7" t="s">
        <v>64</v>
      </c>
      <c r="D616" s="7" t="s">
        <v>708</v>
      </c>
      <c r="E616" s="7" t="s">
        <v>56</v>
      </c>
      <c r="F616" s="7">
        <v>3.1389999999999998</v>
      </c>
      <c r="G616" s="7" t="s">
        <v>139</v>
      </c>
    </row>
    <row r="617" spans="1:7" customFormat="1" hidden="1" x14ac:dyDescent="0.2">
      <c r="A617" s="7" t="s">
        <v>739</v>
      </c>
      <c r="B617" s="7" t="s">
        <v>107</v>
      </c>
      <c r="C617" s="7" t="s">
        <v>64</v>
      </c>
      <c r="D617" s="7" t="s">
        <v>708</v>
      </c>
      <c r="E617" s="7" t="s">
        <v>56</v>
      </c>
      <c r="F617" s="7">
        <v>3.0270000000000001</v>
      </c>
      <c r="G617" s="7" t="s">
        <v>139</v>
      </c>
    </row>
    <row r="618" spans="1:7" customFormat="1" hidden="1" x14ac:dyDescent="0.2">
      <c r="A618" s="7" t="s">
        <v>750</v>
      </c>
      <c r="B618" s="7" t="s">
        <v>107</v>
      </c>
      <c r="C618" s="7" t="s">
        <v>64</v>
      </c>
      <c r="D618" s="7" t="s">
        <v>708</v>
      </c>
      <c r="E618" s="7" t="s">
        <v>56</v>
      </c>
      <c r="F618" s="7">
        <v>3.8580000000000001</v>
      </c>
      <c r="G618" s="7" t="s">
        <v>139</v>
      </c>
    </row>
    <row r="619" spans="1:7" customFormat="1" hidden="1" x14ac:dyDescent="0.2">
      <c r="A619" s="7" t="s">
        <v>702</v>
      </c>
      <c r="B619" s="7" t="s">
        <v>121</v>
      </c>
      <c r="C619" s="7" t="s">
        <v>64</v>
      </c>
      <c r="D619" s="7" t="s">
        <v>708</v>
      </c>
      <c r="E619" s="7" t="s">
        <v>56</v>
      </c>
      <c r="F619" s="7">
        <v>3.573</v>
      </c>
      <c r="G619" s="7" t="s">
        <v>139</v>
      </c>
    </row>
    <row r="620" spans="1:7" customFormat="1" hidden="1" x14ac:dyDescent="0.2">
      <c r="A620" s="7" t="s">
        <v>731</v>
      </c>
      <c r="B620" s="7" t="s">
        <v>121</v>
      </c>
      <c r="C620" s="7" t="s">
        <v>64</v>
      </c>
      <c r="D620" s="7" t="s">
        <v>708</v>
      </c>
      <c r="E620" s="7" t="s">
        <v>56</v>
      </c>
      <c r="F620" s="7">
        <v>4.4379999999999997</v>
      </c>
      <c r="G620" s="7" t="s">
        <v>139</v>
      </c>
    </row>
    <row r="621" spans="1:7" customFormat="1" hidden="1" x14ac:dyDescent="0.2">
      <c r="A621" s="7" t="s">
        <v>739</v>
      </c>
      <c r="B621" s="7" t="s">
        <v>121</v>
      </c>
      <c r="C621" s="7" t="s">
        <v>64</v>
      </c>
      <c r="D621" s="7" t="s">
        <v>708</v>
      </c>
      <c r="E621" s="7" t="s">
        <v>56</v>
      </c>
      <c r="F621" s="7">
        <v>3.5169999999999999</v>
      </c>
      <c r="G621" s="7" t="s">
        <v>139</v>
      </c>
    </row>
    <row r="622" spans="1:7" customFormat="1" hidden="1" x14ac:dyDescent="0.2">
      <c r="A622" s="7" t="s">
        <v>750</v>
      </c>
      <c r="B622" s="7" t="s">
        <v>121</v>
      </c>
      <c r="C622" s="7" t="s">
        <v>64</v>
      </c>
      <c r="D622" s="7" t="s">
        <v>708</v>
      </c>
      <c r="E622" s="7" t="s">
        <v>56</v>
      </c>
      <c r="F622" s="7">
        <v>3.1619999999999999</v>
      </c>
      <c r="G622" s="7" t="s">
        <v>139</v>
      </c>
    </row>
    <row r="623" spans="1:7" customFormat="1" hidden="1" x14ac:dyDescent="0.2">
      <c r="A623" s="7" t="s">
        <v>754</v>
      </c>
      <c r="B623" s="7" t="s">
        <v>121</v>
      </c>
      <c r="C623" s="7" t="s">
        <v>64</v>
      </c>
      <c r="D623" s="7" t="s">
        <v>708</v>
      </c>
      <c r="E623" s="7" t="s">
        <v>56</v>
      </c>
      <c r="F623" s="7">
        <v>3.4470000000000001</v>
      </c>
      <c r="G623" s="7" t="s">
        <v>707</v>
      </c>
    </row>
    <row r="624" spans="1:7" customFormat="1" hidden="1" x14ac:dyDescent="0.2">
      <c r="A624" s="7" t="s">
        <v>702</v>
      </c>
      <c r="B624" s="7" t="s">
        <v>120</v>
      </c>
      <c r="C624" s="7" t="s">
        <v>64</v>
      </c>
      <c r="D624" s="7" t="s">
        <v>708</v>
      </c>
      <c r="E624" s="7" t="s">
        <v>56</v>
      </c>
      <c r="F624" s="7">
        <v>4.5960000000000001</v>
      </c>
      <c r="G624" s="7" t="s">
        <v>139</v>
      </c>
    </row>
    <row r="625" spans="1:7" customFormat="1" hidden="1" x14ac:dyDescent="0.2">
      <c r="A625" s="7" t="s">
        <v>731</v>
      </c>
      <c r="B625" s="7" t="s">
        <v>120</v>
      </c>
      <c r="C625" s="7" t="s">
        <v>64</v>
      </c>
      <c r="D625" s="7" t="s">
        <v>708</v>
      </c>
      <c r="E625" s="7" t="s">
        <v>56</v>
      </c>
      <c r="F625" s="7">
        <v>4.0060000000000002</v>
      </c>
      <c r="G625" s="7" t="s">
        <v>139</v>
      </c>
    </row>
    <row r="626" spans="1:7" customFormat="1" hidden="1" x14ac:dyDescent="0.2">
      <c r="A626" s="7" t="s">
        <v>739</v>
      </c>
      <c r="B626" s="7" t="s">
        <v>120</v>
      </c>
      <c r="C626" s="7" t="s">
        <v>64</v>
      </c>
      <c r="D626" s="7" t="s">
        <v>708</v>
      </c>
      <c r="E626" s="7" t="s">
        <v>56</v>
      </c>
      <c r="F626" s="7">
        <v>3.5510000000000002</v>
      </c>
      <c r="G626" s="7" t="s">
        <v>139</v>
      </c>
    </row>
    <row r="627" spans="1:7" customFormat="1" hidden="1" x14ac:dyDescent="0.2">
      <c r="A627" s="7" t="s">
        <v>750</v>
      </c>
      <c r="B627" s="7" t="s">
        <v>120</v>
      </c>
      <c r="C627" s="7" t="s">
        <v>64</v>
      </c>
      <c r="D627" s="7" t="s">
        <v>708</v>
      </c>
      <c r="E627" s="7" t="s">
        <v>56</v>
      </c>
      <c r="F627" s="7">
        <v>4.2469999999999999</v>
      </c>
      <c r="G627" s="7" t="s">
        <v>139</v>
      </c>
    </row>
    <row r="628" spans="1:7" customFormat="1" hidden="1" x14ac:dyDescent="0.2">
      <c r="A628" s="7" t="s">
        <v>754</v>
      </c>
      <c r="B628" s="7" t="s">
        <v>120</v>
      </c>
      <c r="C628" s="7" t="s">
        <v>64</v>
      </c>
      <c r="D628" s="7" t="s">
        <v>708</v>
      </c>
      <c r="E628" s="7" t="s">
        <v>56</v>
      </c>
      <c r="F628" s="7">
        <v>3.4860000000000002</v>
      </c>
      <c r="G628" s="7" t="s">
        <v>707</v>
      </c>
    </row>
    <row r="629" spans="1:7" customFormat="1" hidden="1" x14ac:dyDescent="0.2">
      <c r="A629" s="7" t="s">
        <v>702</v>
      </c>
      <c r="B629" s="7" t="s">
        <v>110</v>
      </c>
      <c r="C629" s="7" t="s">
        <v>64</v>
      </c>
      <c r="D629" s="7" t="s">
        <v>708</v>
      </c>
      <c r="E629" s="7" t="s">
        <v>56</v>
      </c>
      <c r="F629" s="7">
        <v>7.7050000000000001</v>
      </c>
      <c r="G629" s="7" t="s">
        <v>139</v>
      </c>
    </row>
    <row r="630" spans="1:7" customFormat="1" hidden="1" x14ac:dyDescent="0.2">
      <c r="A630" s="7" t="s">
        <v>731</v>
      </c>
      <c r="B630" s="7" t="s">
        <v>110</v>
      </c>
      <c r="C630" s="7" t="s">
        <v>64</v>
      </c>
      <c r="D630" s="7" t="s">
        <v>708</v>
      </c>
      <c r="E630" s="7" t="s">
        <v>56</v>
      </c>
      <c r="F630" s="7">
        <v>7.1929999999999996</v>
      </c>
      <c r="G630" s="7" t="s">
        <v>139</v>
      </c>
    </row>
    <row r="631" spans="1:7" customFormat="1" hidden="1" x14ac:dyDescent="0.2">
      <c r="A631" s="7" t="s">
        <v>739</v>
      </c>
      <c r="B631" s="7" t="s">
        <v>110</v>
      </c>
      <c r="C631" s="7" t="s">
        <v>64</v>
      </c>
      <c r="D631" s="7" t="s">
        <v>708</v>
      </c>
      <c r="E631" s="7" t="s">
        <v>56</v>
      </c>
      <c r="F631" s="7">
        <v>5.8719999999999999</v>
      </c>
      <c r="G631" s="7" t="s">
        <v>139</v>
      </c>
    </row>
    <row r="632" spans="1:7" customFormat="1" hidden="1" x14ac:dyDescent="0.2">
      <c r="A632" s="7" t="s">
        <v>750</v>
      </c>
      <c r="B632" s="7" t="s">
        <v>110</v>
      </c>
      <c r="C632" s="7" t="s">
        <v>64</v>
      </c>
      <c r="D632" s="7" t="s">
        <v>708</v>
      </c>
      <c r="E632" s="7" t="s">
        <v>56</v>
      </c>
      <c r="F632" s="7">
        <v>6.8840000000000003</v>
      </c>
      <c r="G632" s="7" t="s">
        <v>139</v>
      </c>
    </row>
    <row r="633" spans="1:7" customFormat="1" hidden="1" x14ac:dyDescent="0.2">
      <c r="A633" s="7" t="s">
        <v>702</v>
      </c>
      <c r="B633" s="7" t="s">
        <v>118</v>
      </c>
      <c r="C633" s="7" t="s">
        <v>64</v>
      </c>
      <c r="D633" s="7" t="s">
        <v>708</v>
      </c>
      <c r="E633" s="7" t="s">
        <v>56</v>
      </c>
      <c r="F633" s="7">
        <v>4.1459999999999999</v>
      </c>
      <c r="G633" s="7" t="s">
        <v>139</v>
      </c>
    </row>
    <row r="634" spans="1:7" customFormat="1" hidden="1" x14ac:dyDescent="0.2">
      <c r="A634" s="7" t="s">
        <v>731</v>
      </c>
      <c r="B634" s="7" t="s">
        <v>118</v>
      </c>
      <c r="C634" s="7" t="s">
        <v>64</v>
      </c>
      <c r="D634" s="7" t="s">
        <v>708</v>
      </c>
      <c r="E634" s="7" t="s">
        <v>56</v>
      </c>
      <c r="F634" s="7">
        <v>3.7210000000000001</v>
      </c>
      <c r="G634" s="7" t="s">
        <v>139</v>
      </c>
    </row>
    <row r="635" spans="1:7" customFormat="1" hidden="1" x14ac:dyDescent="0.2">
      <c r="A635" s="7" t="s">
        <v>739</v>
      </c>
      <c r="B635" s="7" t="s">
        <v>118</v>
      </c>
      <c r="C635" s="7" t="s">
        <v>64</v>
      </c>
      <c r="D635" s="7" t="s">
        <v>708</v>
      </c>
      <c r="E635" s="7" t="s">
        <v>56</v>
      </c>
      <c r="F635" s="7">
        <v>3.964</v>
      </c>
      <c r="G635" s="7" t="s">
        <v>139</v>
      </c>
    </row>
    <row r="636" spans="1:7" customFormat="1" hidden="1" x14ac:dyDescent="0.2">
      <c r="A636" s="7" t="s">
        <v>750</v>
      </c>
      <c r="B636" s="7" t="s">
        <v>118</v>
      </c>
      <c r="C636" s="7" t="s">
        <v>64</v>
      </c>
      <c r="D636" s="7" t="s">
        <v>708</v>
      </c>
      <c r="E636" s="7" t="s">
        <v>56</v>
      </c>
      <c r="F636" s="7">
        <v>4.2569999999999997</v>
      </c>
      <c r="G636" s="7" t="s">
        <v>139</v>
      </c>
    </row>
    <row r="637" spans="1:7" customFormat="1" hidden="1" x14ac:dyDescent="0.2">
      <c r="A637" s="7" t="s">
        <v>754</v>
      </c>
      <c r="B637" s="7" t="s">
        <v>118</v>
      </c>
      <c r="C637" s="7" t="s">
        <v>64</v>
      </c>
      <c r="D637" s="7" t="s">
        <v>708</v>
      </c>
      <c r="E637" s="7" t="s">
        <v>56</v>
      </c>
      <c r="F637" s="7">
        <v>3.706</v>
      </c>
      <c r="G637" s="7" t="s">
        <v>707</v>
      </c>
    </row>
    <row r="638" spans="1:7" customFormat="1" hidden="1" x14ac:dyDescent="0.2">
      <c r="A638" s="7" t="s">
        <v>702</v>
      </c>
      <c r="B638" s="7" t="s">
        <v>117</v>
      </c>
      <c r="C638" s="7" t="s">
        <v>64</v>
      </c>
      <c r="D638" s="7" t="s">
        <v>708</v>
      </c>
      <c r="E638" s="7" t="s">
        <v>56</v>
      </c>
      <c r="F638" s="7">
        <v>1.5349999999999999</v>
      </c>
      <c r="G638" s="7" t="s">
        <v>139</v>
      </c>
    </row>
    <row r="639" spans="1:7" customFormat="1" hidden="1" x14ac:dyDescent="0.2">
      <c r="A639" s="7" t="s">
        <v>731</v>
      </c>
      <c r="B639" s="7" t="s">
        <v>117</v>
      </c>
      <c r="C639" s="7" t="s">
        <v>64</v>
      </c>
      <c r="D639" s="7" t="s">
        <v>708</v>
      </c>
      <c r="E639" s="7" t="s">
        <v>56</v>
      </c>
      <c r="F639" s="7">
        <v>1.208</v>
      </c>
      <c r="G639" s="7" t="s">
        <v>139</v>
      </c>
    </row>
    <row r="640" spans="1:7" customFormat="1" hidden="1" x14ac:dyDescent="0.2">
      <c r="A640" s="7" t="s">
        <v>739</v>
      </c>
      <c r="B640" s="7" t="s">
        <v>117</v>
      </c>
      <c r="C640" s="7" t="s">
        <v>64</v>
      </c>
      <c r="D640" s="7" t="s">
        <v>708</v>
      </c>
      <c r="E640" s="7" t="s">
        <v>56</v>
      </c>
      <c r="F640" s="7">
        <v>1.204</v>
      </c>
      <c r="G640" s="7" t="s">
        <v>139</v>
      </c>
    </row>
    <row r="641" spans="1:7" customFormat="1" hidden="1" x14ac:dyDescent="0.2">
      <c r="A641" s="7" t="s">
        <v>750</v>
      </c>
      <c r="B641" s="7" t="s">
        <v>117</v>
      </c>
      <c r="C641" s="7" t="s">
        <v>64</v>
      </c>
      <c r="D641" s="7" t="s">
        <v>708</v>
      </c>
      <c r="E641" s="7" t="s">
        <v>56</v>
      </c>
      <c r="F641" s="7">
        <v>1.284</v>
      </c>
      <c r="G641" s="7" t="s">
        <v>139</v>
      </c>
    </row>
    <row r="642" spans="1:7" customFormat="1" hidden="1" x14ac:dyDescent="0.2">
      <c r="A642" s="7" t="s">
        <v>754</v>
      </c>
      <c r="B642" s="7" t="s">
        <v>117</v>
      </c>
      <c r="C642" s="7" t="s">
        <v>64</v>
      </c>
      <c r="D642" s="7" t="s">
        <v>708</v>
      </c>
      <c r="E642" s="7" t="s">
        <v>56</v>
      </c>
      <c r="F642" s="7">
        <v>1.1339999999999999</v>
      </c>
      <c r="G642" s="7" t="s">
        <v>707</v>
      </c>
    </row>
    <row r="643" spans="1:7" customFormat="1" hidden="1" x14ac:dyDescent="0.2">
      <c r="A643" s="7" t="s">
        <v>702</v>
      </c>
      <c r="B643" s="7" t="s">
        <v>116</v>
      </c>
      <c r="C643" s="7" t="s">
        <v>64</v>
      </c>
      <c r="D643" s="7" t="s">
        <v>708</v>
      </c>
      <c r="E643" s="7" t="s">
        <v>56</v>
      </c>
      <c r="F643" s="7">
        <v>2.2810000000000001</v>
      </c>
      <c r="G643" s="7" t="s">
        <v>139</v>
      </c>
    </row>
    <row r="644" spans="1:7" customFormat="1" hidden="1" x14ac:dyDescent="0.2">
      <c r="A644" s="7" t="s">
        <v>731</v>
      </c>
      <c r="B644" s="7" t="s">
        <v>116</v>
      </c>
      <c r="C644" s="7" t="s">
        <v>64</v>
      </c>
      <c r="D644" s="7" t="s">
        <v>708</v>
      </c>
      <c r="E644" s="7" t="s">
        <v>56</v>
      </c>
      <c r="F644" s="7">
        <v>1.879</v>
      </c>
      <c r="G644" s="7" t="s">
        <v>139</v>
      </c>
    </row>
    <row r="645" spans="1:7" customFormat="1" hidden="1" x14ac:dyDescent="0.2">
      <c r="A645" s="7" t="s">
        <v>739</v>
      </c>
      <c r="B645" s="7" t="s">
        <v>116</v>
      </c>
      <c r="C645" s="7" t="s">
        <v>64</v>
      </c>
      <c r="D645" s="7" t="s">
        <v>708</v>
      </c>
      <c r="E645" s="7" t="s">
        <v>56</v>
      </c>
      <c r="F645" s="7">
        <v>2.1240000000000001</v>
      </c>
      <c r="G645" s="7" t="s">
        <v>139</v>
      </c>
    </row>
    <row r="646" spans="1:7" customFormat="1" hidden="1" x14ac:dyDescent="0.2">
      <c r="A646" s="7" t="s">
        <v>750</v>
      </c>
      <c r="B646" s="7" t="s">
        <v>116</v>
      </c>
      <c r="C646" s="7" t="s">
        <v>64</v>
      </c>
      <c r="D646" s="7" t="s">
        <v>708</v>
      </c>
      <c r="E646" s="7" t="s">
        <v>56</v>
      </c>
      <c r="F646" s="7">
        <v>2.08</v>
      </c>
      <c r="G646" s="7" t="s">
        <v>139</v>
      </c>
    </row>
    <row r="647" spans="1:7" customFormat="1" hidden="1" x14ac:dyDescent="0.2">
      <c r="A647" s="7" t="s">
        <v>754</v>
      </c>
      <c r="B647" s="7" t="s">
        <v>116</v>
      </c>
      <c r="C647" s="7" t="s">
        <v>64</v>
      </c>
      <c r="D647" s="7" t="s">
        <v>708</v>
      </c>
      <c r="E647" s="7" t="s">
        <v>56</v>
      </c>
      <c r="F647" s="7">
        <v>1.821</v>
      </c>
      <c r="G647" s="7" t="s">
        <v>707</v>
      </c>
    </row>
    <row r="648" spans="1:7" customFormat="1" hidden="1" x14ac:dyDescent="0.2">
      <c r="A648" s="7" t="s">
        <v>702</v>
      </c>
      <c r="B648" s="7" t="s">
        <v>104</v>
      </c>
      <c r="C648" s="7" t="s">
        <v>64</v>
      </c>
      <c r="D648" s="7" t="s">
        <v>708</v>
      </c>
      <c r="E648" s="7" t="s">
        <v>56</v>
      </c>
      <c r="F648" s="7">
        <v>6.617</v>
      </c>
      <c r="G648" s="7" t="s">
        <v>139</v>
      </c>
    </row>
    <row r="649" spans="1:7" customFormat="1" hidden="1" x14ac:dyDescent="0.2">
      <c r="A649" s="7" t="s">
        <v>731</v>
      </c>
      <c r="B649" s="7" t="s">
        <v>104</v>
      </c>
      <c r="C649" s="7" t="s">
        <v>64</v>
      </c>
      <c r="D649" s="7" t="s">
        <v>708</v>
      </c>
      <c r="E649" s="7" t="s">
        <v>56</v>
      </c>
      <c r="F649" s="7">
        <v>6.6369999999999996</v>
      </c>
      <c r="G649" s="7" t="s">
        <v>139</v>
      </c>
    </row>
    <row r="650" spans="1:7" customFormat="1" hidden="1" x14ac:dyDescent="0.2">
      <c r="A650" s="7" t="s">
        <v>739</v>
      </c>
      <c r="B650" s="7" t="s">
        <v>104</v>
      </c>
      <c r="C650" s="7" t="s">
        <v>64</v>
      </c>
      <c r="D650" s="7" t="s">
        <v>708</v>
      </c>
      <c r="E650" s="7" t="s">
        <v>56</v>
      </c>
      <c r="F650" s="7">
        <v>6.3659999999999997</v>
      </c>
      <c r="G650" s="7" t="s">
        <v>139</v>
      </c>
    </row>
    <row r="651" spans="1:7" customFormat="1" hidden="1" x14ac:dyDescent="0.2">
      <c r="A651" s="7" t="s">
        <v>702</v>
      </c>
      <c r="B651" s="7" t="s">
        <v>112</v>
      </c>
      <c r="C651" s="7" t="s">
        <v>64</v>
      </c>
      <c r="D651" s="7" t="s">
        <v>708</v>
      </c>
      <c r="E651" s="7" t="s">
        <v>56</v>
      </c>
      <c r="F651" s="7">
        <v>1.6359999999999999</v>
      </c>
      <c r="G651" s="7" t="s">
        <v>139</v>
      </c>
    </row>
    <row r="652" spans="1:7" customFormat="1" hidden="1" x14ac:dyDescent="0.2">
      <c r="A652" s="7" t="s">
        <v>731</v>
      </c>
      <c r="B652" s="7" t="s">
        <v>112</v>
      </c>
      <c r="C652" s="7" t="s">
        <v>64</v>
      </c>
      <c r="D652" s="7" t="s">
        <v>708</v>
      </c>
      <c r="E652" s="7" t="s">
        <v>56</v>
      </c>
      <c r="F652" s="7">
        <v>1.5009999999999999</v>
      </c>
      <c r="G652" s="7" t="s">
        <v>139</v>
      </c>
    </row>
    <row r="653" spans="1:7" customFormat="1" hidden="1" x14ac:dyDescent="0.2">
      <c r="A653" s="7" t="s">
        <v>739</v>
      </c>
      <c r="B653" s="7" t="s">
        <v>112</v>
      </c>
      <c r="C653" s="7" t="s">
        <v>64</v>
      </c>
      <c r="D653" s="7" t="s">
        <v>708</v>
      </c>
      <c r="E653" s="7" t="s">
        <v>56</v>
      </c>
      <c r="F653" s="7">
        <v>1.2929999999999999</v>
      </c>
      <c r="G653" s="7" t="s">
        <v>139</v>
      </c>
    </row>
    <row r="654" spans="1:7" customFormat="1" hidden="1" x14ac:dyDescent="0.2">
      <c r="A654" s="7" t="s">
        <v>750</v>
      </c>
      <c r="B654" s="7" t="s">
        <v>112</v>
      </c>
      <c r="C654" s="7" t="s">
        <v>64</v>
      </c>
      <c r="D654" s="7" t="s">
        <v>708</v>
      </c>
      <c r="E654" s="7" t="s">
        <v>56</v>
      </c>
      <c r="F654" s="7">
        <v>1.5389999999999999</v>
      </c>
      <c r="G654" s="7" t="s">
        <v>139</v>
      </c>
    </row>
    <row r="655" spans="1:7" customFormat="1" hidden="1" x14ac:dyDescent="0.2">
      <c r="A655" s="7" t="s">
        <v>754</v>
      </c>
      <c r="B655" s="7" t="s">
        <v>112</v>
      </c>
      <c r="C655" s="7" t="s">
        <v>64</v>
      </c>
      <c r="D655" s="7" t="s">
        <v>708</v>
      </c>
      <c r="E655" s="7" t="s">
        <v>56</v>
      </c>
      <c r="F655" s="7">
        <v>1.341</v>
      </c>
      <c r="G655" s="7" t="s">
        <v>707</v>
      </c>
    </row>
    <row r="656" spans="1:7" customFormat="1" hidden="1" x14ac:dyDescent="0.2">
      <c r="A656" s="7" t="s">
        <v>702</v>
      </c>
      <c r="B656" s="7" t="s">
        <v>115</v>
      </c>
      <c r="C656" s="7" t="s">
        <v>64</v>
      </c>
      <c r="D656" s="7" t="s">
        <v>708</v>
      </c>
      <c r="E656" s="7" t="s">
        <v>56</v>
      </c>
      <c r="F656" s="7">
        <v>3.419</v>
      </c>
      <c r="G656" s="7" t="s">
        <v>139</v>
      </c>
    </row>
    <row r="657" spans="1:7" customFormat="1" hidden="1" x14ac:dyDescent="0.2">
      <c r="A657" s="7" t="s">
        <v>731</v>
      </c>
      <c r="B657" s="7" t="s">
        <v>115</v>
      </c>
      <c r="C657" s="7" t="s">
        <v>64</v>
      </c>
      <c r="D657" s="7" t="s">
        <v>708</v>
      </c>
      <c r="E657" s="7" t="s">
        <v>56</v>
      </c>
      <c r="F657" s="7">
        <v>3.149</v>
      </c>
      <c r="G657" s="7" t="s">
        <v>139</v>
      </c>
    </row>
    <row r="658" spans="1:7" customFormat="1" hidden="1" x14ac:dyDescent="0.2">
      <c r="A658" s="7" t="s">
        <v>739</v>
      </c>
      <c r="B658" s="7" t="s">
        <v>115</v>
      </c>
      <c r="C658" s="7" t="s">
        <v>64</v>
      </c>
      <c r="D658" s="7" t="s">
        <v>708</v>
      </c>
      <c r="E658" s="7" t="s">
        <v>56</v>
      </c>
      <c r="F658" s="7">
        <v>2.8719999999999999</v>
      </c>
      <c r="G658" s="7" t="s">
        <v>139</v>
      </c>
    </row>
    <row r="659" spans="1:7" customFormat="1" hidden="1" x14ac:dyDescent="0.2">
      <c r="A659" s="7" t="s">
        <v>750</v>
      </c>
      <c r="B659" s="7" t="s">
        <v>115</v>
      </c>
      <c r="C659" s="7" t="s">
        <v>64</v>
      </c>
      <c r="D659" s="7" t="s">
        <v>708</v>
      </c>
      <c r="E659" s="7" t="s">
        <v>56</v>
      </c>
      <c r="F659" s="7">
        <v>2.95</v>
      </c>
      <c r="G659" s="7" t="s">
        <v>139</v>
      </c>
    </row>
    <row r="660" spans="1:7" customFormat="1" hidden="1" x14ac:dyDescent="0.2">
      <c r="A660" s="7" t="s">
        <v>754</v>
      </c>
      <c r="B660" s="7" t="s">
        <v>115</v>
      </c>
      <c r="C660" s="7" t="s">
        <v>64</v>
      </c>
      <c r="D660" s="7" t="s">
        <v>708</v>
      </c>
      <c r="E660" s="7" t="s">
        <v>56</v>
      </c>
      <c r="F660" s="7">
        <v>2.855</v>
      </c>
      <c r="G660" s="7" t="s">
        <v>707</v>
      </c>
    </row>
    <row r="661" spans="1:7" customFormat="1" hidden="1" x14ac:dyDescent="0.2">
      <c r="A661" s="7" t="s">
        <v>702</v>
      </c>
      <c r="B661" s="7" t="s">
        <v>114</v>
      </c>
      <c r="C661" s="7" t="s">
        <v>64</v>
      </c>
      <c r="D661" s="7" t="s">
        <v>708</v>
      </c>
      <c r="E661" s="7" t="s">
        <v>56</v>
      </c>
      <c r="F661" s="7">
        <v>2.2269999999999999</v>
      </c>
      <c r="G661" s="7" t="s">
        <v>139</v>
      </c>
    </row>
    <row r="662" spans="1:7" customFormat="1" hidden="1" x14ac:dyDescent="0.2">
      <c r="A662" s="7" t="s">
        <v>731</v>
      </c>
      <c r="B662" s="7" t="s">
        <v>114</v>
      </c>
      <c r="C662" s="7" t="s">
        <v>64</v>
      </c>
      <c r="D662" s="7" t="s">
        <v>708</v>
      </c>
      <c r="E662" s="7" t="s">
        <v>56</v>
      </c>
      <c r="F662" s="7">
        <v>1.9430000000000001</v>
      </c>
      <c r="G662" s="7" t="s">
        <v>139</v>
      </c>
    </row>
    <row r="663" spans="1:7" customFormat="1" hidden="1" x14ac:dyDescent="0.2">
      <c r="A663" s="7" t="s">
        <v>739</v>
      </c>
      <c r="B663" s="7" t="s">
        <v>114</v>
      </c>
      <c r="C663" s="7" t="s">
        <v>64</v>
      </c>
      <c r="D663" s="7" t="s">
        <v>708</v>
      </c>
      <c r="E663" s="7" t="s">
        <v>56</v>
      </c>
      <c r="F663" s="7">
        <v>2.056</v>
      </c>
      <c r="G663" s="7" t="s">
        <v>139</v>
      </c>
    </row>
    <row r="664" spans="1:7" customFormat="1" hidden="1" x14ac:dyDescent="0.2">
      <c r="A664" s="7" t="s">
        <v>750</v>
      </c>
      <c r="B664" s="7" t="s">
        <v>114</v>
      </c>
      <c r="C664" s="7" t="s">
        <v>64</v>
      </c>
      <c r="D664" s="7" t="s">
        <v>708</v>
      </c>
      <c r="E664" s="7" t="s">
        <v>56</v>
      </c>
      <c r="F664" s="7">
        <v>1.9850000000000001</v>
      </c>
      <c r="G664" s="7" t="s">
        <v>139</v>
      </c>
    </row>
    <row r="665" spans="1:7" customFormat="1" hidden="1" x14ac:dyDescent="0.2">
      <c r="A665" s="7" t="s">
        <v>754</v>
      </c>
      <c r="B665" s="7" t="s">
        <v>114</v>
      </c>
      <c r="C665" s="7" t="s">
        <v>64</v>
      </c>
      <c r="D665" s="7" t="s">
        <v>708</v>
      </c>
      <c r="E665" s="7" t="s">
        <v>56</v>
      </c>
      <c r="F665" s="7">
        <v>1.883</v>
      </c>
      <c r="G665" s="7" t="s">
        <v>707</v>
      </c>
    </row>
    <row r="666" spans="1:7" customFormat="1" hidden="1" x14ac:dyDescent="0.2">
      <c r="A666" s="7" t="s">
        <v>702</v>
      </c>
      <c r="B666" s="7" t="s">
        <v>103</v>
      </c>
      <c r="C666" s="7" t="s">
        <v>64</v>
      </c>
      <c r="D666" s="7" t="s">
        <v>708</v>
      </c>
      <c r="E666" s="7" t="s">
        <v>56</v>
      </c>
      <c r="F666" s="7">
        <v>2.165</v>
      </c>
      <c r="G666" s="7" t="s">
        <v>139</v>
      </c>
    </row>
    <row r="667" spans="1:7" customFormat="1" hidden="1" x14ac:dyDescent="0.2">
      <c r="A667" s="7" t="s">
        <v>731</v>
      </c>
      <c r="B667" s="7" t="s">
        <v>103</v>
      </c>
      <c r="C667" s="7" t="s">
        <v>64</v>
      </c>
      <c r="D667" s="7" t="s">
        <v>708</v>
      </c>
      <c r="E667" s="7" t="s">
        <v>56</v>
      </c>
      <c r="F667" s="7">
        <v>1.583</v>
      </c>
      <c r="G667" s="7" t="s">
        <v>139</v>
      </c>
    </row>
    <row r="668" spans="1:7" customFormat="1" hidden="1" x14ac:dyDescent="0.2">
      <c r="A668" s="7" t="s">
        <v>739</v>
      </c>
      <c r="B668" s="7" t="s">
        <v>103</v>
      </c>
      <c r="C668" s="7" t="s">
        <v>64</v>
      </c>
      <c r="D668" s="7" t="s">
        <v>708</v>
      </c>
      <c r="E668" s="7" t="s">
        <v>56</v>
      </c>
      <c r="F668" s="7">
        <v>2.1579999999999999</v>
      </c>
      <c r="G668" s="7" t="s">
        <v>139</v>
      </c>
    </row>
    <row r="669" spans="1:7" customFormat="1" hidden="1" x14ac:dyDescent="0.2">
      <c r="A669" s="7" t="s">
        <v>750</v>
      </c>
      <c r="B669" s="7" t="s">
        <v>103</v>
      </c>
      <c r="C669" s="7" t="s">
        <v>64</v>
      </c>
      <c r="D669" s="7" t="s">
        <v>708</v>
      </c>
      <c r="E669" s="7" t="s">
        <v>56</v>
      </c>
      <c r="F669" s="7">
        <v>2.262</v>
      </c>
      <c r="G669" s="7" t="s">
        <v>139</v>
      </c>
    </row>
    <row r="670" spans="1:7" customFormat="1" hidden="1" x14ac:dyDescent="0.2">
      <c r="A670" s="7" t="s">
        <v>702</v>
      </c>
      <c r="B670" s="7" t="s">
        <v>106</v>
      </c>
      <c r="C670" s="7" t="s">
        <v>62</v>
      </c>
      <c r="D670" s="7" t="s">
        <v>708</v>
      </c>
      <c r="E670" s="7" t="s">
        <v>56</v>
      </c>
      <c r="F670" s="7">
        <v>0.04</v>
      </c>
      <c r="G670" s="7" t="s">
        <v>139</v>
      </c>
    </row>
    <row r="671" spans="1:7" customFormat="1" hidden="1" x14ac:dyDescent="0.2">
      <c r="A671" s="7" t="s">
        <v>731</v>
      </c>
      <c r="B671" s="7" t="s">
        <v>106</v>
      </c>
      <c r="C671" s="7" t="s">
        <v>62</v>
      </c>
      <c r="D671" s="7" t="s">
        <v>708</v>
      </c>
      <c r="E671" s="7" t="s">
        <v>56</v>
      </c>
      <c r="F671" s="7">
        <v>2.4E-2</v>
      </c>
      <c r="G671" s="7" t="s">
        <v>139</v>
      </c>
    </row>
    <row r="672" spans="1:7" customFormat="1" hidden="1" x14ac:dyDescent="0.2">
      <c r="A672" s="7" t="s">
        <v>739</v>
      </c>
      <c r="B672" s="7" t="s">
        <v>106</v>
      </c>
      <c r="C672" s="7" t="s">
        <v>62</v>
      </c>
      <c r="D672" s="7" t="s">
        <v>708</v>
      </c>
      <c r="E672" s="7" t="s">
        <v>56</v>
      </c>
      <c r="F672" s="7">
        <v>3.5999999999999997E-2</v>
      </c>
      <c r="G672" s="7" t="s">
        <v>139</v>
      </c>
    </row>
    <row r="673" spans="1:7" customFormat="1" hidden="1" x14ac:dyDescent="0.2">
      <c r="A673" s="7" t="s">
        <v>702</v>
      </c>
      <c r="B673" s="7" t="s">
        <v>119</v>
      </c>
      <c r="C673" s="7" t="s">
        <v>62</v>
      </c>
      <c r="D673" s="7" t="s">
        <v>708</v>
      </c>
      <c r="E673" s="7" t="s">
        <v>56</v>
      </c>
      <c r="F673" s="7">
        <v>0.19800000000000001</v>
      </c>
      <c r="G673" s="7" t="s">
        <v>139</v>
      </c>
    </row>
    <row r="674" spans="1:7" customFormat="1" hidden="1" x14ac:dyDescent="0.2">
      <c r="A674" s="7" t="s">
        <v>731</v>
      </c>
      <c r="B674" s="7" t="s">
        <v>119</v>
      </c>
      <c r="C674" s="7" t="s">
        <v>62</v>
      </c>
      <c r="D674" s="7" t="s">
        <v>708</v>
      </c>
      <c r="E674" s="7" t="s">
        <v>56</v>
      </c>
      <c r="F674" s="7">
        <v>0.52300000000000002</v>
      </c>
      <c r="G674" s="7" t="s">
        <v>139</v>
      </c>
    </row>
    <row r="675" spans="1:7" customFormat="1" hidden="1" x14ac:dyDescent="0.2">
      <c r="A675" s="7" t="s">
        <v>739</v>
      </c>
      <c r="B675" s="7" t="s">
        <v>119</v>
      </c>
      <c r="C675" s="7" t="s">
        <v>62</v>
      </c>
      <c r="D675" s="7" t="s">
        <v>708</v>
      </c>
      <c r="E675" s="7" t="s">
        <v>56</v>
      </c>
      <c r="F675" s="7">
        <v>0.26200000000000001</v>
      </c>
      <c r="G675" s="7" t="s">
        <v>139</v>
      </c>
    </row>
    <row r="676" spans="1:7" customFormat="1" hidden="1" x14ac:dyDescent="0.2">
      <c r="A676" s="7" t="s">
        <v>750</v>
      </c>
      <c r="B676" s="7" t="s">
        <v>119</v>
      </c>
      <c r="C676" s="7" t="s">
        <v>62</v>
      </c>
      <c r="D676" s="7" t="s">
        <v>708</v>
      </c>
      <c r="E676" s="7" t="s">
        <v>56</v>
      </c>
      <c r="F676" s="7">
        <v>0.20699999999999999</v>
      </c>
      <c r="G676" s="7" t="s">
        <v>139</v>
      </c>
    </row>
    <row r="677" spans="1:7" customFormat="1" hidden="1" x14ac:dyDescent="0.2">
      <c r="A677" s="7" t="s">
        <v>754</v>
      </c>
      <c r="B677" s="7" t="s">
        <v>119</v>
      </c>
      <c r="C677" s="7" t="s">
        <v>62</v>
      </c>
      <c r="D677" s="7" t="s">
        <v>708</v>
      </c>
      <c r="E677" s="7" t="s">
        <v>56</v>
      </c>
      <c r="F677" s="7">
        <v>0.19600000000000001</v>
      </c>
      <c r="G677" s="7" t="s">
        <v>707</v>
      </c>
    </row>
    <row r="678" spans="1:7" customFormat="1" hidden="1" x14ac:dyDescent="0.2">
      <c r="A678" s="7" t="s">
        <v>702</v>
      </c>
      <c r="B678" s="7" t="s">
        <v>101</v>
      </c>
      <c r="C678" s="7" t="s">
        <v>62</v>
      </c>
      <c r="D678" s="7" t="s">
        <v>708</v>
      </c>
      <c r="E678" s="7" t="s">
        <v>56</v>
      </c>
      <c r="F678" s="7">
        <v>-0.19</v>
      </c>
      <c r="G678" s="7" t="s">
        <v>139</v>
      </c>
    </row>
    <row r="679" spans="1:7" customFormat="1" hidden="1" x14ac:dyDescent="0.2">
      <c r="A679" s="7" t="s">
        <v>702</v>
      </c>
      <c r="B679" s="7" t="s">
        <v>137</v>
      </c>
      <c r="C679" s="7" t="s">
        <v>62</v>
      </c>
      <c r="D679" s="7" t="s">
        <v>708</v>
      </c>
      <c r="E679" s="7" t="s">
        <v>56</v>
      </c>
      <c r="F679" s="7">
        <v>-0.184</v>
      </c>
      <c r="G679" s="7" t="s">
        <v>139</v>
      </c>
    </row>
    <row r="680" spans="1:7" customFormat="1" hidden="1" x14ac:dyDescent="0.2">
      <c r="A680" s="7" t="s">
        <v>731</v>
      </c>
      <c r="B680" s="7" t="s">
        <v>137</v>
      </c>
      <c r="C680" s="7" t="s">
        <v>62</v>
      </c>
      <c r="D680" s="7" t="s">
        <v>708</v>
      </c>
      <c r="E680" s="7" t="s">
        <v>56</v>
      </c>
      <c r="F680" s="7">
        <v>-0.31</v>
      </c>
      <c r="G680" s="7" t="s">
        <v>139</v>
      </c>
    </row>
    <row r="681" spans="1:7" customFormat="1" hidden="1" x14ac:dyDescent="0.2">
      <c r="A681" s="7" t="s">
        <v>739</v>
      </c>
      <c r="B681" s="7" t="s">
        <v>137</v>
      </c>
      <c r="C681" s="7" t="s">
        <v>62</v>
      </c>
      <c r="D681" s="7" t="s">
        <v>708</v>
      </c>
      <c r="E681" s="7" t="s">
        <v>56</v>
      </c>
      <c r="F681" s="7">
        <v>-0.249</v>
      </c>
      <c r="G681" s="7" t="s">
        <v>139</v>
      </c>
    </row>
    <row r="682" spans="1:7" customFormat="1" hidden="1" x14ac:dyDescent="0.2">
      <c r="A682" s="7" t="s">
        <v>750</v>
      </c>
      <c r="B682" s="7" t="s">
        <v>137</v>
      </c>
      <c r="C682" s="7" t="s">
        <v>62</v>
      </c>
      <c r="D682" s="7" t="s">
        <v>708</v>
      </c>
      <c r="E682" s="7" t="s">
        <v>56</v>
      </c>
      <c r="F682" s="7">
        <v>-0.22</v>
      </c>
      <c r="G682" s="7" t="s">
        <v>139</v>
      </c>
    </row>
    <row r="683" spans="1:7" customFormat="1" hidden="1" x14ac:dyDescent="0.2">
      <c r="A683" s="7" t="s">
        <v>754</v>
      </c>
      <c r="B683" s="7" t="s">
        <v>137</v>
      </c>
      <c r="C683" s="7" t="s">
        <v>62</v>
      </c>
      <c r="D683" s="7" t="s">
        <v>708</v>
      </c>
      <c r="E683" s="7" t="s">
        <v>56</v>
      </c>
      <c r="F683" s="7">
        <v>-0.27300000000000002</v>
      </c>
      <c r="G683" s="7" t="s">
        <v>730</v>
      </c>
    </row>
    <row r="684" spans="1:7" customFormat="1" hidden="1" x14ac:dyDescent="0.2">
      <c r="A684" s="7" t="s">
        <v>702</v>
      </c>
      <c r="B684" s="7" t="s">
        <v>136</v>
      </c>
      <c r="C684" s="7" t="s">
        <v>62</v>
      </c>
      <c r="D684" s="7" t="s">
        <v>708</v>
      </c>
      <c r="E684" s="7" t="s">
        <v>56</v>
      </c>
      <c r="F684" s="7">
        <v>-0.25800000000000001</v>
      </c>
      <c r="G684" s="7" t="s">
        <v>139</v>
      </c>
    </row>
    <row r="685" spans="1:7" customFormat="1" hidden="1" x14ac:dyDescent="0.2">
      <c r="A685" s="7" t="s">
        <v>731</v>
      </c>
      <c r="B685" s="7" t="s">
        <v>136</v>
      </c>
      <c r="C685" s="7" t="s">
        <v>62</v>
      </c>
      <c r="D685" s="7" t="s">
        <v>708</v>
      </c>
      <c r="E685" s="7" t="s">
        <v>56</v>
      </c>
      <c r="F685" s="7">
        <v>-0.23300000000000001</v>
      </c>
      <c r="G685" s="7" t="s">
        <v>139</v>
      </c>
    </row>
    <row r="686" spans="1:7" customFormat="1" hidden="1" x14ac:dyDescent="0.2">
      <c r="A686" s="7" t="s">
        <v>739</v>
      </c>
      <c r="B686" s="7" t="s">
        <v>136</v>
      </c>
      <c r="C686" s="7" t="s">
        <v>62</v>
      </c>
      <c r="D686" s="7" t="s">
        <v>708</v>
      </c>
      <c r="E686" s="7" t="s">
        <v>56</v>
      </c>
      <c r="F686" s="7">
        <v>-0.25600000000000001</v>
      </c>
      <c r="G686" s="7" t="s">
        <v>139</v>
      </c>
    </row>
    <row r="687" spans="1:7" customFormat="1" hidden="1" x14ac:dyDescent="0.2">
      <c r="A687" s="7" t="s">
        <v>750</v>
      </c>
      <c r="B687" s="7" t="s">
        <v>136</v>
      </c>
      <c r="C687" s="7" t="s">
        <v>62</v>
      </c>
      <c r="D687" s="7" t="s">
        <v>708</v>
      </c>
      <c r="E687" s="7" t="s">
        <v>56</v>
      </c>
      <c r="F687" s="7">
        <v>-0.27800000000000002</v>
      </c>
      <c r="G687" s="7" t="s">
        <v>139</v>
      </c>
    </row>
    <row r="688" spans="1:7" customFormat="1" hidden="1" x14ac:dyDescent="0.2">
      <c r="A688" s="7" t="s">
        <v>754</v>
      </c>
      <c r="B688" s="7" t="s">
        <v>136</v>
      </c>
      <c r="C688" s="7" t="s">
        <v>62</v>
      </c>
      <c r="D688" s="7" t="s">
        <v>708</v>
      </c>
      <c r="E688" s="7" t="s">
        <v>56</v>
      </c>
      <c r="F688" s="7">
        <v>-0.20300000000000001</v>
      </c>
      <c r="G688" s="7" t="s">
        <v>707</v>
      </c>
    </row>
    <row r="689" spans="1:7" customFormat="1" hidden="1" x14ac:dyDescent="0.2">
      <c r="A689" s="7" t="s">
        <v>702</v>
      </c>
      <c r="B689" s="7" t="s">
        <v>109</v>
      </c>
      <c r="C689" s="7" t="s">
        <v>62</v>
      </c>
      <c r="D689" s="7" t="s">
        <v>708</v>
      </c>
      <c r="E689" s="7" t="s">
        <v>56</v>
      </c>
      <c r="F689" s="7">
        <v>0.37</v>
      </c>
      <c r="G689" s="7" t="s">
        <v>139</v>
      </c>
    </row>
    <row r="690" spans="1:7" customFormat="1" hidden="1" x14ac:dyDescent="0.2">
      <c r="A690" s="7" t="s">
        <v>731</v>
      </c>
      <c r="B690" s="7" t="s">
        <v>109</v>
      </c>
      <c r="C690" s="7" t="s">
        <v>62</v>
      </c>
      <c r="D690" s="7" t="s">
        <v>708</v>
      </c>
      <c r="E690" s="7" t="s">
        <v>56</v>
      </c>
      <c r="F690" s="7">
        <v>0.376</v>
      </c>
      <c r="G690" s="7" t="s">
        <v>139</v>
      </c>
    </row>
    <row r="691" spans="1:7" customFormat="1" hidden="1" x14ac:dyDescent="0.2">
      <c r="A691" s="7" t="s">
        <v>739</v>
      </c>
      <c r="B691" s="7" t="s">
        <v>109</v>
      </c>
      <c r="C691" s="7" t="s">
        <v>62</v>
      </c>
      <c r="D691" s="7" t="s">
        <v>708</v>
      </c>
      <c r="E691" s="7" t="s">
        <v>56</v>
      </c>
      <c r="F691" s="7">
        <v>0.38600000000000001</v>
      </c>
      <c r="G691" s="7" t="s">
        <v>139</v>
      </c>
    </row>
    <row r="692" spans="1:7" customFormat="1" hidden="1" x14ac:dyDescent="0.2">
      <c r="A692" s="7" t="s">
        <v>750</v>
      </c>
      <c r="B692" s="7" t="s">
        <v>109</v>
      </c>
      <c r="C692" s="7" t="s">
        <v>62</v>
      </c>
      <c r="D692" s="7" t="s">
        <v>708</v>
      </c>
      <c r="E692" s="7" t="s">
        <v>56</v>
      </c>
      <c r="F692" s="7">
        <v>0.372</v>
      </c>
      <c r="G692" s="7" t="s">
        <v>139</v>
      </c>
    </row>
    <row r="693" spans="1:7" customFormat="1" hidden="1" x14ac:dyDescent="0.2">
      <c r="A693" s="7" t="s">
        <v>702</v>
      </c>
      <c r="B693" s="7" t="s">
        <v>126</v>
      </c>
      <c r="C693" s="7" t="s">
        <v>62</v>
      </c>
      <c r="D693" s="7" t="s">
        <v>708</v>
      </c>
      <c r="E693" s="7" t="s">
        <v>56</v>
      </c>
      <c r="F693" s="7">
        <v>0.32400000000000001</v>
      </c>
      <c r="G693" s="7" t="s">
        <v>139</v>
      </c>
    </row>
    <row r="694" spans="1:7" customFormat="1" hidden="1" x14ac:dyDescent="0.2">
      <c r="A694" s="7" t="s">
        <v>731</v>
      </c>
      <c r="B694" s="7" t="s">
        <v>126</v>
      </c>
      <c r="C694" s="7" t="s">
        <v>62</v>
      </c>
      <c r="D694" s="7" t="s">
        <v>708</v>
      </c>
      <c r="E694" s="7" t="s">
        <v>56</v>
      </c>
      <c r="F694" s="7">
        <v>0.28199999999999997</v>
      </c>
      <c r="G694" s="7" t="s">
        <v>139</v>
      </c>
    </row>
    <row r="695" spans="1:7" customFormat="1" hidden="1" x14ac:dyDescent="0.2">
      <c r="A695" s="7" t="s">
        <v>739</v>
      </c>
      <c r="B695" s="7" t="s">
        <v>126</v>
      </c>
      <c r="C695" s="7" t="s">
        <v>62</v>
      </c>
      <c r="D695" s="7" t="s">
        <v>708</v>
      </c>
      <c r="E695" s="7" t="s">
        <v>56</v>
      </c>
      <c r="F695" s="7">
        <v>0.34</v>
      </c>
      <c r="G695" s="7" t="s">
        <v>139</v>
      </c>
    </row>
    <row r="696" spans="1:7" customFormat="1" hidden="1" x14ac:dyDescent="0.2">
      <c r="A696" s="7" t="s">
        <v>750</v>
      </c>
      <c r="B696" s="7" t="s">
        <v>126</v>
      </c>
      <c r="C696" s="7" t="s">
        <v>62</v>
      </c>
      <c r="D696" s="7" t="s">
        <v>708</v>
      </c>
      <c r="E696" s="7" t="s">
        <v>56</v>
      </c>
      <c r="F696" s="7">
        <v>0.375</v>
      </c>
      <c r="G696" s="7" t="s">
        <v>139</v>
      </c>
    </row>
    <row r="697" spans="1:7" customFormat="1" hidden="1" x14ac:dyDescent="0.2">
      <c r="A697" s="7" t="s">
        <v>754</v>
      </c>
      <c r="B697" s="7" t="s">
        <v>126</v>
      </c>
      <c r="C697" s="7" t="s">
        <v>62</v>
      </c>
      <c r="D697" s="7" t="s">
        <v>708</v>
      </c>
      <c r="E697" s="7" t="s">
        <v>56</v>
      </c>
      <c r="F697" s="7">
        <v>0.35499999999999998</v>
      </c>
      <c r="G697" s="7" t="s">
        <v>707</v>
      </c>
    </row>
    <row r="698" spans="1:7" customFormat="1" hidden="1" x14ac:dyDescent="0.2">
      <c r="A698" s="7" t="s">
        <v>702</v>
      </c>
      <c r="B698" s="7" t="s">
        <v>135</v>
      </c>
      <c r="C698" s="7" t="s">
        <v>62</v>
      </c>
      <c r="D698" s="7" t="s">
        <v>708</v>
      </c>
      <c r="E698" s="7" t="s">
        <v>56</v>
      </c>
      <c r="F698" s="7">
        <v>5.0999999999999997E-2</v>
      </c>
      <c r="G698" s="7" t="s">
        <v>139</v>
      </c>
    </row>
    <row r="699" spans="1:7" customFormat="1" hidden="1" x14ac:dyDescent="0.2">
      <c r="A699" s="7" t="s">
        <v>731</v>
      </c>
      <c r="B699" s="7" t="s">
        <v>135</v>
      </c>
      <c r="C699" s="7" t="s">
        <v>62</v>
      </c>
      <c r="D699" s="7" t="s">
        <v>708</v>
      </c>
      <c r="E699" s="7" t="s">
        <v>56</v>
      </c>
      <c r="F699" s="7">
        <v>1.2E-2</v>
      </c>
      <c r="G699" s="7" t="s">
        <v>139</v>
      </c>
    </row>
    <row r="700" spans="1:7" customFormat="1" hidden="1" x14ac:dyDescent="0.2">
      <c r="A700" s="7" t="s">
        <v>739</v>
      </c>
      <c r="B700" s="7" t="s">
        <v>135</v>
      </c>
      <c r="C700" s="7" t="s">
        <v>62</v>
      </c>
      <c r="D700" s="7" t="s">
        <v>708</v>
      </c>
      <c r="E700" s="7" t="s">
        <v>56</v>
      </c>
      <c r="F700" s="7">
        <v>8.0000000000000002E-3</v>
      </c>
      <c r="G700" s="7" t="s">
        <v>139</v>
      </c>
    </row>
    <row r="701" spans="1:7" customFormat="1" hidden="1" x14ac:dyDescent="0.2">
      <c r="A701" s="7" t="s">
        <v>750</v>
      </c>
      <c r="B701" s="7" t="s">
        <v>135</v>
      </c>
      <c r="C701" s="7" t="s">
        <v>62</v>
      </c>
      <c r="D701" s="7" t="s">
        <v>708</v>
      </c>
      <c r="E701" s="7" t="s">
        <v>56</v>
      </c>
      <c r="F701" s="7">
        <v>1.4999999999999999E-2</v>
      </c>
      <c r="G701" s="7" t="s">
        <v>139</v>
      </c>
    </row>
    <row r="702" spans="1:7" customFormat="1" hidden="1" x14ac:dyDescent="0.2">
      <c r="A702" s="7" t="s">
        <v>754</v>
      </c>
      <c r="B702" s="7" t="s">
        <v>135</v>
      </c>
      <c r="C702" s="7" t="s">
        <v>62</v>
      </c>
      <c r="D702" s="7" t="s">
        <v>708</v>
      </c>
      <c r="E702" s="7" t="s">
        <v>56</v>
      </c>
      <c r="F702" s="7">
        <v>-3.0000000000000001E-3</v>
      </c>
      <c r="G702" s="7" t="s">
        <v>707</v>
      </c>
    </row>
    <row r="703" spans="1:7" customFormat="1" hidden="1" x14ac:dyDescent="0.2">
      <c r="A703" s="7" t="s">
        <v>702</v>
      </c>
      <c r="B703" s="7" t="s">
        <v>60</v>
      </c>
      <c r="C703" s="7" t="s">
        <v>62</v>
      </c>
      <c r="D703" s="7" t="s">
        <v>708</v>
      </c>
      <c r="E703" s="7" t="s">
        <v>56</v>
      </c>
      <c r="F703" s="7">
        <v>-1.4E-2</v>
      </c>
      <c r="G703" s="7" t="s">
        <v>139</v>
      </c>
    </row>
    <row r="704" spans="1:7" customFormat="1" hidden="1" x14ac:dyDescent="0.2">
      <c r="A704" s="7" t="s">
        <v>731</v>
      </c>
      <c r="B704" s="7" t="s">
        <v>60</v>
      </c>
      <c r="C704" s="7" t="s">
        <v>62</v>
      </c>
      <c r="D704" s="7" t="s">
        <v>708</v>
      </c>
      <c r="E704" s="7" t="s">
        <v>56</v>
      </c>
      <c r="F704" s="7">
        <v>-1.2999999999999999E-2</v>
      </c>
      <c r="G704" s="7" t="s">
        <v>139</v>
      </c>
    </row>
    <row r="705" spans="1:7" customFormat="1" hidden="1" x14ac:dyDescent="0.2">
      <c r="A705" s="7" t="s">
        <v>739</v>
      </c>
      <c r="B705" s="7" t="s">
        <v>60</v>
      </c>
      <c r="C705" s="7" t="s">
        <v>62</v>
      </c>
      <c r="D705" s="7" t="s">
        <v>708</v>
      </c>
      <c r="E705" s="7" t="s">
        <v>56</v>
      </c>
      <c r="F705" s="7">
        <v>-5.0999999999999997E-2</v>
      </c>
      <c r="G705" s="7" t="s">
        <v>139</v>
      </c>
    </row>
    <row r="706" spans="1:7" customFormat="1" hidden="1" x14ac:dyDescent="0.2">
      <c r="A706" s="7" t="s">
        <v>750</v>
      </c>
      <c r="B706" s="7" t="s">
        <v>60</v>
      </c>
      <c r="C706" s="7" t="s">
        <v>62</v>
      </c>
      <c r="D706" s="7" t="s">
        <v>708</v>
      </c>
      <c r="E706" s="7" t="s">
        <v>56</v>
      </c>
      <c r="F706" s="7">
        <v>-5.2999999999999999E-2</v>
      </c>
      <c r="G706" s="7" t="s">
        <v>139</v>
      </c>
    </row>
    <row r="707" spans="1:7" customFormat="1" hidden="1" x14ac:dyDescent="0.2">
      <c r="A707" s="7" t="s">
        <v>754</v>
      </c>
      <c r="B707" s="7" t="s">
        <v>60</v>
      </c>
      <c r="C707" s="7" t="s">
        <v>62</v>
      </c>
      <c r="D707" s="7" t="s">
        <v>708</v>
      </c>
      <c r="E707" s="7" t="s">
        <v>56</v>
      </c>
      <c r="F707" s="7">
        <v>-6.5000000000000002E-2</v>
      </c>
      <c r="G707" s="7" t="s">
        <v>707</v>
      </c>
    </row>
    <row r="708" spans="1:7" customFormat="1" hidden="1" x14ac:dyDescent="0.2">
      <c r="A708" s="7" t="s">
        <v>702</v>
      </c>
      <c r="B708" s="7" t="s">
        <v>134</v>
      </c>
      <c r="C708" s="7" t="s">
        <v>62</v>
      </c>
      <c r="D708" s="7" t="s">
        <v>708</v>
      </c>
      <c r="E708" s="7" t="s">
        <v>56</v>
      </c>
      <c r="F708" s="7">
        <v>-0.109</v>
      </c>
      <c r="G708" s="7" t="s">
        <v>139</v>
      </c>
    </row>
    <row r="709" spans="1:7" customFormat="1" hidden="1" x14ac:dyDescent="0.2">
      <c r="A709" s="7" t="s">
        <v>731</v>
      </c>
      <c r="B709" s="7" t="s">
        <v>134</v>
      </c>
      <c r="C709" s="7" t="s">
        <v>62</v>
      </c>
      <c r="D709" s="7" t="s">
        <v>708</v>
      </c>
      <c r="E709" s="7" t="s">
        <v>56</v>
      </c>
      <c r="F709" s="7">
        <v>1.4999999999999999E-2</v>
      </c>
      <c r="G709" s="7" t="s">
        <v>139</v>
      </c>
    </row>
    <row r="710" spans="1:7" customFormat="1" hidden="1" x14ac:dyDescent="0.2">
      <c r="A710" s="7" t="s">
        <v>739</v>
      </c>
      <c r="B710" s="7" t="s">
        <v>134</v>
      </c>
      <c r="C710" s="7" t="s">
        <v>62</v>
      </c>
      <c r="D710" s="7" t="s">
        <v>708</v>
      </c>
      <c r="E710" s="7" t="s">
        <v>56</v>
      </c>
      <c r="F710" s="7">
        <v>2.5000000000000001E-2</v>
      </c>
      <c r="G710" s="7" t="s">
        <v>139</v>
      </c>
    </row>
    <row r="711" spans="1:7" customFormat="1" hidden="1" x14ac:dyDescent="0.2">
      <c r="A711" s="7" t="s">
        <v>750</v>
      </c>
      <c r="B711" s="7" t="s">
        <v>134</v>
      </c>
      <c r="C711" s="7" t="s">
        <v>62</v>
      </c>
      <c r="D711" s="7" t="s">
        <v>708</v>
      </c>
      <c r="E711" s="7" t="s">
        <v>56</v>
      </c>
      <c r="F711" s="7">
        <v>1.0999999999999999E-2</v>
      </c>
      <c r="G711" s="7" t="s">
        <v>139</v>
      </c>
    </row>
    <row r="712" spans="1:7" customFormat="1" hidden="1" x14ac:dyDescent="0.2">
      <c r="A712" s="7" t="s">
        <v>754</v>
      </c>
      <c r="B712" s="7" t="s">
        <v>134</v>
      </c>
      <c r="C712" s="7" t="s">
        <v>62</v>
      </c>
      <c r="D712" s="7" t="s">
        <v>708</v>
      </c>
      <c r="E712" s="7" t="s">
        <v>56</v>
      </c>
      <c r="F712" s="7">
        <v>-0.13900000000000001</v>
      </c>
      <c r="G712" s="7" t="s">
        <v>707</v>
      </c>
    </row>
    <row r="713" spans="1:7" customFormat="1" hidden="1" x14ac:dyDescent="0.2">
      <c r="A713" s="7" t="s">
        <v>702</v>
      </c>
      <c r="B713" s="7" t="s">
        <v>133</v>
      </c>
      <c r="C713" s="7" t="s">
        <v>62</v>
      </c>
      <c r="D713" s="7" t="s">
        <v>708</v>
      </c>
      <c r="E713" s="7" t="s">
        <v>56</v>
      </c>
      <c r="F713" s="7">
        <v>-0.13600000000000001</v>
      </c>
      <c r="G713" s="7" t="s">
        <v>139</v>
      </c>
    </row>
    <row r="714" spans="1:7" customFormat="1" hidden="1" x14ac:dyDescent="0.2">
      <c r="A714" s="7" t="s">
        <v>731</v>
      </c>
      <c r="B714" s="7" t="s">
        <v>133</v>
      </c>
      <c r="C714" s="7" t="s">
        <v>62</v>
      </c>
      <c r="D714" s="7" t="s">
        <v>708</v>
      </c>
      <c r="E714" s="7" t="s">
        <v>56</v>
      </c>
      <c r="F714" s="7">
        <v>-0.13900000000000001</v>
      </c>
      <c r="G714" s="7" t="s">
        <v>139</v>
      </c>
    </row>
    <row r="715" spans="1:7" customFormat="1" hidden="1" x14ac:dyDescent="0.2">
      <c r="A715" s="7" t="s">
        <v>739</v>
      </c>
      <c r="B715" s="7" t="s">
        <v>133</v>
      </c>
      <c r="C715" s="7" t="s">
        <v>62</v>
      </c>
      <c r="D715" s="7" t="s">
        <v>708</v>
      </c>
      <c r="E715" s="7" t="s">
        <v>56</v>
      </c>
      <c r="F715" s="7">
        <v>-0.11700000000000001</v>
      </c>
      <c r="G715" s="7" t="s">
        <v>139</v>
      </c>
    </row>
    <row r="716" spans="1:7" customFormat="1" hidden="1" x14ac:dyDescent="0.2">
      <c r="A716" s="7" t="s">
        <v>750</v>
      </c>
      <c r="B716" s="7" t="s">
        <v>133</v>
      </c>
      <c r="C716" s="7" t="s">
        <v>62</v>
      </c>
      <c r="D716" s="7" t="s">
        <v>708</v>
      </c>
      <c r="E716" s="7" t="s">
        <v>56</v>
      </c>
      <c r="F716" s="7">
        <v>-6.9000000000000006E-2</v>
      </c>
      <c r="G716" s="7" t="s">
        <v>139</v>
      </c>
    </row>
    <row r="717" spans="1:7" customFormat="1" hidden="1" x14ac:dyDescent="0.2">
      <c r="A717" s="7" t="s">
        <v>754</v>
      </c>
      <c r="B717" s="7" t="s">
        <v>133</v>
      </c>
      <c r="C717" s="7" t="s">
        <v>62</v>
      </c>
      <c r="D717" s="7" t="s">
        <v>708</v>
      </c>
      <c r="E717" s="7" t="s">
        <v>56</v>
      </c>
      <c r="F717" s="7">
        <v>-0.05</v>
      </c>
      <c r="G717" s="7" t="s">
        <v>707</v>
      </c>
    </row>
    <row r="718" spans="1:7" customFormat="1" hidden="1" x14ac:dyDescent="0.2">
      <c r="A718" s="7" t="s">
        <v>702</v>
      </c>
      <c r="B718" s="7" t="s">
        <v>131</v>
      </c>
      <c r="C718" s="7" t="s">
        <v>62</v>
      </c>
      <c r="D718" s="7" t="s">
        <v>708</v>
      </c>
      <c r="E718" s="7" t="s">
        <v>56</v>
      </c>
      <c r="F718" s="7">
        <v>-1.7000000000000001E-2</v>
      </c>
      <c r="G718" s="7" t="s">
        <v>139</v>
      </c>
    </row>
    <row r="719" spans="1:7" customFormat="1" hidden="1" x14ac:dyDescent="0.2">
      <c r="A719" s="7" t="s">
        <v>731</v>
      </c>
      <c r="B719" s="7" t="s">
        <v>131</v>
      </c>
      <c r="C719" s="7" t="s">
        <v>62</v>
      </c>
      <c r="D719" s="7" t="s">
        <v>708</v>
      </c>
      <c r="E719" s="7" t="s">
        <v>56</v>
      </c>
      <c r="F719" s="7">
        <v>-2E-3</v>
      </c>
      <c r="G719" s="7" t="s">
        <v>139</v>
      </c>
    </row>
    <row r="720" spans="1:7" customFormat="1" hidden="1" x14ac:dyDescent="0.2">
      <c r="A720" s="7" t="s">
        <v>739</v>
      </c>
      <c r="B720" s="7" t="s">
        <v>131</v>
      </c>
      <c r="C720" s="7" t="s">
        <v>62</v>
      </c>
      <c r="D720" s="7" t="s">
        <v>708</v>
      </c>
      <c r="E720" s="7" t="s">
        <v>56</v>
      </c>
      <c r="F720" s="7">
        <v>-1.2999999999999999E-2</v>
      </c>
      <c r="G720" s="7" t="s">
        <v>139</v>
      </c>
    </row>
    <row r="721" spans="1:7" customFormat="1" hidden="1" x14ac:dyDescent="0.2">
      <c r="A721" s="7" t="s">
        <v>750</v>
      </c>
      <c r="B721" s="7" t="s">
        <v>131</v>
      </c>
      <c r="C721" s="7" t="s">
        <v>62</v>
      </c>
      <c r="D721" s="7" t="s">
        <v>708</v>
      </c>
      <c r="E721" s="7" t="s">
        <v>56</v>
      </c>
      <c r="F721" s="7">
        <v>-5.0000000000000001E-3</v>
      </c>
      <c r="G721" s="7" t="s">
        <v>139</v>
      </c>
    </row>
    <row r="722" spans="1:7" customFormat="1" hidden="1" x14ac:dyDescent="0.2">
      <c r="A722" s="7" t="s">
        <v>754</v>
      </c>
      <c r="B722" s="7" t="s">
        <v>131</v>
      </c>
      <c r="C722" s="7" t="s">
        <v>62</v>
      </c>
      <c r="D722" s="7" t="s">
        <v>708</v>
      </c>
      <c r="E722" s="7" t="s">
        <v>56</v>
      </c>
      <c r="F722" s="7">
        <v>-8.9999999999999993E-3</v>
      </c>
      <c r="G722" s="7" t="s">
        <v>707</v>
      </c>
    </row>
    <row r="723" spans="1:7" customFormat="1" hidden="1" x14ac:dyDescent="0.2">
      <c r="A723" s="7" t="s">
        <v>702</v>
      </c>
      <c r="B723" s="7" t="s">
        <v>130</v>
      </c>
      <c r="C723" s="7" t="s">
        <v>62</v>
      </c>
      <c r="D723" s="7" t="s">
        <v>708</v>
      </c>
      <c r="E723" s="7" t="s">
        <v>56</v>
      </c>
      <c r="F723" s="7">
        <v>-0.17299999999999999</v>
      </c>
      <c r="G723" s="7" t="s">
        <v>139</v>
      </c>
    </row>
    <row r="724" spans="1:7" customFormat="1" hidden="1" x14ac:dyDescent="0.2">
      <c r="A724" s="7" t="s">
        <v>731</v>
      </c>
      <c r="B724" s="7" t="s">
        <v>130</v>
      </c>
      <c r="C724" s="7" t="s">
        <v>62</v>
      </c>
      <c r="D724" s="7" t="s">
        <v>708</v>
      </c>
      <c r="E724" s="7" t="s">
        <v>56</v>
      </c>
      <c r="F724" s="7">
        <v>-0.183</v>
      </c>
      <c r="G724" s="7" t="s">
        <v>139</v>
      </c>
    </row>
    <row r="725" spans="1:7" customFormat="1" hidden="1" x14ac:dyDescent="0.2">
      <c r="A725" s="7" t="s">
        <v>739</v>
      </c>
      <c r="B725" s="7" t="s">
        <v>130</v>
      </c>
      <c r="C725" s="7" t="s">
        <v>62</v>
      </c>
      <c r="D725" s="7" t="s">
        <v>708</v>
      </c>
      <c r="E725" s="7" t="s">
        <v>56</v>
      </c>
      <c r="F725" s="7">
        <v>-0.17100000000000001</v>
      </c>
      <c r="G725" s="7" t="s">
        <v>139</v>
      </c>
    </row>
    <row r="726" spans="1:7" customFormat="1" hidden="1" x14ac:dyDescent="0.2">
      <c r="A726" s="7" t="s">
        <v>750</v>
      </c>
      <c r="B726" s="7" t="s">
        <v>130</v>
      </c>
      <c r="C726" s="7" t="s">
        <v>62</v>
      </c>
      <c r="D726" s="7" t="s">
        <v>708</v>
      </c>
      <c r="E726" s="7" t="s">
        <v>56</v>
      </c>
      <c r="F726" s="7">
        <v>-0.14299999999999999</v>
      </c>
      <c r="G726" s="7" t="s">
        <v>139</v>
      </c>
    </row>
    <row r="727" spans="1:7" customFormat="1" hidden="1" x14ac:dyDescent="0.2">
      <c r="A727" s="7" t="s">
        <v>754</v>
      </c>
      <c r="B727" s="7" t="s">
        <v>130</v>
      </c>
      <c r="C727" s="7" t="s">
        <v>62</v>
      </c>
      <c r="D727" s="7" t="s">
        <v>708</v>
      </c>
      <c r="E727" s="7" t="s">
        <v>56</v>
      </c>
      <c r="F727" s="7">
        <v>-7.4999999999999997E-2</v>
      </c>
      <c r="G727" s="7" t="s">
        <v>707</v>
      </c>
    </row>
    <row r="728" spans="1:7" customFormat="1" hidden="1" x14ac:dyDescent="0.2">
      <c r="A728" s="7" t="s">
        <v>702</v>
      </c>
      <c r="B728" s="7" t="s">
        <v>705</v>
      </c>
      <c r="C728" s="7" t="s">
        <v>62</v>
      </c>
      <c r="D728" s="7" t="s">
        <v>708</v>
      </c>
      <c r="E728" s="7" t="s">
        <v>56</v>
      </c>
      <c r="F728" s="7">
        <v>0.03</v>
      </c>
      <c r="G728" s="7" t="s">
        <v>139</v>
      </c>
    </row>
    <row r="729" spans="1:7" customFormat="1" hidden="1" x14ac:dyDescent="0.2">
      <c r="A729" s="7" t="s">
        <v>731</v>
      </c>
      <c r="B729" s="7" t="s">
        <v>705</v>
      </c>
      <c r="C729" s="7" t="s">
        <v>62</v>
      </c>
      <c r="D729" s="7" t="s">
        <v>708</v>
      </c>
      <c r="E729" s="7" t="s">
        <v>56</v>
      </c>
      <c r="F729" s="7">
        <v>2.4E-2</v>
      </c>
      <c r="G729" s="7" t="s">
        <v>139</v>
      </c>
    </row>
    <row r="730" spans="1:7" customFormat="1" hidden="1" x14ac:dyDescent="0.2">
      <c r="A730" s="7" t="s">
        <v>739</v>
      </c>
      <c r="B730" s="7" t="s">
        <v>705</v>
      </c>
      <c r="C730" s="7" t="s">
        <v>62</v>
      </c>
      <c r="D730" s="7" t="s">
        <v>708</v>
      </c>
      <c r="E730" s="7" t="s">
        <v>56</v>
      </c>
      <c r="F730" s="7">
        <v>2.8000000000000001E-2</v>
      </c>
      <c r="G730" s="7" t="s">
        <v>139</v>
      </c>
    </row>
    <row r="731" spans="1:7" customFormat="1" hidden="1" x14ac:dyDescent="0.2">
      <c r="A731" s="7" t="s">
        <v>750</v>
      </c>
      <c r="B731" s="7" t="s">
        <v>705</v>
      </c>
      <c r="C731" s="7" t="s">
        <v>62</v>
      </c>
      <c r="D731" s="7" t="s">
        <v>708</v>
      </c>
      <c r="E731" s="7" t="s">
        <v>56</v>
      </c>
      <c r="F731" s="7">
        <v>6.6000000000000003E-2</v>
      </c>
      <c r="G731" s="7" t="s">
        <v>139</v>
      </c>
    </row>
    <row r="732" spans="1:7" customFormat="1" hidden="1" x14ac:dyDescent="0.2">
      <c r="A732" s="7" t="s">
        <v>754</v>
      </c>
      <c r="B732" s="7" t="s">
        <v>705</v>
      </c>
      <c r="C732" s="7" t="s">
        <v>62</v>
      </c>
      <c r="D732" s="7" t="s">
        <v>708</v>
      </c>
      <c r="E732" s="7" t="s">
        <v>56</v>
      </c>
      <c r="F732" s="7">
        <v>5.7000000000000002E-2</v>
      </c>
      <c r="G732" s="7" t="s">
        <v>139</v>
      </c>
    </row>
    <row r="733" spans="1:7" customFormat="1" hidden="1" x14ac:dyDescent="0.2">
      <c r="A733" s="7" t="s">
        <v>702</v>
      </c>
      <c r="B733" s="7" t="s">
        <v>113</v>
      </c>
      <c r="C733" s="7" t="s">
        <v>62</v>
      </c>
      <c r="D733" s="7" t="s">
        <v>708</v>
      </c>
      <c r="E733" s="7" t="s">
        <v>56</v>
      </c>
      <c r="F733" s="7">
        <v>0.182</v>
      </c>
      <c r="G733" s="7" t="s">
        <v>139</v>
      </c>
    </row>
    <row r="734" spans="1:7" customFormat="1" hidden="1" x14ac:dyDescent="0.2">
      <c r="A734" s="7" t="s">
        <v>731</v>
      </c>
      <c r="B734" s="7" t="s">
        <v>113</v>
      </c>
      <c r="C734" s="7" t="s">
        <v>62</v>
      </c>
      <c r="D734" s="7" t="s">
        <v>708</v>
      </c>
      <c r="E734" s="7" t="s">
        <v>56</v>
      </c>
      <c r="F734" s="7">
        <v>0.189</v>
      </c>
      <c r="G734" s="7" t="s">
        <v>139</v>
      </c>
    </row>
    <row r="735" spans="1:7" customFormat="1" hidden="1" x14ac:dyDescent="0.2">
      <c r="A735" s="7" t="s">
        <v>739</v>
      </c>
      <c r="B735" s="7" t="s">
        <v>113</v>
      </c>
      <c r="C735" s="7" t="s">
        <v>62</v>
      </c>
      <c r="D735" s="7" t="s">
        <v>708</v>
      </c>
      <c r="E735" s="7" t="s">
        <v>56</v>
      </c>
      <c r="F735" s="7">
        <v>0.22500000000000001</v>
      </c>
      <c r="G735" s="7" t="s">
        <v>139</v>
      </c>
    </row>
    <row r="736" spans="1:7" customFormat="1" hidden="1" x14ac:dyDescent="0.2">
      <c r="A736" s="7" t="s">
        <v>750</v>
      </c>
      <c r="B736" s="7" t="s">
        <v>113</v>
      </c>
      <c r="C736" s="7" t="s">
        <v>62</v>
      </c>
      <c r="D736" s="7" t="s">
        <v>708</v>
      </c>
      <c r="E736" s="7" t="s">
        <v>56</v>
      </c>
      <c r="F736" s="7">
        <v>0.24199999999999999</v>
      </c>
      <c r="G736" s="7" t="s">
        <v>139</v>
      </c>
    </row>
    <row r="737" spans="1:7" customFormat="1" hidden="1" x14ac:dyDescent="0.2">
      <c r="A737" s="7" t="s">
        <v>754</v>
      </c>
      <c r="B737" s="7" t="s">
        <v>113</v>
      </c>
      <c r="C737" s="7" t="s">
        <v>62</v>
      </c>
      <c r="D737" s="7" t="s">
        <v>708</v>
      </c>
      <c r="E737" s="7" t="s">
        <v>56</v>
      </c>
      <c r="F737" s="7">
        <v>8.0000000000000002E-3</v>
      </c>
      <c r="G737" s="7" t="s">
        <v>707</v>
      </c>
    </row>
    <row r="738" spans="1:7" customFormat="1" hidden="1" x14ac:dyDescent="0.2">
      <c r="A738" s="7" t="s">
        <v>702</v>
      </c>
      <c r="B738" s="7" t="s">
        <v>129</v>
      </c>
      <c r="C738" s="7" t="s">
        <v>62</v>
      </c>
      <c r="D738" s="7" t="s">
        <v>708</v>
      </c>
      <c r="E738" s="7" t="s">
        <v>56</v>
      </c>
      <c r="F738" s="7">
        <v>8.8999999999999996E-2</v>
      </c>
      <c r="G738" s="7" t="s">
        <v>139</v>
      </c>
    </row>
    <row r="739" spans="1:7" customFormat="1" hidden="1" x14ac:dyDescent="0.2">
      <c r="A739" s="7" t="s">
        <v>731</v>
      </c>
      <c r="B739" s="7" t="s">
        <v>129</v>
      </c>
      <c r="C739" s="7" t="s">
        <v>62</v>
      </c>
      <c r="D739" s="7" t="s">
        <v>708</v>
      </c>
      <c r="E739" s="7" t="s">
        <v>56</v>
      </c>
      <c r="F739" s="7">
        <v>8.7999999999999995E-2</v>
      </c>
      <c r="G739" s="7" t="s">
        <v>139</v>
      </c>
    </row>
    <row r="740" spans="1:7" customFormat="1" hidden="1" x14ac:dyDescent="0.2">
      <c r="A740" s="7" t="s">
        <v>739</v>
      </c>
      <c r="B740" s="7" t="s">
        <v>129</v>
      </c>
      <c r="C740" s="7" t="s">
        <v>62</v>
      </c>
      <c r="D740" s="7" t="s">
        <v>708</v>
      </c>
      <c r="E740" s="7" t="s">
        <v>56</v>
      </c>
      <c r="F740" s="7">
        <v>0.113</v>
      </c>
      <c r="G740" s="7" t="s">
        <v>139</v>
      </c>
    </row>
    <row r="741" spans="1:7" customFormat="1" hidden="1" x14ac:dyDescent="0.2">
      <c r="A741" s="7" t="s">
        <v>750</v>
      </c>
      <c r="B741" s="7" t="s">
        <v>129</v>
      </c>
      <c r="C741" s="7" t="s">
        <v>62</v>
      </c>
      <c r="D741" s="7" t="s">
        <v>708</v>
      </c>
      <c r="E741" s="7" t="s">
        <v>56</v>
      </c>
      <c r="F741" s="7">
        <v>0.127</v>
      </c>
      <c r="G741" s="7" t="s">
        <v>139</v>
      </c>
    </row>
    <row r="742" spans="1:7" customFormat="1" hidden="1" x14ac:dyDescent="0.2">
      <c r="A742" s="7" t="s">
        <v>754</v>
      </c>
      <c r="B742" s="7" t="s">
        <v>129</v>
      </c>
      <c r="C742" s="7" t="s">
        <v>62</v>
      </c>
      <c r="D742" s="7" t="s">
        <v>708</v>
      </c>
      <c r="E742" s="7" t="s">
        <v>56</v>
      </c>
      <c r="F742" s="7">
        <v>0.109</v>
      </c>
      <c r="G742" s="7" t="s">
        <v>139</v>
      </c>
    </row>
    <row r="743" spans="1:7" customFormat="1" hidden="1" x14ac:dyDescent="0.2">
      <c r="A743" s="7" t="s">
        <v>702</v>
      </c>
      <c r="B743" s="7" t="s">
        <v>128</v>
      </c>
      <c r="C743" s="7" t="s">
        <v>62</v>
      </c>
      <c r="D743" s="7" t="s">
        <v>708</v>
      </c>
      <c r="E743" s="7" t="s">
        <v>56</v>
      </c>
      <c r="F743" s="7">
        <v>0.17599999999999999</v>
      </c>
      <c r="G743" s="7" t="s">
        <v>139</v>
      </c>
    </row>
    <row r="744" spans="1:7" customFormat="1" hidden="1" x14ac:dyDescent="0.2">
      <c r="A744" s="7" t="s">
        <v>731</v>
      </c>
      <c r="B744" s="7" t="s">
        <v>128</v>
      </c>
      <c r="C744" s="7" t="s">
        <v>62</v>
      </c>
      <c r="D744" s="7" t="s">
        <v>708</v>
      </c>
      <c r="E744" s="7" t="s">
        <v>56</v>
      </c>
      <c r="F744" s="7">
        <v>0.17699999999999999</v>
      </c>
      <c r="G744" s="7" t="s">
        <v>139</v>
      </c>
    </row>
    <row r="745" spans="1:7" customFormat="1" hidden="1" x14ac:dyDescent="0.2">
      <c r="A745" s="7" t="s">
        <v>739</v>
      </c>
      <c r="B745" s="7" t="s">
        <v>128</v>
      </c>
      <c r="C745" s="7" t="s">
        <v>62</v>
      </c>
      <c r="D745" s="7" t="s">
        <v>708</v>
      </c>
      <c r="E745" s="7" t="s">
        <v>56</v>
      </c>
      <c r="F745" s="7">
        <v>0.16800000000000001</v>
      </c>
      <c r="G745" s="7" t="s">
        <v>139</v>
      </c>
    </row>
    <row r="746" spans="1:7" customFormat="1" hidden="1" x14ac:dyDescent="0.2">
      <c r="A746" s="7" t="s">
        <v>750</v>
      </c>
      <c r="B746" s="7" t="s">
        <v>128</v>
      </c>
      <c r="C746" s="7" t="s">
        <v>62</v>
      </c>
      <c r="D746" s="7" t="s">
        <v>708</v>
      </c>
      <c r="E746" s="7" t="s">
        <v>56</v>
      </c>
      <c r="F746" s="7">
        <v>0.21</v>
      </c>
      <c r="G746" s="7" t="s">
        <v>139</v>
      </c>
    </row>
    <row r="747" spans="1:7" customFormat="1" hidden="1" x14ac:dyDescent="0.2">
      <c r="A747" s="7" t="s">
        <v>754</v>
      </c>
      <c r="B747" s="7" t="s">
        <v>128</v>
      </c>
      <c r="C747" s="7" t="s">
        <v>62</v>
      </c>
      <c r="D747" s="7" t="s">
        <v>708</v>
      </c>
      <c r="E747" s="7" t="s">
        <v>56</v>
      </c>
      <c r="F747" s="7">
        <v>0.221</v>
      </c>
      <c r="G747" s="7" t="s">
        <v>707</v>
      </c>
    </row>
    <row r="748" spans="1:7" customFormat="1" hidden="1" x14ac:dyDescent="0.2">
      <c r="A748" s="7" t="s">
        <v>702</v>
      </c>
      <c r="B748" s="7" t="s">
        <v>122</v>
      </c>
      <c r="C748" s="7" t="s">
        <v>62</v>
      </c>
      <c r="D748" s="7" t="s">
        <v>708</v>
      </c>
      <c r="E748" s="7" t="s">
        <v>56</v>
      </c>
      <c r="F748" s="7">
        <v>-1.9E-2</v>
      </c>
      <c r="G748" s="7" t="s">
        <v>139</v>
      </c>
    </row>
    <row r="749" spans="1:7" customFormat="1" hidden="1" x14ac:dyDescent="0.2">
      <c r="A749" s="7" t="s">
        <v>731</v>
      </c>
      <c r="B749" s="7" t="s">
        <v>122</v>
      </c>
      <c r="C749" s="7" t="s">
        <v>62</v>
      </c>
      <c r="D749" s="7" t="s">
        <v>708</v>
      </c>
      <c r="E749" s="7" t="s">
        <v>56</v>
      </c>
      <c r="F749" s="7">
        <v>-3.5000000000000003E-2</v>
      </c>
      <c r="G749" s="7" t="s">
        <v>139</v>
      </c>
    </row>
    <row r="750" spans="1:7" customFormat="1" hidden="1" x14ac:dyDescent="0.2">
      <c r="A750" s="7" t="s">
        <v>739</v>
      </c>
      <c r="B750" s="7" t="s">
        <v>122</v>
      </c>
      <c r="C750" s="7" t="s">
        <v>62</v>
      </c>
      <c r="D750" s="7" t="s">
        <v>708</v>
      </c>
      <c r="E750" s="7" t="s">
        <v>56</v>
      </c>
      <c r="F750" s="7">
        <v>-2.1999999999999999E-2</v>
      </c>
      <c r="G750" s="7" t="s">
        <v>139</v>
      </c>
    </row>
    <row r="751" spans="1:7" customFormat="1" hidden="1" x14ac:dyDescent="0.2">
      <c r="A751" s="7" t="s">
        <v>750</v>
      </c>
      <c r="B751" s="7" t="s">
        <v>122</v>
      </c>
      <c r="C751" s="7" t="s">
        <v>62</v>
      </c>
      <c r="D751" s="7" t="s">
        <v>708</v>
      </c>
      <c r="E751" s="7" t="s">
        <v>56</v>
      </c>
      <c r="F751" s="7">
        <v>-1.9E-2</v>
      </c>
      <c r="G751" s="7" t="s">
        <v>139</v>
      </c>
    </row>
    <row r="752" spans="1:7" customFormat="1" hidden="1" x14ac:dyDescent="0.2">
      <c r="A752" s="7" t="s">
        <v>754</v>
      </c>
      <c r="B752" s="7" t="s">
        <v>122</v>
      </c>
      <c r="C752" s="7" t="s">
        <v>62</v>
      </c>
      <c r="D752" s="7" t="s">
        <v>708</v>
      </c>
      <c r="E752" s="7" t="s">
        <v>56</v>
      </c>
      <c r="F752" s="7">
        <v>-4.2000000000000003E-2</v>
      </c>
      <c r="G752" s="7" t="s">
        <v>707</v>
      </c>
    </row>
    <row r="753" spans="1:7" customFormat="1" hidden="1" x14ac:dyDescent="0.2">
      <c r="A753" s="7" t="s">
        <v>702</v>
      </c>
      <c r="B753" s="7" t="s">
        <v>132</v>
      </c>
      <c r="C753" s="7" t="s">
        <v>62</v>
      </c>
      <c r="D753" s="7" t="s">
        <v>708</v>
      </c>
      <c r="E753" s="7" t="s">
        <v>56</v>
      </c>
      <c r="F753" s="7">
        <v>0.23400000000000001</v>
      </c>
      <c r="G753" s="7" t="s">
        <v>139</v>
      </c>
    </row>
    <row r="754" spans="1:7" customFormat="1" hidden="1" x14ac:dyDescent="0.2">
      <c r="A754" s="7" t="s">
        <v>731</v>
      </c>
      <c r="B754" s="7" t="s">
        <v>132</v>
      </c>
      <c r="C754" s="7" t="s">
        <v>62</v>
      </c>
      <c r="D754" s="7" t="s">
        <v>708</v>
      </c>
      <c r="E754" s="7" t="s">
        <v>56</v>
      </c>
      <c r="F754" s="7">
        <v>0.26600000000000001</v>
      </c>
      <c r="G754" s="7" t="s">
        <v>139</v>
      </c>
    </row>
    <row r="755" spans="1:7" customFormat="1" hidden="1" x14ac:dyDescent="0.2">
      <c r="A755" s="7" t="s">
        <v>739</v>
      </c>
      <c r="B755" s="7" t="s">
        <v>132</v>
      </c>
      <c r="C755" s="7" t="s">
        <v>62</v>
      </c>
      <c r="D755" s="7" t="s">
        <v>708</v>
      </c>
      <c r="E755" s="7" t="s">
        <v>56</v>
      </c>
      <c r="F755" s="7">
        <v>0.26400000000000001</v>
      </c>
      <c r="G755" s="7" t="s">
        <v>139</v>
      </c>
    </row>
    <row r="756" spans="1:7" customFormat="1" hidden="1" x14ac:dyDescent="0.2">
      <c r="A756" s="7" t="s">
        <v>750</v>
      </c>
      <c r="B756" s="7" t="s">
        <v>132</v>
      </c>
      <c r="C756" s="7" t="s">
        <v>62</v>
      </c>
      <c r="D756" s="7" t="s">
        <v>708</v>
      </c>
      <c r="E756" s="7" t="s">
        <v>56</v>
      </c>
      <c r="F756" s="7">
        <v>0.222</v>
      </c>
      <c r="G756" s="7" t="s">
        <v>139</v>
      </c>
    </row>
    <row r="757" spans="1:7" customFormat="1" hidden="1" x14ac:dyDescent="0.2">
      <c r="A757" s="7" t="s">
        <v>754</v>
      </c>
      <c r="B757" s="7" t="s">
        <v>132</v>
      </c>
      <c r="C757" s="7" t="s">
        <v>62</v>
      </c>
      <c r="D757" s="7" t="s">
        <v>708</v>
      </c>
      <c r="E757" s="7" t="s">
        <v>56</v>
      </c>
      <c r="F757" s="7">
        <v>0.315</v>
      </c>
      <c r="G757" s="7" t="s">
        <v>707</v>
      </c>
    </row>
    <row r="758" spans="1:7" customFormat="1" hidden="1" x14ac:dyDescent="0.2">
      <c r="A758" s="7" t="s">
        <v>702</v>
      </c>
      <c r="B758" s="7" t="s">
        <v>669</v>
      </c>
      <c r="C758" s="7" t="s">
        <v>62</v>
      </c>
      <c r="D758" s="7" t="s">
        <v>708</v>
      </c>
      <c r="E758" s="7" t="s">
        <v>56</v>
      </c>
      <c r="F758" s="7">
        <v>1.1599999999999999</v>
      </c>
      <c r="G758" s="7" t="s">
        <v>139</v>
      </c>
    </row>
    <row r="759" spans="1:7" customFormat="1" hidden="1" x14ac:dyDescent="0.2">
      <c r="A759" s="7" t="s">
        <v>731</v>
      </c>
      <c r="B759" s="7" t="s">
        <v>669</v>
      </c>
      <c r="C759" s="7" t="s">
        <v>62</v>
      </c>
      <c r="D759" s="7" t="s">
        <v>708</v>
      </c>
      <c r="E759" s="7" t="s">
        <v>56</v>
      </c>
      <c r="F759" s="7">
        <v>1.022</v>
      </c>
      <c r="G759" s="7" t="s">
        <v>139</v>
      </c>
    </row>
    <row r="760" spans="1:7" customFormat="1" hidden="1" x14ac:dyDescent="0.2">
      <c r="A760" s="7" t="s">
        <v>739</v>
      </c>
      <c r="B760" s="7" t="s">
        <v>669</v>
      </c>
      <c r="C760" s="7" t="s">
        <v>62</v>
      </c>
      <c r="D760" s="7" t="s">
        <v>708</v>
      </c>
      <c r="E760" s="7" t="s">
        <v>56</v>
      </c>
      <c r="F760" s="7">
        <v>1.5549999999999999</v>
      </c>
      <c r="G760" s="7" t="s">
        <v>139</v>
      </c>
    </row>
    <row r="761" spans="1:7" customFormat="1" hidden="1" x14ac:dyDescent="0.2">
      <c r="A761" s="7" t="s">
        <v>750</v>
      </c>
      <c r="B761" s="7" t="s">
        <v>669</v>
      </c>
      <c r="C761" s="7" t="s">
        <v>62</v>
      </c>
      <c r="D761" s="7" t="s">
        <v>708</v>
      </c>
      <c r="E761" s="7" t="s">
        <v>56</v>
      </c>
      <c r="F761" s="7">
        <v>1.0389999999999999</v>
      </c>
      <c r="G761" s="7" t="s">
        <v>139</v>
      </c>
    </row>
    <row r="762" spans="1:7" customFormat="1" hidden="1" x14ac:dyDescent="0.2">
      <c r="A762" s="7" t="s">
        <v>754</v>
      </c>
      <c r="B762" s="7" t="s">
        <v>669</v>
      </c>
      <c r="C762" s="7" t="s">
        <v>62</v>
      </c>
      <c r="D762" s="7" t="s">
        <v>708</v>
      </c>
      <c r="E762" s="7" t="s">
        <v>56</v>
      </c>
      <c r="F762" s="7">
        <v>1.071</v>
      </c>
      <c r="G762" s="7" t="s">
        <v>139</v>
      </c>
    </row>
    <row r="763" spans="1:7" customFormat="1" hidden="1" x14ac:dyDescent="0.2">
      <c r="A763" s="7" t="s">
        <v>702</v>
      </c>
      <c r="B763" s="7" t="s">
        <v>127</v>
      </c>
      <c r="C763" s="7" t="s">
        <v>62</v>
      </c>
      <c r="D763" s="7" t="s">
        <v>708</v>
      </c>
      <c r="E763" s="7" t="s">
        <v>56</v>
      </c>
      <c r="F763" s="7">
        <v>-9.1999999999999998E-2</v>
      </c>
      <c r="G763" s="7" t="s">
        <v>139</v>
      </c>
    </row>
    <row r="764" spans="1:7" customFormat="1" hidden="1" x14ac:dyDescent="0.2">
      <c r="A764" s="7" t="s">
        <v>731</v>
      </c>
      <c r="B764" s="7" t="s">
        <v>127</v>
      </c>
      <c r="C764" s="7" t="s">
        <v>62</v>
      </c>
      <c r="D764" s="7" t="s">
        <v>708</v>
      </c>
      <c r="E764" s="7" t="s">
        <v>56</v>
      </c>
      <c r="F764" s="7">
        <v>-7.0000000000000007E-2</v>
      </c>
      <c r="G764" s="7" t="s">
        <v>139</v>
      </c>
    </row>
    <row r="765" spans="1:7" customFormat="1" hidden="1" x14ac:dyDescent="0.2">
      <c r="A765" s="7" t="s">
        <v>739</v>
      </c>
      <c r="B765" s="7" t="s">
        <v>127</v>
      </c>
      <c r="C765" s="7" t="s">
        <v>62</v>
      </c>
      <c r="D765" s="7" t="s">
        <v>708</v>
      </c>
      <c r="E765" s="7" t="s">
        <v>56</v>
      </c>
      <c r="F765" s="7">
        <v>-6.2E-2</v>
      </c>
      <c r="G765" s="7" t="s">
        <v>139</v>
      </c>
    </row>
    <row r="766" spans="1:7" customFormat="1" hidden="1" x14ac:dyDescent="0.2">
      <c r="A766" s="7" t="s">
        <v>750</v>
      </c>
      <c r="B766" s="7" t="s">
        <v>127</v>
      </c>
      <c r="C766" s="7" t="s">
        <v>62</v>
      </c>
      <c r="D766" s="7" t="s">
        <v>708</v>
      </c>
      <c r="E766" s="7" t="s">
        <v>56</v>
      </c>
      <c r="F766" s="7">
        <v>-6.2E-2</v>
      </c>
      <c r="G766" s="7" t="s">
        <v>139</v>
      </c>
    </row>
    <row r="767" spans="1:7" customFormat="1" hidden="1" x14ac:dyDescent="0.2">
      <c r="A767" s="7" t="s">
        <v>754</v>
      </c>
      <c r="B767" s="7" t="s">
        <v>127</v>
      </c>
      <c r="C767" s="7" t="s">
        <v>62</v>
      </c>
      <c r="D767" s="7" t="s">
        <v>708</v>
      </c>
      <c r="E767" s="7" t="s">
        <v>56</v>
      </c>
      <c r="F767" s="7">
        <v>-6.3E-2</v>
      </c>
      <c r="G767" s="7" t="s">
        <v>707</v>
      </c>
    </row>
    <row r="768" spans="1:7" customFormat="1" hidden="1" x14ac:dyDescent="0.2">
      <c r="A768" s="7" t="s">
        <v>702</v>
      </c>
      <c r="B768" s="7" t="s">
        <v>124</v>
      </c>
      <c r="C768" s="7" t="s">
        <v>62</v>
      </c>
      <c r="D768" s="7" t="s">
        <v>708</v>
      </c>
      <c r="E768" s="7" t="s">
        <v>56</v>
      </c>
      <c r="F768" s="7">
        <v>-0.40400000000000003</v>
      </c>
      <c r="G768" s="7" t="s">
        <v>139</v>
      </c>
    </row>
    <row r="769" spans="1:7" customFormat="1" hidden="1" x14ac:dyDescent="0.2">
      <c r="A769" s="7" t="s">
        <v>731</v>
      </c>
      <c r="B769" s="7" t="s">
        <v>124</v>
      </c>
      <c r="C769" s="7" t="s">
        <v>62</v>
      </c>
      <c r="D769" s="7" t="s">
        <v>708</v>
      </c>
      <c r="E769" s="7" t="s">
        <v>56</v>
      </c>
      <c r="F769" s="7">
        <v>-0.373</v>
      </c>
      <c r="G769" s="7" t="s">
        <v>139</v>
      </c>
    </row>
    <row r="770" spans="1:7" customFormat="1" hidden="1" x14ac:dyDescent="0.2">
      <c r="A770" s="7" t="s">
        <v>739</v>
      </c>
      <c r="B770" s="7" t="s">
        <v>124</v>
      </c>
      <c r="C770" s="7" t="s">
        <v>62</v>
      </c>
      <c r="D770" s="7" t="s">
        <v>708</v>
      </c>
      <c r="E770" s="7" t="s">
        <v>56</v>
      </c>
      <c r="F770" s="7">
        <v>-0.40799999999999997</v>
      </c>
      <c r="G770" s="7" t="s">
        <v>139</v>
      </c>
    </row>
    <row r="771" spans="1:7" customFormat="1" hidden="1" x14ac:dyDescent="0.2">
      <c r="A771" s="7" t="s">
        <v>750</v>
      </c>
      <c r="B771" s="7" t="s">
        <v>124</v>
      </c>
      <c r="C771" s="7" t="s">
        <v>62</v>
      </c>
      <c r="D771" s="7" t="s">
        <v>708</v>
      </c>
      <c r="E771" s="7" t="s">
        <v>56</v>
      </c>
      <c r="F771" s="7">
        <v>-0.39500000000000002</v>
      </c>
      <c r="G771" s="7" t="s">
        <v>139</v>
      </c>
    </row>
    <row r="772" spans="1:7" customFormat="1" hidden="1" x14ac:dyDescent="0.2">
      <c r="A772" s="7" t="s">
        <v>754</v>
      </c>
      <c r="B772" s="7" t="s">
        <v>124</v>
      </c>
      <c r="C772" s="7" t="s">
        <v>62</v>
      </c>
      <c r="D772" s="7" t="s">
        <v>708</v>
      </c>
      <c r="E772" s="7" t="s">
        <v>56</v>
      </c>
      <c r="F772" s="7">
        <v>-0.32100000000000001</v>
      </c>
      <c r="G772" s="7" t="s">
        <v>707</v>
      </c>
    </row>
    <row r="773" spans="1:7" customFormat="1" hidden="1" x14ac:dyDescent="0.2">
      <c r="A773" s="7" t="s">
        <v>702</v>
      </c>
      <c r="B773" s="7" t="s">
        <v>123</v>
      </c>
      <c r="C773" s="7" t="s">
        <v>62</v>
      </c>
      <c r="D773" s="7" t="s">
        <v>708</v>
      </c>
      <c r="E773" s="7" t="s">
        <v>56</v>
      </c>
      <c r="F773" s="7">
        <v>0.96199999999999997</v>
      </c>
      <c r="G773" s="7" t="s">
        <v>139</v>
      </c>
    </row>
    <row r="774" spans="1:7" customFormat="1" hidden="1" x14ac:dyDescent="0.2">
      <c r="A774" s="7" t="s">
        <v>731</v>
      </c>
      <c r="B774" s="7" t="s">
        <v>123</v>
      </c>
      <c r="C774" s="7" t="s">
        <v>62</v>
      </c>
      <c r="D774" s="7" t="s">
        <v>708</v>
      </c>
      <c r="E774" s="7" t="s">
        <v>56</v>
      </c>
      <c r="F774" s="7">
        <v>0.754</v>
      </c>
      <c r="G774" s="7" t="s">
        <v>139</v>
      </c>
    </row>
    <row r="775" spans="1:7" customFormat="1" hidden="1" x14ac:dyDescent="0.2">
      <c r="A775" s="7" t="s">
        <v>739</v>
      </c>
      <c r="B775" s="7" t="s">
        <v>123</v>
      </c>
      <c r="C775" s="7" t="s">
        <v>62</v>
      </c>
      <c r="D775" s="7" t="s">
        <v>708</v>
      </c>
      <c r="E775" s="7" t="s">
        <v>56</v>
      </c>
      <c r="F775" s="7">
        <v>0.82599999999999996</v>
      </c>
      <c r="G775" s="7" t="s">
        <v>139</v>
      </c>
    </row>
    <row r="776" spans="1:7" customFormat="1" hidden="1" x14ac:dyDescent="0.2">
      <c r="A776" s="7" t="s">
        <v>750</v>
      </c>
      <c r="B776" s="7" t="s">
        <v>123</v>
      </c>
      <c r="C776" s="7" t="s">
        <v>62</v>
      </c>
      <c r="D776" s="7" t="s">
        <v>708</v>
      </c>
      <c r="E776" s="7" t="s">
        <v>56</v>
      </c>
      <c r="F776" s="7">
        <v>0.57599999999999996</v>
      </c>
      <c r="G776" s="7" t="s">
        <v>139</v>
      </c>
    </row>
    <row r="777" spans="1:7" customFormat="1" hidden="1" x14ac:dyDescent="0.2">
      <c r="A777" s="7" t="s">
        <v>754</v>
      </c>
      <c r="B777" s="7" t="s">
        <v>123</v>
      </c>
      <c r="C777" s="7" t="s">
        <v>62</v>
      </c>
      <c r="D777" s="7" t="s">
        <v>708</v>
      </c>
      <c r="E777" s="7" t="s">
        <v>56</v>
      </c>
      <c r="F777" s="7">
        <v>0.42899999999999999</v>
      </c>
      <c r="G777" s="7" t="s">
        <v>139</v>
      </c>
    </row>
    <row r="778" spans="1:7" customFormat="1" hidden="1" x14ac:dyDescent="0.2">
      <c r="A778" s="7" t="s">
        <v>702</v>
      </c>
      <c r="B778" s="7" t="s">
        <v>125</v>
      </c>
      <c r="C778" s="7" t="s">
        <v>62</v>
      </c>
      <c r="D778" s="7" t="s">
        <v>708</v>
      </c>
      <c r="E778" s="7" t="s">
        <v>56</v>
      </c>
      <c r="F778" s="7">
        <v>2.5000000000000001E-2</v>
      </c>
      <c r="G778" s="7" t="s">
        <v>139</v>
      </c>
    </row>
    <row r="779" spans="1:7" customFormat="1" hidden="1" x14ac:dyDescent="0.2">
      <c r="A779" s="7" t="s">
        <v>731</v>
      </c>
      <c r="B779" s="7" t="s">
        <v>125</v>
      </c>
      <c r="C779" s="7" t="s">
        <v>62</v>
      </c>
      <c r="D779" s="7" t="s">
        <v>708</v>
      </c>
      <c r="E779" s="7" t="s">
        <v>56</v>
      </c>
      <c r="F779" s="7">
        <v>2.7E-2</v>
      </c>
      <c r="G779" s="7" t="s">
        <v>139</v>
      </c>
    </row>
    <row r="780" spans="1:7" customFormat="1" hidden="1" x14ac:dyDescent="0.2">
      <c r="A780" s="7" t="s">
        <v>739</v>
      </c>
      <c r="B780" s="7" t="s">
        <v>125</v>
      </c>
      <c r="C780" s="7" t="s">
        <v>62</v>
      </c>
      <c r="D780" s="7" t="s">
        <v>708</v>
      </c>
      <c r="E780" s="7" t="s">
        <v>56</v>
      </c>
      <c r="F780" s="7">
        <v>2.5000000000000001E-2</v>
      </c>
      <c r="G780" s="7" t="s">
        <v>139</v>
      </c>
    </row>
    <row r="781" spans="1:7" customFormat="1" hidden="1" x14ac:dyDescent="0.2">
      <c r="A781" s="7" t="s">
        <v>750</v>
      </c>
      <c r="B781" s="7" t="s">
        <v>125</v>
      </c>
      <c r="C781" s="7" t="s">
        <v>62</v>
      </c>
      <c r="D781" s="7" t="s">
        <v>708</v>
      </c>
      <c r="E781" s="7" t="s">
        <v>56</v>
      </c>
      <c r="F781" s="7">
        <v>2.7E-2</v>
      </c>
      <c r="G781" s="7" t="s">
        <v>139</v>
      </c>
    </row>
    <row r="782" spans="1:7" customFormat="1" hidden="1" x14ac:dyDescent="0.2">
      <c r="A782" s="7" t="s">
        <v>754</v>
      </c>
      <c r="B782" s="7" t="s">
        <v>125</v>
      </c>
      <c r="C782" s="7" t="s">
        <v>62</v>
      </c>
      <c r="D782" s="7" t="s">
        <v>708</v>
      </c>
      <c r="E782" s="7" t="s">
        <v>56</v>
      </c>
      <c r="F782" s="7">
        <v>2.1000000000000001E-2</v>
      </c>
      <c r="G782" s="7" t="s">
        <v>707</v>
      </c>
    </row>
    <row r="783" spans="1:7" customFormat="1" hidden="1" x14ac:dyDescent="0.2">
      <c r="A783" s="7" t="s">
        <v>702</v>
      </c>
      <c r="B783" s="7" t="s">
        <v>107</v>
      </c>
      <c r="C783" s="7" t="s">
        <v>62</v>
      </c>
      <c r="D783" s="7" t="s">
        <v>708</v>
      </c>
      <c r="E783" s="7" t="s">
        <v>56</v>
      </c>
      <c r="F783" s="7">
        <v>1.0999999999999999E-2</v>
      </c>
      <c r="G783" s="7" t="s">
        <v>139</v>
      </c>
    </row>
    <row r="784" spans="1:7" customFormat="1" hidden="1" x14ac:dyDescent="0.2">
      <c r="A784" s="7" t="s">
        <v>731</v>
      </c>
      <c r="B784" s="7" t="s">
        <v>107</v>
      </c>
      <c r="C784" s="7" t="s">
        <v>62</v>
      </c>
      <c r="D784" s="7" t="s">
        <v>708</v>
      </c>
      <c r="E784" s="7" t="s">
        <v>56</v>
      </c>
      <c r="F784" s="7">
        <v>3.0000000000000001E-3</v>
      </c>
      <c r="G784" s="7" t="s">
        <v>139</v>
      </c>
    </row>
    <row r="785" spans="1:7" customFormat="1" hidden="1" x14ac:dyDescent="0.2">
      <c r="A785" s="7" t="s">
        <v>739</v>
      </c>
      <c r="B785" s="7" t="s">
        <v>107</v>
      </c>
      <c r="C785" s="7" t="s">
        <v>62</v>
      </c>
      <c r="D785" s="7" t="s">
        <v>708</v>
      </c>
      <c r="E785" s="7" t="s">
        <v>56</v>
      </c>
      <c r="F785" s="7">
        <v>-1.4E-2</v>
      </c>
      <c r="G785" s="7" t="s">
        <v>139</v>
      </c>
    </row>
    <row r="786" spans="1:7" customFormat="1" hidden="1" x14ac:dyDescent="0.2">
      <c r="A786" s="7" t="s">
        <v>750</v>
      </c>
      <c r="B786" s="7" t="s">
        <v>107</v>
      </c>
      <c r="C786" s="7" t="s">
        <v>62</v>
      </c>
      <c r="D786" s="7" t="s">
        <v>708</v>
      </c>
      <c r="E786" s="7" t="s">
        <v>56</v>
      </c>
      <c r="F786" s="7">
        <v>-8.0000000000000002E-3</v>
      </c>
      <c r="G786" s="7" t="s">
        <v>139</v>
      </c>
    </row>
    <row r="787" spans="1:7" customFormat="1" hidden="1" x14ac:dyDescent="0.2">
      <c r="A787" s="7" t="s">
        <v>702</v>
      </c>
      <c r="B787" s="7" t="s">
        <v>121</v>
      </c>
      <c r="C787" s="7" t="s">
        <v>62</v>
      </c>
      <c r="D787" s="7" t="s">
        <v>708</v>
      </c>
      <c r="E787" s="7" t="s">
        <v>56</v>
      </c>
      <c r="F787" s="7">
        <v>0.27500000000000002</v>
      </c>
      <c r="G787" s="7" t="s">
        <v>139</v>
      </c>
    </row>
    <row r="788" spans="1:7" customFormat="1" hidden="1" x14ac:dyDescent="0.2">
      <c r="A788" s="7" t="s">
        <v>731</v>
      </c>
      <c r="B788" s="7" t="s">
        <v>121</v>
      </c>
      <c r="C788" s="7" t="s">
        <v>62</v>
      </c>
      <c r="D788" s="7" t="s">
        <v>708</v>
      </c>
      <c r="E788" s="7" t="s">
        <v>56</v>
      </c>
      <c r="F788" s="7">
        <v>0.22900000000000001</v>
      </c>
      <c r="G788" s="7" t="s">
        <v>139</v>
      </c>
    </row>
    <row r="789" spans="1:7" customFormat="1" hidden="1" x14ac:dyDescent="0.2">
      <c r="A789" s="7" t="s">
        <v>739</v>
      </c>
      <c r="B789" s="7" t="s">
        <v>121</v>
      </c>
      <c r="C789" s="7" t="s">
        <v>62</v>
      </c>
      <c r="D789" s="7" t="s">
        <v>708</v>
      </c>
      <c r="E789" s="7" t="s">
        <v>56</v>
      </c>
      <c r="F789" s="7">
        <v>0.25900000000000001</v>
      </c>
      <c r="G789" s="7" t="s">
        <v>139</v>
      </c>
    </row>
    <row r="790" spans="1:7" customFormat="1" hidden="1" x14ac:dyDescent="0.2">
      <c r="A790" s="7" t="s">
        <v>750</v>
      </c>
      <c r="B790" s="7" t="s">
        <v>121</v>
      </c>
      <c r="C790" s="7" t="s">
        <v>62</v>
      </c>
      <c r="D790" s="7" t="s">
        <v>708</v>
      </c>
      <c r="E790" s="7" t="s">
        <v>56</v>
      </c>
      <c r="F790" s="7">
        <v>0.253</v>
      </c>
      <c r="G790" s="7" t="s">
        <v>139</v>
      </c>
    </row>
    <row r="791" spans="1:7" customFormat="1" hidden="1" x14ac:dyDescent="0.2">
      <c r="A791" s="7" t="s">
        <v>754</v>
      </c>
      <c r="B791" s="7" t="s">
        <v>121</v>
      </c>
      <c r="C791" s="7" t="s">
        <v>62</v>
      </c>
      <c r="D791" s="7" t="s">
        <v>708</v>
      </c>
      <c r="E791" s="7" t="s">
        <v>56</v>
      </c>
      <c r="F791" s="7">
        <v>0.188</v>
      </c>
      <c r="G791" s="7" t="s">
        <v>707</v>
      </c>
    </row>
    <row r="792" spans="1:7" customFormat="1" hidden="1" x14ac:dyDescent="0.2">
      <c r="A792" s="7" t="s">
        <v>702</v>
      </c>
      <c r="B792" s="7" t="s">
        <v>120</v>
      </c>
      <c r="C792" s="7" t="s">
        <v>62</v>
      </c>
      <c r="D792" s="7" t="s">
        <v>708</v>
      </c>
      <c r="E792" s="7" t="s">
        <v>56</v>
      </c>
      <c r="F792" s="7">
        <v>1E-3</v>
      </c>
      <c r="G792" s="7" t="s">
        <v>139</v>
      </c>
    </row>
    <row r="793" spans="1:7" customFormat="1" hidden="1" x14ac:dyDescent="0.2">
      <c r="A793" s="7" t="s">
        <v>731</v>
      </c>
      <c r="B793" s="7" t="s">
        <v>120</v>
      </c>
      <c r="C793" s="7" t="s">
        <v>62</v>
      </c>
      <c r="D793" s="7" t="s">
        <v>708</v>
      </c>
      <c r="E793" s="7" t="s">
        <v>56</v>
      </c>
      <c r="F793" s="7">
        <v>-2.7E-2</v>
      </c>
      <c r="G793" s="7" t="s">
        <v>139</v>
      </c>
    </row>
    <row r="794" spans="1:7" customFormat="1" hidden="1" x14ac:dyDescent="0.2">
      <c r="A794" s="7" t="s">
        <v>739</v>
      </c>
      <c r="B794" s="7" t="s">
        <v>120</v>
      </c>
      <c r="C794" s="7" t="s">
        <v>62</v>
      </c>
      <c r="D794" s="7" t="s">
        <v>708</v>
      </c>
      <c r="E794" s="7" t="s">
        <v>56</v>
      </c>
      <c r="F794" s="7">
        <v>4.3999999999999997E-2</v>
      </c>
      <c r="G794" s="7" t="s">
        <v>139</v>
      </c>
    </row>
    <row r="795" spans="1:7" customFormat="1" hidden="1" x14ac:dyDescent="0.2">
      <c r="A795" s="7" t="s">
        <v>750</v>
      </c>
      <c r="B795" s="7" t="s">
        <v>120</v>
      </c>
      <c r="C795" s="7" t="s">
        <v>62</v>
      </c>
      <c r="D795" s="7" t="s">
        <v>708</v>
      </c>
      <c r="E795" s="7" t="s">
        <v>56</v>
      </c>
      <c r="F795" s="7">
        <v>-6.4000000000000001E-2</v>
      </c>
      <c r="G795" s="7" t="s">
        <v>139</v>
      </c>
    </row>
    <row r="796" spans="1:7" customFormat="1" hidden="1" x14ac:dyDescent="0.2">
      <c r="A796" s="7" t="s">
        <v>754</v>
      </c>
      <c r="B796" s="7" t="s">
        <v>120</v>
      </c>
      <c r="C796" s="7" t="s">
        <v>62</v>
      </c>
      <c r="D796" s="7" t="s">
        <v>708</v>
      </c>
      <c r="E796" s="7" t="s">
        <v>56</v>
      </c>
      <c r="F796" s="7">
        <v>-5.3999999999999999E-2</v>
      </c>
      <c r="G796" s="7" t="s">
        <v>707</v>
      </c>
    </row>
    <row r="797" spans="1:7" customFormat="1" hidden="1" x14ac:dyDescent="0.2">
      <c r="A797" s="7" t="s">
        <v>702</v>
      </c>
      <c r="B797" s="7" t="s">
        <v>110</v>
      </c>
      <c r="C797" s="7" t="s">
        <v>62</v>
      </c>
      <c r="D797" s="7" t="s">
        <v>708</v>
      </c>
      <c r="E797" s="7" t="s">
        <v>56</v>
      </c>
      <c r="F797" s="7">
        <v>-0.189</v>
      </c>
      <c r="G797" s="7" t="s">
        <v>139</v>
      </c>
    </row>
    <row r="798" spans="1:7" customFormat="1" hidden="1" x14ac:dyDescent="0.2">
      <c r="A798" s="7" t="s">
        <v>731</v>
      </c>
      <c r="B798" s="7" t="s">
        <v>110</v>
      </c>
      <c r="C798" s="7" t="s">
        <v>62</v>
      </c>
      <c r="D798" s="7" t="s">
        <v>708</v>
      </c>
      <c r="E798" s="7" t="s">
        <v>56</v>
      </c>
      <c r="F798" s="7">
        <v>-9.5000000000000001E-2</v>
      </c>
      <c r="G798" s="7" t="s">
        <v>139</v>
      </c>
    </row>
    <row r="799" spans="1:7" customFormat="1" hidden="1" x14ac:dyDescent="0.2">
      <c r="A799" s="7" t="s">
        <v>739</v>
      </c>
      <c r="B799" s="7" t="s">
        <v>110</v>
      </c>
      <c r="C799" s="7" t="s">
        <v>62</v>
      </c>
      <c r="D799" s="7" t="s">
        <v>708</v>
      </c>
      <c r="E799" s="7" t="s">
        <v>56</v>
      </c>
      <c r="F799" s="7">
        <v>-0.11799999999999999</v>
      </c>
      <c r="G799" s="7" t="s">
        <v>139</v>
      </c>
    </row>
    <row r="800" spans="1:7" customFormat="1" hidden="1" x14ac:dyDescent="0.2">
      <c r="A800" s="7" t="s">
        <v>750</v>
      </c>
      <c r="B800" s="7" t="s">
        <v>110</v>
      </c>
      <c r="C800" s="7" t="s">
        <v>62</v>
      </c>
      <c r="D800" s="7" t="s">
        <v>708</v>
      </c>
      <c r="E800" s="7" t="s">
        <v>56</v>
      </c>
      <c r="F800" s="7">
        <v>-0.13500000000000001</v>
      </c>
      <c r="G800" s="7" t="s">
        <v>139</v>
      </c>
    </row>
    <row r="801" spans="1:7" customFormat="1" hidden="1" x14ac:dyDescent="0.2">
      <c r="A801" s="7" t="s">
        <v>702</v>
      </c>
      <c r="B801" s="7" t="s">
        <v>118</v>
      </c>
      <c r="C801" s="7" t="s">
        <v>62</v>
      </c>
      <c r="D801" s="7" t="s">
        <v>708</v>
      </c>
      <c r="E801" s="7" t="s">
        <v>56</v>
      </c>
      <c r="F801" s="7">
        <v>-0.13600000000000001</v>
      </c>
      <c r="G801" s="7" t="s">
        <v>139</v>
      </c>
    </row>
    <row r="802" spans="1:7" customFormat="1" hidden="1" x14ac:dyDescent="0.2">
      <c r="A802" s="7" t="s">
        <v>731</v>
      </c>
      <c r="B802" s="7" t="s">
        <v>118</v>
      </c>
      <c r="C802" s="7" t="s">
        <v>62</v>
      </c>
      <c r="D802" s="7" t="s">
        <v>708</v>
      </c>
      <c r="E802" s="7" t="s">
        <v>56</v>
      </c>
      <c r="F802" s="7">
        <v>-0.14000000000000001</v>
      </c>
      <c r="G802" s="7" t="s">
        <v>139</v>
      </c>
    </row>
    <row r="803" spans="1:7" customFormat="1" hidden="1" x14ac:dyDescent="0.2">
      <c r="A803" s="7" t="s">
        <v>739</v>
      </c>
      <c r="B803" s="7" t="s">
        <v>118</v>
      </c>
      <c r="C803" s="7" t="s">
        <v>62</v>
      </c>
      <c r="D803" s="7" t="s">
        <v>708</v>
      </c>
      <c r="E803" s="7" t="s">
        <v>56</v>
      </c>
      <c r="F803" s="7">
        <v>-0.152</v>
      </c>
      <c r="G803" s="7" t="s">
        <v>139</v>
      </c>
    </row>
    <row r="804" spans="1:7" customFormat="1" hidden="1" x14ac:dyDescent="0.2">
      <c r="A804" s="7" t="s">
        <v>750</v>
      </c>
      <c r="B804" s="7" t="s">
        <v>118</v>
      </c>
      <c r="C804" s="7" t="s">
        <v>62</v>
      </c>
      <c r="D804" s="7" t="s">
        <v>708</v>
      </c>
      <c r="E804" s="7" t="s">
        <v>56</v>
      </c>
      <c r="F804" s="7">
        <v>-0.14799999999999999</v>
      </c>
      <c r="G804" s="7" t="s">
        <v>139</v>
      </c>
    </row>
    <row r="805" spans="1:7" customFormat="1" hidden="1" x14ac:dyDescent="0.2">
      <c r="A805" s="7" t="s">
        <v>754</v>
      </c>
      <c r="B805" s="7" t="s">
        <v>118</v>
      </c>
      <c r="C805" s="7" t="s">
        <v>62</v>
      </c>
      <c r="D805" s="7" t="s">
        <v>708</v>
      </c>
      <c r="E805" s="7" t="s">
        <v>56</v>
      </c>
      <c r="F805" s="7">
        <v>-0.13500000000000001</v>
      </c>
      <c r="G805" s="7" t="s">
        <v>707</v>
      </c>
    </row>
    <row r="806" spans="1:7" customFormat="1" hidden="1" x14ac:dyDescent="0.2">
      <c r="A806" s="7" t="s">
        <v>702</v>
      </c>
      <c r="B806" s="7" t="s">
        <v>117</v>
      </c>
      <c r="C806" s="7" t="s">
        <v>62</v>
      </c>
      <c r="D806" s="7" t="s">
        <v>708</v>
      </c>
      <c r="E806" s="7" t="s">
        <v>56</v>
      </c>
      <c r="F806" s="7">
        <v>0.14299999999999999</v>
      </c>
      <c r="G806" s="7" t="s">
        <v>139</v>
      </c>
    </row>
    <row r="807" spans="1:7" customFormat="1" hidden="1" x14ac:dyDescent="0.2">
      <c r="A807" s="7" t="s">
        <v>731</v>
      </c>
      <c r="B807" s="7" t="s">
        <v>117</v>
      </c>
      <c r="C807" s="7" t="s">
        <v>62</v>
      </c>
      <c r="D807" s="7" t="s">
        <v>708</v>
      </c>
      <c r="E807" s="7" t="s">
        <v>56</v>
      </c>
      <c r="F807" s="7">
        <v>0.13700000000000001</v>
      </c>
      <c r="G807" s="7" t="s">
        <v>139</v>
      </c>
    </row>
    <row r="808" spans="1:7" customFormat="1" hidden="1" x14ac:dyDescent="0.2">
      <c r="A808" s="7" t="s">
        <v>739</v>
      </c>
      <c r="B808" s="7" t="s">
        <v>117</v>
      </c>
      <c r="C808" s="7" t="s">
        <v>62</v>
      </c>
      <c r="D808" s="7" t="s">
        <v>708</v>
      </c>
      <c r="E808" s="7" t="s">
        <v>56</v>
      </c>
      <c r="F808" s="7">
        <v>0.14399999999999999</v>
      </c>
      <c r="G808" s="7" t="s">
        <v>139</v>
      </c>
    </row>
    <row r="809" spans="1:7" customFormat="1" hidden="1" x14ac:dyDescent="0.2">
      <c r="A809" s="7" t="s">
        <v>750</v>
      </c>
      <c r="B809" s="7" t="s">
        <v>117</v>
      </c>
      <c r="C809" s="7" t="s">
        <v>62</v>
      </c>
      <c r="D809" s="7" t="s">
        <v>708</v>
      </c>
      <c r="E809" s="7" t="s">
        <v>56</v>
      </c>
      <c r="F809" s="7">
        <v>0.16900000000000001</v>
      </c>
      <c r="G809" s="7" t="s">
        <v>139</v>
      </c>
    </row>
    <row r="810" spans="1:7" customFormat="1" hidden="1" x14ac:dyDescent="0.2">
      <c r="A810" s="7" t="s">
        <v>754</v>
      </c>
      <c r="B810" s="7" t="s">
        <v>117</v>
      </c>
      <c r="C810" s="7" t="s">
        <v>62</v>
      </c>
      <c r="D810" s="7" t="s">
        <v>708</v>
      </c>
      <c r="E810" s="7" t="s">
        <v>56</v>
      </c>
      <c r="F810" s="7">
        <v>0.14199999999999999</v>
      </c>
      <c r="G810" s="7" t="s">
        <v>707</v>
      </c>
    </row>
    <row r="811" spans="1:7" customFormat="1" hidden="1" x14ac:dyDescent="0.2">
      <c r="A811" s="7" t="s">
        <v>702</v>
      </c>
      <c r="B811" s="7" t="s">
        <v>116</v>
      </c>
      <c r="C811" s="7" t="s">
        <v>62</v>
      </c>
      <c r="D811" s="7" t="s">
        <v>708</v>
      </c>
      <c r="E811" s="7" t="s">
        <v>56</v>
      </c>
      <c r="F811" s="7">
        <v>7.0999999999999994E-2</v>
      </c>
      <c r="G811" s="7" t="s">
        <v>139</v>
      </c>
    </row>
    <row r="812" spans="1:7" customFormat="1" hidden="1" x14ac:dyDescent="0.2">
      <c r="A812" s="7" t="s">
        <v>731</v>
      </c>
      <c r="B812" s="7" t="s">
        <v>116</v>
      </c>
      <c r="C812" s="7" t="s">
        <v>62</v>
      </c>
      <c r="D812" s="7" t="s">
        <v>708</v>
      </c>
      <c r="E812" s="7" t="s">
        <v>56</v>
      </c>
      <c r="F812" s="7">
        <v>8.3000000000000004E-2</v>
      </c>
      <c r="G812" s="7" t="s">
        <v>139</v>
      </c>
    </row>
    <row r="813" spans="1:7" customFormat="1" hidden="1" x14ac:dyDescent="0.2">
      <c r="A813" s="7" t="s">
        <v>739</v>
      </c>
      <c r="B813" s="7" t="s">
        <v>116</v>
      </c>
      <c r="C813" s="7" t="s">
        <v>62</v>
      </c>
      <c r="D813" s="7" t="s">
        <v>708</v>
      </c>
      <c r="E813" s="7" t="s">
        <v>56</v>
      </c>
      <c r="F813" s="7">
        <v>9.5000000000000001E-2</v>
      </c>
      <c r="G813" s="7" t="s">
        <v>139</v>
      </c>
    </row>
    <row r="814" spans="1:7" customFormat="1" hidden="1" x14ac:dyDescent="0.2">
      <c r="A814" s="7" t="s">
        <v>750</v>
      </c>
      <c r="B814" s="7" t="s">
        <v>116</v>
      </c>
      <c r="C814" s="7" t="s">
        <v>62</v>
      </c>
      <c r="D814" s="7" t="s">
        <v>708</v>
      </c>
      <c r="E814" s="7" t="s">
        <v>56</v>
      </c>
      <c r="F814" s="7">
        <v>9.2999999999999999E-2</v>
      </c>
      <c r="G814" s="7" t="s">
        <v>139</v>
      </c>
    </row>
    <row r="815" spans="1:7" customFormat="1" hidden="1" x14ac:dyDescent="0.2">
      <c r="A815" s="7" t="s">
        <v>754</v>
      </c>
      <c r="B815" s="7" t="s">
        <v>116</v>
      </c>
      <c r="C815" s="7" t="s">
        <v>62</v>
      </c>
      <c r="D815" s="7" t="s">
        <v>708</v>
      </c>
      <c r="E815" s="7" t="s">
        <v>56</v>
      </c>
      <c r="F815" s="7">
        <v>9.1999999999999998E-2</v>
      </c>
      <c r="G815" s="7" t="s">
        <v>139</v>
      </c>
    </row>
    <row r="816" spans="1:7" customFormat="1" hidden="1" x14ac:dyDescent="0.2">
      <c r="A816" s="7" t="s">
        <v>702</v>
      </c>
      <c r="B816" s="7" t="s">
        <v>104</v>
      </c>
      <c r="C816" s="7" t="s">
        <v>62</v>
      </c>
      <c r="D816" s="7" t="s">
        <v>708</v>
      </c>
      <c r="E816" s="7" t="s">
        <v>56</v>
      </c>
      <c r="F816" s="7">
        <v>-4.0000000000000001E-3</v>
      </c>
      <c r="G816" s="7" t="s">
        <v>139</v>
      </c>
    </row>
    <row r="817" spans="1:7" customFormat="1" hidden="1" x14ac:dyDescent="0.2">
      <c r="A817" s="7" t="s">
        <v>731</v>
      </c>
      <c r="B817" s="7" t="s">
        <v>104</v>
      </c>
      <c r="C817" s="7" t="s">
        <v>62</v>
      </c>
      <c r="D817" s="7" t="s">
        <v>708</v>
      </c>
      <c r="E817" s="7" t="s">
        <v>56</v>
      </c>
      <c r="F817" s="7">
        <v>0.01</v>
      </c>
      <c r="G817" s="7" t="s">
        <v>139</v>
      </c>
    </row>
    <row r="818" spans="1:7" customFormat="1" hidden="1" x14ac:dyDescent="0.2">
      <c r="A818" s="7" t="s">
        <v>739</v>
      </c>
      <c r="B818" s="7" t="s">
        <v>104</v>
      </c>
      <c r="C818" s="7" t="s">
        <v>62</v>
      </c>
      <c r="D818" s="7" t="s">
        <v>708</v>
      </c>
      <c r="E818" s="7" t="s">
        <v>56</v>
      </c>
      <c r="F818" s="7">
        <v>-8.0000000000000002E-3</v>
      </c>
      <c r="G818" s="7" t="s">
        <v>139</v>
      </c>
    </row>
    <row r="819" spans="1:7" customFormat="1" hidden="1" x14ac:dyDescent="0.2">
      <c r="A819" s="7" t="s">
        <v>702</v>
      </c>
      <c r="B819" s="7" t="s">
        <v>112</v>
      </c>
      <c r="C819" s="7" t="s">
        <v>62</v>
      </c>
      <c r="D819" s="7" t="s">
        <v>708</v>
      </c>
      <c r="E819" s="7" t="s">
        <v>56</v>
      </c>
      <c r="F819" s="7">
        <v>0.42399999999999999</v>
      </c>
      <c r="G819" s="7" t="s">
        <v>139</v>
      </c>
    </row>
    <row r="820" spans="1:7" customFormat="1" hidden="1" x14ac:dyDescent="0.2">
      <c r="A820" s="7" t="s">
        <v>731</v>
      </c>
      <c r="B820" s="7" t="s">
        <v>112</v>
      </c>
      <c r="C820" s="7" t="s">
        <v>62</v>
      </c>
      <c r="D820" s="7" t="s">
        <v>708</v>
      </c>
      <c r="E820" s="7" t="s">
        <v>56</v>
      </c>
      <c r="F820" s="7">
        <v>0.38200000000000001</v>
      </c>
      <c r="G820" s="7" t="s">
        <v>139</v>
      </c>
    </row>
    <row r="821" spans="1:7" customFormat="1" hidden="1" x14ac:dyDescent="0.2">
      <c r="A821" s="7" t="s">
        <v>739</v>
      </c>
      <c r="B821" s="7" t="s">
        <v>112</v>
      </c>
      <c r="C821" s="7" t="s">
        <v>62</v>
      </c>
      <c r="D821" s="7" t="s">
        <v>708</v>
      </c>
      <c r="E821" s="7" t="s">
        <v>56</v>
      </c>
      <c r="F821" s="7">
        <v>0.46100000000000002</v>
      </c>
      <c r="G821" s="7" t="s">
        <v>139</v>
      </c>
    </row>
    <row r="822" spans="1:7" customFormat="1" hidden="1" x14ac:dyDescent="0.2">
      <c r="A822" s="7" t="s">
        <v>750</v>
      </c>
      <c r="B822" s="7" t="s">
        <v>112</v>
      </c>
      <c r="C822" s="7" t="s">
        <v>62</v>
      </c>
      <c r="D822" s="7" t="s">
        <v>708</v>
      </c>
      <c r="E822" s="7" t="s">
        <v>56</v>
      </c>
      <c r="F822" s="7">
        <v>0.42899999999999999</v>
      </c>
      <c r="G822" s="7" t="s">
        <v>139</v>
      </c>
    </row>
    <row r="823" spans="1:7" customFormat="1" hidden="1" x14ac:dyDescent="0.2">
      <c r="A823" s="7" t="s">
        <v>754</v>
      </c>
      <c r="B823" s="7" t="s">
        <v>112</v>
      </c>
      <c r="C823" s="7" t="s">
        <v>62</v>
      </c>
      <c r="D823" s="7" t="s">
        <v>708</v>
      </c>
      <c r="E823" s="7" t="s">
        <v>56</v>
      </c>
      <c r="F823" s="7">
        <v>0.22700000000000001</v>
      </c>
      <c r="G823" s="7" t="s">
        <v>707</v>
      </c>
    </row>
    <row r="824" spans="1:7" customFormat="1" hidden="1" x14ac:dyDescent="0.2">
      <c r="A824" s="7" t="s">
        <v>702</v>
      </c>
      <c r="B824" s="7" t="s">
        <v>115</v>
      </c>
      <c r="C824" s="7" t="s">
        <v>62</v>
      </c>
      <c r="D824" s="7" t="s">
        <v>708</v>
      </c>
      <c r="E824" s="7" t="s">
        <v>56</v>
      </c>
      <c r="F824" s="7">
        <v>-0.10299999999999999</v>
      </c>
      <c r="G824" s="7" t="s">
        <v>139</v>
      </c>
    </row>
    <row r="825" spans="1:7" customFormat="1" hidden="1" x14ac:dyDescent="0.2">
      <c r="A825" s="7" t="s">
        <v>731</v>
      </c>
      <c r="B825" s="7" t="s">
        <v>115</v>
      </c>
      <c r="C825" s="7" t="s">
        <v>62</v>
      </c>
      <c r="D825" s="7" t="s">
        <v>708</v>
      </c>
      <c r="E825" s="7" t="s">
        <v>56</v>
      </c>
      <c r="F825" s="7">
        <v>-8.3000000000000004E-2</v>
      </c>
      <c r="G825" s="7" t="s">
        <v>139</v>
      </c>
    </row>
    <row r="826" spans="1:7" customFormat="1" hidden="1" x14ac:dyDescent="0.2">
      <c r="A826" s="7" t="s">
        <v>739</v>
      </c>
      <c r="B826" s="7" t="s">
        <v>115</v>
      </c>
      <c r="C826" s="7" t="s">
        <v>62</v>
      </c>
      <c r="D826" s="7" t="s">
        <v>708</v>
      </c>
      <c r="E826" s="7" t="s">
        <v>56</v>
      </c>
      <c r="F826" s="7">
        <v>-6.6000000000000003E-2</v>
      </c>
      <c r="G826" s="7" t="s">
        <v>139</v>
      </c>
    </row>
    <row r="827" spans="1:7" customFormat="1" hidden="1" x14ac:dyDescent="0.2">
      <c r="A827" s="7" t="s">
        <v>750</v>
      </c>
      <c r="B827" s="7" t="s">
        <v>115</v>
      </c>
      <c r="C827" s="7" t="s">
        <v>62</v>
      </c>
      <c r="D827" s="7" t="s">
        <v>708</v>
      </c>
      <c r="E827" s="7" t="s">
        <v>56</v>
      </c>
      <c r="F827" s="7">
        <v>-9.7000000000000003E-2</v>
      </c>
      <c r="G827" s="7" t="s">
        <v>139</v>
      </c>
    </row>
    <row r="828" spans="1:7" customFormat="1" hidden="1" x14ac:dyDescent="0.2">
      <c r="A828" s="7" t="s">
        <v>754</v>
      </c>
      <c r="B828" s="7" t="s">
        <v>115</v>
      </c>
      <c r="C828" s="7" t="s">
        <v>62</v>
      </c>
      <c r="D828" s="7" t="s">
        <v>708</v>
      </c>
      <c r="E828" s="7" t="s">
        <v>56</v>
      </c>
      <c r="F828" s="7">
        <v>-5.7000000000000002E-2</v>
      </c>
      <c r="G828" s="7" t="s">
        <v>707</v>
      </c>
    </row>
    <row r="829" spans="1:7" customFormat="1" hidden="1" x14ac:dyDescent="0.2">
      <c r="A829" s="7" t="s">
        <v>702</v>
      </c>
      <c r="B829" s="7" t="s">
        <v>114</v>
      </c>
      <c r="C829" s="7" t="s">
        <v>62</v>
      </c>
      <c r="D829" s="7" t="s">
        <v>708</v>
      </c>
      <c r="E829" s="7" t="s">
        <v>56</v>
      </c>
      <c r="F829" s="7">
        <v>0.22600000000000001</v>
      </c>
      <c r="G829" s="7" t="s">
        <v>139</v>
      </c>
    </row>
    <row r="830" spans="1:7" customFormat="1" hidden="1" x14ac:dyDescent="0.2">
      <c r="A830" s="7" t="s">
        <v>731</v>
      </c>
      <c r="B830" s="7" t="s">
        <v>114</v>
      </c>
      <c r="C830" s="7" t="s">
        <v>62</v>
      </c>
      <c r="D830" s="7" t="s">
        <v>708</v>
      </c>
      <c r="E830" s="7" t="s">
        <v>56</v>
      </c>
      <c r="F830" s="7">
        <v>0.22600000000000001</v>
      </c>
      <c r="G830" s="7" t="s">
        <v>139</v>
      </c>
    </row>
    <row r="831" spans="1:7" customFormat="1" hidden="1" x14ac:dyDescent="0.2">
      <c r="A831" s="7" t="s">
        <v>739</v>
      </c>
      <c r="B831" s="7" t="s">
        <v>114</v>
      </c>
      <c r="C831" s="7" t="s">
        <v>62</v>
      </c>
      <c r="D831" s="7" t="s">
        <v>708</v>
      </c>
      <c r="E831" s="7" t="s">
        <v>56</v>
      </c>
      <c r="F831" s="7">
        <v>0.221</v>
      </c>
      <c r="G831" s="7" t="s">
        <v>139</v>
      </c>
    </row>
    <row r="832" spans="1:7" customFormat="1" hidden="1" x14ac:dyDescent="0.2">
      <c r="A832" s="7" t="s">
        <v>750</v>
      </c>
      <c r="B832" s="7" t="s">
        <v>114</v>
      </c>
      <c r="C832" s="7" t="s">
        <v>62</v>
      </c>
      <c r="D832" s="7" t="s">
        <v>708</v>
      </c>
      <c r="E832" s="7" t="s">
        <v>56</v>
      </c>
      <c r="F832" s="7">
        <v>0.20300000000000001</v>
      </c>
      <c r="G832" s="7" t="s">
        <v>139</v>
      </c>
    </row>
    <row r="833" spans="1:7" customFormat="1" hidden="1" x14ac:dyDescent="0.2">
      <c r="A833" s="7" t="s">
        <v>754</v>
      </c>
      <c r="B833" s="7" t="s">
        <v>114</v>
      </c>
      <c r="C833" s="7" t="s">
        <v>62</v>
      </c>
      <c r="D833" s="7" t="s">
        <v>708</v>
      </c>
      <c r="E833" s="7" t="s">
        <v>56</v>
      </c>
      <c r="F833" s="7">
        <v>0.21</v>
      </c>
      <c r="G833" s="7" t="s">
        <v>707</v>
      </c>
    </row>
    <row r="834" spans="1:7" customFormat="1" hidden="1" x14ac:dyDescent="0.2">
      <c r="A834" s="7" t="s">
        <v>702</v>
      </c>
      <c r="B834" s="7" t="s">
        <v>103</v>
      </c>
      <c r="C834" s="7" t="s">
        <v>62</v>
      </c>
      <c r="D834" s="7" t="s">
        <v>708</v>
      </c>
      <c r="E834" s="7" t="s">
        <v>56</v>
      </c>
      <c r="F834" s="7">
        <v>-9.9000000000000005E-2</v>
      </c>
      <c r="G834" s="7" t="s">
        <v>139</v>
      </c>
    </row>
    <row r="835" spans="1:7" customFormat="1" hidden="1" x14ac:dyDescent="0.2">
      <c r="A835" s="7" t="s">
        <v>731</v>
      </c>
      <c r="B835" s="7" t="s">
        <v>103</v>
      </c>
      <c r="C835" s="7" t="s">
        <v>62</v>
      </c>
      <c r="D835" s="7" t="s">
        <v>708</v>
      </c>
      <c r="E835" s="7" t="s">
        <v>56</v>
      </c>
      <c r="F835" s="7">
        <v>-4.3999999999999997E-2</v>
      </c>
      <c r="G835" s="7" t="s">
        <v>139</v>
      </c>
    </row>
    <row r="836" spans="1:7" customFormat="1" hidden="1" x14ac:dyDescent="0.2">
      <c r="A836" s="7" t="s">
        <v>739</v>
      </c>
      <c r="B836" s="7" t="s">
        <v>103</v>
      </c>
      <c r="C836" s="7" t="s">
        <v>62</v>
      </c>
      <c r="D836" s="7" t="s">
        <v>708</v>
      </c>
      <c r="E836" s="7" t="s">
        <v>56</v>
      </c>
      <c r="F836" s="7">
        <v>-0.13300000000000001</v>
      </c>
      <c r="G836" s="7" t="s">
        <v>139</v>
      </c>
    </row>
    <row r="837" spans="1:7" customFormat="1" hidden="1" x14ac:dyDescent="0.2">
      <c r="A837" s="7" t="s">
        <v>750</v>
      </c>
      <c r="B837" s="7" t="s">
        <v>103</v>
      </c>
      <c r="C837" s="7" t="s">
        <v>62</v>
      </c>
      <c r="D837" s="7" t="s">
        <v>708</v>
      </c>
      <c r="E837" s="7" t="s">
        <v>56</v>
      </c>
      <c r="F837" s="7">
        <v>-0.124</v>
      </c>
      <c r="G837" s="7" t="s">
        <v>139</v>
      </c>
    </row>
    <row r="838" spans="1:7" customFormat="1" hidden="1" x14ac:dyDescent="0.2">
      <c r="A838" s="7" t="s">
        <v>702</v>
      </c>
      <c r="B838" s="7" t="s">
        <v>106</v>
      </c>
      <c r="C838" s="7" t="s">
        <v>55</v>
      </c>
      <c r="D838" s="7" t="s">
        <v>708</v>
      </c>
      <c r="E838" s="7" t="s">
        <v>56</v>
      </c>
      <c r="F838" s="7">
        <v>0</v>
      </c>
      <c r="G838" s="7" t="s">
        <v>139</v>
      </c>
    </row>
    <row r="839" spans="1:7" customFormat="1" hidden="1" x14ac:dyDescent="0.2">
      <c r="A839" s="7" t="s">
        <v>731</v>
      </c>
      <c r="B839" s="7" t="s">
        <v>106</v>
      </c>
      <c r="C839" s="7" t="s">
        <v>55</v>
      </c>
      <c r="D839" s="7" t="s">
        <v>708</v>
      </c>
      <c r="E839" s="7" t="s">
        <v>56</v>
      </c>
      <c r="F839" s="7">
        <v>0</v>
      </c>
      <c r="G839" s="7" t="s">
        <v>139</v>
      </c>
    </row>
    <row r="840" spans="1:7" customFormat="1" hidden="1" x14ac:dyDescent="0.2">
      <c r="A840" s="7" t="s">
        <v>739</v>
      </c>
      <c r="B840" s="7" t="s">
        <v>106</v>
      </c>
      <c r="C840" s="7" t="s">
        <v>55</v>
      </c>
      <c r="D840" s="7" t="s">
        <v>708</v>
      </c>
      <c r="E840" s="7" t="s">
        <v>56</v>
      </c>
      <c r="F840" s="7">
        <v>0</v>
      </c>
      <c r="G840" s="7" t="s">
        <v>139</v>
      </c>
    </row>
    <row r="841" spans="1:7" customFormat="1" hidden="1" x14ac:dyDescent="0.2">
      <c r="A841" s="7" t="s">
        <v>702</v>
      </c>
      <c r="B841" s="7" t="s">
        <v>119</v>
      </c>
      <c r="C841" s="7" t="s">
        <v>55</v>
      </c>
      <c r="D841" s="7" t="s">
        <v>708</v>
      </c>
      <c r="E841" s="7" t="s">
        <v>56</v>
      </c>
      <c r="F841" s="7">
        <v>-1.6E-2</v>
      </c>
      <c r="G841" s="7" t="s">
        <v>139</v>
      </c>
    </row>
    <row r="842" spans="1:7" customFormat="1" hidden="1" x14ac:dyDescent="0.2">
      <c r="A842" s="7" t="s">
        <v>731</v>
      </c>
      <c r="B842" s="7" t="s">
        <v>119</v>
      </c>
      <c r="C842" s="7" t="s">
        <v>55</v>
      </c>
      <c r="D842" s="7" t="s">
        <v>708</v>
      </c>
      <c r="E842" s="7" t="s">
        <v>56</v>
      </c>
      <c r="F842" s="7">
        <v>-1.2999999999999999E-2</v>
      </c>
      <c r="G842" s="7" t="s">
        <v>139</v>
      </c>
    </row>
    <row r="843" spans="1:7" customFormat="1" hidden="1" x14ac:dyDescent="0.2">
      <c r="A843" s="7" t="s">
        <v>739</v>
      </c>
      <c r="B843" s="7" t="s">
        <v>119</v>
      </c>
      <c r="C843" s="7" t="s">
        <v>55</v>
      </c>
      <c r="D843" s="7" t="s">
        <v>708</v>
      </c>
      <c r="E843" s="7" t="s">
        <v>56</v>
      </c>
      <c r="F843" s="7">
        <v>-1.0999999999999999E-2</v>
      </c>
      <c r="G843" s="7" t="s">
        <v>139</v>
      </c>
    </row>
    <row r="844" spans="1:7" customFormat="1" hidden="1" x14ac:dyDescent="0.2">
      <c r="A844" s="7" t="s">
        <v>750</v>
      </c>
      <c r="B844" s="7" t="s">
        <v>119</v>
      </c>
      <c r="C844" s="7" t="s">
        <v>55</v>
      </c>
      <c r="D844" s="7" t="s">
        <v>708</v>
      </c>
      <c r="E844" s="7" t="s">
        <v>56</v>
      </c>
      <c r="F844" s="7">
        <v>-8.9999999999999993E-3</v>
      </c>
      <c r="G844" s="7" t="s">
        <v>139</v>
      </c>
    </row>
    <row r="845" spans="1:7" customFormat="1" hidden="1" x14ac:dyDescent="0.2">
      <c r="A845" s="7" t="s">
        <v>754</v>
      </c>
      <c r="B845" s="7" t="s">
        <v>119</v>
      </c>
      <c r="C845" s="7" t="s">
        <v>55</v>
      </c>
      <c r="D845" s="7" t="s">
        <v>708</v>
      </c>
      <c r="E845" s="7" t="s">
        <v>56</v>
      </c>
      <c r="F845" s="7">
        <v>-1.6E-2</v>
      </c>
      <c r="G845" s="7" t="s">
        <v>707</v>
      </c>
    </row>
    <row r="846" spans="1:7" customFormat="1" hidden="1" x14ac:dyDescent="0.2">
      <c r="A846" s="7" t="s">
        <v>702</v>
      </c>
      <c r="B846" s="7" t="s">
        <v>101</v>
      </c>
      <c r="C846" s="7" t="s">
        <v>55</v>
      </c>
      <c r="D846" s="7" t="s">
        <v>708</v>
      </c>
      <c r="E846" s="7" t="s">
        <v>56</v>
      </c>
      <c r="F846" s="7">
        <v>0.01</v>
      </c>
      <c r="G846" s="7" t="s">
        <v>139</v>
      </c>
    </row>
    <row r="847" spans="1:7" customFormat="1" hidden="1" x14ac:dyDescent="0.2">
      <c r="A847" s="7" t="s">
        <v>702</v>
      </c>
      <c r="B847" s="7" t="s">
        <v>137</v>
      </c>
      <c r="C847" s="7" t="s">
        <v>55</v>
      </c>
      <c r="D847" s="7" t="s">
        <v>708</v>
      </c>
      <c r="E847" s="7" t="s">
        <v>56</v>
      </c>
      <c r="F847" s="7">
        <v>-2E-3</v>
      </c>
      <c r="G847" s="7" t="s">
        <v>139</v>
      </c>
    </row>
    <row r="848" spans="1:7" customFormat="1" hidden="1" x14ac:dyDescent="0.2">
      <c r="A848" s="7" t="s">
        <v>731</v>
      </c>
      <c r="B848" s="7" t="s">
        <v>137</v>
      </c>
      <c r="C848" s="7" t="s">
        <v>55</v>
      </c>
      <c r="D848" s="7" t="s">
        <v>708</v>
      </c>
      <c r="E848" s="7" t="s">
        <v>56</v>
      </c>
      <c r="F848" s="7">
        <v>1E-3</v>
      </c>
      <c r="G848" s="7" t="s">
        <v>139</v>
      </c>
    </row>
    <row r="849" spans="1:7" customFormat="1" hidden="1" x14ac:dyDescent="0.2">
      <c r="A849" s="7" t="s">
        <v>739</v>
      </c>
      <c r="B849" s="7" t="s">
        <v>137</v>
      </c>
      <c r="C849" s="7" t="s">
        <v>55</v>
      </c>
      <c r="D849" s="7" t="s">
        <v>708</v>
      </c>
      <c r="E849" s="7" t="s">
        <v>56</v>
      </c>
      <c r="F849" s="7">
        <v>3.0000000000000001E-3</v>
      </c>
      <c r="G849" s="7" t="s">
        <v>139</v>
      </c>
    </row>
    <row r="850" spans="1:7" customFormat="1" hidden="1" x14ac:dyDescent="0.2">
      <c r="A850" s="7" t="s">
        <v>750</v>
      </c>
      <c r="B850" s="7" t="s">
        <v>137</v>
      </c>
      <c r="C850" s="7" t="s">
        <v>55</v>
      </c>
      <c r="D850" s="7" t="s">
        <v>708</v>
      </c>
      <c r="E850" s="7" t="s">
        <v>56</v>
      </c>
      <c r="F850" s="7">
        <v>1E-3</v>
      </c>
      <c r="G850" s="7" t="s">
        <v>139</v>
      </c>
    </row>
    <row r="851" spans="1:7" customFormat="1" hidden="1" x14ac:dyDescent="0.2">
      <c r="A851" s="7" t="s">
        <v>754</v>
      </c>
      <c r="B851" s="7" t="s">
        <v>137</v>
      </c>
      <c r="C851" s="7" t="s">
        <v>55</v>
      </c>
      <c r="D851" s="7" t="s">
        <v>708</v>
      </c>
      <c r="E851" s="7" t="s">
        <v>56</v>
      </c>
      <c r="F851" s="7">
        <v>-2E-3</v>
      </c>
      <c r="G851" s="7" t="s">
        <v>730</v>
      </c>
    </row>
    <row r="852" spans="1:7" customFormat="1" hidden="1" x14ac:dyDescent="0.2">
      <c r="A852" s="7" t="s">
        <v>702</v>
      </c>
      <c r="B852" s="7" t="s">
        <v>136</v>
      </c>
      <c r="C852" s="7" t="s">
        <v>55</v>
      </c>
      <c r="D852" s="7" t="s">
        <v>708</v>
      </c>
      <c r="E852" s="7" t="s">
        <v>56</v>
      </c>
      <c r="F852" s="7">
        <v>4.0000000000000001E-3</v>
      </c>
      <c r="G852" s="7" t="s">
        <v>139</v>
      </c>
    </row>
    <row r="853" spans="1:7" customFormat="1" hidden="1" x14ac:dyDescent="0.2">
      <c r="A853" s="7" t="s">
        <v>731</v>
      </c>
      <c r="B853" s="7" t="s">
        <v>136</v>
      </c>
      <c r="C853" s="7" t="s">
        <v>55</v>
      </c>
      <c r="D853" s="7" t="s">
        <v>708</v>
      </c>
      <c r="E853" s="7" t="s">
        <v>56</v>
      </c>
      <c r="F853" s="7">
        <v>3.0000000000000001E-3</v>
      </c>
      <c r="G853" s="7" t="s">
        <v>139</v>
      </c>
    </row>
    <row r="854" spans="1:7" customFormat="1" hidden="1" x14ac:dyDescent="0.2">
      <c r="A854" s="7" t="s">
        <v>739</v>
      </c>
      <c r="B854" s="7" t="s">
        <v>136</v>
      </c>
      <c r="C854" s="7" t="s">
        <v>55</v>
      </c>
      <c r="D854" s="7" t="s">
        <v>708</v>
      </c>
      <c r="E854" s="7" t="s">
        <v>56</v>
      </c>
      <c r="F854" s="7">
        <v>7.0000000000000001E-3</v>
      </c>
      <c r="G854" s="7" t="s">
        <v>139</v>
      </c>
    </row>
    <row r="855" spans="1:7" customFormat="1" hidden="1" x14ac:dyDescent="0.2">
      <c r="A855" s="7" t="s">
        <v>750</v>
      </c>
      <c r="B855" s="7" t="s">
        <v>136</v>
      </c>
      <c r="C855" s="7" t="s">
        <v>55</v>
      </c>
      <c r="D855" s="7" t="s">
        <v>708</v>
      </c>
      <c r="E855" s="7" t="s">
        <v>56</v>
      </c>
      <c r="F855" s="7">
        <v>1.2999999999999999E-2</v>
      </c>
      <c r="G855" s="7" t="s">
        <v>139</v>
      </c>
    </row>
    <row r="856" spans="1:7" customFormat="1" hidden="1" x14ac:dyDescent="0.2">
      <c r="A856" s="7" t="s">
        <v>754</v>
      </c>
      <c r="B856" s="7" t="s">
        <v>136</v>
      </c>
      <c r="C856" s="7" t="s">
        <v>55</v>
      </c>
      <c r="D856" s="7" t="s">
        <v>708</v>
      </c>
      <c r="E856" s="7" t="s">
        <v>56</v>
      </c>
      <c r="F856" s="7">
        <v>1.0999999999999999E-2</v>
      </c>
      <c r="G856" s="7" t="s">
        <v>707</v>
      </c>
    </row>
    <row r="857" spans="1:7" customFormat="1" hidden="1" x14ac:dyDescent="0.2">
      <c r="A857" s="7" t="s">
        <v>702</v>
      </c>
      <c r="B857" s="7" t="s">
        <v>109</v>
      </c>
      <c r="C857" s="7" t="s">
        <v>55</v>
      </c>
      <c r="D857" s="7" t="s">
        <v>708</v>
      </c>
      <c r="E857" s="7" t="s">
        <v>56</v>
      </c>
      <c r="F857" s="7">
        <v>-2.8000000000000001E-2</v>
      </c>
      <c r="G857" s="7" t="s">
        <v>139</v>
      </c>
    </row>
    <row r="858" spans="1:7" customFormat="1" hidden="1" x14ac:dyDescent="0.2">
      <c r="A858" s="7" t="s">
        <v>731</v>
      </c>
      <c r="B858" s="7" t="s">
        <v>109</v>
      </c>
      <c r="C858" s="7" t="s">
        <v>55</v>
      </c>
      <c r="D858" s="7" t="s">
        <v>708</v>
      </c>
      <c r="E858" s="7" t="s">
        <v>56</v>
      </c>
      <c r="F858" s="7">
        <v>-6.4000000000000001E-2</v>
      </c>
      <c r="G858" s="7" t="s">
        <v>139</v>
      </c>
    </row>
    <row r="859" spans="1:7" customFormat="1" hidden="1" x14ac:dyDescent="0.2">
      <c r="A859" s="7" t="s">
        <v>739</v>
      </c>
      <c r="B859" s="7" t="s">
        <v>109</v>
      </c>
      <c r="C859" s="7" t="s">
        <v>55</v>
      </c>
      <c r="D859" s="7" t="s">
        <v>708</v>
      </c>
      <c r="E859" s="7" t="s">
        <v>56</v>
      </c>
      <c r="F859" s="7">
        <v>-8.6999999999999994E-2</v>
      </c>
      <c r="G859" s="7" t="s">
        <v>139</v>
      </c>
    </row>
    <row r="860" spans="1:7" customFormat="1" hidden="1" x14ac:dyDescent="0.2">
      <c r="A860" s="7" t="s">
        <v>750</v>
      </c>
      <c r="B860" s="7" t="s">
        <v>109</v>
      </c>
      <c r="C860" s="7" t="s">
        <v>55</v>
      </c>
      <c r="D860" s="7" t="s">
        <v>708</v>
      </c>
      <c r="E860" s="7" t="s">
        <v>56</v>
      </c>
      <c r="F860" s="7">
        <v>-9.2999999999999999E-2</v>
      </c>
      <c r="G860" s="7" t="s">
        <v>139</v>
      </c>
    </row>
    <row r="861" spans="1:7" customFormat="1" hidden="1" x14ac:dyDescent="0.2">
      <c r="A861" s="7" t="s">
        <v>702</v>
      </c>
      <c r="B861" s="7" t="s">
        <v>126</v>
      </c>
      <c r="C861" s="7" t="s">
        <v>55</v>
      </c>
      <c r="D861" s="7" t="s">
        <v>708</v>
      </c>
      <c r="E861" s="7" t="s">
        <v>56</v>
      </c>
      <c r="F861" s="7">
        <v>0.16700000000000001</v>
      </c>
      <c r="G861" s="7" t="s">
        <v>139</v>
      </c>
    </row>
    <row r="862" spans="1:7" customFormat="1" hidden="1" x14ac:dyDescent="0.2">
      <c r="A862" s="7" t="s">
        <v>731</v>
      </c>
      <c r="B862" s="7" t="s">
        <v>126</v>
      </c>
      <c r="C862" s="7" t="s">
        <v>55</v>
      </c>
      <c r="D862" s="7" t="s">
        <v>708</v>
      </c>
      <c r="E862" s="7" t="s">
        <v>56</v>
      </c>
      <c r="F862" s="7">
        <v>0.152</v>
      </c>
      <c r="G862" s="7" t="s">
        <v>139</v>
      </c>
    </row>
    <row r="863" spans="1:7" customFormat="1" hidden="1" x14ac:dyDescent="0.2">
      <c r="A863" s="7" t="s">
        <v>739</v>
      </c>
      <c r="B863" s="7" t="s">
        <v>126</v>
      </c>
      <c r="C863" s="7" t="s">
        <v>55</v>
      </c>
      <c r="D863" s="7" t="s">
        <v>708</v>
      </c>
      <c r="E863" s="7" t="s">
        <v>56</v>
      </c>
      <c r="F863" s="7">
        <v>0.14399999999999999</v>
      </c>
      <c r="G863" s="7" t="s">
        <v>139</v>
      </c>
    </row>
    <row r="864" spans="1:7" customFormat="1" hidden="1" x14ac:dyDescent="0.2">
      <c r="A864" s="7" t="s">
        <v>750</v>
      </c>
      <c r="B864" s="7" t="s">
        <v>126</v>
      </c>
      <c r="C864" s="7" t="s">
        <v>55</v>
      </c>
      <c r="D864" s="7" t="s">
        <v>708</v>
      </c>
      <c r="E864" s="7" t="s">
        <v>56</v>
      </c>
      <c r="F864" s="7">
        <v>0.152</v>
      </c>
      <c r="G864" s="7" t="s">
        <v>139</v>
      </c>
    </row>
    <row r="865" spans="1:7" customFormat="1" hidden="1" x14ac:dyDescent="0.2">
      <c r="A865" s="7" t="s">
        <v>754</v>
      </c>
      <c r="B865" s="7" t="s">
        <v>126</v>
      </c>
      <c r="C865" s="7" t="s">
        <v>55</v>
      </c>
      <c r="D865" s="7" t="s">
        <v>708</v>
      </c>
      <c r="E865" s="7" t="s">
        <v>56</v>
      </c>
      <c r="F865" s="7">
        <v>0.17199999999999999</v>
      </c>
      <c r="G865" s="7" t="s">
        <v>707</v>
      </c>
    </row>
    <row r="866" spans="1:7" customFormat="1" hidden="1" x14ac:dyDescent="0.2">
      <c r="A866" s="7" t="s">
        <v>702</v>
      </c>
      <c r="B866" s="7" t="s">
        <v>135</v>
      </c>
      <c r="C866" s="7" t="s">
        <v>55</v>
      </c>
      <c r="D866" s="7" t="s">
        <v>708</v>
      </c>
      <c r="E866" s="7" t="s">
        <v>56</v>
      </c>
      <c r="F866" s="7">
        <v>0</v>
      </c>
      <c r="G866" s="7" t="s">
        <v>139</v>
      </c>
    </row>
    <row r="867" spans="1:7" customFormat="1" hidden="1" x14ac:dyDescent="0.2">
      <c r="A867" s="7" t="s">
        <v>731</v>
      </c>
      <c r="B867" s="7" t="s">
        <v>135</v>
      </c>
      <c r="C867" s="7" t="s">
        <v>55</v>
      </c>
      <c r="D867" s="7" t="s">
        <v>708</v>
      </c>
      <c r="E867" s="7" t="s">
        <v>56</v>
      </c>
      <c r="F867" s="7">
        <v>0</v>
      </c>
      <c r="G867" s="7" t="s">
        <v>139</v>
      </c>
    </row>
    <row r="868" spans="1:7" customFormat="1" hidden="1" x14ac:dyDescent="0.2">
      <c r="A868" s="7" t="s">
        <v>739</v>
      </c>
      <c r="B868" s="7" t="s">
        <v>135</v>
      </c>
      <c r="C868" s="7" t="s">
        <v>55</v>
      </c>
      <c r="D868" s="7" t="s">
        <v>708</v>
      </c>
      <c r="E868" s="7" t="s">
        <v>56</v>
      </c>
      <c r="F868" s="7">
        <v>0</v>
      </c>
      <c r="G868" s="7" t="s">
        <v>139</v>
      </c>
    </row>
    <row r="869" spans="1:7" customFormat="1" hidden="1" x14ac:dyDescent="0.2">
      <c r="A869" s="7" t="s">
        <v>750</v>
      </c>
      <c r="B869" s="7" t="s">
        <v>135</v>
      </c>
      <c r="C869" s="7" t="s">
        <v>55</v>
      </c>
      <c r="D869" s="7" t="s">
        <v>708</v>
      </c>
      <c r="E869" s="7" t="s">
        <v>56</v>
      </c>
      <c r="F869" s="7">
        <v>0</v>
      </c>
      <c r="G869" s="7" t="s">
        <v>139</v>
      </c>
    </row>
    <row r="870" spans="1:7" customFormat="1" hidden="1" x14ac:dyDescent="0.2">
      <c r="A870" s="7" t="s">
        <v>754</v>
      </c>
      <c r="B870" s="7" t="s">
        <v>135</v>
      </c>
      <c r="C870" s="7" t="s">
        <v>55</v>
      </c>
      <c r="D870" s="7" t="s">
        <v>708</v>
      </c>
      <c r="E870" s="7" t="s">
        <v>56</v>
      </c>
      <c r="F870" s="7">
        <v>1E-3</v>
      </c>
      <c r="G870" s="7" t="s">
        <v>707</v>
      </c>
    </row>
    <row r="871" spans="1:7" customFormat="1" hidden="1" x14ac:dyDescent="0.2">
      <c r="A871" s="7" t="s">
        <v>702</v>
      </c>
      <c r="B871" s="7" t="s">
        <v>60</v>
      </c>
      <c r="C871" s="7" t="s">
        <v>55</v>
      </c>
      <c r="D871" s="7" t="s">
        <v>708</v>
      </c>
      <c r="E871" s="7" t="s">
        <v>56</v>
      </c>
      <c r="F871" s="7">
        <v>3.2000000000000001E-2</v>
      </c>
      <c r="G871" s="7" t="s">
        <v>139</v>
      </c>
    </row>
    <row r="872" spans="1:7" customFormat="1" hidden="1" x14ac:dyDescent="0.2">
      <c r="A872" s="7" t="s">
        <v>731</v>
      </c>
      <c r="B872" s="7" t="s">
        <v>60</v>
      </c>
      <c r="C872" s="7" t="s">
        <v>55</v>
      </c>
      <c r="D872" s="7" t="s">
        <v>708</v>
      </c>
      <c r="E872" s="7" t="s">
        <v>56</v>
      </c>
      <c r="F872" s="7">
        <v>2.8000000000000001E-2</v>
      </c>
      <c r="G872" s="7" t="s">
        <v>139</v>
      </c>
    </row>
    <row r="873" spans="1:7" customFormat="1" hidden="1" x14ac:dyDescent="0.2">
      <c r="A873" s="7" t="s">
        <v>739</v>
      </c>
      <c r="B873" s="7" t="s">
        <v>60</v>
      </c>
      <c r="C873" s="7" t="s">
        <v>55</v>
      </c>
      <c r="D873" s="7" t="s">
        <v>708</v>
      </c>
      <c r="E873" s="7" t="s">
        <v>56</v>
      </c>
      <c r="F873" s="7">
        <v>2.9000000000000001E-2</v>
      </c>
      <c r="G873" s="7" t="s">
        <v>139</v>
      </c>
    </row>
    <row r="874" spans="1:7" customFormat="1" hidden="1" x14ac:dyDescent="0.2">
      <c r="A874" s="7" t="s">
        <v>750</v>
      </c>
      <c r="B874" s="7" t="s">
        <v>60</v>
      </c>
      <c r="C874" s="7" t="s">
        <v>55</v>
      </c>
      <c r="D874" s="7" t="s">
        <v>708</v>
      </c>
      <c r="E874" s="7" t="s">
        <v>56</v>
      </c>
      <c r="F874" s="7">
        <v>3.1E-2</v>
      </c>
      <c r="G874" s="7" t="s">
        <v>139</v>
      </c>
    </row>
    <row r="875" spans="1:7" customFormat="1" hidden="1" x14ac:dyDescent="0.2">
      <c r="A875" s="7" t="s">
        <v>754</v>
      </c>
      <c r="B875" s="7" t="s">
        <v>60</v>
      </c>
      <c r="C875" s="7" t="s">
        <v>55</v>
      </c>
      <c r="D875" s="7" t="s">
        <v>708</v>
      </c>
      <c r="E875" s="7" t="s">
        <v>56</v>
      </c>
      <c r="F875" s="7">
        <v>2.9000000000000001E-2</v>
      </c>
      <c r="G875" s="7" t="s">
        <v>707</v>
      </c>
    </row>
    <row r="876" spans="1:7" customFormat="1" hidden="1" x14ac:dyDescent="0.2">
      <c r="A876" s="7" t="s">
        <v>702</v>
      </c>
      <c r="B876" s="7" t="s">
        <v>134</v>
      </c>
      <c r="C876" s="7" t="s">
        <v>55</v>
      </c>
      <c r="D876" s="7" t="s">
        <v>708</v>
      </c>
      <c r="E876" s="7" t="s">
        <v>56</v>
      </c>
      <c r="F876" s="7">
        <v>-0.16900000000000001</v>
      </c>
      <c r="G876" s="7" t="s">
        <v>139</v>
      </c>
    </row>
    <row r="877" spans="1:7" customFormat="1" hidden="1" x14ac:dyDescent="0.2">
      <c r="A877" s="7" t="s">
        <v>731</v>
      </c>
      <c r="B877" s="7" t="s">
        <v>134</v>
      </c>
      <c r="C877" s="7" t="s">
        <v>55</v>
      </c>
      <c r="D877" s="7" t="s">
        <v>708</v>
      </c>
      <c r="E877" s="7" t="s">
        <v>56</v>
      </c>
      <c r="F877" s="7">
        <v>-0.185</v>
      </c>
      <c r="G877" s="7" t="s">
        <v>139</v>
      </c>
    </row>
    <row r="878" spans="1:7" customFormat="1" hidden="1" x14ac:dyDescent="0.2">
      <c r="A878" s="7" t="s">
        <v>739</v>
      </c>
      <c r="B878" s="7" t="s">
        <v>134</v>
      </c>
      <c r="C878" s="7" t="s">
        <v>55</v>
      </c>
      <c r="D878" s="7" t="s">
        <v>708</v>
      </c>
      <c r="E878" s="7" t="s">
        <v>56</v>
      </c>
      <c r="F878" s="7">
        <v>-0.128</v>
      </c>
      <c r="G878" s="7" t="s">
        <v>139</v>
      </c>
    </row>
    <row r="879" spans="1:7" customFormat="1" hidden="1" x14ac:dyDescent="0.2">
      <c r="A879" s="7" t="s">
        <v>750</v>
      </c>
      <c r="B879" s="7" t="s">
        <v>134</v>
      </c>
      <c r="C879" s="7" t="s">
        <v>55</v>
      </c>
      <c r="D879" s="7" t="s">
        <v>708</v>
      </c>
      <c r="E879" s="7" t="s">
        <v>56</v>
      </c>
      <c r="F879" s="7">
        <v>-0.127</v>
      </c>
      <c r="G879" s="7" t="s">
        <v>139</v>
      </c>
    </row>
    <row r="880" spans="1:7" customFormat="1" hidden="1" x14ac:dyDescent="0.2">
      <c r="A880" s="7" t="s">
        <v>754</v>
      </c>
      <c r="B880" s="7" t="s">
        <v>134</v>
      </c>
      <c r="C880" s="7" t="s">
        <v>55</v>
      </c>
      <c r="D880" s="7" t="s">
        <v>708</v>
      </c>
      <c r="E880" s="7" t="s">
        <v>56</v>
      </c>
      <c r="F880" s="7">
        <v>-0.127</v>
      </c>
      <c r="G880" s="7" t="s">
        <v>707</v>
      </c>
    </row>
    <row r="881" spans="1:7" customFormat="1" hidden="1" x14ac:dyDescent="0.2">
      <c r="A881" s="7" t="s">
        <v>702</v>
      </c>
      <c r="B881" s="7" t="s">
        <v>133</v>
      </c>
      <c r="C881" s="7" t="s">
        <v>55</v>
      </c>
      <c r="D881" s="7" t="s">
        <v>708</v>
      </c>
      <c r="E881" s="7" t="s">
        <v>56</v>
      </c>
      <c r="F881" s="7">
        <v>-1E-3</v>
      </c>
      <c r="G881" s="7" t="s">
        <v>139</v>
      </c>
    </row>
    <row r="882" spans="1:7" customFormat="1" hidden="1" x14ac:dyDescent="0.2">
      <c r="A882" s="7" t="s">
        <v>731</v>
      </c>
      <c r="B882" s="7" t="s">
        <v>133</v>
      </c>
      <c r="C882" s="7" t="s">
        <v>55</v>
      </c>
      <c r="D882" s="7" t="s">
        <v>708</v>
      </c>
      <c r="E882" s="7" t="s">
        <v>56</v>
      </c>
      <c r="F882" s="7">
        <v>-1E-3</v>
      </c>
      <c r="G882" s="7" t="s">
        <v>139</v>
      </c>
    </row>
    <row r="883" spans="1:7" customFormat="1" hidden="1" x14ac:dyDescent="0.2">
      <c r="A883" s="7" t="s">
        <v>739</v>
      </c>
      <c r="B883" s="7" t="s">
        <v>133</v>
      </c>
      <c r="C883" s="7" t="s">
        <v>55</v>
      </c>
      <c r="D883" s="7" t="s">
        <v>708</v>
      </c>
      <c r="E883" s="7" t="s">
        <v>56</v>
      </c>
      <c r="F883" s="7">
        <v>-1E-3</v>
      </c>
      <c r="G883" s="7" t="s">
        <v>139</v>
      </c>
    </row>
    <row r="884" spans="1:7" customFormat="1" hidden="1" x14ac:dyDescent="0.2">
      <c r="A884" s="7" t="s">
        <v>750</v>
      </c>
      <c r="B884" s="7" t="s">
        <v>133</v>
      </c>
      <c r="C884" s="7" t="s">
        <v>55</v>
      </c>
      <c r="D884" s="7" t="s">
        <v>708</v>
      </c>
      <c r="E884" s="7" t="s">
        <v>56</v>
      </c>
      <c r="F884" s="7">
        <v>0</v>
      </c>
      <c r="G884" s="7" t="s">
        <v>139</v>
      </c>
    </row>
    <row r="885" spans="1:7" customFormat="1" hidden="1" x14ac:dyDescent="0.2">
      <c r="A885" s="7" t="s">
        <v>754</v>
      </c>
      <c r="B885" s="7" t="s">
        <v>133</v>
      </c>
      <c r="C885" s="7" t="s">
        <v>55</v>
      </c>
      <c r="D885" s="7" t="s">
        <v>708</v>
      </c>
      <c r="E885" s="7" t="s">
        <v>56</v>
      </c>
      <c r="F885" s="7">
        <v>-2E-3</v>
      </c>
      <c r="G885" s="7" t="s">
        <v>707</v>
      </c>
    </row>
    <row r="886" spans="1:7" customFormat="1" hidden="1" x14ac:dyDescent="0.2">
      <c r="A886" s="7" t="s">
        <v>702</v>
      </c>
      <c r="B886" s="7" t="s">
        <v>131</v>
      </c>
      <c r="C886" s="7" t="s">
        <v>55</v>
      </c>
      <c r="D886" s="7" t="s">
        <v>708</v>
      </c>
      <c r="E886" s="7" t="s">
        <v>56</v>
      </c>
      <c r="F886" s="7">
        <v>0</v>
      </c>
      <c r="G886" s="7" t="s">
        <v>139</v>
      </c>
    </row>
    <row r="887" spans="1:7" customFormat="1" hidden="1" x14ac:dyDescent="0.2">
      <c r="A887" s="7" t="s">
        <v>731</v>
      </c>
      <c r="B887" s="7" t="s">
        <v>131</v>
      </c>
      <c r="C887" s="7" t="s">
        <v>55</v>
      </c>
      <c r="D887" s="7" t="s">
        <v>708</v>
      </c>
      <c r="E887" s="7" t="s">
        <v>56</v>
      </c>
      <c r="F887" s="7">
        <v>-3.0000000000000001E-3</v>
      </c>
      <c r="G887" s="7" t="s">
        <v>139</v>
      </c>
    </row>
    <row r="888" spans="1:7" customFormat="1" hidden="1" x14ac:dyDescent="0.2">
      <c r="A888" s="7" t="s">
        <v>739</v>
      </c>
      <c r="B888" s="7" t="s">
        <v>131</v>
      </c>
      <c r="C888" s="7" t="s">
        <v>55</v>
      </c>
      <c r="D888" s="7" t="s">
        <v>708</v>
      </c>
      <c r="E888" s="7" t="s">
        <v>56</v>
      </c>
      <c r="F888" s="7">
        <v>1E-3</v>
      </c>
      <c r="G888" s="7" t="s">
        <v>139</v>
      </c>
    </row>
    <row r="889" spans="1:7" customFormat="1" hidden="1" x14ac:dyDescent="0.2">
      <c r="A889" s="7" t="s">
        <v>750</v>
      </c>
      <c r="B889" s="7" t="s">
        <v>131</v>
      </c>
      <c r="C889" s="7" t="s">
        <v>55</v>
      </c>
      <c r="D889" s="7" t="s">
        <v>708</v>
      </c>
      <c r="E889" s="7" t="s">
        <v>56</v>
      </c>
      <c r="F889" s="7">
        <v>-4.0000000000000001E-3</v>
      </c>
      <c r="G889" s="7" t="s">
        <v>139</v>
      </c>
    </row>
    <row r="890" spans="1:7" customFormat="1" hidden="1" x14ac:dyDescent="0.2">
      <c r="A890" s="7" t="s">
        <v>754</v>
      </c>
      <c r="B890" s="7" t="s">
        <v>131</v>
      </c>
      <c r="C890" s="7" t="s">
        <v>55</v>
      </c>
      <c r="D890" s="7" t="s">
        <v>708</v>
      </c>
      <c r="E890" s="7" t="s">
        <v>56</v>
      </c>
      <c r="F890" s="7">
        <v>0</v>
      </c>
      <c r="G890" s="7" t="s">
        <v>707</v>
      </c>
    </row>
    <row r="891" spans="1:7" customFormat="1" hidden="1" x14ac:dyDescent="0.2">
      <c r="A891" s="7" t="s">
        <v>702</v>
      </c>
      <c r="B891" s="7" t="s">
        <v>130</v>
      </c>
      <c r="C891" s="7" t="s">
        <v>55</v>
      </c>
      <c r="D891" s="7" t="s">
        <v>708</v>
      </c>
      <c r="E891" s="7" t="s">
        <v>56</v>
      </c>
      <c r="F891" s="7">
        <v>0</v>
      </c>
      <c r="G891" s="7" t="s">
        <v>139</v>
      </c>
    </row>
    <row r="892" spans="1:7" customFormat="1" hidden="1" x14ac:dyDescent="0.2">
      <c r="A892" s="7" t="s">
        <v>731</v>
      </c>
      <c r="B892" s="7" t="s">
        <v>130</v>
      </c>
      <c r="C892" s="7" t="s">
        <v>55</v>
      </c>
      <c r="D892" s="7" t="s">
        <v>708</v>
      </c>
      <c r="E892" s="7" t="s">
        <v>56</v>
      </c>
      <c r="F892" s="7">
        <v>0</v>
      </c>
      <c r="G892" s="7" t="s">
        <v>139</v>
      </c>
    </row>
    <row r="893" spans="1:7" customFormat="1" hidden="1" x14ac:dyDescent="0.2">
      <c r="A893" s="7" t="s">
        <v>739</v>
      </c>
      <c r="B893" s="7" t="s">
        <v>130</v>
      </c>
      <c r="C893" s="7" t="s">
        <v>55</v>
      </c>
      <c r="D893" s="7" t="s">
        <v>708</v>
      </c>
      <c r="E893" s="7" t="s">
        <v>56</v>
      </c>
      <c r="F893" s="7">
        <v>0</v>
      </c>
      <c r="G893" s="7" t="s">
        <v>139</v>
      </c>
    </row>
    <row r="894" spans="1:7" customFormat="1" hidden="1" x14ac:dyDescent="0.2">
      <c r="A894" s="7" t="s">
        <v>750</v>
      </c>
      <c r="B894" s="7" t="s">
        <v>130</v>
      </c>
      <c r="C894" s="7" t="s">
        <v>55</v>
      </c>
      <c r="D894" s="7" t="s">
        <v>708</v>
      </c>
      <c r="E894" s="7" t="s">
        <v>56</v>
      </c>
      <c r="F894" s="7">
        <v>0</v>
      </c>
      <c r="G894" s="7" t="s">
        <v>139</v>
      </c>
    </row>
    <row r="895" spans="1:7" customFormat="1" hidden="1" x14ac:dyDescent="0.2">
      <c r="A895" s="7" t="s">
        <v>754</v>
      </c>
      <c r="B895" s="7" t="s">
        <v>130</v>
      </c>
      <c r="C895" s="7" t="s">
        <v>55</v>
      </c>
      <c r="D895" s="7" t="s">
        <v>708</v>
      </c>
      <c r="E895" s="7" t="s">
        <v>56</v>
      </c>
      <c r="F895" s="7">
        <v>0</v>
      </c>
      <c r="G895" s="7" t="s">
        <v>707</v>
      </c>
    </row>
    <row r="896" spans="1:7" customFormat="1" hidden="1" x14ac:dyDescent="0.2">
      <c r="A896" s="7" t="s">
        <v>702</v>
      </c>
      <c r="B896" s="7" t="s">
        <v>705</v>
      </c>
      <c r="C896" s="7" t="s">
        <v>55</v>
      </c>
      <c r="D896" s="7" t="s">
        <v>708</v>
      </c>
      <c r="E896" s="7" t="s">
        <v>56</v>
      </c>
      <c r="F896" s="7">
        <v>2E-3</v>
      </c>
      <c r="G896" s="7" t="s">
        <v>139</v>
      </c>
    </row>
    <row r="897" spans="1:7" customFormat="1" hidden="1" x14ac:dyDescent="0.2">
      <c r="A897" s="7" t="s">
        <v>731</v>
      </c>
      <c r="B897" s="7" t="s">
        <v>705</v>
      </c>
      <c r="C897" s="7" t="s">
        <v>55</v>
      </c>
      <c r="D897" s="7" t="s">
        <v>708</v>
      </c>
      <c r="E897" s="7" t="s">
        <v>56</v>
      </c>
      <c r="F897" s="7">
        <v>2E-3</v>
      </c>
      <c r="G897" s="7" t="s">
        <v>139</v>
      </c>
    </row>
    <row r="898" spans="1:7" customFormat="1" hidden="1" x14ac:dyDescent="0.2">
      <c r="A898" s="7" t="s">
        <v>739</v>
      </c>
      <c r="B898" s="7" t="s">
        <v>705</v>
      </c>
      <c r="C898" s="7" t="s">
        <v>55</v>
      </c>
      <c r="D898" s="7" t="s">
        <v>708</v>
      </c>
      <c r="E898" s="7" t="s">
        <v>56</v>
      </c>
      <c r="F898" s="7">
        <v>6.0000000000000001E-3</v>
      </c>
      <c r="G898" s="7" t="s">
        <v>139</v>
      </c>
    </row>
    <row r="899" spans="1:7" customFormat="1" hidden="1" x14ac:dyDescent="0.2">
      <c r="A899" s="7" t="s">
        <v>750</v>
      </c>
      <c r="B899" s="7" t="s">
        <v>705</v>
      </c>
      <c r="C899" s="7" t="s">
        <v>55</v>
      </c>
      <c r="D899" s="7" t="s">
        <v>708</v>
      </c>
      <c r="E899" s="7" t="s">
        <v>56</v>
      </c>
      <c r="F899" s="7">
        <v>7.0000000000000001E-3</v>
      </c>
      <c r="G899" s="7" t="s">
        <v>139</v>
      </c>
    </row>
    <row r="900" spans="1:7" customFormat="1" hidden="1" x14ac:dyDescent="0.2">
      <c r="A900" s="7" t="s">
        <v>754</v>
      </c>
      <c r="B900" s="7" t="s">
        <v>705</v>
      </c>
      <c r="C900" s="7" t="s">
        <v>55</v>
      </c>
      <c r="D900" s="7" t="s">
        <v>708</v>
      </c>
      <c r="E900" s="7" t="s">
        <v>56</v>
      </c>
      <c r="F900" s="7">
        <v>7.0000000000000001E-3</v>
      </c>
      <c r="G900" s="7" t="s">
        <v>139</v>
      </c>
    </row>
    <row r="901" spans="1:7" customFormat="1" hidden="1" x14ac:dyDescent="0.2">
      <c r="A901" s="7" t="s">
        <v>702</v>
      </c>
      <c r="B901" s="7" t="s">
        <v>113</v>
      </c>
      <c r="C901" s="7" t="s">
        <v>55</v>
      </c>
      <c r="D901" s="7" t="s">
        <v>708</v>
      </c>
      <c r="E901" s="7" t="s">
        <v>56</v>
      </c>
      <c r="F901" s="7">
        <v>-2E-3</v>
      </c>
      <c r="G901" s="7" t="s">
        <v>139</v>
      </c>
    </row>
    <row r="902" spans="1:7" customFormat="1" hidden="1" x14ac:dyDescent="0.2">
      <c r="A902" s="7" t="s">
        <v>731</v>
      </c>
      <c r="B902" s="7" t="s">
        <v>113</v>
      </c>
      <c r="C902" s="7" t="s">
        <v>55</v>
      </c>
      <c r="D902" s="7" t="s">
        <v>708</v>
      </c>
      <c r="E902" s="7" t="s">
        <v>56</v>
      </c>
      <c r="F902" s="7">
        <v>-2E-3</v>
      </c>
      <c r="G902" s="7" t="s">
        <v>139</v>
      </c>
    </row>
    <row r="903" spans="1:7" customFormat="1" hidden="1" x14ac:dyDescent="0.2">
      <c r="A903" s="7" t="s">
        <v>739</v>
      </c>
      <c r="B903" s="7" t="s">
        <v>113</v>
      </c>
      <c r="C903" s="7" t="s">
        <v>55</v>
      </c>
      <c r="D903" s="7" t="s">
        <v>708</v>
      </c>
      <c r="E903" s="7" t="s">
        <v>56</v>
      </c>
      <c r="F903" s="7">
        <v>-1E-3</v>
      </c>
      <c r="G903" s="7" t="s">
        <v>139</v>
      </c>
    </row>
    <row r="904" spans="1:7" customFormat="1" hidden="1" x14ac:dyDescent="0.2">
      <c r="A904" s="7" t="s">
        <v>750</v>
      </c>
      <c r="B904" s="7" t="s">
        <v>113</v>
      </c>
      <c r="C904" s="7" t="s">
        <v>55</v>
      </c>
      <c r="D904" s="7" t="s">
        <v>708</v>
      </c>
      <c r="E904" s="7" t="s">
        <v>56</v>
      </c>
      <c r="F904" s="7">
        <v>0</v>
      </c>
      <c r="G904" s="7" t="s">
        <v>139</v>
      </c>
    </row>
    <row r="905" spans="1:7" customFormat="1" hidden="1" x14ac:dyDescent="0.2">
      <c r="A905" s="7" t="s">
        <v>754</v>
      </c>
      <c r="B905" s="7" t="s">
        <v>113</v>
      </c>
      <c r="C905" s="7" t="s">
        <v>55</v>
      </c>
      <c r="D905" s="7" t="s">
        <v>708</v>
      </c>
      <c r="E905" s="7" t="s">
        <v>56</v>
      </c>
      <c r="F905" s="7">
        <v>8.9999999999999993E-3</v>
      </c>
      <c r="G905" s="7" t="s">
        <v>707</v>
      </c>
    </row>
    <row r="906" spans="1:7" customFormat="1" hidden="1" x14ac:dyDescent="0.2">
      <c r="A906" s="7" t="s">
        <v>702</v>
      </c>
      <c r="B906" s="7" t="s">
        <v>129</v>
      </c>
      <c r="C906" s="7" t="s">
        <v>55</v>
      </c>
      <c r="D906" s="7" t="s">
        <v>708</v>
      </c>
      <c r="E906" s="7" t="s">
        <v>56</v>
      </c>
      <c r="F906" s="7">
        <v>1E-3</v>
      </c>
      <c r="G906" s="7" t="s">
        <v>139</v>
      </c>
    </row>
    <row r="907" spans="1:7" customFormat="1" hidden="1" x14ac:dyDescent="0.2">
      <c r="A907" s="7" t="s">
        <v>731</v>
      </c>
      <c r="B907" s="7" t="s">
        <v>129</v>
      </c>
      <c r="C907" s="7" t="s">
        <v>55</v>
      </c>
      <c r="D907" s="7" t="s">
        <v>708</v>
      </c>
      <c r="E907" s="7" t="s">
        <v>56</v>
      </c>
      <c r="F907" s="7">
        <v>1E-3</v>
      </c>
      <c r="G907" s="7" t="s">
        <v>139</v>
      </c>
    </row>
    <row r="908" spans="1:7" customFormat="1" hidden="1" x14ac:dyDescent="0.2">
      <c r="A908" s="7" t="s">
        <v>739</v>
      </c>
      <c r="B908" s="7" t="s">
        <v>129</v>
      </c>
      <c r="C908" s="7" t="s">
        <v>55</v>
      </c>
      <c r="D908" s="7" t="s">
        <v>708</v>
      </c>
      <c r="E908" s="7" t="s">
        <v>56</v>
      </c>
      <c r="F908" s="7">
        <v>1E-3</v>
      </c>
      <c r="G908" s="7" t="s">
        <v>139</v>
      </c>
    </row>
    <row r="909" spans="1:7" customFormat="1" hidden="1" x14ac:dyDescent="0.2">
      <c r="A909" s="7" t="s">
        <v>750</v>
      </c>
      <c r="B909" s="7" t="s">
        <v>129</v>
      </c>
      <c r="C909" s="7" t="s">
        <v>55</v>
      </c>
      <c r="D909" s="7" t="s">
        <v>708</v>
      </c>
      <c r="E909" s="7" t="s">
        <v>56</v>
      </c>
      <c r="F909" s="7">
        <v>1E-3</v>
      </c>
      <c r="G909" s="7" t="s">
        <v>139</v>
      </c>
    </row>
    <row r="910" spans="1:7" customFormat="1" hidden="1" x14ac:dyDescent="0.2">
      <c r="A910" s="7" t="s">
        <v>754</v>
      </c>
      <c r="B910" s="7" t="s">
        <v>129</v>
      </c>
      <c r="C910" s="7" t="s">
        <v>55</v>
      </c>
      <c r="D910" s="7" t="s">
        <v>708</v>
      </c>
      <c r="E910" s="7" t="s">
        <v>56</v>
      </c>
      <c r="F910" s="7">
        <v>0</v>
      </c>
      <c r="G910" s="7" t="s">
        <v>139</v>
      </c>
    </row>
    <row r="911" spans="1:7" customFormat="1" hidden="1" x14ac:dyDescent="0.2">
      <c r="A911" s="7" t="s">
        <v>702</v>
      </c>
      <c r="B911" s="7" t="s">
        <v>128</v>
      </c>
      <c r="C911" s="7" t="s">
        <v>55</v>
      </c>
      <c r="D911" s="7" t="s">
        <v>708</v>
      </c>
      <c r="E911" s="7" t="s">
        <v>56</v>
      </c>
      <c r="F911" s="7">
        <v>-1E-3</v>
      </c>
      <c r="G911" s="7" t="s">
        <v>139</v>
      </c>
    </row>
    <row r="912" spans="1:7" customFormat="1" hidden="1" x14ac:dyDescent="0.2">
      <c r="A912" s="7" t="s">
        <v>731</v>
      </c>
      <c r="B912" s="7" t="s">
        <v>128</v>
      </c>
      <c r="C912" s="7" t="s">
        <v>55</v>
      </c>
      <c r="D912" s="7" t="s">
        <v>708</v>
      </c>
      <c r="E912" s="7" t="s">
        <v>56</v>
      </c>
      <c r="F912" s="7">
        <v>3.0000000000000001E-3</v>
      </c>
      <c r="G912" s="7" t="s">
        <v>139</v>
      </c>
    </row>
    <row r="913" spans="1:7" customFormat="1" hidden="1" x14ac:dyDescent="0.2">
      <c r="A913" s="7" t="s">
        <v>739</v>
      </c>
      <c r="B913" s="7" t="s">
        <v>128</v>
      </c>
      <c r="C913" s="7" t="s">
        <v>55</v>
      </c>
      <c r="D913" s="7" t="s">
        <v>708</v>
      </c>
      <c r="E913" s="7" t="s">
        <v>56</v>
      </c>
      <c r="F913" s="7">
        <v>5.0000000000000001E-3</v>
      </c>
      <c r="G913" s="7" t="s">
        <v>139</v>
      </c>
    </row>
    <row r="914" spans="1:7" customFormat="1" hidden="1" x14ac:dyDescent="0.2">
      <c r="A914" s="7" t="s">
        <v>750</v>
      </c>
      <c r="B914" s="7" t="s">
        <v>128</v>
      </c>
      <c r="C914" s="7" t="s">
        <v>55</v>
      </c>
      <c r="D914" s="7" t="s">
        <v>708</v>
      </c>
      <c r="E914" s="7" t="s">
        <v>56</v>
      </c>
      <c r="F914" s="7">
        <v>5.0000000000000001E-3</v>
      </c>
      <c r="G914" s="7" t="s">
        <v>139</v>
      </c>
    </row>
    <row r="915" spans="1:7" customFormat="1" hidden="1" x14ac:dyDescent="0.2">
      <c r="A915" s="7" t="s">
        <v>754</v>
      </c>
      <c r="B915" s="7" t="s">
        <v>128</v>
      </c>
      <c r="C915" s="7" t="s">
        <v>55</v>
      </c>
      <c r="D915" s="7" t="s">
        <v>708</v>
      </c>
      <c r="E915" s="7" t="s">
        <v>56</v>
      </c>
      <c r="F915" s="7">
        <v>4.0000000000000001E-3</v>
      </c>
      <c r="G915" s="7" t="s">
        <v>707</v>
      </c>
    </row>
    <row r="916" spans="1:7" customFormat="1" hidden="1" x14ac:dyDescent="0.2">
      <c r="A916" s="7" t="s">
        <v>702</v>
      </c>
      <c r="B916" s="7" t="s">
        <v>122</v>
      </c>
      <c r="C916" s="7" t="s">
        <v>55</v>
      </c>
      <c r="D916" s="7" t="s">
        <v>708</v>
      </c>
      <c r="E916" s="7" t="s">
        <v>56</v>
      </c>
      <c r="F916" s="7">
        <v>0</v>
      </c>
      <c r="G916" s="7" t="s">
        <v>139</v>
      </c>
    </row>
    <row r="917" spans="1:7" customFormat="1" hidden="1" x14ac:dyDescent="0.2">
      <c r="A917" s="7" t="s">
        <v>731</v>
      </c>
      <c r="B917" s="7" t="s">
        <v>122</v>
      </c>
      <c r="C917" s="7" t="s">
        <v>55</v>
      </c>
      <c r="D917" s="7" t="s">
        <v>708</v>
      </c>
      <c r="E917" s="7" t="s">
        <v>56</v>
      </c>
      <c r="F917" s="7">
        <v>0</v>
      </c>
      <c r="G917" s="7" t="s">
        <v>139</v>
      </c>
    </row>
    <row r="918" spans="1:7" customFormat="1" hidden="1" x14ac:dyDescent="0.2">
      <c r="A918" s="7" t="s">
        <v>739</v>
      </c>
      <c r="B918" s="7" t="s">
        <v>122</v>
      </c>
      <c r="C918" s="7" t="s">
        <v>55</v>
      </c>
      <c r="D918" s="7" t="s">
        <v>708</v>
      </c>
      <c r="E918" s="7" t="s">
        <v>56</v>
      </c>
      <c r="F918" s="7">
        <v>0</v>
      </c>
      <c r="G918" s="7" t="s">
        <v>139</v>
      </c>
    </row>
    <row r="919" spans="1:7" customFormat="1" hidden="1" x14ac:dyDescent="0.2">
      <c r="A919" s="7" t="s">
        <v>750</v>
      </c>
      <c r="B919" s="7" t="s">
        <v>122</v>
      </c>
      <c r="C919" s="7" t="s">
        <v>55</v>
      </c>
      <c r="D919" s="7" t="s">
        <v>708</v>
      </c>
      <c r="E919" s="7" t="s">
        <v>56</v>
      </c>
      <c r="F919" s="7">
        <v>0</v>
      </c>
      <c r="G919" s="7" t="s">
        <v>139</v>
      </c>
    </row>
    <row r="920" spans="1:7" customFormat="1" hidden="1" x14ac:dyDescent="0.2">
      <c r="A920" s="7" t="s">
        <v>754</v>
      </c>
      <c r="B920" s="7" t="s">
        <v>122</v>
      </c>
      <c r="C920" s="7" t="s">
        <v>55</v>
      </c>
      <c r="D920" s="7" t="s">
        <v>708</v>
      </c>
      <c r="E920" s="7" t="s">
        <v>56</v>
      </c>
      <c r="F920" s="7">
        <v>0</v>
      </c>
      <c r="G920" s="7" t="s">
        <v>707</v>
      </c>
    </row>
    <row r="921" spans="1:7" customFormat="1" hidden="1" x14ac:dyDescent="0.2">
      <c r="A921" s="7" t="s">
        <v>702</v>
      </c>
      <c r="B921" s="7" t="s">
        <v>132</v>
      </c>
      <c r="C921" s="7" t="s">
        <v>55</v>
      </c>
      <c r="D921" s="7" t="s">
        <v>708</v>
      </c>
      <c r="E921" s="7" t="s">
        <v>56</v>
      </c>
      <c r="F921" s="7">
        <v>0</v>
      </c>
      <c r="G921" s="7" t="s">
        <v>139</v>
      </c>
    </row>
    <row r="922" spans="1:7" customFormat="1" hidden="1" x14ac:dyDescent="0.2">
      <c r="A922" s="7" t="s">
        <v>731</v>
      </c>
      <c r="B922" s="7" t="s">
        <v>132</v>
      </c>
      <c r="C922" s="7" t="s">
        <v>55</v>
      </c>
      <c r="D922" s="7" t="s">
        <v>708</v>
      </c>
      <c r="E922" s="7" t="s">
        <v>56</v>
      </c>
      <c r="F922" s="7">
        <v>0</v>
      </c>
      <c r="G922" s="7" t="s">
        <v>139</v>
      </c>
    </row>
    <row r="923" spans="1:7" customFormat="1" hidden="1" x14ac:dyDescent="0.2">
      <c r="A923" s="7" t="s">
        <v>739</v>
      </c>
      <c r="B923" s="7" t="s">
        <v>132</v>
      </c>
      <c r="C923" s="7" t="s">
        <v>55</v>
      </c>
      <c r="D923" s="7" t="s">
        <v>708</v>
      </c>
      <c r="E923" s="7" t="s">
        <v>56</v>
      </c>
      <c r="F923" s="7">
        <v>0</v>
      </c>
      <c r="G923" s="7" t="s">
        <v>139</v>
      </c>
    </row>
    <row r="924" spans="1:7" customFormat="1" hidden="1" x14ac:dyDescent="0.2">
      <c r="A924" s="7" t="s">
        <v>750</v>
      </c>
      <c r="B924" s="7" t="s">
        <v>132</v>
      </c>
      <c r="C924" s="7" t="s">
        <v>55</v>
      </c>
      <c r="D924" s="7" t="s">
        <v>708</v>
      </c>
      <c r="E924" s="7" t="s">
        <v>56</v>
      </c>
      <c r="F924" s="7">
        <v>0</v>
      </c>
      <c r="G924" s="7" t="s">
        <v>139</v>
      </c>
    </row>
    <row r="925" spans="1:7" customFormat="1" hidden="1" x14ac:dyDescent="0.2">
      <c r="A925" s="7" t="s">
        <v>754</v>
      </c>
      <c r="B925" s="7" t="s">
        <v>132</v>
      </c>
      <c r="C925" s="7" t="s">
        <v>55</v>
      </c>
      <c r="D925" s="7" t="s">
        <v>708</v>
      </c>
      <c r="E925" s="7" t="s">
        <v>56</v>
      </c>
      <c r="F925" s="7">
        <v>0</v>
      </c>
      <c r="G925" s="7" t="s">
        <v>707</v>
      </c>
    </row>
    <row r="926" spans="1:7" customFormat="1" hidden="1" x14ac:dyDescent="0.2">
      <c r="A926" s="7" t="s">
        <v>702</v>
      </c>
      <c r="B926" s="7" t="s">
        <v>669</v>
      </c>
      <c r="C926" s="7" t="s">
        <v>55</v>
      </c>
      <c r="D926" s="7" t="s">
        <v>708</v>
      </c>
      <c r="E926" s="7" t="s">
        <v>56</v>
      </c>
      <c r="F926" s="7">
        <v>0</v>
      </c>
      <c r="G926" s="7" t="s">
        <v>139</v>
      </c>
    </row>
    <row r="927" spans="1:7" customFormat="1" hidden="1" x14ac:dyDescent="0.2">
      <c r="A927" s="7" t="s">
        <v>731</v>
      </c>
      <c r="B927" s="7" t="s">
        <v>669</v>
      </c>
      <c r="C927" s="7" t="s">
        <v>55</v>
      </c>
      <c r="D927" s="7" t="s">
        <v>708</v>
      </c>
      <c r="E927" s="7" t="s">
        <v>56</v>
      </c>
      <c r="F927" s="7">
        <v>-3.7999999999999999E-2</v>
      </c>
      <c r="G927" s="7" t="s">
        <v>139</v>
      </c>
    </row>
    <row r="928" spans="1:7" customFormat="1" hidden="1" x14ac:dyDescent="0.2">
      <c r="A928" s="7" t="s">
        <v>739</v>
      </c>
      <c r="B928" s="7" t="s">
        <v>669</v>
      </c>
      <c r="C928" s="7" t="s">
        <v>55</v>
      </c>
      <c r="D928" s="7" t="s">
        <v>708</v>
      </c>
      <c r="E928" s="7" t="s">
        <v>56</v>
      </c>
      <c r="F928" s="7">
        <v>-1.4999999999999999E-2</v>
      </c>
      <c r="G928" s="7" t="s">
        <v>139</v>
      </c>
    </row>
    <row r="929" spans="1:7" customFormat="1" hidden="1" x14ac:dyDescent="0.2">
      <c r="A929" s="7" t="s">
        <v>750</v>
      </c>
      <c r="B929" s="7" t="s">
        <v>669</v>
      </c>
      <c r="C929" s="7" t="s">
        <v>55</v>
      </c>
      <c r="D929" s="7" t="s">
        <v>708</v>
      </c>
      <c r="E929" s="7" t="s">
        <v>56</v>
      </c>
      <c r="F929" s="7">
        <v>-0.04</v>
      </c>
      <c r="G929" s="7" t="s">
        <v>139</v>
      </c>
    </row>
    <row r="930" spans="1:7" customFormat="1" hidden="1" x14ac:dyDescent="0.2">
      <c r="A930" s="7" t="s">
        <v>754</v>
      </c>
      <c r="B930" s="7" t="s">
        <v>669</v>
      </c>
      <c r="C930" s="7" t="s">
        <v>55</v>
      </c>
      <c r="D930" s="7" t="s">
        <v>708</v>
      </c>
      <c r="E930" s="7" t="s">
        <v>56</v>
      </c>
      <c r="F930" s="7">
        <v>-0.08</v>
      </c>
      <c r="G930" s="7" t="s">
        <v>139</v>
      </c>
    </row>
    <row r="931" spans="1:7" customFormat="1" hidden="1" x14ac:dyDescent="0.2">
      <c r="A931" s="7" t="s">
        <v>702</v>
      </c>
      <c r="B931" s="7" t="s">
        <v>127</v>
      </c>
      <c r="C931" s="7" t="s">
        <v>55</v>
      </c>
      <c r="D931" s="7" t="s">
        <v>708</v>
      </c>
      <c r="E931" s="7" t="s">
        <v>56</v>
      </c>
      <c r="F931" s="7">
        <v>-1E-3</v>
      </c>
      <c r="G931" s="7" t="s">
        <v>139</v>
      </c>
    </row>
    <row r="932" spans="1:7" customFormat="1" hidden="1" x14ac:dyDescent="0.2">
      <c r="A932" s="7" t="s">
        <v>731</v>
      </c>
      <c r="B932" s="7" t="s">
        <v>127</v>
      </c>
      <c r="C932" s="7" t="s">
        <v>55</v>
      </c>
      <c r="D932" s="7" t="s">
        <v>708</v>
      </c>
      <c r="E932" s="7" t="s">
        <v>56</v>
      </c>
      <c r="F932" s="7">
        <v>-1E-3</v>
      </c>
      <c r="G932" s="7" t="s">
        <v>139</v>
      </c>
    </row>
    <row r="933" spans="1:7" customFormat="1" hidden="1" x14ac:dyDescent="0.2">
      <c r="A933" s="7" t="s">
        <v>739</v>
      </c>
      <c r="B933" s="7" t="s">
        <v>127</v>
      </c>
      <c r="C933" s="7" t="s">
        <v>55</v>
      </c>
      <c r="D933" s="7" t="s">
        <v>708</v>
      </c>
      <c r="E933" s="7" t="s">
        <v>56</v>
      </c>
      <c r="F933" s="7">
        <v>-1E-3</v>
      </c>
      <c r="G933" s="7" t="s">
        <v>139</v>
      </c>
    </row>
    <row r="934" spans="1:7" customFormat="1" hidden="1" x14ac:dyDescent="0.2">
      <c r="A934" s="7" t="s">
        <v>750</v>
      </c>
      <c r="B934" s="7" t="s">
        <v>127</v>
      </c>
      <c r="C934" s="7" t="s">
        <v>55</v>
      </c>
      <c r="D934" s="7" t="s">
        <v>708</v>
      </c>
      <c r="E934" s="7" t="s">
        <v>56</v>
      </c>
      <c r="F934" s="7">
        <v>-1E-3</v>
      </c>
      <c r="G934" s="7" t="s">
        <v>139</v>
      </c>
    </row>
    <row r="935" spans="1:7" customFormat="1" hidden="1" x14ac:dyDescent="0.2">
      <c r="A935" s="7" t="s">
        <v>754</v>
      </c>
      <c r="B935" s="7" t="s">
        <v>127</v>
      </c>
      <c r="C935" s="7" t="s">
        <v>55</v>
      </c>
      <c r="D935" s="7" t="s">
        <v>708</v>
      </c>
      <c r="E935" s="7" t="s">
        <v>56</v>
      </c>
      <c r="F935" s="7">
        <v>-1E-3</v>
      </c>
      <c r="G935" s="7" t="s">
        <v>707</v>
      </c>
    </row>
    <row r="936" spans="1:7" customFormat="1" hidden="1" x14ac:dyDescent="0.2">
      <c r="A936" s="7" t="s">
        <v>702</v>
      </c>
      <c r="B936" s="7" t="s">
        <v>124</v>
      </c>
      <c r="C936" s="7" t="s">
        <v>55</v>
      </c>
      <c r="D936" s="7" t="s">
        <v>708</v>
      </c>
      <c r="E936" s="7" t="s">
        <v>56</v>
      </c>
      <c r="F936" s="7">
        <v>0</v>
      </c>
      <c r="G936" s="7" t="s">
        <v>139</v>
      </c>
    </row>
    <row r="937" spans="1:7" customFormat="1" hidden="1" x14ac:dyDescent="0.2">
      <c r="A937" s="7" t="s">
        <v>731</v>
      </c>
      <c r="B937" s="7" t="s">
        <v>124</v>
      </c>
      <c r="C937" s="7" t="s">
        <v>55</v>
      </c>
      <c r="D937" s="7" t="s">
        <v>708</v>
      </c>
      <c r="E937" s="7" t="s">
        <v>56</v>
      </c>
      <c r="F937" s="7">
        <v>0</v>
      </c>
      <c r="G937" s="7" t="s">
        <v>139</v>
      </c>
    </row>
    <row r="938" spans="1:7" customFormat="1" hidden="1" x14ac:dyDescent="0.2">
      <c r="A938" s="7" t="s">
        <v>739</v>
      </c>
      <c r="B938" s="7" t="s">
        <v>124</v>
      </c>
      <c r="C938" s="7" t="s">
        <v>55</v>
      </c>
      <c r="D938" s="7" t="s">
        <v>708</v>
      </c>
      <c r="E938" s="7" t="s">
        <v>56</v>
      </c>
      <c r="F938" s="7">
        <v>0</v>
      </c>
      <c r="G938" s="7" t="s">
        <v>139</v>
      </c>
    </row>
    <row r="939" spans="1:7" customFormat="1" hidden="1" x14ac:dyDescent="0.2">
      <c r="A939" s="7" t="s">
        <v>750</v>
      </c>
      <c r="B939" s="7" t="s">
        <v>124</v>
      </c>
      <c r="C939" s="7" t="s">
        <v>55</v>
      </c>
      <c r="D939" s="7" t="s">
        <v>708</v>
      </c>
      <c r="E939" s="7" t="s">
        <v>56</v>
      </c>
      <c r="F939" s="7">
        <v>0</v>
      </c>
      <c r="G939" s="7" t="s">
        <v>139</v>
      </c>
    </row>
    <row r="940" spans="1:7" customFormat="1" hidden="1" x14ac:dyDescent="0.2">
      <c r="A940" s="7" t="s">
        <v>754</v>
      </c>
      <c r="B940" s="7" t="s">
        <v>124</v>
      </c>
      <c r="C940" s="7" t="s">
        <v>55</v>
      </c>
      <c r="D940" s="7" t="s">
        <v>708</v>
      </c>
      <c r="E940" s="7" t="s">
        <v>56</v>
      </c>
      <c r="F940" s="7">
        <v>3.0000000000000001E-3</v>
      </c>
      <c r="G940" s="7" t="s">
        <v>707</v>
      </c>
    </row>
    <row r="941" spans="1:7" customFormat="1" hidden="1" x14ac:dyDescent="0.2">
      <c r="A941" s="7" t="s">
        <v>702</v>
      </c>
      <c r="B941" s="7" t="s">
        <v>123</v>
      </c>
      <c r="C941" s="7" t="s">
        <v>55</v>
      </c>
      <c r="D941" s="7" t="s">
        <v>708</v>
      </c>
      <c r="E941" s="7" t="s">
        <v>56</v>
      </c>
      <c r="F941" s="7">
        <v>0.02</v>
      </c>
      <c r="G941" s="7" t="s">
        <v>139</v>
      </c>
    </row>
    <row r="942" spans="1:7" customFormat="1" hidden="1" x14ac:dyDescent="0.2">
      <c r="A942" s="7" t="s">
        <v>731</v>
      </c>
      <c r="B942" s="7" t="s">
        <v>123</v>
      </c>
      <c r="C942" s="7" t="s">
        <v>55</v>
      </c>
      <c r="D942" s="7" t="s">
        <v>708</v>
      </c>
      <c r="E942" s="7" t="s">
        <v>56</v>
      </c>
      <c r="F942" s="7">
        <v>2.7E-2</v>
      </c>
      <c r="G942" s="7" t="s">
        <v>139</v>
      </c>
    </row>
    <row r="943" spans="1:7" customFormat="1" hidden="1" x14ac:dyDescent="0.2">
      <c r="A943" s="7" t="s">
        <v>739</v>
      </c>
      <c r="B943" s="7" t="s">
        <v>123</v>
      </c>
      <c r="C943" s="7" t="s">
        <v>55</v>
      </c>
      <c r="D943" s="7" t="s">
        <v>708</v>
      </c>
      <c r="E943" s="7" t="s">
        <v>56</v>
      </c>
      <c r="F943" s="7">
        <v>2.9000000000000001E-2</v>
      </c>
      <c r="G943" s="7" t="s">
        <v>139</v>
      </c>
    </row>
    <row r="944" spans="1:7" customFormat="1" hidden="1" x14ac:dyDescent="0.2">
      <c r="A944" s="7" t="s">
        <v>750</v>
      </c>
      <c r="B944" s="7" t="s">
        <v>123</v>
      </c>
      <c r="C944" s="7" t="s">
        <v>55</v>
      </c>
      <c r="D944" s="7" t="s">
        <v>708</v>
      </c>
      <c r="E944" s="7" t="s">
        <v>56</v>
      </c>
      <c r="F944" s="7">
        <v>2.9000000000000001E-2</v>
      </c>
      <c r="G944" s="7" t="s">
        <v>139</v>
      </c>
    </row>
    <row r="945" spans="1:7" customFormat="1" hidden="1" x14ac:dyDescent="0.2">
      <c r="A945" s="7" t="s">
        <v>754</v>
      </c>
      <c r="B945" s="7" t="s">
        <v>123</v>
      </c>
      <c r="C945" s="7" t="s">
        <v>55</v>
      </c>
      <c r="D945" s="7" t="s">
        <v>708</v>
      </c>
      <c r="E945" s="7" t="s">
        <v>56</v>
      </c>
      <c r="F945" s="7">
        <v>2.5999999999999999E-2</v>
      </c>
      <c r="G945" s="7" t="s">
        <v>139</v>
      </c>
    </row>
    <row r="946" spans="1:7" customFormat="1" hidden="1" x14ac:dyDescent="0.2">
      <c r="A946" s="7" t="s">
        <v>702</v>
      </c>
      <c r="B946" s="7" t="s">
        <v>125</v>
      </c>
      <c r="C946" s="7" t="s">
        <v>55</v>
      </c>
      <c r="D946" s="7" t="s">
        <v>708</v>
      </c>
      <c r="E946" s="7" t="s">
        <v>56</v>
      </c>
      <c r="F946" s="7">
        <v>-5.1999999999999998E-2</v>
      </c>
      <c r="G946" s="7" t="s">
        <v>139</v>
      </c>
    </row>
    <row r="947" spans="1:7" customFormat="1" hidden="1" x14ac:dyDescent="0.2">
      <c r="A947" s="7" t="s">
        <v>731</v>
      </c>
      <c r="B947" s="7" t="s">
        <v>125</v>
      </c>
      <c r="C947" s="7" t="s">
        <v>55</v>
      </c>
      <c r="D947" s="7" t="s">
        <v>708</v>
      </c>
      <c r="E947" s="7" t="s">
        <v>56</v>
      </c>
      <c r="F947" s="7">
        <v>1.4999999999999999E-2</v>
      </c>
      <c r="G947" s="7" t="s">
        <v>139</v>
      </c>
    </row>
    <row r="948" spans="1:7" customFormat="1" hidden="1" x14ac:dyDescent="0.2">
      <c r="A948" s="7" t="s">
        <v>739</v>
      </c>
      <c r="B948" s="7" t="s">
        <v>125</v>
      </c>
      <c r="C948" s="7" t="s">
        <v>55</v>
      </c>
      <c r="D948" s="7" t="s">
        <v>708</v>
      </c>
      <c r="E948" s="7" t="s">
        <v>56</v>
      </c>
      <c r="F948" s="7">
        <v>6.7000000000000004E-2</v>
      </c>
      <c r="G948" s="7" t="s">
        <v>139</v>
      </c>
    </row>
    <row r="949" spans="1:7" customFormat="1" hidden="1" x14ac:dyDescent="0.2">
      <c r="A949" s="7" t="s">
        <v>750</v>
      </c>
      <c r="B949" s="7" t="s">
        <v>125</v>
      </c>
      <c r="C949" s="7" t="s">
        <v>55</v>
      </c>
      <c r="D949" s="7" t="s">
        <v>708</v>
      </c>
      <c r="E949" s="7" t="s">
        <v>56</v>
      </c>
      <c r="F949" s="7">
        <v>0.06</v>
      </c>
      <c r="G949" s="7" t="s">
        <v>139</v>
      </c>
    </row>
    <row r="950" spans="1:7" customFormat="1" hidden="1" x14ac:dyDescent="0.2">
      <c r="A950" s="7" t="s">
        <v>754</v>
      </c>
      <c r="B950" s="7" t="s">
        <v>125</v>
      </c>
      <c r="C950" s="7" t="s">
        <v>55</v>
      </c>
      <c r="D950" s="7" t="s">
        <v>708</v>
      </c>
      <c r="E950" s="7" t="s">
        <v>56</v>
      </c>
      <c r="F950" s="7">
        <v>0.113</v>
      </c>
      <c r="G950" s="7" t="s">
        <v>707</v>
      </c>
    </row>
    <row r="951" spans="1:7" customFormat="1" hidden="1" x14ac:dyDescent="0.2">
      <c r="A951" s="7" t="s">
        <v>702</v>
      </c>
      <c r="B951" s="7" t="s">
        <v>107</v>
      </c>
      <c r="C951" s="7" t="s">
        <v>55</v>
      </c>
      <c r="D951" s="7" t="s">
        <v>708</v>
      </c>
      <c r="E951" s="7" t="s">
        <v>56</v>
      </c>
      <c r="F951" s="7">
        <v>3.0000000000000001E-3</v>
      </c>
      <c r="G951" s="7" t="s">
        <v>139</v>
      </c>
    </row>
    <row r="952" spans="1:7" customFormat="1" hidden="1" x14ac:dyDescent="0.2">
      <c r="A952" s="7" t="s">
        <v>731</v>
      </c>
      <c r="B952" s="7" t="s">
        <v>107</v>
      </c>
      <c r="C952" s="7" t="s">
        <v>55</v>
      </c>
      <c r="D952" s="7" t="s">
        <v>708</v>
      </c>
      <c r="E952" s="7" t="s">
        <v>56</v>
      </c>
      <c r="F952" s="7">
        <v>0</v>
      </c>
      <c r="G952" s="7" t="s">
        <v>139</v>
      </c>
    </row>
    <row r="953" spans="1:7" customFormat="1" hidden="1" x14ac:dyDescent="0.2">
      <c r="A953" s="7" t="s">
        <v>739</v>
      </c>
      <c r="B953" s="7" t="s">
        <v>107</v>
      </c>
      <c r="C953" s="7" t="s">
        <v>55</v>
      </c>
      <c r="D953" s="7" t="s">
        <v>708</v>
      </c>
      <c r="E953" s="7" t="s">
        <v>56</v>
      </c>
      <c r="F953" s="7">
        <v>0</v>
      </c>
      <c r="G953" s="7" t="s">
        <v>139</v>
      </c>
    </row>
    <row r="954" spans="1:7" customFormat="1" hidden="1" x14ac:dyDescent="0.2">
      <c r="A954" s="7" t="s">
        <v>750</v>
      </c>
      <c r="B954" s="7" t="s">
        <v>107</v>
      </c>
      <c r="C954" s="7" t="s">
        <v>55</v>
      </c>
      <c r="D954" s="7" t="s">
        <v>708</v>
      </c>
      <c r="E954" s="7" t="s">
        <v>56</v>
      </c>
      <c r="F954" s="7">
        <v>-1E-3</v>
      </c>
      <c r="G954" s="7" t="s">
        <v>139</v>
      </c>
    </row>
    <row r="955" spans="1:7" customFormat="1" hidden="1" x14ac:dyDescent="0.2">
      <c r="A955" s="7" t="s">
        <v>702</v>
      </c>
      <c r="B955" s="7" t="s">
        <v>121</v>
      </c>
      <c r="C955" s="7" t="s">
        <v>55</v>
      </c>
      <c r="D955" s="7" t="s">
        <v>708</v>
      </c>
      <c r="E955" s="7" t="s">
        <v>56</v>
      </c>
      <c r="F955" s="7">
        <v>-9.8000000000000004E-2</v>
      </c>
      <c r="G955" s="7" t="s">
        <v>139</v>
      </c>
    </row>
    <row r="956" spans="1:7" customFormat="1" hidden="1" x14ac:dyDescent="0.2">
      <c r="A956" s="7" t="s">
        <v>731</v>
      </c>
      <c r="B956" s="7" t="s">
        <v>121</v>
      </c>
      <c r="C956" s="7" t="s">
        <v>55</v>
      </c>
      <c r="D956" s="7" t="s">
        <v>708</v>
      </c>
      <c r="E956" s="7" t="s">
        <v>56</v>
      </c>
      <c r="F956" s="7">
        <v>-3.5999999999999997E-2</v>
      </c>
      <c r="G956" s="7" t="s">
        <v>139</v>
      </c>
    </row>
    <row r="957" spans="1:7" customFormat="1" hidden="1" x14ac:dyDescent="0.2">
      <c r="A957" s="7" t="s">
        <v>739</v>
      </c>
      <c r="B957" s="7" t="s">
        <v>121</v>
      </c>
      <c r="C957" s="7" t="s">
        <v>55</v>
      </c>
      <c r="D957" s="7" t="s">
        <v>708</v>
      </c>
      <c r="E957" s="7" t="s">
        <v>56</v>
      </c>
      <c r="F957" s="7">
        <v>-3.3000000000000002E-2</v>
      </c>
      <c r="G957" s="7" t="s">
        <v>139</v>
      </c>
    </row>
    <row r="958" spans="1:7" customFormat="1" hidden="1" x14ac:dyDescent="0.2">
      <c r="A958" s="7" t="s">
        <v>750</v>
      </c>
      <c r="B958" s="7" t="s">
        <v>121</v>
      </c>
      <c r="C958" s="7" t="s">
        <v>55</v>
      </c>
      <c r="D958" s="7" t="s">
        <v>708</v>
      </c>
      <c r="E958" s="7" t="s">
        <v>56</v>
      </c>
      <c r="F958" s="7">
        <v>-4.2000000000000003E-2</v>
      </c>
      <c r="G958" s="7" t="s">
        <v>139</v>
      </c>
    </row>
    <row r="959" spans="1:7" customFormat="1" hidden="1" x14ac:dyDescent="0.2">
      <c r="A959" s="7" t="s">
        <v>754</v>
      </c>
      <c r="B959" s="7" t="s">
        <v>121</v>
      </c>
      <c r="C959" s="7" t="s">
        <v>55</v>
      </c>
      <c r="D959" s="7" t="s">
        <v>708</v>
      </c>
      <c r="E959" s="7" t="s">
        <v>56</v>
      </c>
      <c r="F959" s="7">
        <v>-2.7E-2</v>
      </c>
      <c r="G959" s="7" t="s">
        <v>707</v>
      </c>
    </row>
    <row r="960" spans="1:7" customFormat="1" hidden="1" x14ac:dyDescent="0.2">
      <c r="A960" s="7" t="s">
        <v>702</v>
      </c>
      <c r="B960" s="7" t="s">
        <v>120</v>
      </c>
      <c r="C960" s="7" t="s">
        <v>55</v>
      </c>
      <c r="D960" s="7" t="s">
        <v>708</v>
      </c>
      <c r="E960" s="7" t="s">
        <v>56</v>
      </c>
      <c r="F960" s="7">
        <v>0.16200000000000001</v>
      </c>
      <c r="G960" s="7" t="s">
        <v>730</v>
      </c>
    </row>
    <row r="961" spans="1:7" customFormat="1" hidden="1" x14ac:dyDescent="0.2">
      <c r="A961" s="7" t="s">
        <v>731</v>
      </c>
      <c r="B961" s="7" t="s">
        <v>120</v>
      </c>
      <c r="C961" s="7" t="s">
        <v>55</v>
      </c>
      <c r="D961" s="7" t="s">
        <v>708</v>
      </c>
      <c r="E961" s="7" t="s">
        <v>56</v>
      </c>
      <c r="F961" s="7">
        <v>6.3E-2</v>
      </c>
      <c r="G961" s="7" t="s">
        <v>139</v>
      </c>
    </row>
    <row r="962" spans="1:7" customFormat="1" hidden="1" x14ac:dyDescent="0.2">
      <c r="A962" s="7" t="s">
        <v>739</v>
      </c>
      <c r="B962" s="7" t="s">
        <v>120</v>
      </c>
      <c r="C962" s="7" t="s">
        <v>55</v>
      </c>
      <c r="D962" s="7" t="s">
        <v>708</v>
      </c>
      <c r="E962" s="7" t="s">
        <v>56</v>
      </c>
      <c r="F962" s="7">
        <v>9.0999999999999998E-2</v>
      </c>
      <c r="G962" s="7" t="s">
        <v>139</v>
      </c>
    </row>
    <row r="963" spans="1:7" customFormat="1" hidden="1" x14ac:dyDescent="0.2">
      <c r="A963" s="7" t="s">
        <v>750</v>
      </c>
      <c r="B963" s="7" t="s">
        <v>120</v>
      </c>
      <c r="C963" s="7" t="s">
        <v>55</v>
      </c>
      <c r="D963" s="7" t="s">
        <v>708</v>
      </c>
      <c r="E963" s="7" t="s">
        <v>56</v>
      </c>
      <c r="F963" s="7">
        <v>6.9000000000000006E-2</v>
      </c>
      <c r="G963" s="7" t="s">
        <v>139</v>
      </c>
    </row>
    <row r="964" spans="1:7" customFormat="1" hidden="1" x14ac:dyDescent="0.2">
      <c r="A964" s="7" t="s">
        <v>754</v>
      </c>
      <c r="B964" s="7" t="s">
        <v>120</v>
      </c>
      <c r="C964" s="7" t="s">
        <v>55</v>
      </c>
      <c r="D964" s="7" t="s">
        <v>708</v>
      </c>
      <c r="E964" s="7" t="s">
        <v>56</v>
      </c>
      <c r="F964" s="7">
        <v>5.7000000000000002E-2</v>
      </c>
      <c r="G964" s="7" t="s">
        <v>707</v>
      </c>
    </row>
    <row r="965" spans="1:7" customFormat="1" hidden="1" x14ac:dyDescent="0.2">
      <c r="A965" s="7" t="s">
        <v>702</v>
      </c>
      <c r="B965" s="7" t="s">
        <v>110</v>
      </c>
      <c r="C965" s="7" t="s">
        <v>55</v>
      </c>
      <c r="D965" s="7" t="s">
        <v>708</v>
      </c>
      <c r="E965" s="7" t="s">
        <v>56</v>
      </c>
      <c r="F965" s="7">
        <v>-0.27900000000000003</v>
      </c>
      <c r="G965" s="7" t="s">
        <v>139</v>
      </c>
    </row>
    <row r="966" spans="1:7" customFormat="1" hidden="1" x14ac:dyDescent="0.2">
      <c r="A966" s="7" t="s">
        <v>731</v>
      </c>
      <c r="B966" s="7" t="s">
        <v>110</v>
      </c>
      <c r="C966" s="7" t="s">
        <v>55</v>
      </c>
      <c r="D966" s="7" t="s">
        <v>708</v>
      </c>
      <c r="E966" s="7" t="s">
        <v>56</v>
      </c>
      <c r="F966" s="7">
        <v>-0.215</v>
      </c>
      <c r="G966" s="7" t="s">
        <v>139</v>
      </c>
    </row>
    <row r="967" spans="1:7" customFormat="1" hidden="1" x14ac:dyDescent="0.2">
      <c r="A967" s="7" t="s">
        <v>739</v>
      </c>
      <c r="B967" s="7" t="s">
        <v>110</v>
      </c>
      <c r="C967" s="7" t="s">
        <v>55</v>
      </c>
      <c r="D967" s="7" t="s">
        <v>708</v>
      </c>
      <c r="E967" s="7" t="s">
        <v>56</v>
      </c>
      <c r="F967" s="7">
        <v>-0.20399999999999999</v>
      </c>
      <c r="G967" s="7" t="s">
        <v>139</v>
      </c>
    </row>
    <row r="968" spans="1:7" customFormat="1" hidden="1" x14ac:dyDescent="0.2">
      <c r="A968" s="7" t="s">
        <v>750</v>
      </c>
      <c r="B968" s="7" t="s">
        <v>110</v>
      </c>
      <c r="C968" s="7" t="s">
        <v>55</v>
      </c>
      <c r="D968" s="7" t="s">
        <v>708</v>
      </c>
      <c r="E968" s="7" t="s">
        <v>56</v>
      </c>
      <c r="F968" s="7">
        <v>-0.20300000000000001</v>
      </c>
      <c r="G968" s="7" t="s">
        <v>139</v>
      </c>
    </row>
    <row r="969" spans="1:7" customFormat="1" hidden="1" x14ac:dyDescent="0.2">
      <c r="A969" s="7" t="s">
        <v>702</v>
      </c>
      <c r="B969" s="7" t="s">
        <v>118</v>
      </c>
      <c r="C969" s="7" t="s">
        <v>55</v>
      </c>
      <c r="D969" s="7" t="s">
        <v>708</v>
      </c>
      <c r="E969" s="7" t="s">
        <v>56</v>
      </c>
      <c r="F969" s="7">
        <v>0</v>
      </c>
      <c r="G969" s="7" t="s">
        <v>139</v>
      </c>
    </row>
    <row r="970" spans="1:7" customFormat="1" hidden="1" x14ac:dyDescent="0.2">
      <c r="A970" s="7" t="s">
        <v>731</v>
      </c>
      <c r="B970" s="7" t="s">
        <v>118</v>
      </c>
      <c r="C970" s="7" t="s">
        <v>55</v>
      </c>
      <c r="D970" s="7" t="s">
        <v>708</v>
      </c>
      <c r="E970" s="7" t="s">
        <v>56</v>
      </c>
      <c r="F970" s="7">
        <v>0</v>
      </c>
      <c r="G970" s="7" t="s">
        <v>139</v>
      </c>
    </row>
    <row r="971" spans="1:7" customFormat="1" hidden="1" x14ac:dyDescent="0.2">
      <c r="A971" s="7" t="s">
        <v>739</v>
      </c>
      <c r="B971" s="7" t="s">
        <v>118</v>
      </c>
      <c r="C971" s="7" t="s">
        <v>55</v>
      </c>
      <c r="D971" s="7" t="s">
        <v>708</v>
      </c>
      <c r="E971" s="7" t="s">
        <v>56</v>
      </c>
      <c r="F971" s="7">
        <v>0</v>
      </c>
      <c r="G971" s="7" t="s">
        <v>139</v>
      </c>
    </row>
    <row r="972" spans="1:7" customFormat="1" hidden="1" x14ac:dyDescent="0.2">
      <c r="A972" s="7" t="s">
        <v>750</v>
      </c>
      <c r="B972" s="7" t="s">
        <v>118</v>
      </c>
      <c r="C972" s="7" t="s">
        <v>55</v>
      </c>
      <c r="D972" s="7" t="s">
        <v>708</v>
      </c>
      <c r="E972" s="7" t="s">
        <v>56</v>
      </c>
      <c r="F972" s="7">
        <v>0</v>
      </c>
      <c r="G972" s="7" t="s">
        <v>139</v>
      </c>
    </row>
    <row r="973" spans="1:7" customFormat="1" hidden="1" x14ac:dyDescent="0.2">
      <c r="A973" s="7" t="s">
        <v>754</v>
      </c>
      <c r="B973" s="7" t="s">
        <v>118</v>
      </c>
      <c r="C973" s="7" t="s">
        <v>55</v>
      </c>
      <c r="D973" s="7" t="s">
        <v>708</v>
      </c>
      <c r="E973" s="7" t="s">
        <v>56</v>
      </c>
      <c r="F973" s="7">
        <v>-1E-3</v>
      </c>
      <c r="G973" s="7" t="s">
        <v>707</v>
      </c>
    </row>
    <row r="974" spans="1:7" customFormat="1" hidden="1" x14ac:dyDescent="0.2">
      <c r="A974" s="7" t="s">
        <v>702</v>
      </c>
      <c r="B974" s="7" t="s">
        <v>117</v>
      </c>
      <c r="C974" s="7" t="s">
        <v>55</v>
      </c>
      <c r="D974" s="7" t="s">
        <v>708</v>
      </c>
      <c r="E974" s="7" t="s">
        <v>56</v>
      </c>
      <c r="F974" s="7">
        <v>0.115</v>
      </c>
      <c r="G974" s="7" t="s">
        <v>139</v>
      </c>
    </row>
    <row r="975" spans="1:7" customFormat="1" hidden="1" x14ac:dyDescent="0.2">
      <c r="A975" s="7" t="s">
        <v>731</v>
      </c>
      <c r="B975" s="7" t="s">
        <v>117</v>
      </c>
      <c r="C975" s="7" t="s">
        <v>55</v>
      </c>
      <c r="D975" s="7" t="s">
        <v>708</v>
      </c>
      <c r="E975" s="7" t="s">
        <v>56</v>
      </c>
      <c r="F975" s="7">
        <v>0.13100000000000001</v>
      </c>
      <c r="G975" s="7" t="s">
        <v>139</v>
      </c>
    </row>
    <row r="976" spans="1:7" customFormat="1" hidden="1" x14ac:dyDescent="0.2">
      <c r="A976" s="7" t="s">
        <v>739</v>
      </c>
      <c r="B976" s="7" t="s">
        <v>117</v>
      </c>
      <c r="C976" s="7" t="s">
        <v>55</v>
      </c>
      <c r="D976" s="7" t="s">
        <v>708</v>
      </c>
      <c r="E976" s="7" t="s">
        <v>56</v>
      </c>
      <c r="F976" s="7">
        <v>0.09</v>
      </c>
      <c r="G976" s="7" t="s">
        <v>139</v>
      </c>
    </row>
    <row r="977" spans="1:7" customFormat="1" hidden="1" x14ac:dyDescent="0.2">
      <c r="A977" s="7" t="s">
        <v>750</v>
      </c>
      <c r="B977" s="7" t="s">
        <v>117</v>
      </c>
      <c r="C977" s="7" t="s">
        <v>55</v>
      </c>
      <c r="D977" s="7" t="s">
        <v>708</v>
      </c>
      <c r="E977" s="7" t="s">
        <v>56</v>
      </c>
      <c r="F977" s="7">
        <v>8.5999999999999993E-2</v>
      </c>
      <c r="G977" s="7" t="s">
        <v>139</v>
      </c>
    </row>
    <row r="978" spans="1:7" customFormat="1" hidden="1" x14ac:dyDescent="0.2">
      <c r="A978" s="7" t="s">
        <v>754</v>
      </c>
      <c r="B978" s="7" t="s">
        <v>117</v>
      </c>
      <c r="C978" s="7" t="s">
        <v>55</v>
      </c>
      <c r="D978" s="7" t="s">
        <v>708</v>
      </c>
      <c r="E978" s="7" t="s">
        <v>56</v>
      </c>
      <c r="F978" s="7">
        <v>-5.7000000000000002E-2</v>
      </c>
      <c r="G978" s="7" t="s">
        <v>707</v>
      </c>
    </row>
    <row r="979" spans="1:7" customFormat="1" hidden="1" x14ac:dyDescent="0.2">
      <c r="A979" s="7" t="s">
        <v>702</v>
      </c>
      <c r="B979" s="7" t="s">
        <v>116</v>
      </c>
      <c r="C979" s="7" t="s">
        <v>55</v>
      </c>
      <c r="D979" s="7" t="s">
        <v>708</v>
      </c>
      <c r="E979" s="7" t="s">
        <v>56</v>
      </c>
      <c r="F979" s="7">
        <v>0</v>
      </c>
      <c r="G979" s="7" t="s">
        <v>139</v>
      </c>
    </row>
    <row r="980" spans="1:7" customFormat="1" hidden="1" x14ac:dyDescent="0.2">
      <c r="A980" s="7" t="s">
        <v>731</v>
      </c>
      <c r="B980" s="7" t="s">
        <v>116</v>
      </c>
      <c r="C980" s="7" t="s">
        <v>55</v>
      </c>
      <c r="D980" s="7" t="s">
        <v>708</v>
      </c>
      <c r="E980" s="7" t="s">
        <v>56</v>
      </c>
      <c r="F980" s="7">
        <v>0</v>
      </c>
      <c r="G980" s="7" t="s">
        <v>139</v>
      </c>
    </row>
    <row r="981" spans="1:7" customFormat="1" hidden="1" x14ac:dyDescent="0.2">
      <c r="A981" s="7" t="s">
        <v>739</v>
      </c>
      <c r="B981" s="7" t="s">
        <v>116</v>
      </c>
      <c r="C981" s="7" t="s">
        <v>55</v>
      </c>
      <c r="D981" s="7" t="s">
        <v>708</v>
      </c>
      <c r="E981" s="7" t="s">
        <v>56</v>
      </c>
      <c r="F981" s="7">
        <v>0</v>
      </c>
      <c r="G981" s="7" t="s">
        <v>139</v>
      </c>
    </row>
    <row r="982" spans="1:7" customFormat="1" hidden="1" x14ac:dyDescent="0.2">
      <c r="A982" s="7" t="s">
        <v>750</v>
      </c>
      <c r="B982" s="7" t="s">
        <v>116</v>
      </c>
      <c r="C982" s="7" t="s">
        <v>55</v>
      </c>
      <c r="D982" s="7" t="s">
        <v>708</v>
      </c>
      <c r="E982" s="7" t="s">
        <v>56</v>
      </c>
      <c r="F982" s="7">
        <v>0</v>
      </c>
      <c r="G982" s="7" t="s">
        <v>139</v>
      </c>
    </row>
    <row r="983" spans="1:7" customFormat="1" hidden="1" x14ac:dyDescent="0.2">
      <c r="A983" s="7" t="s">
        <v>754</v>
      </c>
      <c r="B983" s="7" t="s">
        <v>116</v>
      </c>
      <c r="C983" s="7" t="s">
        <v>55</v>
      </c>
      <c r="D983" s="7" t="s">
        <v>708</v>
      </c>
      <c r="E983" s="7" t="s">
        <v>56</v>
      </c>
      <c r="F983" s="7">
        <v>0</v>
      </c>
      <c r="G983" s="7" t="s">
        <v>139</v>
      </c>
    </row>
    <row r="984" spans="1:7" customFormat="1" hidden="1" x14ac:dyDescent="0.2">
      <c r="A984" s="7" t="s">
        <v>702</v>
      </c>
      <c r="B984" s="7" t="s">
        <v>104</v>
      </c>
      <c r="C984" s="7" t="s">
        <v>55</v>
      </c>
      <c r="D984" s="7" t="s">
        <v>708</v>
      </c>
      <c r="E984" s="7" t="s">
        <v>56</v>
      </c>
      <c r="F984" s="7">
        <v>-1E-3</v>
      </c>
      <c r="G984" s="7" t="s">
        <v>139</v>
      </c>
    </row>
    <row r="985" spans="1:7" customFormat="1" hidden="1" x14ac:dyDescent="0.2">
      <c r="A985" s="7" t="s">
        <v>731</v>
      </c>
      <c r="B985" s="7" t="s">
        <v>104</v>
      </c>
      <c r="C985" s="7" t="s">
        <v>55</v>
      </c>
      <c r="D985" s="7" t="s">
        <v>708</v>
      </c>
      <c r="E985" s="7" t="s">
        <v>56</v>
      </c>
      <c r="F985" s="7">
        <v>0</v>
      </c>
      <c r="G985" s="7" t="s">
        <v>139</v>
      </c>
    </row>
    <row r="986" spans="1:7" customFormat="1" hidden="1" x14ac:dyDescent="0.2">
      <c r="A986" s="7" t="s">
        <v>739</v>
      </c>
      <c r="B986" s="7" t="s">
        <v>104</v>
      </c>
      <c r="C986" s="7" t="s">
        <v>55</v>
      </c>
      <c r="D986" s="7" t="s">
        <v>708</v>
      </c>
      <c r="E986" s="7" t="s">
        <v>56</v>
      </c>
      <c r="F986" s="7">
        <v>0</v>
      </c>
      <c r="G986" s="7" t="s">
        <v>139</v>
      </c>
    </row>
    <row r="987" spans="1:7" customFormat="1" hidden="1" x14ac:dyDescent="0.2">
      <c r="A987" s="7" t="s">
        <v>702</v>
      </c>
      <c r="B987" s="7" t="s">
        <v>112</v>
      </c>
      <c r="C987" s="7" t="s">
        <v>55</v>
      </c>
      <c r="D987" s="7" t="s">
        <v>708</v>
      </c>
      <c r="E987" s="7" t="s">
        <v>56</v>
      </c>
      <c r="F987" s="7">
        <v>7.4999999999999997E-2</v>
      </c>
      <c r="G987" s="7" t="s">
        <v>139</v>
      </c>
    </row>
    <row r="988" spans="1:7" customFormat="1" hidden="1" x14ac:dyDescent="0.2">
      <c r="A988" s="7" t="s">
        <v>731</v>
      </c>
      <c r="B988" s="7" t="s">
        <v>112</v>
      </c>
      <c r="C988" s="7" t="s">
        <v>55</v>
      </c>
      <c r="D988" s="7" t="s">
        <v>708</v>
      </c>
      <c r="E988" s="7" t="s">
        <v>56</v>
      </c>
      <c r="F988" s="7">
        <v>9.6000000000000002E-2</v>
      </c>
      <c r="G988" s="7" t="s">
        <v>139</v>
      </c>
    </row>
    <row r="989" spans="1:7" customFormat="1" hidden="1" x14ac:dyDescent="0.2">
      <c r="A989" s="7" t="s">
        <v>739</v>
      </c>
      <c r="B989" s="7" t="s">
        <v>112</v>
      </c>
      <c r="C989" s="7" t="s">
        <v>55</v>
      </c>
      <c r="D989" s="7" t="s">
        <v>708</v>
      </c>
      <c r="E989" s="7" t="s">
        <v>56</v>
      </c>
      <c r="F989" s="7">
        <v>0.16400000000000001</v>
      </c>
      <c r="G989" s="7" t="s">
        <v>139</v>
      </c>
    </row>
    <row r="990" spans="1:7" customFormat="1" hidden="1" x14ac:dyDescent="0.2">
      <c r="A990" s="7" t="s">
        <v>750</v>
      </c>
      <c r="B990" s="7" t="s">
        <v>112</v>
      </c>
      <c r="C990" s="7" t="s">
        <v>55</v>
      </c>
      <c r="D990" s="7" t="s">
        <v>708</v>
      </c>
      <c r="E990" s="7" t="s">
        <v>56</v>
      </c>
      <c r="F990" s="7">
        <v>0.14099999999999999</v>
      </c>
      <c r="G990" s="7" t="s">
        <v>139</v>
      </c>
    </row>
    <row r="991" spans="1:7" customFormat="1" hidden="1" x14ac:dyDescent="0.2">
      <c r="A991" s="7" t="s">
        <v>754</v>
      </c>
      <c r="B991" s="7" t="s">
        <v>112</v>
      </c>
      <c r="C991" s="7" t="s">
        <v>55</v>
      </c>
      <c r="D991" s="7" t="s">
        <v>708</v>
      </c>
      <c r="E991" s="7" t="s">
        <v>56</v>
      </c>
      <c r="F991" s="7">
        <v>0.16600000000000001</v>
      </c>
      <c r="G991" s="7" t="s">
        <v>707</v>
      </c>
    </row>
    <row r="992" spans="1:7" customFormat="1" hidden="1" x14ac:dyDescent="0.2">
      <c r="A992" s="7" t="s">
        <v>702</v>
      </c>
      <c r="B992" s="7" t="s">
        <v>115</v>
      </c>
      <c r="C992" s="7" t="s">
        <v>55</v>
      </c>
      <c r="D992" s="7" t="s">
        <v>708</v>
      </c>
      <c r="E992" s="7" t="s">
        <v>56</v>
      </c>
      <c r="F992" s="7">
        <v>-2E-3</v>
      </c>
      <c r="G992" s="7" t="s">
        <v>139</v>
      </c>
    </row>
    <row r="993" spans="1:7" customFormat="1" hidden="1" x14ac:dyDescent="0.2">
      <c r="A993" s="7" t="s">
        <v>731</v>
      </c>
      <c r="B993" s="7" t="s">
        <v>115</v>
      </c>
      <c r="C993" s="7" t="s">
        <v>55</v>
      </c>
      <c r="D993" s="7" t="s">
        <v>708</v>
      </c>
      <c r="E993" s="7" t="s">
        <v>56</v>
      </c>
      <c r="F993" s="7">
        <v>-3.0000000000000001E-3</v>
      </c>
      <c r="G993" s="7" t="s">
        <v>139</v>
      </c>
    </row>
    <row r="994" spans="1:7" customFormat="1" hidden="1" x14ac:dyDescent="0.2">
      <c r="A994" s="7" t="s">
        <v>739</v>
      </c>
      <c r="B994" s="7" t="s">
        <v>115</v>
      </c>
      <c r="C994" s="7" t="s">
        <v>55</v>
      </c>
      <c r="D994" s="7" t="s">
        <v>708</v>
      </c>
      <c r="E994" s="7" t="s">
        <v>56</v>
      </c>
      <c r="F994" s="7">
        <v>-8.0000000000000002E-3</v>
      </c>
      <c r="G994" s="7" t="s">
        <v>139</v>
      </c>
    </row>
    <row r="995" spans="1:7" customFormat="1" hidden="1" x14ac:dyDescent="0.2">
      <c r="A995" s="7" t="s">
        <v>750</v>
      </c>
      <c r="B995" s="7" t="s">
        <v>115</v>
      </c>
      <c r="C995" s="7" t="s">
        <v>55</v>
      </c>
      <c r="D995" s="7" t="s">
        <v>708</v>
      </c>
      <c r="E995" s="7" t="s">
        <v>56</v>
      </c>
      <c r="F995" s="7">
        <v>-7.5999999999999998E-2</v>
      </c>
      <c r="G995" s="7" t="s">
        <v>139</v>
      </c>
    </row>
    <row r="996" spans="1:7" customFormat="1" hidden="1" x14ac:dyDescent="0.2">
      <c r="A996" s="7" t="s">
        <v>754</v>
      </c>
      <c r="B996" s="7" t="s">
        <v>115</v>
      </c>
      <c r="C996" s="7" t="s">
        <v>55</v>
      </c>
      <c r="D996" s="7" t="s">
        <v>708</v>
      </c>
      <c r="E996" s="7" t="s">
        <v>56</v>
      </c>
      <c r="F996" s="7">
        <v>-7.8E-2</v>
      </c>
      <c r="G996" s="7" t="s">
        <v>707</v>
      </c>
    </row>
    <row r="997" spans="1:7" customFormat="1" hidden="1" x14ac:dyDescent="0.2">
      <c r="A997" s="7" t="s">
        <v>702</v>
      </c>
      <c r="B997" s="7" t="s">
        <v>114</v>
      </c>
      <c r="C997" s="7" t="s">
        <v>55</v>
      </c>
      <c r="D997" s="7" t="s">
        <v>708</v>
      </c>
      <c r="E997" s="7" t="s">
        <v>56</v>
      </c>
      <c r="F997" s="7">
        <v>2E-3</v>
      </c>
      <c r="G997" s="7" t="s">
        <v>139</v>
      </c>
    </row>
    <row r="998" spans="1:7" customFormat="1" hidden="1" x14ac:dyDescent="0.2">
      <c r="A998" s="7" t="s">
        <v>731</v>
      </c>
      <c r="B998" s="7" t="s">
        <v>114</v>
      </c>
      <c r="C998" s="7" t="s">
        <v>55</v>
      </c>
      <c r="D998" s="7" t="s">
        <v>708</v>
      </c>
      <c r="E998" s="7" t="s">
        <v>56</v>
      </c>
      <c r="F998" s="7">
        <v>2E-3</v>
      </c>
      <c r="G998" s="7" t="s">
        <v>139</v>
      </c>
    </row>
    <row r="999" spans="1:7" customFormat="1" hidden="1" x14ac:dyDescent="0.2">
      <c r="A999" s="7" t="s">
        <v>739</v>
      </c>
      <c r="B999" s="7" t="s">
        <v>114</v>
      </c>
      <c r="C999" s="7" t="s">
        <v>55</v>
      </c>
      <c r="D999" s="7" t="s">
        <v>708</v>
      </c>
      <c r="E999" s="7" t="s">
        <v>56</v>
      </c>
      <c r="F999" s="7">
        <v>0</v>
      </c>
      <c r="G999" s="7" t="s">
        <v>139</v>
      </c>
    </row>
    <row r="1000" spans="1:7" customFormat="1" hidden="1" x14ac:dyDescent="0.2">
      <c r="A1000" s="7" t="s">
        <v>750</v>
      </c>
      <c r="B1000" s="7" t="s">
        <v>114</v>
      </c>
      <c r="C1000" s="7" t="s">
        <v>55</v>
      </c>
      <c r="D1000" s="7" t="s">
        <v>708</v>
      </c>
      <c r="E1000" s="7" t="s">
        <v>56</v>
      </c>
      <c r="F1000" s="7">
        <v>-1E-3</v>
      </c>
      <c r="G1000" s="7" t="s">
        <v>139</v>
      </c>
    </row>
    <row r="1001" spans="1:7" customFormat="1" hidden="1" x14ac:dyDescent="0.2">
      <c r="A1001" s="7" t="s">
        <v>754</v>
      </c>
      <c r="B1001" s="7" t="s">
        <v>114</v>
      </c>
      <c r="C1001" s="7" t="s">
        <v>55</v>
      </c>
      <c r="D1001" s="7" t="s">
        <v>708</v>
      </c>
      <c r="E1001" s="7" t="s">
        <v>56</v>
      </c>
      <c r="F1001" s="7">
        <v>-1E-3</v>
      </c>
      <c r="G1001" s="7" t="s">
        <v>707</v>
      </c>
    </row>
    <row r="1002" spans="1:7" customFormat="1" hidden="1" x14ac:dyDescent="0.2">
      <c r="A1002" s="7" t="s">
        <v>702</v>
      </c>
      <c r="B1002" s="7" t="s">
        <v>103</v>
      </c>
      <c r="C1002" s="7" t="s">
        <v>55</v>
      </c>
      <c r="D1002" s="7" t="s">
        <v>708</v>
      </c>
      <c r="E1002" s="7" t="s">
        <v>56</v>
      </c>
      <c r="F1002" s="7">
        <v>0</v>
      </c>
      <c r="G1002" s="7" t="s">
        <v>139</v>
      </c>
    </row>
    <row r="1003" spans="1:7" customFormat="1" hidden="1" x14ac:dyDescent="0.2">
      <c r="A1003" s="7" t="s">
        <v>731</v>
      </c>
      <c r="B1003" s="7" t="s">
        <v>103</v>
      </c>
      <c r="C1003" s="7" t="s">
        <v>55</v>
      </c>
      <c r="D1003" s="7" t="s">
        <v>708</v>
      </c>
      <c r="E1003" s="7" t="s">
        <v>56</v>
      </c>
      <c r="F1003" s="7">
        <v>0</v>
      </c>
      <c r="G1003" s="7" t="s">
        <v>139</v>
      </c>
    </row>
    <row r="1004" spans="1:7" customFormat="1" hidden="1" x14ac:dyDescent="0.2">
      <c r="A1004" s="7" t="s">
        <v>739</v>
      </c>
      <c r="B1004" s="7" t="s">
        <v>103</v>
      </c>
      <c r="C1004" s="7" t="s">
        <v>55</v>
      </c>
      <c r="D1004" s="7" t="s">
        <v>708</v>
      </c>
      <c r="E1004" s="7" t="s">
        <v>56</v>
      </c>
      <c r="F1004" s="7">
        <v>0</v>
      </c>
      <c r="G1004" s="7" t="s">
        <v>139</v>
      </c>
    </row>
    <row r="1005" spans="1:7" customFormat="1" hidden="1" x14ac:dyDescent="0.2">
      <c r="A1005" s="7" t="s">
        <v>750</v>
      </c>
      <c r="B1005" s="7" t="s">
        <v>103</v>
      </c>
      <c r="C1005" s="7" t="s">
        <v>55</v>
      </c>
      <c r="D1005" s="7" t="s">
        <v>708</v>
      </c>
      <c r="E1005" s="7" t="s">
        <v>56</v>
      </c>
      <c r="F1005" s="7">
        <v>0</v>
      </c>
      <c r="G1005" s="7" t="s">
        <v>139</v>
      </c>
    </row>
    <row r="1006" spans="1:7" customFormat="1" hidden="1" x14ac:dyDescent="0.2">
      <c r="A1006" s="7" t="s">
        <v>702</v>
      </c>
      <c r="B1006" s="7" t="s">
        <v>106</v>
      </c>
      <c r="C1006" s="7" t="s">
        <v>69</v>
      </c>
      <c r="D1006" s="7" t="s">
        <v>708</v>
      </c>
      <c r="E1006" s="7" t="s">
        <v>56</v>
      </c>
      <c r="F1006" s="7">
        <v>7.8579999999999997</v>
      </c>
      <c r="G1006" s="7" t="s">
        <v>139</v>
      </c>
    </row>
    <row r="1007" spans="1:7" customFormat="1" hidden="1" x14ac:dyDescent="0.2">
      <c r="A1007" s="7" t="s">
        <v>731</v>
      </c>
      <c r="B1007" s="7" t="s">
        <v>106</v>
      </c>
      <c r="C1007" s="7" t="s">
        <v>69</v>
      </c>
      <c r="D1007" s="7" t="s">
        <v>708</v>
      </c>
      <c r="E1007" s="7" t="s">
        <v>56</v>
      </c>
      <c r="F1007" s="7">
        <v>6.7949999999999999</v>
      </c>
      <c r="G1007" s="7" t="s">
        <v>139</v>
      </c>
    </row>
    <row r="1008" spans="1:7" customFormat="1" hidden="1" x14ac:dyDescent="0.2">
      <c r="A1008" s="7" t="s">
        <v>739</v>
      </c>
      <c r="B1008" s="7" t="s">
        <v>106</v>
      </c>
      <c r="C1008" s="7" t="s">
        <v>69</v>
      </c>
      <c r="D1008" s="7" t="s">
        <v>708</v>
      </c>
      <c r="E1008" s="7" t="s">
        <v>56</v>
      </c>
      <c r="F1008" s="7">
        <v>7.19</v>
      </c>
      <c r="G1008" s="7" t="s">
        <v>139</v>
      </c>
    </row>
    <row r="1009" spans="1:7" customFormat="1" hidden="1" x14ac:dyDescent="0.2">
      <c r="A1009" s="7" t="s">
        <v>702</v>
      </c>
      <c r="B1009" s="7" t="s">
        <v>119</v>
      </c>
      <c r="C1009" s="7" t="s">
        <v>69</v>
      </c>
      <c r="D1009" s="7" t="s">
        <v>708</v>
      </c>
      <c r="E1009" s="7" t="s">
        <v>56</v>
      </c>
      <c r="F1009" s="7">
        <v>17.844000000000001</v>
      </c>
      <c r="G1009" s="7" t="s">
        <v>139</v>
      </c>
    </row>
    <row r="1010" spans="1:7" customFormat="1" hidden="1" x14ac:dyDescent="0.2">
      <c r="A1010" s="7" t="s">
        <v>731</v>
      </c>
      <c r="B1010" s="7" t="s">
        <v>119</v>
      </c>
      <c r="C1010" s="7" t="s">
        <v>69</v>
      </c>
      <c r="D1010" s="7" t="s">
        <v>708</v>
      </c>
      <c r="E1010" s="7" t="s">
        <v>56</v>
      </c>
      <c r="F1010" s="7">
        <v>17.893000000000001</v>
      </c>
      <c r="G1010" s="7" t="s">
        <v>139</v>
      </c>
    </row>
    <row r="1011" spans="1:7" customFormat="1" hidden="1" x14ac:dyDescent="0.2">
      <c r="A1011" s="7" t="s">
        <v>739</v>
      </c>
      <c r="B1011" s="7" t="s">
        <v>119</v>
      </c>
      <c r="C1011" s="7" t="s">
        <v>69</v>
      </c>
      <c r="D1011" s="7" t="s">
        <v>708</v>
      </c>
      <c r="E1011" s="7" t="s">
        <v>56</v>
      </c>
      <c r="F1011" s="7">
        <v>18.448</v>
      </c>
      <c r="G1011" s="7" t="s">
        <v>139</v>
      </c>
    </row>
    <row r="1012" spans="1:7" customFormat="1" hidden="1" x14ac:dyDescent="0.2">
      <c r="A1012" s="7" t="s">
        <v>750</v>
      </c>
      <c r="B1012" s="7" t="s">
        <v>119</v>
      </c>
      <c r="C1012" s="7" t="s">
        <v>69</v>
      </c>
      <c r="D1012" s="7" t="s">
        <v>708</v>
      </c>
      <c r="E1012" s="7" t="s">
        <v>56</v>
      </c>
      <c r="F1012" s="7">
        <v>17.073</v>
      </c>
      <c r="G1012" s="7" t="s">
        <v>139</v>
      </c>
    </row>
    <row r="1013" spans="1:7" customFormat="1" hidden="1" x14ac:dyDescent="0.2">
      <c r="A1013" s="7" t="s">
        <v>754</v>
      </c>
      <c r="B1013" s="7" t="s">
        <v>119</v>
      </c>
      <c r="C1013" s="7" t="s">
        <v>69</v>
      </c>
      <c r="D1013" s="7" t="s">
        <v>708</v>
      </c>
      <c r="E1013" s="7" t="s">
        <v>56</v>
      </c>
      <c r="F1013" s="7">
        <v>16.309000000000001</v>
      </c>
      <c r="G1013" s="7" t="s">
        <v>707</v>
      </c>
    </row>
    <row r="1014" spans="1:7" customFormat="1" hidden="1" x14ac:dyDescent="0.2">
      <c r="A1014" s="7" t="s">
        <v>702</v>
      </c>
      <c r="B1014" s="7" t="s">
        <v>101</v>
      </c>
      <c r="C1014" s="7" t="s">
        <v>69</v>
      </c>
      <c r="D1014" s="7" t="s">
        <v>708</v>
      </c>
      <c r="E1014" s="7" t="s">
        <v>56</v>
      </c>
      <c r="F1014" s="7">
        <v>11.247999999999999</v>
      </c>
      <c r="G1014" s="7" t="s">
        <v>139</v>
      </c>
    </row>
    <row r="1015" spans="1:7" customFormat="1" hidden="1" x14ac:dyDescent="0.2">
      <c r="A1015" s="7" t="s">
        <v>702</v>
      </c>
      <c r="B1015" s="7" t="s">
        <v>137</v>
      </c>
      <c r="C1015" s="7" t="s">
        <v>69</v>
      </c>
      <c r="D1015" s="7" t="s">
        <v>708</v>
      </c>
      <c r="E1015" s="7" t="s">
        <v>56</v>
      </c>
      <c r="F1015" s="7">
        <v>13.025</v>
      </c>
      <c r="G1015" s="7" t="s">
        <v>139</v>
      </c>
    </row>
    <row r="1016" spans="1:7" customFormat="1" hidden="1" x14ac:dyDescent="0.2">
      <c r="A1016" s="7" t="s">
        <v>731</v>
      </c>
      <c r="B1016" s="7" t="s">
        <v>137</v>
      </c>
      <c r="C1016" s="7" t="s">
        <v>69</v>
      </c>
      <c r="D1016" s="7" t="s">
        <v>708</v>
      </c>
      <c r="E1016" s="7" t="s">
        <v>56</v>
      </c>
      <c r="F1016" s="7">
        <v>11.88</v>
      </c>
      <c r="G1016" s="7" t="s">
        <v>139</v>
      </c>
    </row>
    <row r="1017" spans="1:7" x14ac:dyDescent="0.2">
      <c r="A1017" s="126" t="s">
        <v>739</v>
      </c>
      <c r="B1017" s="126" t="s">
        <v>137</v>
      </c>
      <c r="C1017" s="126" t="s">
        <v>69</v>
      </c>
      <c r="D1017" s="126" t="s">
        <v>708</v>
      </c>
      <c r="E1017" s="126" t="s">
        <v>56</v>
      </c>
      <c r="F1017" s="126">
        <v>11.63</v>
      </c>
      <c r="G1017" s="126" t="s">
        <v>139</v>
      </c>
    </row>
    <row r="1018" spans="1:7" x14ac:dyDescent="0.2">
      <c r="A1018" s="126" t="s">
        <v>750</v>
      </c>
      <c r="B1018" s="126" t="s">
        <v>137</v>
      </c>
      <c r="C1018" s="126" t="s">
        <v>69</v>
      </c>
      <c r="D1018" s="126" t="s">
        <v>708</v>
      </c>
      <c r="E1018" s="126" t="s">
        <v>56</v>
      </c>
      <c r="F1018" s="126">
        <v>12.768000000000001</v>
      </c>
      <c r="G1018" s="126" t="s">
        <v>139</v>
      </c>
    </row>
    <row r="1019" spans="1:7" x14ac:dyDescent="0.2">
      <c r="A1019" s="126" t="s">
        <v>754</v>
      </c>
      <c r="B1019" s="126" t="s">
        <v>137</v>
      </c>
      <c r="C1019" s="126" t="s">
        <v>69</v>
      </c>
      <c r="D1019" s="126" t="s">
        <v>708</v>
      </c>
      <c r="E1019" s="126" t="s">
        <v>56</v>
      </c>
      <c r="F1019" s="126">
        <v>14.13</v>
      </c>
      <c r="G1019" s="126" t="s">
        <v>730</v>
      </c>
    </row>
    <row r="1020" spans="1:7" customFormat="1" hidden="1" x14ac:dyDescent="0.2">
      <c r="A1020" s="7" t="s">
        <v>702</v>
      </c>
      <c r="B1020" s="7" t="s">
        <v>136</v>
      </c>
      <c r="C1020" s="7" t="s">
        <v>69</v>
      </c>
      <c r="D1020" s="7" t="s">
        <v>708</v>
      </c>
      <c r="E1020" s="7" t="s">
        <v>56</v>
      </c>
      <c r="F1020" s="7">
        <v>20.632000000000001</v>
      </c>
      <c r="G1020" s="7" t="s">
        <v>139</v>
      </c>
    </row>
    <row r="1021" spans="1:7" customFormat="1" hidden="1" x14ac:dyDescent="0.2">
      <c r="A1021" s="7" t="s">
        <v>731</v>
      </c>
      <c r="B1021" s="7" t="s">
        <v>136</v>
      </c>
      <c r="C1021" s="7" t="s">
        <v>69</v>
      </c>
      <c r="D1021" s="7" t="s">
        <v>708</v>
      </c>
      <c r="E1021" s="7" t="s">
        <v>56</v>
      </c>
      <c r="F1021" s="7">
        <v>20.425999999999998</v>
      </c>
      <c r="G1021" s="7" t="s">
        <v>139</v>
      </c>
    </row>
    <row r="1022" spans="1:7" customFormat="1" hidden="1" x14ac:dyDescent="0.2">
      <c r="A1022" s="7" t="s">
        <v>739</v>
      </c>
      <c r="B1022" s="7" t="s">
        <v>136</v>
      </c>
      <c r="C1022" s="7" t="s">
        <v>69</v>
      </c>
      <c r="D1022" s="7" t="s">
        <v>708</v>
      </c>
      <c r="E1022" s="7" t="s">
        <v>56</v>
      </c>
      <c r="F1022" s="7">
        <v>22.783999999999999</v>
      </c>
      <c r="G1022" s="7" t="s">
        <v>139</v>
      </c>
    </row>
    <row r="1023" spans="1:7" customFormat="1" hidden="1" x14ac:dyDescent="0.2">
      <c r="A1023" s="7" t="s">
        <v>750</v>
      </c>
      <c r="B1023" s="7" t="s">
        <v>136</v>
      </c>
      <c r="C1023" s="7" t="s">
        <v>69</v>
      </c>
      <c r="D1023" s="7" t="s">
        <v>708</v>
      </c>
      <c r="E1023" s="7" t="s">
        <v>56</v>
      </c>
      <c r="F1023" s="7">
        <v>24.442</v>
      </c>
      <c r="G1023" s="7" t="s">
        <v>139</v>
      </c>
    </row>
    <row r="1024" spans="1:7" customFormat="1" hidden="1" x14ac:dyDescent="0.2">
      <c r="A1024" s="7" t="s">
        <v>754</v>
      </c>
      <c r="B1024" s="7" t="s">
        <v>136</v>
      </c>
      <c r="C1024" s="7" t="s">
        <v>69</v>
      </c>
      <c r="D1024" s="7" t="s">
        <v>708</v>
      </c>
      <c r="E1024" s="7" t="s">
        <v>56</v>
      </c>
      <c r="F1024" s="7">
        <v>22.625</v>
      </c>
      <c r="G1024" s="7" t="s">
        <v>707</v>
      </c>
    </row>
    <row r="1025" spans="1:7" customFormat="1" hidden="1" x14ac:dyDescent="0.2">
      <c r="A1025" s="7" t="s">
        <v>702</v>
      </c>
      <c r="B1025" s="7" t="s">
        <v>109</v>
      </c>
      <c r="C1025" s="7" t="s">
        <v>69</v>
      </c>
      <c r="D1025" s="7" t="s">
        <v>708</v>
      </c>
      <c r="E1025" s="7" t="s">
        <v>56</v>
      </c>
      <c r="F1025" s="7">
        <v>11.013</v>
      </c>
      <c r="G1025" s="7" t="s">
        <v>139</v>
      </c>
    </row>
    <row r="1026" spans="1:7" customFormat="1" hidden="1" x14ac:dyDescent="0.2">
      <c r="A1026" s="7" t="s">
        <v>731</v>
      </c>
      <c r="B1026" s="7" t="s">
        <v>109</v>
      </c>
      <c r="C1026" s="7" t="s">
        <v>69</v>
      </c>
      <c r="D1026" s="7" t="s">
        <v>708</v>
      </c>
      <c r="E1026" s="7" t="s">
        <v>56</v>
      </c>
      <c r="F1026" s="7">
        <v>10.542999999999999</v>
      </c>
      <c r="G1026" s="7" t="s">
        <v>139</v>
      </c>
    </row>
    <row r="1027" spans="1:7" customFormat="1" hidden="1" x14ac:dyDescent="0.2">
      <c r="A1027" s="7" t="s">
        <v>739</v>
      </c>
      <c r="B1027" s="7" t="s">
        <v>109</v>
      </c>
      <c r="C1027" s="7" t="s">
        <v>69</v>
      </c>
      <c r="D1027" s="7" t="s">
        <v>708</v>
      </c>
      <c r="E1027" s="7" t="s">
        <v>56</v>
      </c>
      <c r="F1027" s="7">
        <v>10.423999999999999</v>
      </c>
      <c r="G1027" s="7" t="s">
        <v>139</v>
      </c>
    </row>
    <row r="1028" spans="1:7" customFormat="1" hidden="1" x14ac:dyDescent="0.2">
      <c r="A1028" s="7" t="s">
        <v>750</v>
      </c>
      <c r="B1028" s="7" t="s">
        <v>109</v>
      </c>
      <c r="C1028" s="7" t="s">
        <v>69</v>
      </c>
      <c r="D1028" s="7" t="s">
        <v>708</v>
      </c>
      <c r="E1028" s="7" t="s">
        <v>56</v>
      </c>
      <c r="F1028" s="7">
        <v>10.302</v>
      </c>
      <c r="G1028" s="7" t="s">
        <v>730</v>
      </c>
    </row>
    <row r="1029" spans="1:7" customFormat="1" hidden="1" x14ac:dyDescent="0.2">
      <c r="A1029" s="7" t="s">
        <v>702</v>
      </c>
      <c r="B1029" s="7" t="s">
        <v>126</v>
      </c>
      <c r="C1029" s="7" t="s">
        <v>69</v>
      </c>
      <c r="D1029" s="7" t="s">
        <v>708</v>
      </c>
      <c r="E1029" s="7" t="s">
        <v>56</v>
      </c>
      <c r="F1029" s="7">
        <v>19.190999999999999</v>
      </c>
      <c r="G1029" s="7" t="s">
        <v>139</v>
      </c>
    </row>
    <row r="1030" spans="1:7" customFormat="1" hidden="1" x14ac:dyDescent="0.2">
      <c r="A1030" s="7" t="s">
        <v>731</v>
      </c>
      <c r="B1030" s="7" t="s">
        <v>126</v>
      </c>
      <c r="C1030" s="7" t="s">
        <v>69</v>
      </c>
      <c r="D1030" s="7" t="s">
        <v>708</v>
      </c>
      <c r="E1030" s="7" t="s">
        <v>56</v>
      </c>
      <c r="F1030" s="7">
        <v>18.231999999999999</v>
      </c>
      <c r="G1030" s="7" t="s">
        <v>139</v>
      </c>
    </row>
    <row r="1031" spans="1:7" customFormat="1" hidden="1" x14ac:dyDescent="0.2">
      <c r="A1031" s="7" t="s">
        <v>739</v>
      </c>
      <c r="B1031" s="7" t="s">
        <v>126</v>
      </c>
      <c r="C1031" s="7" t="s">
        <v>69</v>
      </c>
      <c r="D1031" s="7" t="s">
        <v>708</v>
      </c>
      <c r="E1031" s="7" t="s">
        <v>56</v>
      </c>
      <c r="F1031" s="7">
        <v>19.524000000000001</v>
      </c>
      <c r="G1031" s="7" t="s">
        <v>139</v>
      </c>
    </row>
    <row r="1032" spans="1:7" customFormat="1" hidden="1" x14ac:dyDescent="0.2">
      <c r="A1032" s="7" t="s">
        <v>750</v>
      </c>
      <c r="B1032" s="7" t="s">
        <v>126</v>
      </c>
      <c r="C1032" s="7" t="s">
        <v>69</v>
      </c>
      <c r="D1032" s="7" t="s">
        <v>708</v>
      </c>
      <c r="E1032" s="7" t="s">
        <v>56</v>
      </c>
      <c r="F1032" s="7">
        <v>19.001999999999999</v>
      </c>
      <c r="G1032" s="7" t="s">
        <v>139</v>
      </c>
    </row>
    <row r="1033" spans="1:7" customFormat="1" hidden="1" x14ac:dyDescent="0.2">
      <c r="A1033" s="7" t="s">
        <v>754</v>
      </c>
      <c r="B1033" s="7" t="s">
        <v>126</v>
      </c>
      <c r="C1033" s="7" t="s">
        <v>69</v>
      </c>
      <c r="D1033" s="7" t="s">
        <v>708</v>
      </c>
      <c r="E1033" s="7" t="s">
        <v>56</v>
      </c>
      <c r="F1033" s="7">
        <v>20.556000000000001</v>
      </c>
      <c r="G1033" s="7" t="s">
        <v>707</v>
      </c>
    </row>
    <row r="1034" spans="1:7" customFormat="1" hidden="1" x14ac:dyDescent="0.2">
      <c r="A1034" s="7" t="s">
        <v>702</v>
      </c>
      <c r="B1034" s="7" t="s">
        <v>135</v>
      </c>
      <c r="C1034" s="7" t="s">
        <v>69</v>
      </c>
      <c r="D1034" s="7" t="s">
        <v>708</v>
      </c>
      <c r="E1034" s="7" t="s">
        <v>56</v>
      </c>
      <c r="F1034" s="7">
        <v>16.085000000000001</v>
      </c>
      <c r="G1034" s="7" t="s">
        <v>139</v>
      </c>
    </row>
    <row r="1035" spans="1:7" customFormat="1" hidden="1" x14ac:dyDescent="0.2">
      <c r="A1035" s="7" t="s">
        <v>731</v>
      </c>
      <c r="B1035" s="7" t="s">
        <v>135</v>
      </c>
      <c r="C1035" s="7" t="s">
        <v>69</v>
      </c>
      <c r="D1035" s="7" t="s">
        <v>708</v>
      </c>
      <c r="E1035" s="7" t="s">
        <v>56</v>
      </c>
      <c r="F1035" s="7">
        <v>14.859</v>
      </c>
      <c r="G1035" s="7" t="s">
        <v>139</v>
      </c>
    </row>
    <row r="1036" spans="1:7" customFormat="1" hidden="1" x14ac:dyDescent="0.2">
      <c r="A1036" s="7" t="s">
        <v>739</v>
      </c>
      <c r="B1036" s="7" t="s">
        <v>135</v>
      </c>
      <c r="C1036" s="7" t="s">
        <v>69</v>
      </c>
      <c r="D1036" s="7" t="s">
        <v>708</v>
      </c>
      <c r="E1036" s="7" t="s">
        <v>56</v>
      </c>
      <c r="F1036" s="7">
        <v>15.868</v>
      </c>
      <c r="G1036" s="7" t="s">
        <v>139</v>
      </c>
    </row>
    <row r="1037" spans="1:7" customFormat="1" hidden="1" x14ac:dyDescent="0.2">
      <c r="A1037" s="7" t="s">
        <v>750</v>
      </c>
      <c r="B1037" s="7" t="s">
        <v>135</v>
      </c>
      <c r="C1037" s="7" t="s">
        <v>69</v>
      </c>
      <c r="D1037" s="7" t="s">
        <v>708</v>
      </c>
      <c r="E1037" s="7" t="s">
        <v>56</v>
      </c>
      <c r="F1037" s="7">
        <v>15.744</v>
      </c>
      <c r="G1037" s="7" t="s">
        <v>139</v>
      </c>
    </row>
    <row r="1038" spans="1:7" customFormat="1" hidden="1" x14ac:dyDescent="0.2">
      <c r="A1038" s="7" t="s">
        <v>754</v>
      </c>
      <c r="B1038" s="7" t="s">
        <v>135</v>
      </c>
      <c r="C1038" s="7" t="s">
        <v>69</v>
      </c>
      <c r="D1038" s="7" t="s">
        <v>708</v>
      </c>
      <c r="E1038" s="7" t="s">
        <v>56</v>
      </c>
      <c r="F1038" s="7">
        <v>15.041</v>
      </c>
      <c r="G1038" s="7" t="s">
        <v>707</v>
      </c>
    </row>
    <row r="1039" spans="1:7" customFormat="1" hidden="1" x14ac:dyDescent="0.2">
      <c r="A1039" s="7" t="s">
        <v>702</v>
      </c>
      <c r="B1039" s="7" t="s">
        <v>60</v>
      </c>
      <c r="C1039" s="7" t="s">
        <v>69</v>
      </c>
      <c r="D1039" s="7" t="s">
        <v>708</v>
      </c>
      <c r="E1039" s="7" t="s">
        <v>56</v>
      </c>
      <c r="F1039" s="7">
        <v>14.422000000000001</v>
      </c>
      <c r="G1039" s="7" t="s">
        <v>139</v>
      </c>
    </row>
    <row r="1040" spans="1:7" customFormat="1" hidden="1" x14ac:dyDescent="0.2">
      <c r="A1040" s="7" t="s">
        <v>731</v>
      </c>
      <c r="B1040" s="7" t="s">
        <v>60</v>
      </c>
      <c r="C1040" s="7" t="s">
        <v>69</v>
      </c>
      <c r="D1040" s="7" t="s">
        <v>708</v>
      </c>
      <c r="E1040" s="7" t="s">
        <v>56</v>
      </c>
      <c r="F1040" s="7">
        <v>13.97</v>
      </c>
      <c r="G1040" s="7" t="s">
        <v>139</v>
      </c>
    </row>
    <row r="1041" spans="1:7" customFormat="1" hidden="1" x14ac:dyDescent="0.2">
      <c r="A1041" s="7" t="s">
        <v>739</v>
      </c>
      <c r="B1041" s="7" t="s">
        <v>60</v>
      </c>
      <c r="C1041" s="7" t="s">
        <v>69</v>
      </c>
      <c r="D1041" s="7" t="s">
        <v>708</v>
      </c>
      <c r="E1041" s="7" t="s">
        <v>56</v>
      </c>
      <c r="F1041" s="7">
        <v>14.374000000000001</v>
      </c>
      <c r="G1041" s="7" t="s">
        <v>139</v>
      </c>
    </row>
    <row r="1042" spans="1:7" customFormat="1" hidden="1" x14ac:dyDescent="0.2">
      <c r="A1042" s="7" t="s">
        <v>750</v>
      </c>
      <c r="B1042" s="7" t="s">
        <v>60</v>
      </c>
      <c r="C1042" s="7" t="s">
        <v>69</v>
      </c>
      <c r="D1042" s="7" t="s">
        <v>708</v>
      </c>
      <c r="E1042" s="7" t="s">
        <v>56</v>
      </c>
      <c r="F1042" s="7">
        <v>13.644</v>
      </c>
      <c r="G1042" s="7" t="s">
        <v>139</v>
      </c>
    </row>
    <row r="1043" spans="1:7" customFormat="1" hidden="1" x14ac:dyDescent="0.2">
      <c r="A1043" s="7" t="s">
        <v>754</v>
      </c>
      <c r="B1043" s="7" t="s">
        <v>60</v>
      </c>
      <c r="C1043" s="7" t="s">
        <v>69</v>
      </c>
      <c r="D1043" s="7" t="s">
        <v>708</v>
      </c>
      <c r="E1043" s="7" t="s">
        <v>56</v>
      </c>
      <c r="F1043" s="7">
        <v>12.737</v>
      </c>
      <c r="G1043" s="7" t="s">
        <v>707</v>
      </c>
    </row>
    <row r="1044" spans="1:7" customFormat="1" hidden="1" x14ac:dyDescent="0.2">
      <c r="A1044" s="7" t="s">
        <v>702</v>
      </c>
      <c r="B1044" s="7" t="s">
        <v>134</v>
      </c>
      <c r="C1044" s="7" t="s">
        <v>69</v>
      </c>
      <c r="D1044" s="7" t="s">
        <v>708</v>
      </c>
      <c r="E1044" s="7" t="s">
        <v>56</v>
      </c>
      <c r="F1044" s="7">
        <v>24.215</v>
      </c>
      <c r="G1044" s="7" t="s">
        <v>139</v>
      </c>
    </row>
    <row r="1045" spans="1:7" customFormat="1" hidden="1" x14ac:dyDescent="0.2">
      <c r="A1045" s="7" t="s">
        <v>731</v>
      </c>
      <c r="B1045" s="7" t="s">
        <v>134</v>
      </c>
      <c r="C1045" s="7" t="s">
        <v>69</v>
      </c>
      <c r="D1045" s="7" t="s">
        <v>708</v>
      </c>
      <c r="E1045" s="7" t="s">
        <v>56</v>
      </c>
      <c r="F1045" s="7">
        <v>23.495999999999999</v>
      </c>
      <c r="G1045" s="7" t="s">
        <v>139</v>
      </c>
    </row>
    <row r="1046" spans="1:7" customFormat="1" hidden="1" x14ac:dyDescent="0.2">
      <c r="A1046" s="7" t="s">
        <v>739</v>
      </c>
      <c r="B1046" s="7" t="s">
        <v>134</v>
      </c>
      <c r="C1046" s="7" t="s">
        <v>69</v>
      </c>
      <c r="D1046" s="7" t="s">
        <v>708</v>
      </c>
      <c r="E1046" s="7" t="s">
        <v>56</v>
      </c>
      <c r="F1046" s="7">
        <v>24.411000000000001</v>
      </c>
      <c r="G1046" s="7" t="s">
        <v>139</v>
      </c>
    </row>
    <row r="1047" spans="1:7" customFormat="1" hidden="1" x14ac:dyDescent="0.2">
      <c r="A1047" s="7" t="s">
        <v>750</v>
      </c>
      <c r="B1047" s="7" t="s">
        <v>134</v>
      </c>
      <c r="C1047" s="7" t="s">
        <v>69</v>
      </c>
      <c r="D1047" s="7" t="s">
        <v>708</v>
      </c>
      <c r="E1047" s="7" t="s">
        <v>56</v>
      </c>
      <c r="F1047" s="7">
        <v>25.216999999999999</v>
      </c>
      <c r="G1047" s="7" t="s">
        <v>139</v>
      </c>
    </row>
    <row r="1048" spans="1:7" customFormat="1" hidden="1" x14ac:dyDescent="0.2">
      <c r="A1048" s="7" t="s">
        <v>754</v>
      </c>
      <c r="B1048" s="7" t="s">
        <v>134</v>
      </c>
      <c r="C1048" s="7" t="s">
        <v>69</v>
      </c>
      <c r="D1048" s="7" t="s">
        <v>708</v>
      </c>
      <c r="E1048" s="7" t="s">
        <v>56</v>
      </c>
      <c r="F1048" s="7">
        <v>23.516999999999999</v>
      </c>
      <c r="G1048" s="7" t="s">
        <v>707</v>
      </c>
    </row>
    <row r="1049" spans="1:7" customFormat="1" hidden="1" x14ac:dyDescent="0.2">
      <c r="A1049" s="7" t="s">
        <v>702</v>
      </c>
      <c r="B1049" s="7" t="s">
        <v>133</v>
      </c>
      <c r="C1049" s="7" t="s">
        <v>69</v>
      </c>
      <c r="D1049" s="7" t="s">
        <v>708</v>
      </c>
      <c r="E1049" s="7" t="s">
        <v>56</v>
      </c>
      <c r="F1049" s="7">
        <v>28.597000000000001</v>
      </c>
      <c r="G1049" s="7" t="s">
        <v>139</v>
      </c>
    </row>
    <row r="1050" spans="1:7" customFormat="1" hidden="1" x14ac:dyDescent="0.2">
      <c r="A1050" s="7" t="s">
        <v>731</v>
      </c>
      <c r="B1050" s="7" t="s">
        <v>133</v>
      </c>
      <c r="C1050" s="7" t="s">
        <v>69</v>
      </c>
      <c r="D1050" s="7" t="s">
        <v>708</v>
      </c>
      <c r="E1050" s="7" t="s">
        <v>56</v>
      </c>
      <c r="F1050" s="7">
        <v>27.27</v>
      </c>
      <c r="G1050" s="7" t="s">
        <v>139</v>
      </c>
    </row>
    <row r="1051" spans="1:7" customFormat="1" hidden="1" x14ac:dyDescent="0.2">
      <c r="A1051" s="7" t="s">
        <v>739</v>
      </c>
      <c r="B1051" s="7" t="s">
        <v>133</v>
      </c>
      <c r="C1051" s="7" t="s">
        <v>69</v>
      </c>
      <c r="D1051" s="7" t="s">
        <v>708</v>
      </c>
      <c r="E1051" s="7" t="s">
        <v>56</v>
      </c>
      <c r="F1051" s="7">
        <v>26.207000000000001</v>
      </c>
      <c r="G1051" s="7" t="s">
        <v>139</v>
      </c>
    </row>
    <row r="1052" spans="1:7" customFormat="1" hidden="1" x14ac:dyDescent="0.2">
      <c r="A1052" s="7" t="s">
        <v>750</v>
      </c>
      <c r="B1052" s="7" t="s">
        <v>133</v>
      </c>
      <c r="C1052" s="7" t="s">
        <v>69</v>
      </c>
      <c r="D1052" s="7" t="s">
        <v>708</v>
      </c>
      <c r="E1052" s="7" t="s">
        <v>56</v>
      </c>
      <c r="F1052" s="7">
        <v>27.327999999999999</v>
      </c>
      <c r="G1052" s="7" t="s">
        <v>139</v>
      </c>
    </row>
    <row r="1053" spans="1:7" customFormat="1" hidden="1" x14ac:dyDescent="0.2">
      <c r="A1053" s="7" t="s">
        <v>754</v>
      </c>
      <c r="B1053" s="7" t="s">
        <v>133</v>
      </c>
      <c r="C1053" s="7" t="s">
        <v>69</v>
      </c>
      <c r="D1053" s="7" t="s">
        <v>708</v>
      </c>
      <c r="E1053" s="7" t="s">
        <v>56</v>
      </c>
      <c r="F1053" s="7">
        <v>28.643000000000001</v>
      </c>
      <c r="G1053" s="7" t="s">
        <v>707</v>
      </c>
    </row>
    <row r="1054" spans="1:7" customFormat="1" hidden="1" x14ac:dyDescent="0.2">
      <c r="A1054" s="7" t="s">
        <v>702</v>
      </c>
      <c r="B1054" s="7" t="s">
        <v>131</v>
      </c>
      <c r="C1054" s="7" t="s">
        <v>69</v>
      </c>
      <c r="D1054" s="7" t="s">
        <v>708</v>
      </c>
      <c r="E1054" s="7" t="s">
        <v>56</v>
      </c>
      <c r="F1054" s="7">
        <v>11.609</v>
      </c>
      <c r="G1054" s="7" t="s">
        <v>139</v>
      </c>
    </row>
    <row r="1055" spans="1:7" customFormat="1" hidden="1" x14ac:dyDescent="0.2">
      <c r="A1055" s="7" t="s">
        <v>731</v>
      </c>
      <c r="B1055" s="7" t="s">
        <v>131</v>
      </c>
      <c r="C1055" s="7" t="s">
        <v>69</v>
      </c>
      <c r="D1055" s="7" t="s">
        <v>708</v>
      </c>
      <c r="E1055" s="7" t="s">
        <v>56</v>
      </c>
      <c r="F1055" s="7">
        <v>10.227</v>
      </c>
      <c r="G1055" s="7" t="s">
        <v>139</v>
      </c>
    </row>
    <row r="1056" spans="1:7" customFormat="1" hidden="1" x14ac:dyDescent="0.2">
      <c r="A1056" s="7" t="s">
        <v>739</v>
      </c>
      <c r="B1056" s="7" t="s">
        <v>131</v>
      </c>
      <c r="C1056" s="7" t="s">
        <v>69</v>
      </c>
      <c r="D1056" s="7" t="s">
        <v>708</v>
      </c>
      <c r="E1056" s="7" t="s">
        <v>56</v>
      </c>
      <c r="F1056" s="7">
        <v>10.553000000000001</v>
      </c>
      <c r="G1056" s="7" t="s">
        <v>759</v>
      </c>
    </row>
    <row r="1057" spans="1:7" customFormat="1" hidden="1" x14ac:dyDescent="0.2">
      <c r="A1057" s="7" t="s">
        <v>750</v>
      </c>
      <c r="B1057" s="7" t="s">
        <v>131</v>
      </c>
      <c r="C1057" s="7" t="s">
        <v>69</v>
      </c>
      <c r="D1057" s="7" t="s">
        <v>708</v>
      </c>
      <c r="E1057" s="7" t="s">
        <v>56</v>
      </c>
      <c r="F1057" s="7">
        <v>10.884</v>
      </c>
      <c r="G1057" s="7" t="s">
        <v>139</v>
      </c>
    </row>
    <row r="1058" spans="1:7" customFormat="1" hidden="1" x14ac:dyDescent="0.2">
      <c r="A1058" s="7" t="s">
        <v>754</v>
      </c>
      <c r="B1058" s="7" t="s">
        <v>131</v>
      </c>
      <c r="C1058" s="7" t="s">
        <v>69</v>
      </c>
      <c r="D1058" s="7" t="s">
        <v>708</v>
      </c>
      <c r="E1058" s="7" t="s">
        <v>56</v>
      </c>
      <c r="F1058" s="7">
        <v>10.916</v>
      </c>
      <c r="G1058" s="7" t="s">
        <v>707</v>
      </c>
    </row>
    <row r="1059" spans="1:7" customFormat="1" hidden="1" x14ac:dyDescent="0.2">
      <c r="A1059" s="7" t="s">
        <v>702</v>
      </c>
      <c r="B1059" s="7" t="s">
        <v>130</v>
      </c>
      <c r="C1059" s="7" t="s">
        <v>69</v>
      </c>
      <c r="D1059" s="7" t="s">
        <v>708</v>
      </c>
      <c r="E1059" s="7" t="s">
        <v>56</v>
      </c>
      <c r="F1059" s="7">
        <v>9.2590000000000003</v>
      </c>
      <c r="G1059" s="7" t="s">
        <v>139</v>
      </c>
    </row>
    <row r="1060" spans="1:7" customFormat="1" hidden="1" x14ac:dyDescent="0.2">
      <c r="A1060" s="7" t="s">
        <v>731</v>
      </c>
      <c r="B1060" s="7" t="s">
        <v>130</v>
      </c>
      <c r="C1060" s="7" t="s">
        <v>69</v>
      </c>
      <c r="D1060" s="7" t="s">
        <v>708</v>
      </c>
      <c r="E1060" s="7" t="s">
        <v>56</v>
      </c>
      <c r="F1060" s="7">
        <v>8.9749999999999996</v>
      </c>
      <c r="G1060" s="7" t="s">
        <v>139</v>
      </c>
    </row>
    <row r="1061" spans="1:7" customFormat="1" hidden="1" x14ac:dyDescent="0.2">
      <c r="A1061" s="7" t="s">
        <v>739</v>
      </c>
      <c r="B1061" s="7" t="s">
        <v>130</v>
      </c>
      <c r="C1061" s="7" t="s">
        <v>69</v>
      </c>
      <c r="D1061" s="7" t="s">
        <v>708</v>
      </c>
      <c r="E1061" s="7" t="s">
        <v>56</v>
      </c>
      <c r="F1061" s="7">
        <v>9.2479999999999993</v>
      </c>
      <c r="G1061" s="7" t="s">
        <v>139</v>
      </c>
    </row>
    <row r="1062" spans="1:7" customFormat="1" hidden="1" x14ac:dyDescent="0.2">
      <c r="A1062" s="7" t="s">
        <v>750</v>
      </c>
      <c r="B1062" s="7" t="s">
        <v>130</v>
      </c>
      <c r="C1062" s="7" t="s">
        <v>69</v>
      </c>
      <c r="D1062" s="7" t="s">
        <v>708</v>
      </c>
      <c r="E1062" s="7" t="s">
        <v>56</v>
      </c>
      <c r="F1062" s="7">
        <v>8.7780000000000005</v>
      </c>
      <c r="G1062" s="7" t="s">
        <v>139</v>
      </c>
    </row>
    <row r="1063" spans="1:7" customFormat="1" hidden="1" x14ac:dyDescent="0.2">
      <c r="A1063" s="7" t="s">
        <v>754</v>
      </c>
      <c r="B1063" s="7" t="s">
        <v>130</v>
      </c>
      <c r="C1063" s="7" t="s">
        <v>69</v>
      </c>
      <c r="D1063" s="7" t="s">
        <v>708</v>
      </c>
      <c r="E1063" s="7" t="s">
        <v>56</v>
      </c>
      <c r="F1063" s="7">
        <v>8.1280000000000001</v>
      </c>
      <c r="G1063" s="7" t="s">
        <v>707</v>
      </c>
    </row>
    <row r="1064" spans="1:7" customFormat="1" hidden="1" x14ac:dyDescent="0.2">
      <c r="A1064" s="7" t="s">
        <v>702</v>
      </c>
      <c r="B1064" s="7" t="s">
        <v>705</v>
      </c>
      <c r="C1064" s="7" t="s">
        <v>69</v>
      </c>
      <c r="D1064" s="7" t="s">
        <v>708</v>
      </c>
      <c r="E1064" s="7" t="s">
        <v>56</v>
      </c>
      <c r="F1064" s="7">
        <v>14.4</v>
      </c>
      <c r="G1064" s="7" t="s">
        <v>707</v>
      </c>
    </row>
    <row r="1065" spans="1:7" customFormat="1" hidden="1" x14ac:dyDescent="0.2">
      <c r="A1065" s="7" t="s">
        <v>731</v>
      </c>
      <c r="B1065" s="7" t="s">
        <v>705</v>
      </c>
      <c r="C1065" s="7" t="s">
        <v>69</v>
      </c>
      <c r="D1065" s="7" t="s">
        <v>708</v>
      </c>
      <c r="E1065" s="7" t="s">
        <v>56</v>
      </c>
      <c r="F1065" s="7">
        <v>13.789</v>
      </c>
      <c r="G1065" s="7" t="s">
        <v>139</v>
      </c>
    </row>
    <row r="1066" spans="1:7" x14ac:dyDescent="0.2">
      <c r="A1066" s="126" t="s">
        <v>739</v>
      </c>
      <c r="B1066" s="126" t="s">
        <v>705</v>
      </c>
      <c r="C1066" s="126" t="s">
        <v>69</v>
      </c>
      <c r="D1066" s="126" t="s">
        <v>708</v>
      </c>
      <c r="E1066" s="126" t="s">
        <v>56</v>
      </c>
      <c r="F1066" s="126">
        <v>14.404</v>
      </c>
      <c r="G1066" s="126" t="s">
        <v>139</v>
      </c>
    </row>
    <row r="1067" spans="1:7" x14ac:dyDescent="0.2">
      <c r="A1067" s="126" t="s">
        <v>750</v>
      </c>
      <c r="B1067" s="126" t="s">
        <v>705</v>
      </c>
      <c r="C1067" s="126" t="s">
        <v>69</v>
      </c>
      <c r="D1067" s="126" t="s">
        <v>708</v>
      </c>
      <c r="E1067" s="126" t="s">
        <v>56</v>
      </c>
      <c r="F1067" s="126">
        <v>14.227</v>
      </c>
      <c r="G1067" s="126" t="s">
        <v>139</v>
      </c>
    </row>
    <row r="1068" spans="1:7" x14ac:dyDescent="0.2">
      <c r="A1068" s="126" t="s">
        <v>754</v>
      </c>
      <c r="B1068" s="126" t="s">
        <v>705</v>
      </c>
      <c r="C1068" s="126" t="s">
        <v>69</v>
      </c>
      <c r="D1068" s="126" t="s">
        <v>708</v>
      </c>
      <c r="E1068" s="126" t="s">
        <v>56</v>
      </c>
      <c r="F1068" s="126">
        <v>13.862</v>
      </c>
      <c r="G1068" s="126" t="s">
        <v>707</v>
      </c>
    </row>
    <row r="1069" spans="1:7" customFormat="1" hidden="1" x14ac:dyDescent="0.2">
      <c r="A1069" s="7" t="s">
        <v>702</v>
      </c>
      <c r="B1069" s="7" t="s">
        <v>113</v>
      </c>
      <c r="C1069" s="7" t="s">
        <v>69</v>
      </c>
      <c r="D1069" s="7" t="s">
        <v>708</v>
      </c>
      <c r="E1069" s="7" t="s">
        <v>56</v>
      </c>
      <c r="F1069" s="7">
        <v>44.816000000000003</v>
      </c>
      <c r="G1069" s="7" t="s">
        <v>139</v>
      </c>
    </row>
    <row r="1070" spans="1:7" customFormat="1" hidden="1" x14ac:dyDescent="0.2">
      <c r="A1070" s="7" t="s">
        <v>731</v>
      </c>
      <c r="B1070" s="7" t="s">
        <v>113</v>
      </c>
      <c r="C1070" s="7" t="s">
        <v>69</v>
      </c>
      <c r="D1070" s="7" t="s">
        <v>708</v>
      </c>
      <c r="E1070" s="7" t="s">
        <v>56</v>
      </c>
      <c r="F1070" s="7">
        <v>44.982999999999997</v>
      </c>
      <c r="G1070" s="7" t="s">
        <v>139</v>
      </c>
    </row>
    <row r="1071" spans="1:7" customFormat="1" hidden="1" x14ac:dyDescent="0.2">
      <c r="A1071" s="7" t="s">
        <v>739</v>
      </c>
      <c r="B1071" s="7" t="s">
        <v>113</v>
      </c>
      <c r="C1071" s="7" t="s">
        <v>69</v>
      </c>
      <c r="D1071" s="7" t="s">
        <v>708</v>
      </c>
      <c r="E1071" s="7" t="s">
        <v>56</v>
      </c>
      <c r="F1071" s="7">
        <v>44.198999999999998</v>
      </c>
      <c r="G1071" s="7" t="s">
        <v>139</v>
      </c>
    </row>
    <row r="1072" spans="1:7" customFormat="1" hidden="1" x14ac:dyDescent="0.2">
      <c r="A1072" s="7" t="s">
        <v>750</v>
      </c>
      <c r="B1072" s="7" t="s">
        <v>113</v>
      </c>
      <c r="C1072" s="7" t="s">
        <v>69</v>
      </c>
      <c r="D1072" s="7" t="s">
        <v>708</v>
      </c>
      <c r="E1072" s="7" t="s">
        <v>56</v>
      </c>
      <c r="F1072" s="7">
        <v>46.29</v>
      </c>
      <c r="G1072" s="7" t="s">
        <v>139</v>
      </c>
    </row>
    <row r="1073" spans="1:7" customFormat="1" hidden="1" x14ac:dyDescent="0.2">
      <c r="A1073" s="7" t="s">
        <v>754</v>
      </c>
      <c r="B1073" s="7" t="s">
        <v>113</v>
      </c>
      <c r="C1073" s="7" t="s">
        <v>69</v>
      </c>
      <c r="D1073" s="7" t="s">
        <v>708</v>
      </c>
      <c r="E1073" s="7" t="s">
        <v>56</v>
      </c>
      <c r="F1073" s="7">
        <v>42.406999999999996</v>
      </c>
      <c r="G1073" s="7" t="s">
        <v>707</v>
      </c>
    </row>
    <row r="1074" spans="1:7" customFormat="1" hidden="1" x14ac:dyDescent="0.2">
      <c r="A1074" s="7" t="s">
        <v>702</v>
      </c>
      <c r="B1074" s="7" t="s">
        <v>129</v>
      </c>
      <c r="C1074" s="7" t="s">
        <v>69</v>
      </c>
      <c r="D1074" s="7" t="s">
        <v>708</v>
      </c>
      <c r="E1074" s="7" t="s">
        <v>56</v>
      </c>
      <c r="F1074" s="7">
        <v>11.877000000000001</v>
      </c>
      <c r="G1074" s="7" t="s">
        <v>139</v>
      </c>
    </row>
    <row r="1075" spans="1:7" customFormat="1" hidden="1" x14ac:dyDescent="0.2">
      <c r="A1075" s="7" t="s">
        <v>731</v>
      </c>
      <c r="B1075" s="7" t="s">
        <v>129</v>
      </c>
      <c r="C1075" s="7" t="s">
        <v>69</v>
      </c>
      <c r="D1075" s="7" t="s">
        <v>708</v>
      </c>
      <c r="E1075" s="7" t="s">
        <v>56</v>
      </c>
      <c r="F1075" s="7">
        <v>10.771000000000001</v>
      </c>
      <c r="G1075" s="7" t="s">
        <v>139</v>
      </c>
    </row>
    <row r="1076" spans="1:7" customFormat="1" hidden="1" x14ac:dyDescent="0.2">
      <c r="A1076" s="7" t="s">
        <v>739</v>
      </c>
      <c r="B1076" s="7" t="s">
        <v>129</v>
      </c>
      <c r="C1076" s="7" t="s">
        <v>69</v>
      </c>
      <c r="D1076" s="7" t="s">
        <v>708</v>
      </c>
      <c r="E1076" s="7" t="s">
        <v>56</v>
      </c>
      <c r="F1076" s="7">
        <v>11.824999999999999</v>
      </c>
      <c r="G1076" s="7" t="s">
        <v>139</v>
      </c>
    </row>
    <row r="1077" spans="1:7" customFormat="1" hidden="1" x14ac:dyDescent="0.2">
      <c r="A1077" s="7" t="s">
        <v>750</v>
      </c>
      <c r="B1077" s="7" t="s">
        <v>129</v>
      </c>
      <c r="C1077" s="7" t="s">
        <v>69</v>
      </c>
      <c r="D1077" s="7" t="s">
        <v>708</v>
      </c>
      <c r="E1077" s="7" t="s">
        <v>56</v>
      </c>
      <c r="F1077" s="7">
        <v>11.164</v>
      </c>
      <c r="G1077" s="7" t="s">
        <v>139</v>
      </c>
    </row>
    <row r="1078" spans="1:7" customFormat="1" hidden="1" x14ac:dyDescent="0.2">
      <c r="A1078" s="7" t="s">
        <v>754</v>
      </c>
      <c r="B1078" s="7" t="s">
        <v>129</v>
      </c>
      <c r="C1078" s="7" t="s">
        <v>69</v>
      </c>
      <c r="D1078" s="7" t="s">
        <v>708</v>
      </c>
      <c r="E1078" s="7" t="s">
        <v>56</v>
      </c>
      <c r="F1078" s="7">
        <v>11.164</v>
      </c>
      <c r="G1078" s="7" t="s">
        <v>707</v>
      </c>
    </row>
    <row r="1079" spans="1:7" customFormat="1" hidden="1" x14ac:dyDescent="0.2">
      <c r="A1079" s="7" t="s">
        <v>702</v>
      </c>
      <c r="B1079" s="7" t="s">
        <v>128</v>
      </c>
      <c r="C1079" s="7" t="s">
        <v>69</v>
      </c>
      <c r="D1079" s="7" t="s">
        <v>708</v>
      </c>
      <c r="E1079" s="7" t="s">
        <v>56</v>
      </c>
      <c r="F1079" s="7">
        <v>10.818</v>
      </c>
      <c r="G1079" s="7" t="s">
        <v>139</v>
      </c>
    </row>
    <row r="1080" spans="1:7" customFormat="1" hidden="1" x14ac:dyDescent="0.2">
      <c r="A1080" s="7" t="s">
        <v>731</v>
      </c>
      <c r="B1080" s="7" t="s">
        <v>128</v>
      </c>
      <c r="C1080" s="7" t="s">
        <v>69</v>
      </c>
      <c r="D1080" s="7" t="s">
        <v>708</v>
      </c>
      <c r="E1080" s="7" t="s">
        <v>56</v>
      </c>
      <c r="F1080" s="7">
        <v>11.047000000000001</v>
      </c>
      <c r="G1080" s="7" t="s">
        <v>139</v>
      </c>
    </row>
    <row r="1081" spans="1:7" customFormat="1" hidden="1" x14ac:dyDescent="0.2">
      <c r="A1081" s="7" t="s">
        <v>739</v>
      </c>
      <c r="B1081" s="7" t="s">
        <v>128</v>
      </c>
      <c r="C1081" s="7" t="s">
        <v>69</v>
      </c>
      <c r="D1081" s="7" t="s">
        <v>708</v>
      </c>
      <c r="E1081" s="7" t="s">
        <v>56</v>
      </c>
      <c r="F1081" s="7">
        <v>11.4</v>
      </c>
      <c r="G1081" s="7" t="s">
        <v>139</v>
      </c>
    </row>
    <row r="1082" spans="1:7" customFormat="1" hidden="1" x14ac:dyDescent="0.2">
      <c r="A1082" s="7" t="s">
        <v>750</v>
      </c>
      <c r="B1082" s="7" t="s">
        <v>128</v>
      </c>
      <c r="C1082" s="7" t="s">
        <v>69</v>
      </c>
      <c r="D1082" s="7" t="s">
        <v>708</v>
      </c>
      <c r="E1082" s="7" t="s">
        <v>56</v>
      </c>
      <c r="F1082" s="7">
        <v>11.981</v>
      </c>
      <c r="G1082" s="7" t="s">
        <v>139</v>
      </c>
    </row>
    <row r="1083" spans="1:7" customFormat="1" hidden="1" x14ac:dyDescent="0.2">
      <c r="A1083" s="7" t="s">
        <v>754</v>
      </c>
      <c r="B1083" s="7" t="s">
        <v>128</v>
      </c>
      <c r="C1083" s="7" t="s">
        <v>69</v>
      </c>
      <c r="D1083" s="7" t="s">
        <v>708</v>
      </c>
      <c r="E1083" s="7" t="s">
        <v>56</v>
      </c>
      <c r="F1083" s="7">
        <v>12.477</v>
      </c>
      <c r="G1083" s="7" t="s">
        <v>707</v>
      </c>
    </row>
    <row r="1084" spans="1:7" customFormat="1" hidden="1" x14ac:dyDescent="0.2">
      <c r="A1084" s="7" t="s">
        <v>702</v>
      </c>
      <c r="B1084" s="7" t="s">
        <v>122</v>
      </c>
      <c r="C1084" s="7" t="s">
        <v>69</v>
      </c>
      <c r="D1084" s="7" t="s">
        <v>708</v>
      </c>
      <c r="E1084" s="7" t="s">
        <v>56</v>
      </c>
      <c r="F1084" s="7">
        <v>16.427</v>
      </c>
      <c r="G1084" s="7" t="s">
        <v>139</v>
      </c>
    </row>
    <row r="1085" spans="1:7" customFormat="1" hidden="1" x14ac:dyDescent="0.2">
      <c r="A1085" s="7" t="s">
        <v>731</v>
      </c>
      <c r="B1085" s="7" t="s">
        <v>122</v>
      </c>
      <c r="C1085" s="7" t="s">
        <v>69</v>
      </c>
      <c r="D1085" s="7" t="s">
        <v>708</v>
      </c>
      <c r="E1085" s="7" t="s">
        <v>56</v>
      </c>
      <c r="F1085" s="7">
        <v>14.23</v>
      </c>
      <c r="G1085" s="7" t="s">
        <v>139</v>
      </c>
    </row>
    <row r="1086" spans="1:7" customFormat="1" hidden="1" x14ac:dyDescent="0.2">
      <c r="A1086" s="7" t="s">
        <v>739</v>
      </c>
      <c r="B1086" s="7" t="s">
        <v>122</v>
      </c>
      <c r="C1086" s="7" t="s">
        <v>69</v>
      </c>
      <c r="D1086" s="7" t="s">
        <v>708</v>
      </c>
      <c r="E1086" s="7" t="s">
        <v>56</v>
      </c>
      <c r="F1086" s="7">
        <v>14.173999999999999</v>
      </c>
      <c r="G1086" s="7" t="s">
        <v>139</v>
      </c>
    </row>
    <row r="1087" spans="1:7" customFormat="1" hidden="1" x14ac:dyDescent="0.2">
      <c r="A1087" s="7" t="s">
        <v>750</v>
      </c>
      <c r="B1087" s="7" t="s">
        <v>122</v>
      </c>
      <c r="C1087" s="7" t="s">
        <v>69</v>
      </c>
      <c r="D1087" s="7" t="s">
        <v>708</v>
      </c>
      <c r="E1087" s="7" t="s">
        <v>56</v>
      </c>
      <c r="F1087" s="7">
        <v>13.489000000000001</v>
      </c>
      <c r="G1087" s="7" t="s">
        <v>139</v>
      </c>
    </row>
    <row r="1088" spans="1:7" customFormat="1" hidden="1" x14ac:dyDescent="0.2">
      <c r="A1088" s="7" t="s">
        <v>754</v>
      </c>
      <c r="B1088" s="7" t="s">
        <v>122</v>
      </c>
      <c r="C1088" s="7" t="s">
        <v>69</v>
      </c>
      <c r="D1088" s="7" t="s">
        <v>708</v>
      </c>
      <c r="E1088" s="7" t="s">
        <v>56</v>
      </c>
      <c r="F1088" s="7">
        <v>15.329000000000001</v>
      </c>
      <c r="G1088" s="7" t="s">
        <v>707</v>
      </c>
    </row>
    <row r="1089" spans="1:7" customFormat="1" hidden="1" x14ac:dyDescent="0.2">
      <c r="A1089" s="7" t="s">
        <v>702</v>
      </c>
      <c r="B1089" s="7" t="s">
        <v>132</v>
      </c>
      <c r="C1089" s="7" t="s">
        <v>69</v>
      </c>
      <c r="D1089" s="7" t="s">
        <v>708</v>
      </c>
      <c r="E1089" s="7" t="s">
        <v>56</v>
      </c>
      <c r="F1089" s="7">
        <v>25.748999999999999</v>
      </c>
      <c r="G1089" s="7" t="s">
        <v>139</v>
      </c>
    </row>
    <row r="1090" spans="1:7" customFormat="1" hidden="1" x14ac:dyDescent="0.2">
      <c r="A1090" s="7" t="s">
        <v>731</v>
      </c>
      <c r="B1090" s="7" t="s">
        <v>132</v>
      </c>
      <c r="C1090" s="7" t="s">
        <v>69</v>
      </c>
      <c r="D1090" s="7" t="s">
        <v>708</v>
      </c>
      <c r="E1090" s="7" t="s">
        <v>56</v>
      </c>
      <c r="F1090" s="7">
        <v>24.047000000000001</v>
      </c>
      <c r="G1090" s="7" t="s">
        <v>139</v>
      </c>
    </row>
    <row r="1091" spans="1:7" customFormat="1" hidden="1" x14ac:dyDescent="0.2">
      <c r="A1091" s="7" t="s">
        <v>739</v>
      </c>
      <c r="B1091" s="7" t="s">
        <v>132</v>
      </c>
      <c r="C1091" s="7" t="s">
        <v>69</v>
      </c>
      <c r="D1091" s="7" t="s">
        <v>708</v>
      </c>
      <c r="E1091" s="7" t="s">
        <v>56</v>
      </c>
      <c r="F1091" s="7">
        <v>23.774999999999999</v>
      </c>
      <c r="G1091" s="7" t="s">
        <v>139</v>
      </c>
    </row>
    <row r="1092" spans="1:7" customFormat="1" hidden="1" x14ac:dyDescent="0.2">
      <c r="A1092" s="7" t="s">
        <v>750</v>
      </c>
      <c r="B1092" s="7" t="s">
        <v>132</v>
      </c>
      <c r="C1092" s="7" t="s">
        <v>69</v>
      </c>
      <c r="D1092" s="7" t="s">
        <v>708</v>
      </c>
      <c r="E1092" s="7" t="s">
        <v>56</v>
      </c>
      <c r="F1092" s="7">
        <v>23.654</v>
      </c>
      <c r="G1092" s="7" t="s">
        <v>139</v>
      </c>
    </row>
    <row r="1093" spans="1:7" customFormat="1" hidden="1" x14ac:dyDescent="0.2">
      <c r="A1093" s="7" t="s">
        <v>754</v>
      </c>
      <c r="B1093" s="7" t="s">
        <v>132</v>
      </c>
      <c r="C1093" s="7" t="s">
        <v>69</v>
      </c>
      <c r="D1093" s="7" t="s">
        <v>708</v>
      </c>
      <c r="E1093" s="7" t="s">
        <v>56</v>
      </c>
      <c r="F1093" s="7">
        <v>20.690999999999999</v>
      </c>
      <c r="G1093" s="7" t="s">
        <v>707</v>
      </c>
    </row>
    <row r="1094" spans="1:7" customFormat="1" hidden="1" x14ac:dyDescent="0.2">
      <c r="A1094" s="7" t="s">
        <v>702</v>
      </c>
      <c r="B1094" s="7" t="s">
        <v>669</v>
      </c>
      <c r="C1094" s="7" t="s">
        <v>69</v>
      </c>
      <c r="D1094" s="7" t="s">
        <v>708</v>
      </c>
      <c r="E1094" s="7" t="s">
        <v>56</v>
      </c>
      <c r="F1094" s="7">
        <v>18.274999999999999</v>
      </c>
      <c r="G1094" s="7" t="s">
        <v>139</v>
      </c>
    </row>
    <row r="1095" spans="1:7" customFormat="1" hidden="1" x14ac:dyDescent="0.2">
      <c r="A1095" s="7" t="s">
        <v>731</v>
      </c>
      <c r="B1095" s="7" t="s">
        <v>669</v>
      </c>
      <c r="C1095" s="7" t="s">
        <v>69</v>
      </c>
      <c r="D1095" s="7" t="s">
        <v>708</v>
      </c>
      <c r="E1095" s="7" t="s">
        <v>56</v>
      </c>
      <c r="F1095" s="7">
        <v>15.538</v>
      </c>
      <c r="G1095" s="7" t="s">
        <v>139</v>
      </c>
    </row>
    <row r="1096" spans="1:7" customFormat="1" hidden="1" x14ac:dyDescent="0.2">
      <c r="A1096" s="7" t="s">
        <v>739</v>
      </c>
      <c r="B1096" s="7" t="s">
        <v>669</v>
      </c>
      <c r="C1096" s="7" t="s">
        <v>69</v>
      </c>
      <c r="D1096" s="7" t="s">
        <v>708</v>
      </c>
      <c r="E1096" s="7" t="s">
        <v>56</v>
      </c>
      <c r="F1096" s="7">
        <v>17.221</v>
      </c>
      <c r="G1096" s="7" t="s">
        <v>139</v>
      </c>
    </row>
    <row r="1097" spans="1:7" customFormat="1" hidden="1" x14ac:dyDescent="0.2">
      <c r="A1097" s="7" t="s">
        <v>750</v>
      </c>
      <c r="B1097" s="7" t="s">
        <v>669</v>
      </c>
      <c r="C1097" s="7" t="s">
        <v>69</v>
      </c>
      <c r="D1097" s="7" t="s">
        <v>708</v>
      </c>
      <c r="E1097" s="7" t="s">
        <v>56</v>
      </c>
      <c r="F1097" s="7">
        <v>18.754999999999999</v>
      </c>
      <c r="G1097" s="7" t="s">
        <v>139</v>
      </c>
    </row>
    <row r="1098" spans="1:7" customFormat="1" hidden="1" x14ac:dyDescent="0.2">
      <c r="A1098" s="7" t="s">
        <v>702</v>
      </c>
      <c r="B1098" s="7" t="s">
        <v>127</v>
      </c>
      <c r="C1098" s="7" t="s">
        <v>69</v>
      </c>
      <c r="D1098" s="7" t="s">
        <v>708</v>
      </c>
      <c r="E1098" s="7" t="s">
        <v>56</v>
      </c>
      <c r="F1098" s="7">
        <v>8.3629999999999995</v>
      </c>
      <c r="G1098" s="7" t="s">
        <v>139</v>
      </c>
    </row>
    <row r="1099" spans="1:7" customFormat="1" hidden="1" x14ac:dyDescent="0.2">
      <c r="A1099" s="7" t="s">
        <v>731</v>
      </c>
      <c r="B1099" s="7" t="s">
        <v>127</v>
      </c>
      <c r="C1099" s="7" t="s">
        <v>69</v>
      </c>
      <c r="D1099" s="7" t="s">
        <v>708</v>
      </c>
      <c r="E1099" s="7" t="s">
        <v>56</v>
      </c>
      <c r="F1099" s="7">
        <v>7.7220000000000004</v>
      </c>
      <c r="G1099" s="7" t="s">
        <v>139</v>
      </c>
    </row>
    <row r="1100" spans="1:7" customFormat="1" hidden="1" x14ac:dyDescent="0.2">
      <c r="A1100" s="7" t="s">
        <v>739</v>
      </c>
      <c r="B1100" s="7" t="s">
        <v>127</v>
      </c>
      <c r="C1100" s="7" t="s">
        <v>69</v>
      </c>
      <c r="D1100" s="7" t="s">
        <v>708</v>
      </c>
      <c r="E1100" s="7" t="s">
        <v>56</v>
      </c>
      <c r="F1100" s="7">
        <v>8.5470000000000006</v>
      </c>
      <c r="G1100" s="7" t="s">
        <v>139</v>
      </c>
    </row>
    <row r="1101" spans="1:7" customFormat="1" hidden="1" x14ac:dyDescent="0.2">
      <c r="A1101" s="7" t="s">
        <v>750</v>
      </c>
      <c r="B1101" s="7" t="s">
        <v>127</v>
      </c>
      <c r="C1101" s="7" t="s">
        <v>69</v>
      </c>
      <c r="D1101" s="7" t="s">
        <v>708</v>
      </c>
      <c r="E1101" s="7" t="s">
        <v>56</v>
      </c>
      <c r="F1101" s="7">
        <v>8.6809999999999992</v>
      </c>
      <c r="G1101" s="7" t="s">
        <v>139</v>
      </c>
    </row>
    <row r="1102" spans="1:7" customFormat="1" hidden="1" x14ac:dyDescent="0.2">
      <c r="A1102" s="7" t="s">
        <v>754</v>
      </c>
      <c r="B1102" s="7" t="s">
        <v>127</v>
      </c>
      <c r="C1102" s="7" t="s">
        <v>69</v>
      </c>
      <c r="D1102" s="7" t="s">
        <v>708</v>
      </c>
      <c r="E1102" s="7" t="s">
        <v>56</v>
      </c>
      <c r="F1102" s="7">
        <v>8.4480000000000004</v>
      </c>
      <c r="G1102" s="7" t="s">
        <v>707</v>
      </c>
    </row>
    <row r="1103" spans="1:7" customFormat="1" hidden="1" x14ac:dyDescent="0.2">
      <c r="A1103" s="7" t="s">
        <v>702</v>
      </c>
      <c r="B1103" s="7" t="s">
        <v>124</v>
      </c>
      <c r="C1103" s="7" t="s">
        <v>69</v>
      </c>
      <c r="D1103" s="7" t="s">
        <v>708</v>
      </c>
      <c r="E1103" s="7" t="s">
        <v>56</v>
      </c>
      <c r="F1103" s="7">
        <v>18.954999999999998</v>
      </c>
      <c r="G1103" s="7" t="s">
        <v>139</v>
      </c>
    </row>
    <row r="1104" spans="1:7" customFormat="1" hidden="1" x14ac:dyDescent="0.2">
      <c r="A1104" s="7" t="s">
        <v>731</v>
      </c>
      <c r="B1104" s="7" t="s">
        <v>124</v>
      </c>
      <c r="C1104" s="7" t="s">
        <v>69</v>
      </c>
      <c r="D1104" s="7" t="s">
        <v>708</v>
      </c>
      <c r="E1104" s="7" t="s">
        <v>56</v>
      </c>
      <c r="F1104" s="7">
        <v>20.042999999999999</v>
      </c>
      <c r="G1104" s="7" t="s">
        <v>139</v>
      </c>
    </row>
    <row r="1105" spans="1:7" customFormat="1" hidden="1" x14ac:dyDescent="0.2">
      <c r="A1105" s="7" t="s">
        <v>739</v>
      </c>
      <c r="B1105" s="7" t="s">
        <v>124</v>
      </c>
      <c r="C1105" s="7" t="s">
        <v>69</v>
      </c>
      <c r="D1105" s="7" t="s">
        <v>708</v>
      </c>
      <c r="E1105" s="7" t="s">
        <v>56</v>
      </c>
      <c r="F1105" s="7">
        <v>20.745000000000001</v>
      </c>
      <c r="G1105" s="7" t="s">
        <v>139</v>
      </c>
    </row>
    <row r="1106" spans="1:7" customFormat="1" hidden="1" x14ac:dyDescent="0.2">
      <c r="A1106" s="7" t="s">
        <v>750</v>
      </c>
      <c r="B1106" s="7" t="s">
        <v>124</v>
      </c>
      <c r="C1106" s="7" t="s">
        <v>69</v>
      </c>
      <c r="D1106" s="7" t="s">
        <v>708</v>
      </c>
      <c r="E1106" s="7" t="s">
        <v>56</v>
      </c>
      <c r="F1106" s="7">
        <v>20.105</v>
      </c>
      <c r="G1106" s="7" t="s">
        <v>139</v>
      </c>
    </row>
    <row r="1107" spans="1:7" customFormat="1" hidden="1" x14ac:dyDescent="0.2">
      <c r="A1107" s="7" t="s">
        <v>754</v>
      </c>
      <c r="B1107" s="7" t="s">
        <v>124</v>
      </c>
      <c r="C1107" s="7" t="s">
        <v>69</v>
      </c>
      <c r="D1107" s="7" t="s">
        <v>708</v>
      </c>
      <c r="E1107" s="7" t="s">
        <v>56</v>
      </c>
      <c r="F1107" s="7">
        <v>20.756</v>
      </c>
      <c r="G1107" s="7" t="s">
        <v>707</v>
      </c>
    </row>
    <row r="1108" spans="1:7" customFormat="1" hidden="1" x14ac:dyDescent="0.2">
      <c r="A1108" s="7" t="s">
        <v>702</v>
      </c>
      <c r="B1108" s="7" t="s">
        <v>123</v>
      </c>
      <c r="C1108" s="7" t="s">
        <v>69</v>
      </c>
      <c r="D1108" s="7" t="s">
        <v>708</v>
      </c>
      <c r="E1108" s="7" t="s">
        <v>56</v>
      </c>
      <c r="F1108" s="7">
        <v>22.88</v>
      </c>
      <c r="G1108" s="7" t="s">
        <v>139</v>
      </c>
    </row>
    <row r="1109" spans="1:7" customFormat="1" hidden="1" x14ac:dyDescent="0.2">
      <c r="A1109" s="7" t="s">
        <v>731</v>
      </c>
      <c r="B1109" s="7" t="s">
        <v>123</v>
      </c>
      <c r="C1109" s="7" t="s">
        <v>69</v>
      </c>
      <c r="D1109" s="7" t="s">
        <v>708</v>
      </c>
      <c r="E1109" s="7" t="s">
        <v>56</v>
      </c>
      <c r="F1109" s="7">
        <v>23.085999999999999</v>
      </c>
      <c r="G1109" s="7" t="s">
        <v>139</v>
      </c>
    </row>
    <row r="1110" spans="1:7" customFormat="1" hidden="1" x14ac:dyDescent="0.2">
      <c r="A1110" s="7" t="s">
        <v>739</v>
      </c>
      <c r="B1110" s="7" t="s">
        <v>123</v>
      </c>
      <c r="C1110" s="7" t="s">
        <v>69</v>
      </c>
      <c r="D1110" s="7" t="s">
        <v>708</v>
      </c>
      <c r="E1110" s="7" t="s">
        <v>56</v>
      </c>
      <c r="F1110" s="7">
        <v>24.68</v>
      </c>
      <c r="G1110" s="7" t="s">
        <v>139</v>
      </c>
    </row>
    <row r="1111" spans="1:7" customFormat="1" hidden="1" x14ac:dyDescent="0.2">
      <c r="A1111" s="7" t="s">
        <v>750</v>
      </c>
      <c r="B1111" s="7" t="s">
        <v>123</v>
      </c>
      <c r="C1111" s="7" t="s">
        <v>69</v>
      </c>
      <c r="D1111" s="7" t="s">
        <v>708</v>
      </c>
      <c r="E1111" s="7" t="s">
        <v>56</v>
      </c>
      <c r="F1111" s="7">
        <v>22.931000000000001</v>
      </c>
      <c r="G1111" s="7" t="s">
        <v>139</v>
      </c>
    </row>
    <row r="1112" spans="1:7" customFormat="1" hidden="1" x14ac:dyDescent="0.2">
      <c r="A1112" s="7" t="s">
        <v>754</v>
      </c>
      <c r="B1112" s="7" t="s">
        <v>123</v>
      </c>
      <c r="C1112" s="7" t="s">
        <v>69</v>
      </c>
      <c r="D1112" s="7" t="s">
        <v>708</v>
      </c>
      <c r="E1112" s="7" t="s">
        <v>56</v>
      </c>
      <c r="F1112" s="7">
        <v>21.315999999999999</v>
      </c>
      <c r="G1112" s="7" t="s">
        <v>139</v>
      </c>
    </row>
    <row r="1113" spans="1:7" customFormat="1" hidden="1" x14ac:dyDescent="0.2">
      <c r="A1113" s="7" t="s">
        <v>702</v>
      </c>
      <c r="B1113" s="7" t="s">
        <v>125</v>
      </c>
      <c r="C1113" s="7" t="s">
        <v>69</v>
      </c>
      <c r="D1113" s="7" t="s">
        <v>708</v>
      </c>
      <c r="E1113" s="7" t="s">
        <v>56</v>
      </c>
      <c r="F1113" s="7">
        <v>14.667</v>
      </c>
      <c r="G1113" s="7" t="s">
        <v>139</v>
      </c>
    </row>
    <row r="1114" spans="1:7" customFormat="1" hidden="1" x14ac:dyDescent="0.2">
      <c r="A1114" s="7" t="s">
        <v>731</v>
      </c>
      <c r="B1114" s="7" t="s">
        <v>125</v>
      </c>
      <c r="C1114" s="7" t="s">
        <v>69</v>
      </c>
      <c r="D1114" s="7" t="s">
        <v>708</v>
      </c>
      <c r="E1114" s="7" t="s">
        <v>56</v>
      </c>
      <c r="F1114" s="7">
        <v>14.824</v>
      </c>
      <c r="G1114" s="7" t="s">
        <v>139</v>
      </c>
    </row>
    <row r="1115" spans="1:7" customFormat="1" hidden="1" x14ac:dyDescent="0.2">
      <c r="A1115" s="7" t="s">
        <v>739</v>
      </c>
      <c r="B1115" s="7" t="s">
        <v>125</v>
      </c>
      <c r="C1115" s="7" t="s">
        <v>69</v>
      </c>
      <c r="D1115" s="7" t="s">
        <v>708</v>
      </c>
      <c r="E1115" s="7" t="s">
        <v>56</v>
      </c>
      <c r="F1115" s="7">
        <v>16.119</v>
      </c>
      <c r="G1115" s="7" t="s">
        <v>139</v>
      </c>
    </row>
    <row r="1116" spans="1:7" customFormat="1" hidden="1" x14ac:dyDescent="0.2">
      <c r="A1116" s="7" t="s">
        <v>750</v>
      </c>
      <c r="B1116" s="7" t="s">
        <v>125</v>
      </c>
      <c r="C1116" s="7" t="s">
        <v>69</v>
      </c>
      <c r="D1116" s="7" t="s">
        <v>708</v>
      </c>
      <c r="E1116" s="7" t="s">
        <v>56</v>
      </c>
      <c r="F1116" s="7">
        <v>16.260000000000002</v>
      </c>
      <c r="G1116" s="7" t="s">
        <v>139</v>
      </c>
    </row>
    <row r="1117" spans="1:7" customFormat="1" hidden="1" x14ac:dyDescent="0.2">
      <c r="A1117" s="7" t="s">
        <v>754</v>
      </c>
      <c r="B1117" s="7" t="s">
        <v>125</v>
      </c>
      <c r="C1117" s="7" t="s">
        <v>69</v>
      </c>
      <c r="D1117" s="7" t="s">
        <v>708</v>
      </c>
      <c r="E1117" s="7" t="s">
        <v>56</v>
      </c>
      <c r="F1117" s="7">
        <v>17.024000000000001</v>
      </c>
      <c r="G1117" s="7" t="s">
        <v>707</v>
      </c>
    </row>
    <row r="1118" spans="1:7" customFormat="1" hidden="1" x14ac:dyDescent="0.2">
      <c r="A1118" s="7" t="s">
        <v>702</v>
      </c>
      <c r="B1118" s="7" t="s">
        <v>107</v>
      </c>
      <c r="C1118" s="7" t="s">
        <v>69</v>
      </c>
      <c r="D1118" s="7" t="s">
        <v>708</v>
      </c>
      <c r="E1118" s="7" t="s">
        <v>56</v>
      </c>
      <c r="F1118" s="7">
        <v>10.756</v>
      </c>
      <c r="G1118" s="7" t="s">
        <v>139</v>
      </c>
    </row>
    <row r="1119" spans="1:7" customFormat="1" hidden="1" x14ac:dyDescent="0.2">
      <c r="A1119" s="7" t="s">
        <v>731</v>
      </c>
      <c r="B1119" s="7" t="s">
        <v>107</v>
      </c>
      <c r="C1119" s="7" t="s">
        <v>69</v>
      </c>
      <c r="D1119" s="7" t="s">
        <v>708</v>
      </c>
      <c r="E1119" s="7" t="s">
        <v>56</v>
      </c>
      <c r="F1119" s="7">
        <v>10.609</v>
      </c>
      <c r="G1119" s="7" t="s">
        <v>139</v>
      </c>
    </row>
    <row r="1120" spans="1:7" customFormat="1" hidden="1" x14ac:dyDescent="0.2">
      <c r="A1120" s="7" t="s">
        <v>739</v>
      </c>
      <c r="B1120" s="7" t="s">
        <v>107</v>
      </c>
      <c r="C1120" s="7" t="s">
        <v>69</v>
      </c>
      <c r="D1120" s="7" t="s">
        <v>708</v>
      </c>
      <c r="E1120" s="7" t="s">
        <v>56</v>
      </c>
      <c r="F1120" s="7">
        <v>10.199999999999999</v>
      </c>
      <c r="G1120" s="7" t="s">
        <v>139</v>
      </c>
    </row>
    <row r="1121" spans="1:7" customFormat="1" hidden="1" x14ac:dyDescent="0.2">
      <c r="A1121" s="7" t="s">
        <v>750</v>
      </c>
      <c r="B1121" s="7" t="s">
        <v>107</v>
      </c>
      <c r="C1121" s="7" t="s">
        <v>69</v>
      </c>
      <c r="D1121" s="7" t="s">
        <v>708</v>
      </c>
      <c r="E1121" s="7" t="s">
        <v>56</v>
      </c>
      <c r="F1121" s="7">
        <v>10.904999999999999</v>
      </c>
      <c r="G1121" s="7" t="s">
        <v>139</v>
      </c>
    </row>
    <row r="1122" spans="1:7" customFormat="1" hidden="1" x14ac:dyDescent="0.2">
      <c r="A1122" s="7" t="s">
        <v>702</v>
      </c>
      <c r="B1122" s="7" t="s">
        <v>121</v>
      </c>
      <c r="C1122" s="7" t="s">
        <v>69</v>
      </c>
      <c r="D1122" s="7" t="s">
        <v>708</v>
      </c>
      <c r="E1122" s="7" t="s">
        <v>56</v>
      </c>
      <c r="F1122" s="7">
        <v>11.89</v>
      </c>
      <c r="G1122" s="7" t="s">
        <v>139</v>
      </c>
    </row>
    <row r="1123" spans="1:7" customFormat="1" hidden="1" x14ac:dyDescent="0.2">
      <c r="A1123" s="7" t="s">
        <v>731</v>
      </c>
      <c r="B1123" s="7" t="s">
        <v>121</v>
      </c>
      <c r="C1123" s="7" t="s">
        <v>69</v>
      </c>
      <c r="D1123" s="7" t="s">
        <v>708</v>
      </c>
      <c r="E1123" s="7" t="s">
        <v>56</v>
      </c>
      <c r="F1123" s="7">
        <v>12.794</v>
      </c>
      <c r="G1123" s="7" t="s">
        <v>139</v>
      </c>
    </row>
    <row r="1124" spans="1:7" customFormat="1" hidden="1" x14ac:dyDescent="0.2">
      <c r="A1124" s="7" t="s">
        <v>739</v>
      </c>
      <c r="B1124" s="7" t="s">
        <v>121</v>
      </c>
      <c r="C1124" s="7" t="s">
        <v>69</v>
      </c>
      <c r="D1124" s="7" t="s">
        <v>708</v>
      </c>
      <c r="E1124" s="7" t="s">
        <v>56</v>
      </c>
      <c r="F1124" s="7">
        <v>11.234999999999999</v>
      </c>
      <c r="G1124" s="7" t="s">
        <v>139</v>
      </c>
    </row>
    <row r="1125" spans="1:7" customFormat="1" hidden="1" x14ac:dyDescent="0.2">
      <c r="A1125" s="7" t="s">
        <v>750</v>
      </c>
      <c r="B1125" s="7" t="s">
        <v>121</v>
      </c>
      <c r="C1125" s="7" t="s">
        <v>69</v>
      </c>
      <c r="D1125" s="7" t="s">
        <v>708</v>
      </c>
      <c r="E1125" s="7" t="s">
        <v>56</v>
      </c>
      <c r="F1125" s="7">
        <v>10.132</v>
      </c>
      <c r="G1125" s="7" t="s">
        <v>139</v>
      </c>
    </row>
    <row r="1126" spans="1:7" customFormat="1" hidden="1" x14ac:dyDescent="0.2">
      <c r="A1126" s="7" t="s">
        <v>754</v>
      </c>
      <c r="B1126" s="7" t="s">
        <v>121</v>
      </c>
      <c r="C1126" s="7" t="s">
        <v>69</v>
      </c>
      <c r="D1126" s="7" t="s">
        <v>708</v>
      </c>
      <c r="E1126" s="7" t="s">
        <v>56</v>
      </c>
      <c r="F1126" s="7">
        <v>10.176</v>
      </c>
      <c r="G1126" s="7" t="s">
        <v>707</v>
      </c>
    </row>
    <row r="1127" spans="1:7" customFormat="1" hidden="1" x14ac:dyDescent="0.2">
      <c r="A1127" s="7" t="s">
        <v>702</v>
      </c>
      <c r="B1127" s="7" t="s">
        <v>120</v>
      </c>
      <c r="C1127" s="7" t="s">
        <v>69</v>
      </c>
      <c r="D1127" s="7" t="s">
        <v>708</v>
      </c>
      <c r="E1127" s="7" t="s">
        <v>56</v>
      </c>
      <c r="F1127" s="7">
        <v>10.768000000000001</v>
      </c>
      <c r="G1127" s="7" t="s">
        <v>730</v>
      </c>
    </row>
    <row r="1128" spans="1:7" customFormat="1" hidden="1" x14ac:dyDescent="0.2">
      <c r="A1128" s="7" t="s">
        <v>731</v>
      </c>
      <c r="B1128" s="7" t="s">
        <v>120</v>
      </c>
      <c r="C1128" s="7" t="s">
        <v>69</v>
      </c>
      <c r="D1128" s="7" t="s">
        <v>708</v>
      </c>
      <c r="E1128" s="7" t="s">
        <v>56</v>
      </c>
      <c r="F1128" s="7">
        <v>9.7739999999999991</v>
      </c>
      <c r="G1128" s="7" t="s">
        <v>139</v>
      </c>
    </row>
    <row r="1129" spans="1:7" customFormat="1" hidden="1" x14ac:dyDescent="0.2">
      <c r="A1129" s="7" t="s">
        <v>739</v>
      </c>
      <c r="B1129" s="7" t="s">
        <v>120</v>
      </c>
      <c r="C1129" s="7" t="s">
        <v>69</v>
      </c>
      <c r="D1129" s="7" t="s">
        <v>708</v>
      </c>
      <c r="E1129" s="7" t="s">
        <v>56</v>
      </c>
      <c r="F1129" s="7">
        <v>9.2460000000000004</v>
      </c>
      <c r="G1129" s="7" t="s">
        <v>139</v>
      </c>
    </row>
    <row r="1130" spans="1:7" customFormat="1" hidden="1" x14ac:dyDescent="0.2">
      <c r="A1130" s="7" t="s">
        <v>750</v>
      </c>
      <c r="B1130" s="7" t="s">
        <v>120</v>
      </c>
      <c r="C1130" s="7" t="s">
        <v>69</v>
      </c>
      <c r="D1130" s="7" t="s">
        <v>708</v>
      </c>
      <c r="E1130" s="7" t="s">
        <v>56</v>
      </c>
      <c r="F1130" s="7">
        <v>9.9849999999999994</v>
      </c>
      <c r="G1130" s="7" t="s">
        <v>139</v>
      </c>
    </row>
    <row r="1131" spans="1:7" customFormat="1" hidden="1" x14ac:dyDescent="0.2">
      <c r="A1131" s="7" t="s">
        <v>754</v>
      </c>
      <c r="B1131" s="7" t="s">
        <v>120</v>
      </c>
      <c r="C1131" s="7" t="s">
        <v>69</v>
      </c>
      <c r="D1131" s="7" t="s">
        <v>708</v>
      </c>
      <c r="E1131" s="7" t="s">
        <v>56</v>
      </c>
      <c r="F1131" s="7">
        <v>8.4949999999999992</v>
      </c>
      <c r="G1131" s="7" t="s">
        <v>707</v>
      </c>
    </row>
    <row r="1132" spans="1:7" customFormat="1" hidden="1" x14ac:dyDescent="0.2">
      <c r="A1132" s="7" t="s">
        <v>702</v>
      </c>
      <c r="B1132" s="7" t="s">
        <v>110</v>
      </c>
      <c r="C1132" s="7" t="s">
        <v>69</v>
      </c>
      <c r="D1132" s="7" t="s">
        <v>708</v>
      </c>
      <c r="E1132" s="7" t="s">
        <v>56</v>
      </c>
      <c r="F1132" s="7">
        <v>25.902000000000001</v>
      </c>
      <c r="G1132" s="7" t="s">
        <v>139</v>
      </c>
    </row>
    <row r="1133" spans="1:7" customFormat="1" hidden="1" x14ac:dyDescent="0.2">
      <c r="A1133" s="7" t="s">
        <v>731</v>
      </c>
      <c r="B1133" s="7" t="s">
        <v>110</v>
      </c>
      <c r="C1133" s="7" t="s">
        <v>69</v>
      </c>
      <c r="D1133" s="7" t="s">
        <v>708</v>
      </c>
      <c r="E1133" s="7" t="s">
        <v>56</v>
      </c>
      <c r="F1133" s="7">
        <v>23.684999999999999</v>
      </c>
      <c r="G1133" s="7" t="s">
        <v>139</v>
      </c>
    </row>
    <row r="1134" spans="1:7" customFormat="1" hidden="1" x14ac:dyDescent="0.2">
      <c r="A1134" s="7" t="s">
        <v>739</v>
      </c>
      <c r="B1134" s="7" t="s">
        <v>110</v>
      </c>
      <c r="C1134" s="7" t="s">
        <v>69</v>
      </c>
      <c r="D1134" s="7" t="s">
        <v>708</v>
      </c>
      <c r="E1134" s="7" t="s">
        <v>56</v>
      </c>
      <c r="F1134" s="7">
        <v>22.082000000000001</v>
      </c>
      <c r="G1134" s="7" t="s">
        <v>139</v>
      </c>
    </row>
    <row r="1135" spans="1:7" customFormat="1" hidden="1" x14ac:dyDescent="0.2">
      <c r="A1135" s="7" t="s">
        <v>750</v>
      </c>
      <c r="B1135" s="7" t="s">
        <v>110</v>
      </c>
      <c r="C1135" s="7" t="s">
        <v>69</v>
      </c>
      <c r="D1135" s="7" t="s">
        <v>708</v>
      </c>
      <c r="E1135" s="7" t="s">
        <v>56</v>
      </c>
      <c r="F1135" s="7">
        <v>22.245000000000001</v>
      </c>
      <c r="G1135" s="7" t="s">
        <v>139</v>
      </c>
    </row>
    <row r="1136" spans="1:7" customFormat="1" hidden="1" x14ac:dyDescent="0.2">
      <c r="A1136" s="7" t="s">
        <v>702</v>
      </c>
      <c r="B1136" s="7" t="s">
        <v>118</v>
      </c>
      <c r="C1136" s="7" t="s">
        <v>69</v>
      </c>
      <c r="D1136" s="7" t="s">
        <v>708</v>
      </c>
      <c r="E1136" s="7" t="s">
        <v>56</v>
      </c>
      <c r="F1136" s="7">
        <v>17.585999999999999</v>
      </c>
      <c r="G1136" s="7" t="s">
        <v>139</v>
      </c>
    </row>
    <row r="1137" spans="1:7" customFormat="1" hidden="1" x14ac:dyDescent="0.2">
      <c r="A1137" s="7" t="s">
        <v>731</v>
      </c>
      <c r="B1137" s="7" t="s">
        <v>118</v>
      </c>
      <c r="C1137" s="7" t="s">
        <v>69</v>
      </c>
      <c r="D1137" s="7" t="s">
        <v>708</v>
      </c>
      <c r="E1137" s="7" t="s">
        <v>56</v>
      </c>
      <c r="F1137" s="7">
        <v>17.402999999999999</v>
      </c>
      <c r="G1137" s="7" t="s">
        <v>139</v>
      </c>
    </row>
    <row r="1138" spans="1:7" customFormat="1" hidden="1" x14ac:dyDescent="0.2">
      <c r="A1138" s="7" t="s">
        <v>739</v>
      </c>
      <c r="B1138" s="7" t="s">
        <v>118</v>
      </c>
      <c r="C1138" s="7" t="s">
        <v>69</v>
      </c>
      <c r="D1138" s="7" t="s">
        <v>708</v>
      </c>
      <c r="E1138" s="7" t="s">
        <v>56</v>
      </c>
      <c r="F1138" s="7">
        <v>18.251000000000001</v>
      </c>
      <c r="G1138" s="7" t="s">
        <v>139</v>
      </c>
    </row>
    <row r="1139" spans="1:7" customFormat="1" hidden="1" x14ac:dyDescent="0.2">
      <c r="A1139" s="7" t="s">
        <v>750</v>
      </c>
      <c r="B1139" s="7" t="s">
        <v>118</v>
      </c>
      <c r="C1139" s="7" t="s">
        <v>69</v>
      </c>
      <c r="D1139" s="7" t="s">
        <v>708</v>
      </c>
      <c r="E1139" s="7" t="s">
        <v>56</v>
      </c>
      <c r="F1139" s="7">
        <v>18.308</v>
      </c>
      <c r="G1139" s="7" t="s">
        <v>139</v>
      </c>
    </row>
    <row r="1140" spans="1:7" customFormat="1" hidden="1" x14ac:dyDescent="0.2">
      <c r="A1140" s="7" t="s">
        <v>754</v>
      </c>
      <c r="B1140" s="7" t="s">
        <v>118</v>
      </c>
      <c r="C1140" s="7" t="s">
        <v>69</v>
      </c>
      <c r="D1140" s="7" t="s">
        <v>708</v>
      </c>
      <c r="E1140" s="7" t="s">
        <v>56</v>
      </c>
      <c r="F1140" s="7">
        <v>17.995000000000001</v>
      </c>
      <c r="G1140" s="7" t="s">
        <v>707</v>
      </c>
    </row>
    <row r="1141" spans="1:7" customFormat="1" hidden="1" x14ac:dyDescent="0.2">
      <c r="A1141" s="7" t="s">
        <v>702</v>
      </c>
      <c r="B1141" s="7" t="s">
        <v>117</v>
      </c>
      <c r="C1141" s="7" t="s">
        <v>69</v>
      </c>
      <c r="D1141" s="7" t="s">
        <v>708</v>
      </c>
      <c r="E1141" s="7" t="s">
        <v>56</v>
      </c>
      <c r="F1141" s="7">
        <v>16.594000000000001</v>
      </c>
      <c r="G1141" s="7" t="s">
        <v>139</v>
      </c>
    </row>
    <row r="1142" spans="1:7" customFormat="1" hidden="1" x14ac:dyDescent="0.2">
      <c r="A1142" s="7" t="s">
        <v>731</v>
      </c>
      <c r="B1142" s="7" t="s">
        <v>117</v>
      </c>
      <c r="C1142" s="7" t="s">
        <v>69</v>
      </c>
      <c r="D1142" s="7" t="s">
        <v>708</v>
      </c>
      <c r="E1142" s="7" t="s">
        <v>56</v>
      </c>
      <c r="F1142" s="7">
        <v>14.893000000000001</v>
      </c>
      <c r="G1142" s="7" t="s">
        <v>139</v>
      </c>
    </row>
    <row r="1143" spans="1:7" customFormat="1" hidden="1" x14ac:dyDescent="0.2">
      <c r="A1143" s="7" t="s">
        <v>739</v>
      </c>
      <c r="B1143" s="7" t="s">
        <v>117</v>
      </c>
      <c r="C1143" s="7" t="s">
        <v>69</v>
      </c>
      <c r="D1143" s="7" t="s">
        <v>708</v>
      </c>
      <c r="E1143" s="7" t="s">
        <v>56</v>
      </c>
      <c r="F1143" s="7">
        <v>17.536000000000001</v>
      </c>
      <c r="G1143" s="7" t="s">
        <v>139</v>
      </c>
    </row>
    <row r="1144" spans="1:7" customFormat="1" hidden="1" x14ac:dyDescent="0.2">
      <c r="A1144" s="7" t="s">
        <v>750</v>
      </c>
      <c r="B1144" s="7" t="s">
        <v>117</v>
      </c>
      <c r="C1144" s="7" t="s">
        <v>69</v>
      </c>
      <c r="D1144" s="7" t="s">
        <v>708</v>
      </c>
      <c r="E1144" s="7" t="s">
        <v>56</v>
      </c>
      <c r="F1144" s="7">
        <v>15.63</v>
      </c>
      <c r="G1144" s="7" t="s">
        <v>139</v>
      </c>
    </row>
    <row r="1145" spans="1:7" customFormat="1" hidden="1" x14ac:dyDescent="0.2">
      <c r="A1145" s="7" t="s">
        <v>754</v>
      </c>
      <c r="B1145" s="7" t="s">
        <v>117</v>
      </c>
      <c r="C1145" s="7" t="s">
        <v>69</v>
      </c>
      <c r="D1145" s="7" t="s">
        <v>708</v>
      </c>
      <c r="E1145" s="7" t="s">
        <v>56</v>
      </c>
      <c r="F1145" s="7">
        <v>15.971</v>
      </c>
      <c r="G1145" s="7" t="s">
        <v>707</v>
      </c>
    </row>
    <row r="1146" spans="1:7" customFormat="1" hidden="1" x14ac:dyDescent="0.2">
      <c r="A1146" s="7" t="s">
        <v>702</v>
      </c>
      <c r="B1146" s="7" t="s">
        <v>116</v>
      </c>
      <c r="C1146" s="7" t="s">
        <v>69</v>
      </c>
      <c r="D1146" s="7" t="s">
        <v>708</v>
      </c>
      <c r="E1146" s="7" t="s">
        <v>56</v>
      </c>
      <c r="F1146" s="7">
        <v>27.524999999999999</v>
      </c>
      <c r="G1146" s="7" t="s">
        <v>707</v>
      </c>
    </row>
    <row r="1147" spans="1:7" customFormat="1" hidden="1" x14ac:dyDescent="0.2">
      <c r="A1147" s="7" t="s">
        <v>731</v>
      </c>
      <c r="B1147" s="7" t="s">
        <v>116</v>
      </c>
      <c r="C1147" s="7" t="s">
        <v>69</v>
      </c>
      <c r="D1147" s="7" t="s">
        <v>708</v>
      </c>
      <c r="E1147" s="7" t="s">
        <v>56</v>
      </c>
      <c r="F1147" s="7">
        <v>28.478999999999999</v>
      </c>
      <c r="G1147" s="7" t="s">
        <v>139</v>
      </c>
    </row>
    <row r="1148" spans="1:7" customFormat="1" hidden="1" x14ac:dyDescent="0.2">
      <c r="A1148" s="7" t="s">
        <v>739</v>
      </c>
      <c r="B1148" s="7" t="s">
        <v>116</v>
      </c>
      <c r="C1148" s="7" t="s">
        <v>69</v>
      </c>
      <c r="D1148" s="7" t="s">
        <v>708</v>
      </c>
      <c r="E1148" s="7" t="s">
        <v>56</v>
      </c>
      <c r="F1148" s="7">
        <v>29.385999999999999</v>
      </c>
      <c r="G1148" s="7" t="s">
        <v>139</v>
      </c>
    </row>
    <row r="1149" spans="1:7" customFormat="1" hidden="1" x14ac:dyDescent="0.2">
      <c r="A1149" s="7" t="s">
        <v>750</v>
      </c>
      <c r="B1149" s="7" t="s">
        <v>116</v>
      </c>
      <c r="C1149" s="7" t="s">
        <v>69</v>
      </c>
      <c r="D1149" s="7" t="s">
        <v>708</v>
      </c>
      <c r="E1149" s="7" t="s">
        <v>56</v>
      </c>
      <c r="F1149" s="7">
        <v>29.161999999999999</v>
      </c>
      <c r="G1149" s="7" t="s">
        <v>139</v>
      </c>
    </row>
    <row r="1150" spans="1:7" customFormat="1" hidden="1" x14ac:dyDescent="0.2">
      <c r="A1150" s="7" t="s">
        <v>754</v>
      </c>
      <c r="B1150" s="7" t="s">
        <v>116</v>
      </c>
      <c r="C1150" s="7" t="s">
        <v>69</v>
      </c>
      <c r="D1150" s="7" t="s">
        <v>708</v>
      </c>
      <c r="E1150" s="7" t="s">
        <v>56</v>
      </c>
      <c r="F1150" s="7">
        <v>32.250999999999998</v>
      </c>
      <c r="G1150" s="7" t="s">
        <v>707</v>
      </c>
    </row>
    <row r="1151" spans="1:7" customFormat="1" hidden="1" x14ac:dyDescent="0.2">
      <c r="A1151" s="7" t="s">
        <v>702</v>
      </c>
      <c r="B1151" s="7" t="s">
        <v>104</v>
      </c>
      <c r="C1151" s="7" t="s">
        <v>69</v>
      </c>
      <c r="D1151" s="7" t="s">
        <v>708</v>
      </c>
      <c r="E1151" s="7" t="s">
        <v>56</v>
      </c>
      <c r="F1151" s="7">
        <v>18.12</v>
      </c>
      <c r="G1151" s="7" t="s">
        <v>139</v>
      </c>
    </row>
    <row r="1152" spans="1:7" customFormat="1" hidden="1" x14ac:dyDescent="0.2">
      <c r="A1152" s="7" t="s">
        <v>731</v>
      </c>
      <c r="B1152" s="7" t="s">
        <v>104</v>
      </c>
      <c r="C1152" s="7" t="s">
        <v>69</v>
      </c>
      <c r="D1152" s="7" t="s">
        <v>708</v>
      </c>
      <c r="E1152" s="7" t="s">
        <v>56</v>
      </c>
      <c r="F1152" s="7">
        <v>19.042000000000002</v>
      </c>
      <c r="G1152" s="7" t="s">
        <v>139</v>
      </c>
    </row>
    <row r="1153" spans="1:7" customFormat="1" hidden="1" x14ac:dyDescent="0.2">
      <c r="A1153" s="7" t="s">
        <v>739</v>
      </c>
      <c r="B1153" s="7" t="s">
        <v>104</v>
      </c>
      <c r="C1153" s="7" t="s">
        <v>69</v>
      </c>
      <c r="D1153" s="7" t="s">
        <v>708</v>
      </c>
      <c r="E1153" s="7" t="s">
        <v>56</v>
      </c>
      <c r="F1153" s="7">
        <v>19.436</v>
      </c>
      <c r="G1153" s="7" t="s">
        <v>139</v>
      </c>
    </row>
    <row r="1154" spans="1:7" customFormat="1" hidden="1" x14ac:dyDescent="0.2">
      <c r="A1154" s="7" t="s">
        <v>702</v>
      </c>
      <c r="B1154" s="7" t="s">
        <v>112</v>
      </c>
      <c r="C1154" s="7" t="s">
        <v>69</v>
      </c>
      <c r="D1154" s="7" t="s">
        <v>708</v>
      </c>
      <c r="E1154" s="7" t="s">
        <v>56</v>
      </c>
      <c r="F1154" s="7">
        <v>25.617000000000001</v>
      </c>
      <c r="G1154" s="7" t="s">
        <v>139</v>
      </c>
    </row>
    <row r="1155" spans="1:7" customFormat="1" hidden="1" x14ac:dyDescent="0.2">
      <c r="A1155" s="7" t="s">
        <v>731</v>
      </c>
      <c r="B1155" s="7" t="s">
        <v>112</v>
      </c>
      <c r="C1155" s="7" t="s">
        <v>69</v>
      </c>
      <c r="D1155" s="7" t="s">
        <v>708</v>
      </c>
      <c r="E1155" s="7" t="s">
        <v>56</v>
      </c>
      <c r="F1155" s="7">
        <v>24.315999999999999</v>
      </c>
      <c r="G1155" s="7" t="s">
        <v>139</v>
      </c>
    </row>
    <row r="1156" spans="1:7" customFormat="1" hidden="1" x14ac:dyDescent="0.2">
      <c r="A1156" s="7" t="s">
        <v>739</v>
      </c>
      <c r="B1156" s="7" t="s">
        <v>112</v>
      </c>
      <c r="C1156" s="7" t="s">
        <v>69</v>
      </c>
      <c r="D1156" s="7" t="s">
        <v>708</v>
      </c>
      <c r="E1156" s="7" t="s">
        <v>56</v>
      </c>
      <c r="F1156" s="7">
        <v>24.786000000000001</v>
      </c>
      <c r="G1156" s="7" t="s">
        <v>139</v>
      </c>
    </row>
    <row r="1157" spans="1:7" customFormat="1" hidden="1" x14ac:dyDescent="0.2">
      <c r="A1157" s="7" t="s">
        <v>750</v>
      </c>
      <c r="B1157" s="7" t="s">
        <v>112</v>
      </c>
      <c r="C1157" s="7" t="s">
        <v>69</v>
      </c>
      <c r="D1157" s="7" t="s">
        <v>708</v>
      </c>
      <c r="E1157" s="7" t="s">
        <v>56</v>
      </c>
      <c r="F1157" s="7">
        <v>24.43</v>
      </c>
      <c r="G1157" s="7" t="s">
        <v>139</v>
      </c>
    </row>
    <row r="1158" spans="1:7" customFormat="1" hidden="1" x14ac:dyDescent="0.2">
      <c r="A1158" s="7" t="s">
        <v>754</v>
      </c>
      <c r="B1158" s="7" t="s">
        <v>112</v>
      </c>
      <c r="C1158" s="7" t="s">
        <v>69</v>
      </c>
      <c r="D1158" s="7" t="s">
        <v>708</v>
      </c>
      <c r="E1158" s="7" t="s">
        <v>56</v>
      </c>
      <c r="F1158" s="7">
        <v>22.524000000000001</v>
      </c>
      <c r="G1158" s="7" t="s">
        <v>707</v>
      </c>
    </row>
    <row r="1159" spans="1:7" customFormat="1" hidden="1" x14ac:dyDescent="0.2">
      <c r="A1159" s="7" t="s">
        <v>702</v>
      </c>
      <c r="B1159" s="7" t="s">
        <v>115</v>
      </c>
      <c r="C1159" s="7" t="s">
        <v>69</v>
      </c>
      <c r="D1159" s="7" t="s">
        <v>708</v>
      </c>
      <c r="E1159" s="7" t="s">
        <v>56</v>
      </c>
      <c r="F1159" s="7">
        <v>13.537000000000001</v>
      </c>
      <c r="G1159" s="7" t="s">
        <v>139</v>
      </c>
    </row>
    <row r="1160" spans="1:7" customFormat="1" hidden="1" x14ac:dyDescent="0.2">
      <c r="A1160" s="7" t="s">
        <v>731</v>
      </c>
      <c r="B1160" s="7" t="s">
        <v>115</v>
      </c>
      <c r="C1160" s="7" t="s">
        <v>69</v>
      </c>
      <c r="D1160" s="7" t="s">
        <v>708</v>
      </c>
      <c r="E1160" s="7" t="s">
        <v>56</v>
      </c>
      <c r="F1160" s="7">
        <v>13.093</v>
      </c>
      <c r="G1160" s="7" t="s">
        <v>139</v>
      </c>
    </row>
    <row r="1161" spans="1:7" customFormat="1" hidden="1" x14ac:dyDescent="0.2">
      <c r="A1161" s="7" t="s">
        <v>739</v>
      </c>
      <c r="B1161" s="7" t="s">
        <v>115</v>
      </c>
      <c r="C1161" s="7" t="s">
        <v>69</v>
      </c>
      <c r="D1161" s="7" t="s">
        <v>708</v>
      </c>
      <c r="E1161" s="7" t="s">
        <v>56</v>
      </c>
      <c r="F1161" s="7">
        <v>14.12</v>
      </c>
      <c r="G1161" s="7" t="s">
        <v>139</v>
      </c>
    </row>
    <row r="1162" spans="1:7" customFormat="1" hidden="1" x14ac:dyDescent="0.2">
      <c r="A1162" s="7" t="s">
        <v>750</v>
      </c>
      <c r="B1162" s="7" t="s">
        <v>115</v>
      </c>
      <c r="C1162" s="7" t="s">
        <v>69</v>
      </c>
      <c r="D1162" s="7" t="s">
        <v>708</v>
      </c>
      <c r="E1162" s="7" t="s">
        <v>56</v>
      </c>
      <c r="F1162" s="7">
        <v>14.664999999999999</v>
      </c>
      <c r="G1162" s="7" t="s">
        <v>139</v>
      </c>
    </row>
    <row r="1163" spans="1:7" customFormat="1" hidden="1" x14ac:dyDescent="0.2">
      <c r="A1163" s="7" t="s">
        <v>754</v>
      </c>
      <c r="B1163" s="7" t="s">
        <v>115</v>
      </c>
      <c r="C1163" s="7" t="s">
        <v>69</v>
      </c>
      <c r="D1163" s="7" t="s">
        <v>708</v>
      </c>
      <c r="E1163" s="7" t="s">
        <v>56</v>
      </c>
      <c r="F1163" s="7">
        <v>16.768000000000001</v>
      </c>
      <c r="G1163" s="7" t="s">
        <v>707</v>
      </c>
    </row>
    <row r="1164" spans="1:7" customFormat="1" hidden="1" x14ac:dyDescent="0.2">
      <c r="A1164" s="7" t="s">
        <v>702</v>
      </c>
      <c r="B1164" s="7" t="s">
        <v>114</v>
      </c>
      <c r="C1164" s="7" t="s">
        <v>69</v>
      </c>
      <c r="D1164" s="7" t="s">
        <v>708</v>
      </c>
      <c r="E1164" s="7" t="s">
        <v>56</v>
      </c>
      <c r="F1164" s="7">
        <v>12.281000000000001</v>
      </c>
      <c r="G1164" s="7" t="s">
        <v>139</v>
      </c>
    </row>
    <row r="1165" spans="1:7" customFormat="1" hidden="1" x14ac:dyDescent="0.2">
      <c r="A1165" s="7" t="s">
        <v>731</v>
      </c>
      <c r="B1165" s="7" t="s">
        <v>114</v>
      </c>
      <c r="C1165" s="7" t="s">
        <v>69</v>
      </c>
      <c r="D1165" s="7" t="s">
        <v>708</v>
      </c>
      <c r="E1165" s="7" t="s">
        <v>56</v>
      </c>
      <c r="F1165" s="7">
        <v>11.871</v>
      </c>
      <c r="G1165" s="7" t="s">
        <v>139</v>
      </c>
    </row>
    <row r="1166" spans="1:7" customFormat="1" hidden="1" x14ac:dyDescent="0.2">
      <c r="A1166" s="7" t="s">
        <v>739</v>
      </c>
      <c r="B1166" s="7" t="s">
        <v>114</v>
      </c>
      <c r="C1166" s="7" t="s">
        <v>69</v>
      </c>
      <c r="D1166" s="7" t="s">
        <v>708</v>
      </c>
      <c r="E1166" s="7" t="s">
        <v>56</v>
      </c>
      <c r="F1166" s="7">
        <v>12.037000000000001</v>
      </c>
      <c r="G1166" s="7" t="s">
        <v>139</v>
      </c>
    </row>
    <row r="1167" spans="1:7" customFormat="1" hidden="1" x14ac:dyDescent="0.2">
      <c r="A1167" s="7" t="s">
        <v>750</v>
      </c>
      <c r="B1167" s="7" t="s">
        <v>114</v>
      </c>
      <c r="C1167" s="7" t="s">
        <v>69</v>
      </c>
      <c r="D1167" s="7" t="s">
        <v>708</v>
      </c>
      <c r="E1167" s="7" t="s">
        <v>56</v>
      </c>
      <c r="F1167" s="7">
        <v>11.31</v>
      </c>
      <c r="G1167" s="7" t="s">
        <v>139</v>
      </c>
    </row>
    <row r="1168" spans="1:7" customFormat="1" hidden="1" x14ac:dyDescent="0.2">
      <c r="A1168" s="7" t="s">
        <v>754</v>
      </c>
      <c r="B1168" s="7" t="s">
        <v>114</v>
      </c>
      <c r="C1168" s="7" t="s">
        <v>69</v>
      </c>
      <c r="D1168" s="7" t="s">
        <v>708</v>
      </c>
      <c r="E1168" s="7" t="s">
        <v>56</v>
      </c>
      <c r="F1168" s="7">
        <v>11.326000000000001</v>
      </c>
      <c r="G1168" s="7" t="s">
        <v>707</v>
      </c>
    </row>
    <row r="1169" spans="1:7" customFormat="1" hidden="1" x14ac:dyDescent="0.2">
      <c r="A1169" s="7" t="s">
        <v>702</v>
      </c>
      <c r="B1169" s="7" t="s">
        <v>103</v>
      </c>
      <c r="C1169" s="7" t="s">
        <v>69</v>
      </c>
      <c r="D1169" s="7" t="s">
        <v>708</v>
      </c>
      <c r="E1169" s="7" t="s">
        <v>56</v>
      </c>
      <c r="F1169" s="7">
        <v>10.654999999999999</v>
      </c>
      <c r="G1169" s="7" t="s">
        <v>139</v>
      </c>
    </row>
    <row r="1170" spans="1:7" customFormat="1" hidden="1" x14ac:dyDescent="0.2">
      <c r="A1170" s="7" t="s">
        <v>731</v>
      </c>
      <c r="B1170" s="7" t="s">
        <v>103</v>
      </c>
      <c r="C1170" s="7" t="s">
        <v>69</v>
      </c>
      <c r="D1170" s="7" t="s">
        <v>708</v>
      </c>
      <c r="E1170" s="7" t="s">
        <v>56</v>
      </c>
      <c r="F1170" s="7">
        <v>11.404999999999999</v>
      </c>
      <c r="G1170" s="7" t="s">
        <v>139</v>
      </c>
    </row>
    <row r="1171" spans="1:7" customFormat="1" hidden="1" x14ac:dyDescent="0.2">
      <c r="A1171" s="7" t="s">
        <v>739</v>
      </c>
      <c r="B1171" s="7" t="s">
        <v>103</v>
      </c>
      <c r="C1171" s="7" t="s">
        <v>69</v>
      </c>
      <c r="D1171" s="7" t="s">
        <v>708</v>
      </c>
      <c r="E1171" s="7" t="s">
        <v>56</v>
      </c>
      <c r="F1171" s="7">
        <v>11.53</v>
      </c>
      <c r="G1171" s="7" t="s">
        <v>139</v>
      </c>
    </row>
    <row r="1172" spans="1:7" customFormat="1" hidden="1" x14ac:dyDescent="0.2">
      <c r="A1172" s="7" t="s">
        <v>750</v>
      </c>
      <c r="B1172" s="7" t="s">
        <v>103</v>
      </c>
      <c r="C1172" s="7" t="s">
        <v>69</v>
      </c>
      <c r="D1172" s="7" t="s">
        <v>708</v>
      </c>
      <c r="E1172" s="7" t="s">
        <v>56</v>
      </c>
      <c r="F1172" s="7">
        <v>11.608000000000001</v>
      </c>
      <c r="G1172" s="7" t="s">
        <v>139</v>
      </c>
    </row>
  </sheetData>
  <autoFilter ref="A1:G1172" xr:uid="{00000000-0001-0000-1100-000000000000}">
    <filterColumn colId="0">
      <filters>
        <filter val="2021"/>
        <filter val="2022"/>
        <filter val="2023"/>
      </filters>
    </filterColumn>
    <filterColumn colId="1">
      <filters>
        <filter val="BE"/>
        <filter val="EU27_2020"/>
      </filters>
    </filterColumn>
    <filterColumn colId="2">
      <filters>
        <filter val="TOTAL"/>
      </filters>
    </filterColumn>
  </autoFilter>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G84"/>
  <sheetViews>
    <sheetView topLeftCell="A55" zoomScale="140" zoomScaleNormal="140" workbookViewId="0">
      <selection activeCell="G37" sqref="G37"/>
    </sheetView>
  </sheetViews>
  <sheetFormatPr defaultRowHeight="12.75" x14ac:dyDescent="0.2"/>
  <cols>
    <col min="1" max="1" width="14.140625" style="66" customWidth="1"/>
    <col min="2" max="2" width="18.7109375" style="66" bestFit="1" customWidth="1"/>
    <col min="3" max="3" width="15.85546875" style="66" bestFit="1" customWidth="1"/>
    <col min="4" max="4" width="9.140625" style="66"/>
    <col min="5" max="5" width="15.85546875" style="66" bestFit="1" customWidth="1"/>
    <col min="6" max="6" width="14.140625" style="66" bestFit="1" customWidth="1"/>
    <col min="7" max="7" width="15.85546875" style="66" bestFit="1" customWidth="1"/>
    <col min="8" max="16384" width="9.140625" style="66"/>
  </cols>
  <sheetData>
    <row r="1" spans="1:7" x14ac:dyDescent="0.2">
      <c r="A1" s="66" t="s">
        <v>713</v>
      </c>
      <c r="B1" s="66" t="s">
        <v>714</v>
      </c>
      <c r="C1" s="66" t="s">
        <v>715</v>
      </c>
    </row>
    <row r="2" spans="1:7" x14ac:dyDescent="0.2">
      <c r="A2" s="66">
        <v>2000</v>
      </c>
      <c r="B2" s="66" t="s">
        <v>1</v>
      </c>
      <c r="C2" s="66">
        <v>18806030527</v>
      </c>
    </row>
    <row r="3" spans="1:7" x14ac:dyDescent="0.2">
      <c r="A3" s="66">
        <v>2000</v>
      </c>
      <c r="B3" s="66" t="s">
        <v>716</v>
      </c>
      <c r="C3" s="66">
        <v>10067967794</v>
      </c>
    </row>
    <row r="4" spans="1:7" x14ac:dyDescent="0.2">
      <c r="A4" s="66">
        <v>2000</v>
      </c>
      <c r="B4" s="66" t="s">
        <v>9</v>
      </c>
      <c r="C4" s="66">
        <v>5013922097</v>
      </c>
    </row>
    <row r="5" spans="1:7" x14ac:dyDescent="0.2">
      <c r="A5" s="66">
        <v>2000</v>
      </c>
      <c r="B5" s="66" t="s">
        <v>6</v>
      </c>
      <c r="C5" s="66">
        <v>23954121764</v>
      </c>
    </row>
    <row r="6" spans="1:7" x14ac:dyDescent="0.2">
      <c r="A6" s="66">
        <v>2001</v>
      </c>
      <c r="B6" s="66" t="s">
        <v>1</v>
      </c>
      <c r="C6" s="66">
        <v>18962092632</v>
      </c>
    </row>
    <row r="7" spans="1:7" x14ac:dyDescent="0.2">
      <c r="A7" s="66">
        <v>2001</v>
      </c>
      <c r="B7" s="66" t="s">
        <v>716</v>
      </c>
      <c r="C7" s="66">
        <v>10363393814</v>
      </c>
    </row>
    <row r="8" spans="1:7" x14ac:dyDescent="0.2">
      <c r="A8" s="66">
        <v>2001</v>
      </c>
      <c r="B8" s="66" t="s">
        <v>9</v>
      </c>
      <c r="C8" s="66">
        <v>5072196861</v>
      </c>
    </row>
    <row r="9" spans="1:7" x14ac:dyDescent="0.2">
      <c r="A9" s="66">
        <v>2001</v>
      </c>
      <c r="B9" s="66" t="s">
        <v>6</v>
      </c>
      <c r="C9" s="66">
        <v>24381792873</v>
      </c>
    </row>
    <row r="10" spans="1:7" x14ac:dyDescent="0.2">
      <c r="A10" s="66">
        <v>2002</v>
      </c>
      <c r="B10" s="66" t="s">
        <v>1</v>
      </c>
      <c r="C10" s="66">
        <v>19134703401</v>
      </c>
    </row>
    <row r="11" spans="1:7" x14ac:dyDescent="0.2">
      <c r="A11" s="66">
        <v>2002</v>
      </c>
      <c r="B11" s="66" t="s">
        <v>716</v>
      </c>
      <c r="C11" s="66">
        <v>10491081451</v>
      </c>
    </row>
    <row r="12" spans="1:7" x14ac:dyDescent="0.2">
      <c r="A12" s="66">
        <v>2002</v>
      </c>
      <c r="B12" s="66" t="s">
        <v>9</v>
      </c>
      <c r="C12" s="66">
        <v>5111828865</v>
      </c>
      <c r="G12" s="213"/>
    </row>
    <row r="13" spans="1:7" x14ac:dyDescent="0.2">
      <c r="A13" s="66">
        <v>2002</v>
      </c>
      <c r="B13" s="66" t="s">
        <v>6</v>
      </c>
      <c r="C13" s="66">
        <v>25272558459</v>
      </c>
    </row>
    <row r="14" spans="1:7" x14ac:dyDescent="0.2">
      <c r="A14" s="66">
        <v>2003</v>
      </c>
      <c r="B14" s="66" t="s">
        <v>1</v>
      </c>
      <c r="C14" s="66">
        <v>19504627780</v>
      </c>
    </row>
    <row r="15" spans="1:7" x14ac:dyDescent="0.2">
      <c r="A15" s="66">
        <v>2003</v>
      </c>
      <c r="B15" s="66" t="s">
        <v>716</v>
      </c>
      <c r="C15" s="66">
        <v>11052200407</v>
      </c>
    </row>
    <row r="16" spans="1:7" x14ac:dyDescent="0.2">
      <c r="A16" s="66">
        <v>2003</v>
      </c>
      <c r="B16" s="66" t="s">
        <v>9</v>
      </c>
      <c r="C16" s="66">
        <v>5308118917</v>
      </c>
    </row>
    <row r="17" spans="1:3" x14ac:dyDescent="0.2">
      <c r="A17" s="66">
        <v>2003</v>
      </c>
      <c r="B17" s="66" t="s">
        <v>6</v>
      </c>
      <c r="C17" s="66">
        <v>26568396779</v>
      </c>
    </row>
    <row r="18" spans="1:3" x14ac:dyDescent="0.2">
      <c r="A18" s="66">
        <v>2004</v>
      </c>
      <c r="B18" s="66" t="s">
        <v>1</v>
      </c>
      <c r="C18" s="66">
        <v>20201803374</v>
      </c>
    </row>
    <row r="19" spans="1:3" x14ac:dyDescent="0.2">
      <c r="A19" s="66">
        <v>2004</v>
      </c>
      <c r="B19" s="66" t="s">
        <v>716</v>
      </c>
      <c r="C19" s="66">
        <v>11612583743</v>
      </c>
    </row>
    <row r="20" spans="1:3" x14ac:dyDescent="0.2">
      <c r="A20" s="66">
        <v>2004</v>
      </c>
      <c r="B20" s="66" t="s">
        <v>9</v>
      </c>
      <c r="C20" s="66">
        <v>5617109085</v>
      </c>
    </row>
    <row r="21" spans="1:3" x14ac:dyDescent="0.2">
      <c r="A21" s="66">
        <v>2004</v>
      </c>
      <c r="B21" s="66" t="s">
        <v>6</v>
      </c>
      <c r="C21" s="66">
        <v>28359050906</v>
      </c>
    </row>
    <row r="22" spans="1:3" x14ac:dyDescent="0.2">
      <c r="A22" s="66">
        <v>2005</v>
      </c>
      <c r="B22" s="66" t="s">
        <v>1</v>
      </c>
      <c r="C22" s="66">
        <v>20356055858</v>
      </c>
    </row>
    <row r="23" spans="1:3" x14ac:dyDescent="0.2">
      <c r="A23" s="66">
        <v>2005</v>
      </c>
      <c r="B23" s="66" t="s">
        <v>716</v>
      </c>
      <c r="C23" s="66">
        <v>12049539434</v>
      </c>
    </row>
    <row r="24" spans="1:3" x14ac:dyDescent="0.2">
      <c r="A24" s="66">
        <v>2005</v>
      </c>
      <c r="B24" s="66" t="s">
        <v>9</v>
      </c>
      <c r="C24" s="66">
        <v>5959010859</v>
      </c>
    </row>
    <row r="25" spans="1:3" x14ac:dyDescent="0.2">
      <c r="A25" s="66">
        <v>2005</v>
      </c>
      <c r="B25" s="66" t="s">
        <v>6</v>
      </c>
      <c r="C25" s="66">
        <v>29941904627</v>
      </c>
    </row>
    <row r="26" spans="1:3" x14ac:dyDescent="0.2">
      <c r="A26" s="66">
        <v>2006</v>
      </c>
      <c r="B26" s="66" t="s">
        <v>1</v>
      </c>
      <c r="C26" s="66">
        <v>20699777165</v>
      </c>
    </row>
    <row r="27" spans="1:3" x14ac:dyDescent="0.2">
      <c r="A27" s="66">
        <v>2006</v>
      </c>
      <c r="B27" s="66" t="s">
        <v>716</v>
      </c>
      <c r="C27" s="66">
        <v>12604800208</v>
      </c>
    </row>
    <row r="28" spans="1:3" x14ac:dyDescent="0.2">
      <c r="A28" s="66">
        <v>2006</v>
      </c>
      <c r="B28" s="66" t="s">
        <v>9</v>
      </c>
      <c r="C28" s="66">
        <v>6327064605</v>
      </c>
    </row>
    <row r="29" spans="1:3" x14ac:dyDescent="0.2">
      <c r="A29" s="66">
        <v>2006</v>
      </c>
      <c r="B29" s="66" t="s">
        <v>6</v>
      </c>
      <c r="C29" s="66">
        <v>31792213581</v>
      </c>
    </row>
    <row r="30" spans="1:3" x14ac:dyDescent="0.2">
      <c r="A30" s="66">
        <v>2007</v>
      </c>
      <c r="B30" s="66" t="s">
        <v>1</v>
      </c>
      <c r="C30" s="66">
        <v>21317152305</v>
      </c>
    </row>
    <row r="31" spans="1:3" x14ac:dyDescent="0.2">
      <c r="A31" s="66">
        <v>2007</v>
      </c>
      <c r="B31" s="66" t="s">
        <v>716</v>
      </c>
      <c r="C31" s="66">
        <v>13057997628</v>
      </c>
    </row>
    <row r="32" spans="1:3" x14ac:dyDescent="0.2">
      <c r="A32" s="66">
        <v>2007</v>
      </c>
      <c r="B32" s="66" t="s">
        <v>9</v>
      </c>
      <c r="C32" s="66">
        <v>6674502453</v>
      </c>
    </row>
    <row r="33" spans="1:3" x14ac:dyDescent="0.2">
      <c r="A33" s="66">
        <v>2007</v>
      </c>
      <c r="B33" s="66" t="s">
        <v>6</v>
      </c>
      <c r="C33" s="66">
        <v>33205414977</v>
      </c>
    </row>
    <row r="34" spans="1:3" x14ac:dyDescent="0.2">
      <c r="A34" s="66">
        <v>2008</v>
      </c>
      <c r="B34" s="66" t="s">
        <v>1</v>
      </c>
      <c r="C34" s="66">
        <v>22076075891</v>
      </c>
    </row>
    <row r="35" spans="1:3" x14ac:dyDescent="0.2">
      <c r="A35" s="66">
        <v>2008</v>
      </c>
      <c r="B35" s="66" t="s">
        <v>716</v>
      </c>
      <c r="C35" s="66">
        <v>13347930832</v>
      </c>
    </row>
    <row r="36" spans="1:3" x14ac:dyDescent="0.2">
      <c r="A36" s="66">
        <v>2008</v>
      </c>
      <c r="B36" s="66" t="s">
        <v>9</v>
      </c>
      <c r="C36" s="66">
        <v>6899045951</v>
      </c>
    </row>
    <row r="37" spans="1:3" x14ac:dyDescent="0.2">
      <c r="A37" s="66">
        <v>2008</v>
      </c>
      <c r="B37" s="66" t="s">
        <v>6</v>
      </c>
      <c r="C37" s="66">
        <v>33048749883</v>
      </c>
    </row>
    <row r="38" spans="1:3" x14ac:dyDescent="0.2">
      <c r="A38" s="66">
        <v>2009</v>
      </c>
      <c r="B38" s="66" t="s">
        <v>1</v>
      </c>
      <c r="C38" s="66">
        <v>21807936167</v>
      </c>
    </row>
    <row r="39" spans="1:3" x14ac:dyDescent="0.2">
      <c r="A39" s="66">
        <v>2009</v>
      </c>
      <c r="B39" s="66" t="s">
        <v>716</v>
      </c>
      <c r="C39" s="66">
        <v>13400540810</v>
      </c>
    </row>
    <row r="40" spans="1:3" x14ac:dyDescent="0.2">
      <c r="A40" s="66">
        <v>2009</v>
      </c>
      <c r="B40" s="66" t="s">
        <v>9</v>
      </c>
      <c r="C40" s="66">
        <v>7033333985</v>
      </c>
    </row>
    <row r="41" spans="1:3" x14ac:dyDescent="0.2">
      <c r="A41" s="66">
        <v>2009</v>
      </c>
      <c r="B41" s="66" t="s">
        <v>6</v>
      </c>
      <c r="C41" s="66">
        <v>33503823762</v>
      </c>
    </row>
    <row r="42" spans="1:3" x14ac:dyDescent="0.2">
      <c r="A42" s="66">
        <v>2010</v>
      </c>
      <c r="B42" s="66" t="s">
        <v>1</v>
      </c>
      <c r="C42" s="66">
        <v>22136154385</v>
      </c>
    </row>
    <row r="43" spans="1:3" x14ac:dyDescent="0.2">
      <c r="A43" s="66">
        <v>2010</v>
      </c>
      <c r="B43" s="66" t="s">
        <v>716</v>
      </c>
      <c r="C43" s="66">
        <v>14049690311</v>
      </c>
    </row>
    <row r="44" spans="1:3" x14ac:dyDescent="0.2">
      <c r="A44" s="66">
        <v>2010</v>
      </c>
      <c r="B44" s="66" t="s">
        <v>9</v>
      </c>
      <c r="C44" s="66">
        <v>7642370101</v>
      </c>
    </row>
    <row r="45" spans="1:3" x14ac:dyDescent="0.2">
      <c r="A45" s="66">
        <v>2010</v>
      </c>
      <c r="B45" s="66" t="s">
        <v>6</v>
      </c>
      <c r="C45" s="66">
        <v>36100514816</v>
      </c>
    </row>
    <row r="46" spans="1:3" x14ac:dyDescent="0.2">
      <c r="A46" s="66">
        <v>2011</v>
      </c>
      <c r="B46" s="66" t="s">
        <v>1</v>
      </c>
      <c r="C46" s="66">
        <v>23002339907</v>
      </c>
    </row>
    <row r="47" spans="1:3" x14ac:dyDescent="0.2">
      <c r="A47" s="66">
        <v>2011</v>
      </c>
      <c r="B47" s="66" t="s">
        <v>716</v>
      </c>
      <c r="C47" s="66">
        <v>14703354363</v>
      </c>
    </row>
    <row r="48" spans="1:3" x14ac:dyDescent="0.2">
      <c r="A48" s="66">
        <v>2011</v>
      </c>
      <c r="B48" s="66" t="s">
        <v>9</v>
      </c>
      <c r="C48" s="66">
        <v>8223994483</v>
      </c>
    </row>
    <row r="49" spans="1:3" x14ac:dyDescent="0.2">
      <c r="A49" s="66">
        <v>2011</v>
      </c>
      <c r="B49" s="66" t="s">
        <v>6</v>
      </c>
      <c r="C49" s="66">
        <v>39067065463</v>
      </c>
    </row>
    <row r="50" spans="1:3" x14ac:dyDescent="0.2">
      <c r="A50" s="66">
        <v>2012</v>
      </c>
      <c r="B50" s="66" t="s">
        <v>1</v>
      </c>
      <c r="C50" s="66">
        <v>23143149093</v>
      </c>
    </row>
    <row r="51" spans="1:3" x14ac:dyDescent="0.2">
      <c r="A51" s="66">
        <v>2012</v>
      </c>
      <c r="B51" s="66" t="s">
        <v>716</v>
      </c>
      <c r="C51" s="66">
        <v>14952522622</v>
      </c>
    </row>
    <row r="52" spans="1:3" x14ac:dyDescent="0.2">
      <c r="A52" s="66">
        <v>2012</v>
      </c>
      <c r="B52" s="66" t="s">
        <v>9</v>
      </c>
      <c r="C52" s="66">
        <v>8424896937</v>
      </c>
    </row>
    <row r="53" spans="1:3" x14ac:dyDescent="0.2">
      <c r="A53" s="66">
        <v>2012</v>
      </c>
      <c r="B53" s="66" t="s">
        <v>6</v>
      </c>
      <c r="C53" s="66">
        <v>41221998827</v>
      </c>
    </row>
    <row r="54" spans="1:3" x14ac:dyDescent="0.2">
      <c r="A54" s="66">
        <v>2013</v>
      </c>
      <c r="B54" s="66" t="s">
        <v>1</v>
      </c>
      <c r="C54" s="66">
        <v>23992003285</v>
      </c>
    </row>
    <row r="55" spans="1:3" x14ac:dyDescent="0.2">
      <c r="A55" s="66">
        <v>2013</v>
      </c>
      <c r="B55" s="66" t="s">
        <v>716</v>
      </c>
      <c r="C55" s="66">
        <v>15083009043</v>
      </c>
    </row>
    <row r="56" spans="1:3" x14ac:dyDescent="0.2">
      <c r="A56" s="66">
        <v>2013</v>
      </c>
      <c r="B56" s="66" t="s">
        <v>9</v>
      </c>
      <c r="C56" s="66">
        <v>9028677933</v>
      </c>
    </row>
    <row r="57" spans="1:3" x14ac:dyDescent="0.2">
      <c r="A57" s="66">
        <v>2013</v>
      </c>
      <c r="B57" s="66" t="s">
        <v>6</v>
      </c>
      <c r="C57" s="66">
        <v>42781997786</v>
      </c>
    </row>
    <row r="58" spans="1:3" x14ac:dyDescent="0.2">
      <c r="A58" s="66">
        <v>2014</v>
      </c>
      <c r="B58" s="66" t="s">
        <v>1</v>
      </c>
      <c r="C58" s="66">
        <v>24364433756</v>
      </c>
    </row>
    <row r="59" spans="1:3" x14ac:dyDescent="0.2">
      <c r="A59" s="66">
        <v>2014</v>
      </c>
      <c r="B59" s="66" t="s">
        <v>716</v>
      </c>
      <c r="C59" s="66">
        <v>15155391865</v>
      </c>
    </row>
    <row r="60" spans="1:3" x14ac:dyDescent="0.2">
      <c r="A60" s="66">
        <v>2014</v>
      </c>
      <c r="B60" s="66" t="s">
        <v>9</v>
      </c>
      <c r="C60" s="66">
        <v>9347119252</v>
      </c>
    </row>
    <row r="61" spans="1:3" x14ac:dyDescent="0.2">
      <c r="A61" s="66">
        <v>2014</v>
      </c>
      <c r="B61" s="66" t="s">
        <v>6</v>
      </c>
      <c r="C61" s="66">
        <v>43474627960</v>
      </c>
    </row>
    <row r="62" spans="1:3" x14ac:dyDescent="0.2">
      <c r="A62" s="66">
        <v>2015</v>
      </c>
      <c r="B62" s="66" t="s">
        <v>1</v>
      </c>
      <c r="C62" s="66">
        <v>24515467347</v>
      </c>
    </row>
    <row r="63" spans="1:3" x14ac:dyDescent="0.2">
      <c r="A63" s="66">
        <v>2015</v>
      </c>
      <c r="B63" s="66" t="s">
        <v>716</v>
      </c>
      <c r="C63" s="66">
        <v>15117378872</v>
      </c>
    </row>
    <row r="64" spans="1:3" x14ac:dyDescent="0.2">
      <c r="A64" s="66">
        <v>2015</v>
      </c>
      <c r="B64" s="66" t="s">
        <v>9</v>
      </c>
      <c r="C64" s="66">
        <v>9405381707</v>
      </c>
    </row>
    <row r="65" spans="1:3" x14ac:dyDescent="0.2">
      <c r="A65" s="66">
        <v>2015</v>
      </c>
      <c r="B65" s="66" t="s">
        <v>6</v>
      </c>
      <c r="C65" s="66">
        <v>43153310955</v>
      </c>
    </row>
    <row r="66" spans="1:3" x14ac:dyDescent="0.2">
      <c r="A66" s="66">
        <v>2016</v>
      </c>
      <c r="B66" s="66" t="s">
        <v>1</v>
      </c>
      <c r="C66" s="66">
        <v>24833140963</v>
      </c>
    </row>
    <row r="67" spans="1:3" x14ac:dyDescent="0.2">
      <c r="A67" s="66">
        <v>2016</v>
      </c>
      <c r="B67" s="66" t="s">
        <v>716</v>
      </c>
      <c r="C67" s="66">
        <v>14675836079</v>
      </c>
    </row>
    <row r="68" spans="1:3" x14ac:dyDescent="0.2">
      <c r="A68" s="66">
        <v>2016</v>
      </c>
      <c r="B68" s="66" t="s">
        <v>9</v>
      </c>
      <c r="C68" s="66">
        <v>9607004533</v>
      </c>
    </row>
    <row r="69" spans="1:3" x14ac:dyDescent="0.2">
      <c r="A69" s="66">
        <v>2016</v>
      </c>
      <c r="B69" s="66" t="s">
        <v>6</v>
      </c>
      <c r="C69" s="66">
        <v>43344541866</v>
      </c>
    </row>
    <row r="70" spans="1:3" x14ac:dyDescent="0.2">
      <c r="A70" s="66">
        <v>2017</v>
      </c>
      <c r="B70" s="66" t="s">
        <v>1</v>
      </c>
      <c r="C70" s="66">
        <v>25297605428</v>
      </c>
    </row>
    <row r="71" spans="1:3" x14ac:dyDescent="0.2">
      <c r="A71" s="66">
        <v>2017</v>
      </c>
      <c r="B71" s="66" t="s">
        <v>716</v>
      </c>
      <c r="C71" s="66">
        <v>15194516200</v>
      </c>
    </row>
    <row r="72" spans="1:3" x14ac:dyDescent="0.2">
      <c r="A72" s="66">
        <v>2017</v>
      </c>
      <c r="B72" s="66" t="s">
        <v>9</v>
      </c>
      <c r="C72" s="66">
        <v>9684806451</v>
      </c>
    </row>
    <row r="73" spans="1:3" x14ac:dyDescent="0.2">
      <c r="A73" s="66">
        <v>2017</v>
      </c>
      <c r="B73" s="66" t="s">
        <v>6</v>
      </c>
      <c r="C73" s="66">
        <v>43421630099</v>
      </c>
    </row>
    <row r="74" spans="1:3" x14ac:dyDescent="0.2">
      <c r="A74" s="66">
        <v>2018</v>
      </c>
      <c r="B74" s="66" t="s">
        <v>1</v>
      </c>
      <c r="C74" s="66">
        <v>25356921184</v>
      </c>
    </row>
    <row r="75" spans="1:3" x14ac:dyDescent="0.2">
      <c r="A75" s="66">
        <v>2018</v>
      </c>
      <c r="B75" s="66" t="s">
        <v>716</v>
      </c>
      <c r="C75" s="66">
        <v>15616511190</v>
      </c>
    </row>
    <row r="76" spans="1:3" x14ac:dyDescent="0.2">
      <c r="A76" s="66">
        <v>2018</v>
      </c>
      <c r="B76" s="66" t="s">
        <v>9</v>
      </c>
      <c r="C76" s="66">
        <v>9397091984</v>
      </c>
    </row>
    <row r="77" spans="1:3" x14ac:dyDescent="0.2">
      <c r="A77" s="66">
        <v>2018</v>
      </c>
      <c r="B77" s="66" t="s">
        <v>6</v>
      </c>
      <c r="C77" s="66">
        <v>43614076536</v>
      </c>
    </row>
    <row r="78" spans="1:3" x14ac:dyDescent="0.2">
      <c r="A78" s="66">
        <v>2019</v>
      </c>
      <c r="B78" s="66" t="s">
        <v>1</v>
      </c>
      <c r="C78" s="66">
        <v>25753050035</v>
      </c>
    </row>
    <row r="79" spans="1:3" x14ac:dyDescent="0.2">
      <c r="A79" s="66">
        <v>2019</v>
      </c>
      <c r="B79" s="66" t="s">
        <v>716</v>
      </c>
      <c r="C79" s="66">
        <v>15882230269</v>
      </c>
    </row>
    <row r="80" spans="1:3" x14ac:dyDescent="0.2">
      <c r="A80" s="66">
        <v>2019</v>
      </c>
      <c r="B80" s="66" t="s">
        <v>9</v>
      </c>
      <c r="C80" s="66">
        <v>9709919364</v>
      </c>
    </row>
    <row r="81" spans="1:5" x14ac:dyDescent="0.2">
      <c r="A81" s="66">
        <v>2019</v>
      </c>
      <c r="B81" s="66" t="s">
        <v>6</v>
      </c>
      <c r="C81" s="66">
        <v>44843541424</v>
      </c>
    </row>
    <row r="83" spans="1:5" x14ac:dyDescent="0.2">
      <c r="C83" s="213"/>
      <c r="D83" s="213"/>
      <c r="E83" s="213"/>
    </row>
    <row r="84" spans="1:5" x14ac:dyDescent="0.2">
      <c r="C84" s="213"/>
      <c r="D84" s="213"/>
      <c r="E84" s="2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52C81A-FE5C-4A00-A5A4-DE8B6DC3F3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Cover</vt:lpstr>
      <vt:lpstr>Contents</vt:lpstr>
      <vt:lpstr>Fig1</vt:lpstr>
      <vt:lpstr>Fig2</vt:lpstr>
      <vt:lpstr>Fig3</vt:lpstr>
      <vt:lpstr>Fig4</vt:lpstr>
      <vt:lpstr>Fig5</vt:lpstr>
      <vt:lpstr>Fig6</vt:lpstr>
      <vt:lpstr>Data_mfa</vt:lpstr>
      <vt:lpstr>Data_gdp</vt:lpstr>
      <vt:lpstr>Data_rp</vt:lpstr>
      <vt:lpstr>Data_mfa_dmc</vt:lpstr>
      <vt:lpstr>Data_global_mfa</vt:lpstr>
      <vt:lpstr>API_SP POP TOTL_DS2_en_csv_v2_7</vt:lpstr>
      <vt:lpstr>Data_World_Bank_population</vt:lpstr>
      <vt:lpstr>env_ac_mfa</vt:lpstr>
      <vt:lpstr>nama_10_gdp</vt:lpstr>
      <vt:lpstr>env_ac_rp</vt:lpstr>
      <vt:lpstr>env_ac_mfa_dmc</vt:lpstr>
      <vt:lpstr>global_mfa</vt:lpstr>
      <vt:lpstr>env_ac_mfa!env_ac_mfa_1_Data</vt:lpstr>
      <vt:lpstr>env_ac_mfa_dmc!env_ac_mfa_2_Data</vt:lpstr>
      <vt:lpstr>env_ac_rp!env_ac_rp_1_Data</vt:lpstr>
      <vt:lpstr>nama_10_gdp!nama_10_gdp_1_Data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PETRI Ekkehard (ESTAT)</cp:lastModifiedBy>
  <cp:lastPrinted>2019-07-05T11:53:29Z</cp:lastPrinted>
  <dcterms:created xsi:type="dcterms:W3CDTF">2012-07-23T13:20:11Z</dcterms:created>
  <dcterms:modified xsi:type="dcterms:W3CDTF">2024-08-02T08:45:04Z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2024-07-04T08:54:21Z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8405c2b8-d2c7-482c-9b85-7dacf6c1611a</vt:lpwstr>
  </property>
  <property fmtid="{D5CDD505-2E9C-101B-9397-08002B2CF9AE}" pid="8" name="MSIP_Label_6bd9ddd1-4d20-43f6-abfa-fc3c07406f94_ContentBits">
    <vt:lpwstr>0</vt:lpwstr>
  </property>
</Properties>
</file>