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charts/chart8.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13.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15.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16.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7.xml" ContentType="application/vnd.openxmlformats-officedocument.drawingml.chart+xml"/>
  <Override PartName="/xl/drawings/drawing24.xml" ContentType="application/vnd.openxmlformats-officedocument.drawingml.chartshapes+xml"/>
  <Override PartName="/xl/charts/chart18.xml" ContentType="application/vnd.openxmlformats-officedocument.drawingml.chart+xml"/>
  <Override PartName="/xl/charts/chart19.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0.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21.xml" ContentType="application/vnd.openxmlformats-officedocument.drawingml.chart+xml"/>
  <Override PartName="/xl/charts/style9.xml" ContentType="application/vnd.ms-office.chartstyle+xml"/>
  <Override PartName="/xl/charts/colors9.xml" ContentType="application/vnd.ms-office.chartcolorstyle+xml"/>
  <Override PartName="/xl/charts/chart22.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23.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M:\Projet\Maritime\Contract-2024\Task3-Dissemination\Freight-2023\"/>
    </mc:Choice>
  </mc:AlternateContent>
  <xr:revisionPtr revIDLastSave="0" documentId="13_ncr:1_{580DABCF-30B1-4284-A824-0AABCFB37F2C}" xr6:coauthVersionLast="47" xr6:coauthVersionMax="47" xr10:uidLastSave="{00000000-0000-0000-0000-000000000000}"/>
  <bookViews>
    <workbookView xWindow="28680" yWindow="-13065" windowWidth="29040" windowHeight="16440" tabRatio="742" xr2:uid="{00000000-000D-0000-FFFF-FFFF00000000}"/>
  </bookViews>
  <sheets>
    <sheet name="Figure1" sheetId="18" r:id="rId1"/>
    <sheet name="Figure2" sheetId="35" r:id="rId2"/>
    <sheet name="Figure3" sheetId="39" r:id="rId3"/>
    <sheet name="Figure4" sheetId="42" r:id="rId4"/>
    <sheet name="Figure5" sheetId="43" r:id="rId5"/>
    <sheet name="Figure6" sheetId="60" r:id="rId6"/>
    <sheet name="Figure 7" sheetId="56" r:id="rId7"/>
    <sheet name="Figure 8" sheetId="57" r:id="rId8"/>
    <sheet name="Figure9" sheetId="58" r:id="rId9"/>
    <sheet name="Table1" sheetId="23" r:id="rId10"/>
    <sheet name="Figure10" sheetId="44" r:id="rId11"/>
    <sheet name="Figure11" sheetId="53" r:id="rId12"/>
    <sheet name="Figure12" sheetId="54" r:id="rId13"/>
    <sheet name="Figure13" sheetId="55" r:id="rId14"/>
    <sheet name="Figure14" sheetId="22" r:id="rId15"/>
    <sheet name="Figure15" sheetId="59" r:id="rId16"/>
  </sheets>
  <definedNames>
    <definedName name="_xlnm.Print_Area" localSheetId="6">'Figure 7'!$A$1:$Q$31</definedName>
    <definedName name="_xlnm.Print_Area" localSheetId="7">'Figure 8'!$I$1:$L$80</definedName>
    <definedName name="_xlnm.Print_Area" localSheetId="0">Figure1!$C$49:$AD$60</definedName>
    <definedName name="_xlnm.Print_Area" localSheetId="10">Figure10!$A$1:$L$33</definedName>
    <definedName name="_xlnm.Print_Area" localSheetId="11">Figure11!$B$55:$S$59</definedName>
    <definedName name="_xlnm.Print_Area" localSheetId="12">Figure12!#REF!</definedName>
    <definedName name="_xlnm.Print_Area" localSheetId="13">Figure13!$I$45:$L$76</definedName>
    <definedName name="_xlnm.Print_Area" localSheetId="14">Figure14!$K$1:$R$2</definedName>
    <definedName name="_xlnm.Print_Area" localSheetId="15">Figure15!$A$1:$G$2</definedName>
    <definedName name="_xlnm.Print_Area" localSheetId="1">Figure2!$F$39:$G$85</definedName>
    <definedName name="_xlnm.Print_Area" localSheetId="2">Figure3!$K$2:$M$4</definedName>
    <definedName name="_xlnm.Print_Area" localSheetId="3">Figure4!$K$2:$M$4</definedName>
    <definedName name="_xlnm.Print_Area" localSheetId="4">Figure5!$A$1:$K$28</definedName>
    <definedName name="_xlnm.Print_Area" localSheetId="5">Figure6!$A$1:$E$28</definedName>
    <definedName name="_xlnm.Print_Area" localSheetId="8">Figure9!$O$1:$AF$32</definedName>
    <definedName name="_xlnm.Print_Area" localSheetId="9">Table1!$A$1:$L$28</definedName>
  </definedNames>
  <calcPr calcId="191029" iterateDelta="252"/>
</workbook>
</file>

<file path=xl/calcChain.xml><?xml version="1.0" encoding="utf-8"?>
<calcChain xmlns="http://schemas.openxmlformats.org/spreadsheetml/2006/main">
  <c r="S11" i="18" l="1"/>
  <c r="A7" i="22" l="1"/>
  <c r="A8" i="22"/>
  <c r="A6" i="22"/>
  <c r="AK5" i="18" l="1"/>
  <c r="O56" i="58"/>
  <c r="F81" i="59"/>
  <c r="I13" i="56" l="1"/>
  <c r="I14" i="56"/>
  <c r="I15" i="56"/>
  <c r="I16" i="56"/>
  <c r="I17" i="56"/>
  <c r="I18" i="56"/>
  <c r="I19" i="56"/>
  <c r="I20" i="56"/>
  <c r="I21" i="56"/>
  <c r="I22" i="56"/>
  <c r="I23" i="56"/>
  <c r="I24" i="56"/>
  <c r="I25" i="56"/>
  <c r="I26" i="56"/>
  <c r="I27" i="56"/>
  <c r="I28" i="56"/>
  <c r="I29" i="56"/>
  <c r="I30" i="56"/>
  <c r="I31" i="56"/>
  <c r="I12" i="56"/>
  <c r="F32" i="56"/>
  <c r="F82" i="59" l="1"/>
  <c r="G82" i="59" s="1"/>
  <c r="F89" i="59"/>
  <c r="G89" i="59" s="1"/>
  <c r="F96" i="59"/>
  <c r="G96" i="59" s="1"/>
  <c r="F88" i="59"/>
  <c r="G88" i="59" s="1"/>
  <c r="F79" i="59"/>
  <c r="G79" i="59" s="1"/>
  <c r="F83" i="59"/>
  <c r="G83" i="59" s="1"/>
  <c r="F95" i="59"/>
  <c r="G95" i="59" s="1"/>
  <c r="F86" i="59"/>
  <c r="G86" i="59" s="1"/>
  <c r="F78" i="59"/>
  <c r="G78" i="59" s="1"/>
  <c r="F85" i="59"/>
  <c r="G85" i="59" s="1"/>
  <c r="F91" i="59"/>
  <c r="G91" i="59" s="1"/>
  <c r="F90" i="59"/>
  <c r="G90" i="59" s="1"/>
  <c r="F97" i="59"/>
  <c r="G97" i="59" s="1"/>
  <c r="F80" i="59"/>
  <c r="G80" i="59" s="1"/>
  <c r="F87" i="59"/>
  <c r="G87" i="59" s="1"/>
  <c r="F94" i="59"/>
  <c r="G94" i="59" s="1"/>
  <c r="F93" i="59"/>
  <c r="G93" i="59" s="1"/>
  <c r="F92" i="59"/>
  <c r="G92" i="59" s="1"/>
  <c r="F84" i="59"/>
  <c r="G84" i="59" s="1"/>
  <c r="G81" i="59"/>
  <c r="G14" i="39" l="1"/>
  <c r="F14" i="39"/>
  <c r="G13" i="39"/>
  <c r="F13" i="39"/>
  <c r="G12" i="39"/>
  <c r="F12" i="39"/>
  <c r="G11" i="39"/>
  <c r="F11" i="39"/>
  <c r="G10" i="39"/>
  <c r="F10" i="39"/>
  <c r="G9" i="39"/>
  <c r="F9" i="39"/>
  <c r="G8" i="39"/>
  <c r="F8" i="39"/>
  <c r="G7" i="39"/>
  <c r="F7" i="39"/>
  <c r="G6" i="39"/>
  <c r="F6" i="39"/>
  <c r="G5" i="39"/>
  <c r="F5" i="39"/>
  <c r="G26" i="39"/>
  <c r="F26" i="39"/>
  <c r="G25" i="39"/>
  <c r="F25" i="39"/>
  <c r="G24" i="39"/>
  <c r="F24" i="39"/>
  <c r="G23" i="39"/>
  <c r="F23" i="39"/>
  <c r="G22" i="39"/>
  <c r="F22" i="39"/>
  <c r="G21" i="39"/>
  <c r="F21" i="39"/>
  <c r="G20" i="39"/>
  <c r="F20" i="39"/>
  <c r="G19" i="39"/>
  <c r="F19" i="39"/>
  <c r="G18" i="39"/>
  <c r="F18" i="39"/>
  <c r="G17" i="39"/>
  <c r="F17" i="39"/>
  <c r="G16" i="39"/>
  <c r="F16" i="39"/>
  <c r="G15" i="39"/>
  <c r="F15" i="39"/>
  <c r="Q8" i="18"/>
  <c r="F34" i="39" l="1"/>
  <c r="F35" i="39"/>
  <c r="G34" i="39"/>
  <c r="G35" i="39"/>
  <c r="G32" i="39"/>
  <c r="F28" i="39"/>
  <c r="F29" i="39"/>
  <c r="G31" i="39"/>
  <c r="G28" i="39"/>
  <c r="G29" i="39"/>
  <c r="F31" i="39"/>
  <c r="F32" i="39"/>
  <c r="P8" i="18" l="1"/>
  <c r="S9" i="18" l="1"/>
  <c r="S10" i="18" s="1"/>
  <c r="F33" i="56"/>
  <c r="G28" i="56" s="1"/>
  <c r="R8" i="18"/>
  <c r="G14" i="56" l="1"/>
  <c r="G13" i="56"/>
  <c r="G17" i="56"/>
  <c r="G29" i="56"/>
  <c r="G16" i="56"/>
  <c r="G20" i="56"/>
  <c r="G22" i="56"/>
  <c r="G12" i="56"/>
  <c r="G31" i="56"/>
  <c r="G32" i="56"/>
  <c r="G25" i="56"/>
  <c r="G24" i="56"/>
  <c r="G30" i="56"/>
  <c r="G27" i="56"/>
  <c r="G19" i="56"/>
  <c r="G15" i="56"/>
  <c r="G23" i="56"/>
  <c r="G26" i="56"/>
  <c r="G21" i="56"/>
  <c r="G18" i="56"/>
  <c r="O8" i="18" l="1"/>
  <c r="N8" i="18" l="1"/>
  <c r="M8" i="18" l="1"/>
  <c r="L8" i="18" l="1"/>
  <c r="K8" i="18" l="1"/>
  <c r="J8" i="18" l="1"/>
  <c r="G8" i="18" l="1"/>
  <c r="F8" i="18" l="1"/>
  <c r="E8" i="18"/>
  <c r="H8" i="18"/>
  <c r="I8" i="18"/>
  <c r="D8" i="18"/>
</calcChain>
</file>

<file path=xl/sharedStrings.xml><?xml version="1.0" encoding="utf-8"?>
<sst xmlns="http://schemas.openxmlformats.org/spreadsheetml/2006/main" count="561" uniqueCount="173">
  <si>
    <t/>
  </si>
  <si>
    <t>Q1</t>
  </si>
  <si>
    <t>Q2</t>
  </si>
  <si>
    <t>Q3</t>
  </si>
  <si>
    <t>Q4</t>
  </si>
  <si>
    <t>:</t>
  </si>
  <si>
    <t>National</t>
  </si>
  <si>
    <t>Total</t>
  </si>
  <si>
    <t>Unknown</t>
  </si>
  <si>
    <t>TR</t>
  </si>
  <si>
    <t>Inwards</t>
  </si>
  <si>
    <t>Outwards</t>
  </si>
  <si>
    <t>Liquid bulk goods</t>
  </si>
  <si>
    <t>Dry bulk goods</t>
  </si>
  <si>
    <t>Hamburg (DE)</t>
  </si>
  <si>
    <t>Marseille (FR)</t>
  </si>
  <si>
    <t>Bremerhaven (DE)</t>
  </si>
  <si>
    <t>Valencia (ES)</t>
  </si>
  <si>
    <t>Algeciras (ES)</t>
  </si>
  <si>
    <t>Trieste (IT)</t>
  </si>
  <si>
    <t>Liquid bulk
goods</t>
  </si>
  <si>
    <t>Dry bulk
goods</t>
  </si>
  <si>
    <t>Large
containers</t>
  </si>
  <si>
    <t>Genova (IT)</t>
  </si>
  <si>
    <t>Gioia Tauro (IT)</t>
  </si>
  <si>
    <t>La Spezia (IT)</t>
  </si>
  <si>
    <t>Ro-Ro
Mobile
Units</t>
  </si>
  <si>
    <t>Ro-Ro Mobile units</t>
  </si>
  <si>
    <t>Barcelona (ES)</t>
  </si>
  <si>
    <t>Piraeus (EL)</t>
  </si>
  <si>
    <t>Sines (PT)</t>
  </si>
  <si>
    <t>Belgium</t>
  </si>
  <si>
    <t>Bulgaria</t>
  </si>
  <si>
    <t>Denmark</t>
  </si>
  <si>
    <t>Estonia</t>
  </si>
  <si>
    <t>Ireland</t>
  </si>
  <si>
    <t>Greece</t>
  </si>
  <si>
    <t>Spain</t>
  </si>
  <si>
    <t>France</t>
  </si>
  <si>
    <t>Croatia</t>
  </si>
  <si>
    <t>Italy</t>
  </si>
  <si>
    <t>Cyprus</t>
  </si>
  <si>
    <t>Latvia</t>
  </si>
  <si>
    <t>Lithuania</t>
  </si>
  <si>
    <t>Malta</t>
  </si>
  <si>
    <t>Netherlands</t>
  </si>
  <si>
    <t>Poland</t>
  </si>
  <si>
    <t>Portugal</t>
  </si>
  <si>
    <t>Romania</t>
  </si>
  <si>
    <t>Slovenia</t>
  </si>
  <si>
    <t>Finland</t>
  </si>
  <si>
    <t>Sweden</t>
  </si>
  <si>
    <t>Iceland</t>
  </si>
  <si>
    <t>Norway</t>
  </si>
  <si>
    <t>Montenegro</t>
  </si>
  <si>
    <t>Germany</t>
  </si>
  <si>
    <t>Countries</t>
  </si>
  <si>
    <t>Tonnes per inhab</t>
  </si>
  <si>
    <t>Other
cargo</t>
  </si>
  <si>
    <t>Other cargo</t>
  </si>
  <si>
    <t>Note: Czechia, Luxembourg, Hungary, Austria, Slovakia and the EFTA countries Liechtenstein and Switzerland have no maritime ports.</t>
  </si>
  <si>
    <t>(million tonnes)</t>
  </si>
  <si>
    <t>(:) not available</t>
  </si>
  <si>
    <t>Dunkerque (FR)</t>
  </si>
  <si>
    <t>Loaded</t>
  </si>
  <si>
    <t>Empty</t>
  </si>
  <si>
    <t>Koper (SI)</t>
  </si>
  <si>
    <t>Gdynia (PL)</t>
  </si>
  <si>
    <t>(tonnes per capita)</t>
  </si>
  <si>
    <t>EU</t>
  </si>
  <si>
    <t>(%, based on tonnes)</t>
  </si>
  <si>
    <t>International intra-EU</t>
  </si>
  <si>
    <t>International extra-EU</t>
  </si>
  <si>
    <t>(million TEUs)</t>
  </si>
  <si>
    <t>(%, based on TEUs)</t>
  </si>
  <si>
    <t>Montenegro (¹)</t>
  </si>
  <si>
    <t>Coal and lignite; crude petroleum and natural gas</t>
  </si>
  <si>
    <t>Food products, beverages and tobacco</t>
  </si>
  <si>
    <t>Other or not identified</t>
  </si>
  <si>
    <t>Products of agriculture</t>
  </si>
  <si>
    <t>Metal ores</t>
  </si>
  <si>
    <t>Coke and refined petroleum products</t>
  </si>
  <si>
    <t>Chemicals, rubber and plastic, nuclear fuel</t>
  </si>
  <si>
    <t>Basic metals; fabricated metal products</t>
  </si>
  <si>
    <t>Unidentifiable goods</t>
  </si>
  <si>
    <t>Türkiye</t>
  </si>
  <si>
    <t>Cartagena (ES)</t>
  </si>
  <si>
    <t>Slovenia (¹)</t>
  </si>
  <si>
    <t>Lithuania (¹)</t>
  </si>
  <si>
    <t>Malta (¹)</t>
  </si>
  <si>
    <r>
      <t>Source:</t>
    </r>
    <r>
      <rPr>
        <sz val="10"/>
        <color theme="1"/>
        <rFont val="Arial"/>
        <family val="2"/>
      </rPr>
      <t xml:space="preserve"> Eurostat (online data code: mar_mg_aa_cwh and mar_go_qm)</t>
    </r>
  </si>
  <si>
    <r>
      <t>Source:</t>
    </r>
    <r>
      <rPr>
        <sz val="10"/>
        <color theme="1"/>
        <rFont val="Arial"/>
        <family val="2"/>
      </rPr>
      <t xml:space="preserve"> Eurostat (online data code: mar_mg_aa_cwh)</t>
    </r>
  </si>
  <si>
    <r>
      <t>Source:</t>
    </r>
    <r>
      <rPr>
        <sz val="10"/>
        <color theme="1"/>
        <rFont val="Arial"/>
        <family val="2"/>
      </rPr>
      <t xml:space="preserve"> Eurostat (online data code: mar_mg_aa_cwhd)</t>
    </r>
  </si>
  <si>
    <r>
      <t>Source:</t>
    </r>
    <r>
      <rPr>
        <sz val="10"/>
        <color theme="1"/>
        <rFont val="Arial"/>
        <family val="2"/>
      </rPr>
      <t xml:space="preserve"> Eurostat (online data code: mar_mg_am_cwhc)</t>
    </r>
  </si>
  <si>
    <r>
      <t>Source:</t>
    </r>
    <r>
      <rPr>
        <sz val="10"/>
        <color theme="1"/>
        <rFont val="Arial"/>
        <family val="2"/>
      </rPr>
      <t xml:space="preserve"> Eurostat (online data code: mar_mg_am_cwhg)</t>
    </r>
  </si>
  <si>
    <r>
      <t>Source:</t>
    </r>
    <r>
      <rPr>
        <sz val="10"/>
        <color theme="1"/>
        <rFont val="Arial"/>
        <family val="2"/>
      </rPr>
      <t xml:space="preserve"> Eurostat (online data code: mar_mg_aa_pwhd)</t>
    </r>
  </si>
  <si>
    <r>
      <t>Source:</t>
    </r>
    <r>
      <rPr>
        <sz val="10"/>
        <color theme="1"/>
        <rFont val="Arial"/>
        <family val="2"/>
      </rPr>
      <t xml:space="preserve"> Eurostat (online data code: mar_mg_aa_pwhc)</t>
    </r>
  </si>
  <si>
    <r>
      <t>Source:</t>
    </r>
    <r>
      <rPr>
        <sz val="10"/>
        <color theme="1"/>
        <rFont val="Arial"/>
        <family val="2"/>
      </rPr>
      <t xml:space="preserve"> Eurostat (online data code: mar_mg_am_cwt)</t>
    </r>
  </si>
  <si>
    <r>
      <t>Source:</t>
    </r>
    <r>
      <rPr>
        <sz val="10"/>
        <color theme="1"/>
        <rFont val="Arial"/>
        <family val="2"/>
      </rPr>
      <t xml:space="preserve"> Eurostat (online data code: mar_mg_am_cwtt)</t>
    </r>
  </si>
  <si>
    <r>
      <t>Source:</t>
    </r>
    <r>
      <rPr>
        <sz val="10"/>
        <color theme="1"/>
        <rFont val="Arial"/>
        <family val="2"/>
      </rPr>
      <t xml:space="preserve"> Eurostat (online data code: mar_mg_am_cvh)</t>
    </r>
  </si>
  <si>
    <r>
      <t>Source:</t>
    </r>
    <r>
      <rPr>
        <sz val="10"/>
        <color theme="1"/>
        <rFont val="Arial"/>
        <family val="2"/>
      </rPr>
      <t xml:space="preserve"> Eurostat (online data code: mar_mg_am_pvh)</t>
    </r>
  </si>
  <si>
    <t>Ro-Ro Mobile Units</t>
  </si>
  <si>
    <t>Large containers</t>
  </si>
  <si>
    <t>Cyprus (¹)</t>
  </si>
  <si>
    <t>Las Palmas de
Gran Canaria (ES)</t>
  </si>
  <si>
    <t>Netherlands (¹)</t>
  </si>
  <si>
    <t>(²) Starting from 2022, the ports Antwerpen and Zeebrugge have been merged and the data are reported under the new port name Antwerp-Bruges.</t>
  </si>
  <si>
    <t>(³) Starting from 2022, the ports Le Havre and Rouen have been merged and the data are reported under the new port name HAROPA.</t>
  </si>
  <si>
    <t>HAROPA (FR) (³)</t>
  </si>
  <si>
    <t>Antwerp-Bruges (BE) (²)</t>
  </si>
  <si>
    <t>Rotterdam (NL) (¹)</t>
  </si>
  <si>
    <t>Amsterdam (NL) (¹)</t>
  </si>
  <si>
    <t>Zeeland Seaports (NL) (¹)</t>
  </si>
  <si>
    <t>Montenegro (²)</t>
  </si>
  <si>
    <t>Figure 12: Volume of containers handled in main ports, 2013, 2022 and 2023</t>
  </si>
  <si>
    <t>Figure 14: Top 20 EU ports handling containers, 2013, 2022 and 2023</t>
  </si>
  <si>
    <t>2023/2013</t>
  </si>
  <si>
    <t>2023/2022</t>
  </si>
  <si>
    <t>Note: countries are ranked based on 2023 data.</t>
  </si>
  <si>
    <t>Note: break in time series from 2020 due to methodological improvement in the data reported by the Netherlands.</t>
  </si>
  <si>
    <t>(¹) Break in time series from 2020 due to methodological improvement in the data reported by the Netherlands.</t>
  </si>
  <si>
    <t>Note: countries are ranked based on the share of liquid bulk goods. Main ports are ports handling more than 1 million tonnes of goods annually. Data for Iceland are not available.</t>
  </si>
  <si>
    <t>Note: main ports are ports handling more than 1 million tonnes of goods annually.</t>
  </si>
  <si>
    <t>Note: ports are ranked based on gross weight of goods handled in 2023. The number presented indicates the number of positions lost or gained compared to 2022. When no number is displayed, it means that the port maintained the same position compared to 2022.</t>
  </si>
  <si>
    <t>Note: ports are ranked based on total gross weight of goods handled in 2023.</t>
  </si>
  <si>
    <t>Note: countries are ranked based on 2023 data. Main ports are ports handling more than 1 million tonnes of goods annually. TEU: Twenty-foot Equivalent Unit (unit of volume equivalent to a 20 foot ISO container). Data for Iceland are not available.</t>
  </si>
  <si>
    <t>Note: main ports are ports handling more than 1 million tonnes of goods annually. TEU: Twenty-foot Equivalent Unit (unit of volume equivalent to a 20 foot ISO container). Break in time series from 2020 due to methodological improvement in the data reported by the Netherlands.</t>
  </si>
  <si>
    <t>Figure 13: Volume of containers handled in main ports by loading status, 2023</t>
  </si>
  <si>
    <t>Note: main ports are ports handling more than 1 million tonnes of goods annually. TEU: Twenty-foot Equivalent Unit (unit of volume equivalent to a 20 foot ISO container). Data for Iceland and Montenegro are not available.</t>
  </si>
  <si>
    <t>Note: ports are ranked based on TEUs handled in 2023. TEU: Twenty-foot Equivalent Unit (unit of volume equivalent to a 20 foot ISO container). The number presented indicates the number of positions lost or gained compared to 2022. When no number is displayed, it means that the port maintained the same position compared to 2022.</t>
  </si>
  <si>
    <t>Figure 15: Top 20 EU ports handling containers by loading status, 2023</t>
  </si>
  <si>
    <t>Note: ports are ranked based on TEUs handled in 2023. TEU: Twenty-foot Equivalent Unit (unit of volume equivalent to a 20 foot ISO container).</t>
  </si>
  <si>
    <t>2023-2008</t>
  </si>
  <si>
    <t>Change rate 2023/2008</t>
  </si>
  <si>
    <t>Change 2023/2022
(%)</t>
  </si>
  <si>
    <t>Change 2023/2013
(%)</t>
  </si>
  <si>
    <t>EU (¹)</t>
  </si>
  <si>
    <t>Figure 11: Volume of containers handled in main ports, EU, 2008-2023</t>
  </si>
  <si>
    <t>(²) 2013 data not available.</t>
  </si>
  <si>
    <t>2022 data</t>
  </si>
  <si>
    <t>(¹) 2022 data instead of 2023.</t>
  </si>
  <si>
    <t>(²) No national transport.</t>
  </si>
  <si>
    <t>Bulgaria (¹)</t>
  </si>
  <si>
    <t>(¹) National transport: less than 0.5%.</t>
  </si>
  <si>
    <t>Romania (¹)</t>
  </si>
  <si>
    <t>Latvia (¹)</t>
  </si>
  <si>
    <t>Estonia (¹)</t>
  </si>
  <si>
    <t>Figure 1: Gross weight of seaborne goods handled in all ports, EU, 2008-2023</t>
  </si>
  <si>
    <t>Figure 2: Gross weight of seaborne goods handled in all ports, 2023</t>
  </si>
  <si>
    <t>Figure 3: Gross weight of seaborne goods handled in all ports, 2013, 2022 and 2023</t>
  </si>
  <si>
    <t>Figure 4: Gross weight of seaborne goods handled in all ports by direction, 2023</t>
  </si>
  <si>
    <t>Figure 5: Gross weight of seaborne goods handled in main ports by type of cargo, 2023</t>
  </si>
  <si>
    <t>Figure 6: Gross weight of seaborne goods handled in main EU ports by type of goods, 2023</t>
  </si>
  <si>
    <t>Figure 7: Top 20 EU ports handling goods, 2013, 2022 and 2023</t>
  </si>
  <si>
    <t>Figure 8: Top 20 EU ports handling goods by direction, 2023</t>
  </si>
  <si>
    <t>Figure 9: Top 20 EU ports handling goods by type of cargo, 2023</t>
  </si>
  <si>
    <t>Table 1: Gross weight of seaborne goods transported to/from main ports, in selected years, 2013-2023</t>
  </si>
  <si>
    <t>Figure 10: Seaborne transport of goods between main ports in the reporting country and their partner ports grouped by main geographical areas, 2023</t>
  </si>
  <si>
    <t>Note: countries are ranked based on the share on 'international extra-EU' transport. The percentages of international 'intra-EU' and 'extra-EU' transport for non-EU countries express the share of total transport with EU and non-EU countries respectively. Main ports are ports handling more than 1 million tonnes of goods annually. Data for Iceland are not available.</t>
  </si>
  <si>
    <t>(²) 2023 data not available.</t>
  </si>
  <si>
    <t xml:space="preserve"> </t>
  </si>
  <si>
    <t>Change from previous year</t>
  </si>
  <si>
    <t>Change rate 2023/2013</t>
  </si>
  <si>
    <t xml:space="preserve">Rotterdam (NL) </t>
  </si>
  <si>
    <t>Antwerp-Bruges (BE)</t>
  </si>
  <si>
    <t>Amsterdam (NL)</t>
  </si>
  <si>
    <t>HAROPA (FR)</t>
  </si>
  <si>
    <t>Zeeland Seaports (NL)</t>
  </si>
  <si>
    <t>Gdańsk (PL)</t>
  </si>
  <si>
    <t>Constanţa (RO)</t>
  </si>
  <si>
    <t>Göteborg (SE)</t>
  </si>
  <si>
    <t>Klaipėda (LT)</t>
  </si>
  <si>
    <t>Rotterdam (NL)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</si>
</sst>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0.0%"/>
    <numFmt numFmtId="165" formatCode="#,##0.0"/>
    <numFmt numFmtId="166" formatCode="###\ ###\ ###\ ##0.0"/>
    <numFmt numFmtId="167" formatCode="\+0.0%;\-0.0%"/>
    <numFmt numFmtId="168" formatCode="0.0"/>
    <numFmt numFmtId="169" formatCode="###0"/>
    <numFmt numFmtId="170" formatCode="###\ ###\ ##0.0"/>
    <numFmt numFmtId="171" formatCode="###\ ##0"/>
    <numFmt numFmtId="172" formatCode="\+0;\-0"/>
    <numFmt numFmtId="173" formatCode="#,##0.0_i"/>
    <numFmt numFmtId="174" formatCode="#,##0_i"/>
    <numFmt numFmtId="175" formatCode="#\ ###\ ###\ ##0"/>
    <numFmt numFmtId="176" formatCode="0.0_i;\-0.0_i"/>
    <numFmt numFmtId="177" formatCode="#######\ ###\ ###\ ##0.0"/>
    <numFmt numFmtId="178" formatCode="###.#"/>
  </numFmts>
  <fonts count="30">
    <font>
      <sz val="10"/>
      <name val="Arial"/>
    </font>
    <font>
      <sz val="10"/>
      <name val="Arial"/>
      <family val="2"/>
    </font>
    <font>
      <sz val="11"/>
      <color indexed="63"/>
      <name val="Calibri"/>
      <family val="2"/>
    </font>
    <font>
      <sz val="11"/>
      <color indexed="8"/>
      <name val="Calibri"/>
      <family val="2"/>
    </font>
    <font>
      <sz val="11"/>
      <color indexed="20"/>
      <name val="Calibri"/>
      <family val="2"/>
    </font>
    <font>
      <b/>
      <sz val="11"/>
      <color indexed="52"/>
      <name val="Calibri"/>
      <family val="2"/>
    </font>
    <font>
      <b/>
      <sz val="11"/>
      <color indexed="8"/>
      <name val="Calibri"/>
      <family val="2"/>
    </font>
    <font>
      <sz val="10"/>
      <name val="Arial"/>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sz val="11"/>
      <color indexed="14"/>
      <name val="Calibri"/>
      <family val="2"/>
    </font>
    <font>
      <sz val="10"/>
      <name val="Arial"/>
      <family val="2"/>
    </font>
    <font>
      <sz val="9"/>
      <name val="Arial"/>
      <family val="2"/>
    </font>
    <font>
      <sz val="10"/>
      <name val="Arial "/>
    </font>
    <font>
      <b/>
      <sz val="10"/>
      <color indexed="8"/>
      <name val="Arial"/>
      <family val="2"/>
    </font>
    <font>
      <b/>
      <sz val="10"/>
      <name val="Arial"/>
      <family val="2"/>
    </font>
    <font>
      <b/>
      <sz val="12"/>
      <name val="Arial"/>
      <family val="2"/>
    </font>
    <font>
      <sz val="10"/>
      <name val="Arial"/>
      <family val="2"/>
    </font>
    <font>
      <sz val="10"/>
      <color theme="1"/>
      <name val="Arial"/>
      <family val="2"/>
    </font>
    <font>
      <i/>
      <sz val="10"/>
      <color theme="1"/>
      <name val="Arial"/>
      <family val="2"/>
    </font>
    <font>
      <sz val="10"/>
      <color rgb="FFFF0000"/>
      <name val="Arial"/>
      <family val="2"/>
    </font>
    <font>
      <sz val="11"/>
      <name val="Arial"/>
      <family val="2"/>
    </font>
  </fonts>
  <fills count="28">
    <fill>
      <patternFill patternType="none"/>
    </fill>
    <fill>
      <patternFill patternType="gray125"/>
    </fill>
    <fill>
      <patternFill patternType="solid">
        <fgColor indexed="8"/>
      </patternFill>
    </fill>
    <fill>
      <patternFill patternType="solid">
        <fgColor indexed="9"/>
      </patternFill>
    </fill>
    <fill>
      <patternFill patternType="solid">
        <fgColor indexed="27"/>
      </patternFill>
    </fill>
    <fill>
      <patternFill patternType="solid">
        <fgColor indexed="47"/>
      </patternFill>
    </fill>
    <fill>
      <patternFill patternType="solid">
        <fgColor indexed="10"/>
      </patternFill>
    </fill>
    <fill>
      <patternFill patternType="solid">
        <fgColor indexed="22"/>
      </patternFill>
    </fill>
    <fill>
      <patternFill patternType="solid">
        <fgColor indexed="57"/>
      </patternFill>
    </fill>
    <fill>
      <patternFill patternType="solid">
        <fgColor indexed="54"/>
      </patternFill>
    </fill>
    <fill>
      <patternFill patternType="solid">
        <fgColor indexed="49"/>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3"/>
      </patternFill>
    </fill>
    <fill>
      <patternFill patternType="solid">
        <fgColor indexed="26"/>
      </patternFill>
    </fill>
    <fill>
      <patternFill patternType="solid">
        <fgColor indexed="65"/>
        <bgColor indexed="8"/>
      </patternFill>
    </fill>
    <fill>
      <patternFill patternType="solid">
        <fgColor indexed="10"/>
        <bgColor indexed="13"/>
      </patternFill>
    </fill>
    <fill>
      <patternFill patternType="solid">
        <fgColor indexed="10"/>
        <bgColor indexed="11"/>
      </patternFill>
    </fill>
    <fill>
      <patternFill patternType="solid">
        <fgColor indexed="65"/>
        <bgColor indexed="11"/>
      </patternFill>
    </fill>
    <fill>
      <patternFill patternType="solid">
        <fgColor indexed="9"/>
        <bgColor indexed="11"/>
      </patternFill>
    </fill>
    <fill>
      <patternFill patternType="solid">
        <fgColor theme="4" tint="0.79998168889431442"/>
        <bgColor indexed="64"/>
      </patternFill>
    </fill>
    <fill>
      <patternFill patternType="solid">
        <fgColor theme="4" tint="0.59999389629810485"/>
        <bgColor indexed="64"/>
      </patternFill>
    </fill>
    <fill>
      <patternFill patternType="solid">
        <fgColor indexed="44"/>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C000"/>
        <bgColor indexed="8"/>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10"/>
      </bottom>
      <diagonal/>
    </border>
    <border>
      <left/>
      <right/>
      <top/>
      <bottom style="medium">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10"/>
      </top>
      <bottom style="double">
        <color indexed="10"/>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9"/>
      </left>
      <right style="thin">
        <color indexed="9"/>
      </right>
      <top style="thin">
        <color indexed="9"/>
      </top>
      <bottom style="thin">
        <color indexed="9"/>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bottom/>
      <diagonal/>
    </border>
    <border>
      <left style="thin">
        <color indexed="10"/>
      </left>
      <right style="thin">
        <color indexed="10"/>
      </right>
      <top style="thin">
        <color indexed="10"/>
      </top>
      <bottom style="thin">
        <color indexed="10"/>
      </bottom>
      <diagonal/>
    </border>
    <border>
      <left/>
      <right/>
      <top style="thin">
        <color indexed="64"/>
      </top>
      <bottom style="hair">
        <color indexed="22"/>
      </bottom>
      <diagonal/>
    </border>
    <border>
      <left/>
      <right/>
      <top style="hair">
        <color indexed="22"/>
      </top>
      <bottom style="thin">
        <color indexed="64"/>
      </bottom>
      <diagonal/>
    </border>
    <border>
      <left/>
      <right/>
      <top style="hair">
        <color indexed="22"/>
      </top>
      <bottom style="hair">
        <color indexed="22"/>
      </bottom>
      <diagonal/>
    </border>
    <border>
      <left style="hair">
        <color indexed="64"/>
      </left>
      <right/>
      <top style="hair">
        <color indexed="64"/>
      </top>
      <bottom style="hair">
        <color indexed="64"/>
      </bottom>
      <diagonal/>
    </border>
    <border>
      <left/>
      <right/>
      <top style="hair">
        <color indexed="22"/>
      </top>
      <bottom/>
      <diagonal/>
    </border>
    <border>
      <left/>
      <right/>
      <top/>
      <bottom style="hair">
        <color indexed="22"/>
      </bottom>
      <diagonal/>
    </border>
    <border>
      <left/>
      <right/>
      <top style="thin">
        <color rgb="FF000000"/>
      </top>
      <bottom/>
      <diagonal/>
    </border>
    <border>
      <left/>
      <right/>
      <top style="thin">
        <color rgb="FF000000"/>
      </top>
      <bottom style="hair">
        <color indexed="22"/>
      </bottom>
      <diagonal/>
    </border>
    <border>
      <left/>
      <right/>
      <top style="hair">
        <color indexed="22"/>
      </top>
      <bottom style="thin">
        <color rgb="FF000000"/>
      </bottom>
      <diagonal/>
    </border>
    <border>
      <left/>
      <right/>
      <top style="thin">
        <color rgb="FF000000"/>
      </top>
      <bottom style="thin">
        <color rgb="FF000000"/>
      </bottom>
      <diagonal/>
    </border>
    <border>
      <left style="hair">
        <color rgb="FFA6A6A6"/>
      </left>
      <right/>
      <top style="hair">
        <color indexed="22"/>
      </top>
      <bottom style="thin">
        <color rgb="FF000000"/>
      </bottom>
      <diagonal/>
    </border>
    <border>
      <left style="hair">
        <color rgb="FFA6A6A6"/>
      </left>
      <right/>
      <top/>
      <bottom style="hair">
        <color indexed="22"/>
      </bottom>
      <diagonal/>
    </border>
    <border>
      <left style="hair">
        <color rgb="FFA6A6A6"/>
      </left>
      <right/>
      <top style="hair">
        <color indexed="22"/>
      </top>
      <bottom style="hair">
        <color indexed="22"/>
      </bottom>
      <diagonal/>
    </border>
    <border>
      <left style="hair">
        <color rgb="FFA6A6A6"/>
      </left>
      <right/>
      <top style="hair">
        <color indexed="22"/>
      </top>
      <bottom style="thin">
        <color indexed="64"/>
      </bottom>
      <diagonal/>
    </border>
    <border>
      <left style="hair">
        <color rgb="FFA6A6A6"/>
      </left>
      <right/>
      <top style="thin">
        <color indexed="64"/>
      </top>
      <bottom style="hair">
        <color indexed="22"/>
      </bottom>
      <diagonal/>
    </border>
    <border>
      <left style="hair">
        <color rgb="FFA6A6A6"/>
      </left>
      <right/>
      <top style="thin">
        <color rgb="FF000000"/>
      </top>
      <bottom/>
      <diagonal/>
    </border>
    <border>
      <left style="hair">
        <color rgb="FFA6A6A6"/>
      </left>
      <right/>
      <top style="hair">
        <color indexed="22"/>
      </top>
      <bottom/>
      <diagonal/>
    </border>
    <border>
      <left style="hair">
        <color rgb="FFA6A6A6"/>
      </left>
      <right/>
      <top style="thin">
        <color rgb="FF000000"/>
      </top>
      <bottom style="thin">
        <color rgb="FF000000"/>
      </bottom>
      <diagonal/>
    </border>
    <border>
      <left style="hair">
        <color indexed="22"/>
      </left>
      <right/>
      <top/>
      <bottom style="hair">
        <color rgb="FFC0C0C0"/>
      </bottom>
      <diagonal/>
    </border>
    <border>
      <left style="thin">
        <color indexed="8"/>
      </left>
      <right style="thin">
        <color indexed="8"/>
      </right>
      <top style="thin">
        <color indexed="8"/>
      </top>
      <bottom style="thin">
        <color indexed="8"/>
      </bottom>
      <diagonal/>
    </border>
    <border>
      <left/>
      <right style="hair">
        <color rgb="FFA6A6A6"/>
      </right>
      <top style="hair">
        <color indexed="22"/>
      </top>
      <bottom/>
      <diagonal/>
    </border>
    <border>
      <left/>
      <right style="hair">
        <color rgb="FFA6A6A6"/>
      </right>
      <top style="thin">
        <color indexed="64"/>
      </top>
      <bottom style="hair">
        <color indexed="22"/>
      </bottom>
      <diagonal/>
    </border>
    <border>
      <left/>
      <right style="hair">
        <color rgb="FFA6A6A6"/>
      </right>
      <top style="thin">
        <color rgb="FF000000"/>
      </top>
      <bottom style="hair">
        <color indexed="22"/>
      </bottom>
      <diagonal/>
    </border>
    <border>
      <left/>
      <right style="hair">
        <color rgb="FFA6A6A6"/>
      </right>
      <top/>
      <bottom style="hair">
        <color indexed="22"/>
      </bottom>
      <diagonal/>
    </border>
    <border>
      <left/>
      <right style="thin">
        <color indexed="10"/>
      </right>
      <top style="thin">
        <color indexed="10"/>
      </top>
      <bottom style="thin">
        <color indexed="10"/>
      </bottom>
      <diagonal/>
    </border>
    <border>
      <left/>
      <right style="hair">
        <color rgb="FFA6A6A6"/>
      </right>
      <top style="hair">
        <color indexed="22"/>
      </top>
      <bottom style="thin">
        <color indexed="64"/>
      </bottom>
      <diagonal/>
    </border>
    <border>
      <left/>
      <right style="hair">
        <color rgb="FFA6A6A6"/>
      </right>
      <top style="hair">
        <color indexed="22"/>
      </top>
      <bottom style="hair">
        <color indexed="22"/>
      </bottom>
      <diagonal/>
    </border>
    <border>
      <left/>
      <right style="hair">
        <color rgb="FFA6A6A6"/>
      </right>
      <top style="thin">
        <color rgb="FF000000"/>
      </top>
      <bottom style="thin">
        <color rgb="FF000000"/>
      </bottom>
      <diagonal/>
    </border>
    <border>
      <left/>
      <right style="hair">
        <color rgb="FFA6A6A6"/>
      </right>
      <top style="hair">
        <color indexed="22"/>
      </top>
      <bottom style="thin">
        <color rgb="FF000000"/>
      </bottom>
      <diagonal/>
    </border>
    <border>
      <left/>
      <right/>
      <top/>
      <bottom style="thin">
        <color indexed="10"/>
      </bottom>
      <diagonal/>
    </border>
  </borders>
  <cellStyleXfs count="48">
    <xf numFmtId="0" fontId="0" fillId="0" borderId="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5"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5" fillId="2" borderId="1" applyNumberFormat="0" applyAlignment="0" applyProtection="0"/>
    <xf numFmtId="0" fontId="6" fillId="13" borderId="2" applyNumberFormat="0" applyAlignment="0" applyProtection="0"/>
    <xf numFmtId="0" fontId="8" fillId="0" borderId="0" applyNumberFormat="0" applyFill="0" applyBorder="0" applyAlignment="0" applyProtection="0"/>
    <xf numFmtId="0" fontId="9" fillId="14" borderId="0" applyNumberFormat="0" applyBorder="0" applyAlignment="0" applyProtection="0"/>
    <xf numFmtId="0" fontId="10" fillId="0" borderId="3"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5" borderId="1" applyNumberFormat="0" applyAlignment="0" applyProtection="0"/>
    <xf numFmtId="0" fontId="14" fillId="0" borderId="5" applyNumberFormat="0" applyFill="0" applyAlignment="0" applyProtection="0"/>
    <xf numFmtId="0" fontId="15" fillId="15" borderId="0" applyNumberFormat="0" applyBorder="0" applyAlignment="0" applyProtection="0"/>
    <xf numFmtId="0" fontId="1" fillId="0" borderId="0"/>
    <xf numFmtId="0" fontId="7" fillId="16" borderId="6" applyNumberFormat="0" applyFont="0" applyAlignment="0" applyProtection="0"/>
    <xf numFmtId="0" fontId="16" fillId="2" borderId="7" applyNumberFormat="0" applyAlignment="0" applyProtection="0"/>
    <xf numFmtId="9" fontId="19"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xf numFmtId="0" fontId="16" fillId="0" borderId="8" applyNumberFormat="0" applyFill="0" applyAlignment="0" applyProtection="0"/>
    <xf numFmtId="0" fontId="18" fillId="0" borderId="0" applyNumberFormat="0" applyFill="0" applyBorder="0" applyAlignment="0" applyProtection="0"/>
    <xf numFmtId="173" fontId="20" fillId="0" borderId="0" applyFill="0" applyBorder="0" applyProtection="0">
      <alignment horizontal="right"/>
    </xf>
    <xf numFmtId="0" fontId="21" fillId="0" borderId="0"/>
    <xf numFmtId="9" fontId="25" fillId="0" borderId="0" applyFont="0" applyFill="0" applyBorder="0" applyAlignment="0" applyProtection="0"/>
  </cellStyleXfs>
  <cellXfs count="171">
    <xf numFmtId="0" fontId="1" fillId="0" borderId="0" xfId="0" applyFont="1"/>
    <xf numFmtId="3" fontId="1" fillId="0" borderId="36" xfId="0" applyNumberFormat="1" applyFont="1" applyBorder="1"/>
    <xf numFmtId="0" fontId="1" fillId="24" borderId="36" xfId="0" applyFont="1" applyFill="1" applyBorder="1"/>
    <xf numFmtId="0" fontId="22" fillId="21" borderId="16" xfId="0" applyFont="1" applyFill="1" applyBorder="1" applyAlignment="1">
      <alignment horizontal="left" vertical="center"/>
    </xf>
    <xf numFmtId="1" fontId="22" fillId="21" borderId="16" xfId="0" applyNumberFormat="1" applyFont="1" applyFill="1" applyBorder="1" applyAlignment="1">
      <alignment horizontal="right" vertical="center"/>
    </xf>
    <xf numFmtId="0" fontId="22" fillId="21" borderId="16" xfId="0" applyFont="1" applyFill="1" applyBorder="1" applyAlignment="1">
      <alignment horizontal="center" vertical="center"/>
    </xf>
    <xf numFmtId="0" fontId="23" fillId="0" borderId="0" xfId="0" applyFont="1" applyAlignment="1">
      <alignment horizontal="center" vertical="center"/>
    </xf>
    <xf numFmtId="0" fontId="23" fillId="0" borderId="0" xfId="0" applyFont="1" applyAlignment="1">
      <alignment vertical="top"/>
    </xf>
    <xf numFmtId="0" fontId="22" fillId="19" borderId="11" xfId="0" applyFont="1" applyFill="1" applyBorder="1" applyAlignment="1">
      <alignment horizontal="left" vertical="center"/>
    </xf>
    <xf numFmtId="0" fontId="23" fillId="0" borderId="0" xfId="0" applyFont="1"/>
    <xf numFmtId="165" fontId="22" fillId="21" borderId="16" xfId="0" applyNumberFormat="1" applyFont="1" applyFill="1" applyBorder="1" applyAlignment="1">
      <alignment horizontal="center" vertical="center"/>
    </xf>
    <xf numFmtId="0" fontId="1" fillId="0" borderId="0" xfId="0" applyFont="1" applyAlignment="1">
      <alignment horizontal="left"/>
    </xf>
    <xf numFmtId="0" fontId="24" fillId="0" borderId="0" xfId="0" applyFont="1" applyAlignment="1">
      <alignment horizontal="left"/>
    </xf>
    <xf numFmtId="0" fontId="24" fillId="0" borderId="0" xfId="0" applyFont="1" applyAlignment="1">
      <alignment horizontal="left" vertical="top"/>
    </xf>
    <xf numFmtId="3" fontId="1" fillId="20" borderId="16" xfId="0" applyNumberFormat="1" applyFont="1" applyFill="1" applyBorder="1" applyAlignment="1">
      <alignment horizontal="right" vertical="center"/>
    </xf>
    <xf numFmtId="164" fontId="1" fillId="0" borderId="0" xfId="40" applyNumberFormat="1" applyFont="1" applyFill="1" applyBorder="1" applyAlignment="1">
      <alignment horizontal="right" vertical="center"/>
    </xf>
    <xf numFmtId="1" fontId="22" fillId="21" borderId="16" xfId="0" applyNumberFormat="1" applyFont="1" applyFill="1" applyBorder="1" applyAlignment="1">
      <alignment horizontal="left" vertical="center"/>
    </xf>
    <xf numFmtId="3" fontId="1" fillId="0" borderId="16" xfId="0" applyNumberFormat="1" applyFont="1" applyBorder="1" applyAlignment="1">
      <alignment horizontal="right" vertical="center"/>
    </xf>
    <xf numFmtId="0" fontId="1" fillId="0" borderId="0" xfId="0" applyFont="1" applyAlignment="1">
      <alignment horizontal="left" wrapText="1"/>
    </xf>
    <xf numFmtId="168" fontId="1" fillId="17" borderId="20" xfId="0" applyNumberFormat="1" applyFont="1" applyFill="1" applyBorder="1" applyAlignment="1">
      <alignment horizontal="center" vertical="center"/>
    </xf>
    <xf numFmtId="168" fontId="1" fillId="17" borderId="12" xfId="0" applyNumberFormat="1" applyFont="1" applyFill="1" applyBorder="1" applyAlignment="1">
      <alignment horizontal="center" vertical="center"/>
    </xf>
    <xf numFmtId="168" fontId="1" fillId="17" borderId="13" xfId="0" applyNumberFormat="1" applyFont="1" applyFill="1" applyBorder="1" applyAlignment="1">
      <alignment horizontal="center" vertical="center"/>
    </xf>
    <xf numFmtId="168" fontId="1" fillId="17" borderId="0" xfId="0" applyNumberFormat="1" applyFont="1" applyFill="1" applyAlignment="1">
      <alignment horizontal="center" vertical="center"/>
    </xf>
    <xf numFmtId="1" fontId="23" fillId="18" borderId="10" xfId="0" applyNumberFormat="1" applyFont="1" applyFill="1" applyBorder="1" applyAlignment="1">
      <alignment horizontal="center" vertical="center"/>
    </xf>
    <xf numFmtId="168" fontId="1" fillId="17" borderId="16" xfId="0" applyNumberFormat="1" applyFont="1" applyFill="1" applyBorder="1" applyAlignment="1">
      <alignment horizontal="right" vertical="center"/>
    </xf>
    <xf numFmtId="164" fontId="1" fillId="0" borderId="0" xfId="40" applyNumberFormat="1" applyFont="1" applyBorder="1"/>
    <xf numFmtId="166" fontId="1" fillId="0" borderId="16" xfId="0" applyNumberFormat="1" applyFont="1" applyBorder="1" applyAlignment="1">
      <alignment horizontal="right" vertical="center"/>
    </xf>
    <xf numFmtId="9" fontId="1" fillId="0" borderId="0" xfId="40" applyFont="1" applyBorder="1"/>
    <xf numFmtId="0" fontId="1" fillId="0" borderId="0" xfId="0" applyFont="1" applyAlignment="1">
      <alignment horizontal="left" vertical="center"/>
    </xf>
    <xf numFmtId="2" fontId="1" fillId="17" borderId="16" xfId="0" applyNumberFormat="1" applyFont="1" applyFill="1" applyBorder="1" applyAlignment="1">
      <alignment horizontal="right" vertical="center"/>
    </xf>
    <xf numFmtId="0" fontId="1" fillId="0" borderId="12" xfId="0" applyFont="1" applyBorder="1"/>
    <xf numFmtId="0" fontId="23" fillId="0" borderId="0" xfId="0" applyFont="1" applyAlignment="1">
      <alignment horizontal="left" vertical="center"/>
    </xf>
    <xf numFmtId="165" fontId="23" fillId="0" borderId="9" xfId="0" applyNumberFormat="1" applyFont="1" applyBorder="1" applyAlignment="1">
      <alignment horizontal="right" vertical="center"/>
    </xf>
    <xf numFmtId="165" fontId="23" fillId="0" borderId="14" xfId="0" applyNumberFormat="1" applyFont="1" applyBorder="1" applyAlignment="1">
      <alignment horizontal="right" vertical="center"/>
    </xf>
    <xf numFmtId="4" fontId="1" fillId="0" borderId="0" xfId="40" applyNumberFormat="1" applyFont="1" applyBorder="1"/>
    <xf numFmtId="165" fontId="1" fillId="0" borderId="0" xfId="40" applyNumberFormat="1" applyFont="1" applyBorder="1"/>
    <xf numFmtId="164" fontId="23" fillId="0" borderId="15" xfId="40" applyNumberFormat="1" applyFont="1" applyFill="1" applyBorder="1" applyAlignment="1">
      <alignment horizontal="right" vertical="center"/>
    </xf>
    <xf numFmtId="168" fontId="1" fillId="0" borderId="0" xfId="0" applyNumberFormat="1" applyFont="1" applyAlignment="1">
      <alignment horizontal="right" vertical="center"/>
    </xf>
    <xf numFmtId="168" fontId="23" fillId="0" borderId="0" xfId="0" applyNumberFormat="1" applyFont="1" applyAlignment="1">
      <alignment horizontal="right" vertical="center"/>
    </xf>
    <xf numFmtId="168" fontId="1" fillId="0" borderId="0" xfId="0" applyNumberFormat="1" applyFont="1"/>
    <xf numFmtId="164" fontId="23" fillId="0" borderId="0" xfId="40" applyNumberFormat="1" applyFont="1" applyBorder="1"/>
    <xf numFmtId="0" fontId="27" fillId="0" borderId="0" xfId="0" applyFont="1"/>
    <xf numFmtId="0" fontId="1" fillId="24" borderId="36" xfId="0" applyFont="1" applyFill="1" applyBorder="1" applyAlignment="1">
      <alignment horizontal="left"/>
    </xf>
    <xf numFmtId="168" fontId="1" fillId="0" borderId="16" xfId="0" applyNumberFormat="1" applyFont="1" applyBorder="1" applyAlignment="1">
      <alignment horizontal="right" vertical="center"/>
    </xf>
    <xf numFmtId="0" fontId="1" fillId="0" borderId="19" xfId="46" applyFont="1" applyBorder="1" applyAlignment="1">
      <alignment horizontal="left" vertical="center"/>
    </xf>
    <xf numFmtId="0" fontId="1" fillId="0" borderId="22" xfId="46" applyFont="1" applyBorder="1" applyAlignment="1">
      <alignment horizontal="left" vertical="center"/>
    </xf>
    <xf numFmtId="0" fontId="1" fillId="0" borderId="0" xfId="46" applyFont="1" applyAlignment="1">
      <alignment horizontal="left" vertical="center"/>
    </xf>
    <xf numFmtId="0" fontId="1" fillId="0" borderId="18" xfId="0" applyFont="1" applyBorder="1" applyAlignment="1">
      <alignment horizontal="left" vertical="center"/>
    </xf>
    <xf numFmtId="0" fontId="1" fillId="0" borderId="21" xfId="46" applyFont="1" applyBorder="1" applyAlignment="1">
      <alignment horizontal="left" vertical="center"/>
    </xf>
    <xf numFmtId="0" fontId="1" fillId="0" borderId="36" xfId="0" applyFont="1" applyBorder="1" applyAlignment="1">
      <alignment horizontal="left"/>
    </xf>
    <xf numFmtId="0" fontId="1" fillId="0" borderId="17" xfId="0" applyFont="1" applyBorder="1" applyAlignment="1">
      <alignment horizontal="left" vertical="center"/>
    </xf>
    <xf numFmtId="164" fontId="1" fillId="0" borderId="0" xfId="0" applyNumberFormat="1" applyFont="1"/>
    <xf numFmtId="165" fontId="1" fillId="0" borderId="0" xfId="0" applyNumberFormat="1" applyFont="1"/>
    <xf numFmtId="165" fontId="1" fillId="17" borderId="16" xfId="0" applyNumberFormat="1" applyFont="1" applyFill="1" applyBorder="1" applyAlignment="1">
      <alignment horizontal="right" vertical="center"/>
    </xf>
    <xf numFmtId="0" fontId="1" fillId="0" borderId="36" xfId="46" applyFont="1" applyBorder="1" applyAlignment="1">
      <alignment horizontal="left" vertical="center"/>
    </xf>
    <xf numFmtId="3" fontId="1" fillId="0" borderId="0" xfId="0" applyNumberFormat="1" applyFont="1"/>
    <xf numFmtId="0" fontId="1" fillId="0" borderId="19" xfId="0" applyFont="1" applyBorder="1" applyAlignment="1">
      <alignment horizontal="left"/>
    </xf>
    <xf numFmtId="0" fontId="1" fillId="0" borderId="18" xfId="46" applyFont="1" applyBorder="1" applyAlignment="1">
      <alignment horizontal="left" vertical="center"/>
    </xf>
    <xf numFmtId="165" fontId="1" fillId="0" borderId="16" xfId="0" applyNumberFormat="1" applyFont="1" applyBorder="1" applyAlignment="1">
      <alignment horizontal="right" vertical="center"/>
    </xf>
    <xf numFmtId="0" fontId="1" fillId="0" borderId="0" xfId="0" applyFont="1" applyAlignment="1">
      <alignment vertical="center"/>
    </xf>
    <xf numFmtId="0" fontId="1" fillId="0" borderId="0" xfId="0" applyFont="1" applyAlignment="1">
      <alignment horizontal="left" vertical="center" wrapText="1"/>
    </xf>
    <xf numFmtId="9" fontId="1" fillId="0" borderId="0" xfId="0" applyNumberFormat="1" applyFont="1"/>
    <xf numFmtId="0" fontId="1" fillId="0" borderId="0" xfId="0" applyFont="1" applyAlignment="1">
      <alignment vertical="center" wrapText="1"/>
    </xf>
    <xf numFmtId="0" fontId="22" fillId="19" borderId="11" xfId="0" applyFont="1" applyFill="1" applyBorder="1" applyAlignment="1">
      <alignment horizontal="center" vertical="center" wrapText="1"/>
    </xf>
    <xf numFmtId="0" fontId="22" fillId="19" borderId="0" xfId="0" applyFont="1" applyFill="1" applyAlignment="1">
      <alignment horizontal="left" vertical="center"/>
    </xf>
    <xf numFmtId="0" fontId="1" fillId="0" borderId="0" xfId="0" applyFont="1" applyAlignment="1">
      <alignment horizontal="center" vertical="center"/>
    </xf>
    <xf numFmtId="0" fontId="23" fillId="0" borderId="0" xfId="0" applyFont="1" applyAlignment="1">
      <alignment horizontal="center"/>
    </xf>
    <xf numFmtId="1" fontId="23" fillId="17" borderId="11" xfId="0" applyNumberFormat="1" applyFont="1" applyFill="1" applyBorder="1" applyAlignment="1">
      <alignment horizontal="right" vertical="center"/>
    </xf>
    <xf numFmtId="175" fontId="1" fillId="0" borderId="0" xfId="0" applyNumberFormat="1" applyFont="1"/>
    <xf numFmtId="0" fontId="27" fillId="0" borderId="0" xfId="0" applyFont="1" applyAlignment="1">
      <alignment horizontal="left"/>
    </xf>
    <xf numFmtId="9" fontId="23" fillId="0" borderId="0" xfId="40" applyFont="1" applyFill="1" applyBorder="1" applyAlignment="1">
      <alignment horizontal="right" vertical="center"/>
    </xf>
    <xf numFmtId="167" fontId="23" fillId="0" borderId="0" xfId="40" applyNumberFormat="1" applyFont="1" applyFill="1" applyBorder="1" applyAlignment="1">
      <alignment vertical="center"/>
    </xf>
    <xf numFmtId="167" fontId="23" fillId="0" borderId="0" xfId="40" applyNumberFormat="1" applyFont="1" applyFill="1" applyBorder="1" applyAlignment="1">
      <alignment horizontal="right" vertical="center"/>
    </xf>
    <xf numFmtId="165" fontId="23" fillId="0" borderId="0" xfId="0" applyNumberFormat="1"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horizontal="right" vertical="center"/>
    </xf>
    <xf numFmtId="1" fontId="22" fillId="19" borderId="11" xfId="0" applyNumberFormat="1" applyFont="1" applyFill="1" applyBorder="1" applyAlignment="1">
      <alignment horizontal="center" vertical="center"/>
    </xf>
    <xf numFmtId="0" fontId="22" fillId="19" borderId="11" xfId="0" applyFont="1" applyFill="1" applyBorder="1" applyAlignment="1">
      <alignment horizontal="center" vertical="center"/>
    </xf>
    <xf numFmtId="172" fontId="23" fillId="0" borderId="35" xfId="0" applyNumberFormat="1" applyFont="1" applyBorder="1" applyAlignment="1">
      <alignment horizontal="center" vertical="center"/>
    </xf>
    <xf numFmtId="3" fontId="1" fillId="17" borderId="11" xfId="0" applyNumberFormat="1" applyFont="1" applyFill="1" applyBorder="1" applyAlignment="1">
      <alignment horizontal="right" vertical="center"/>
    </xf>
    <xf numFmtId="3" fontId="23" fillId="20" borderId="11" xfId="0" applyNumberFormat="1" applyFont="1" applyFill="1" applyBorder="1" applyAlignment="1">
      <alignment horizontal="right" vertical="center"/>
    </xf>
    <xf numFmtId="164" fontId="1" fillId="0" borderId="0" xfId="40" applyNumberFormat="1" applyFont="1" applyFill="1" applyBorder="1"/>
    <xf numFmtId="9" fontId="1" fillId="0" borderId="0" xfId="40" applyFont="1" applyFill="1" applyBorder="1"/>
    <xf numFmtId="164" fontId="1" fillId="22" borderId="0" xfId="40" applyNumberFormat="1" applyFont="1" applyFill="1" applyBorder="1"/>
    <xf numFmtId="4" fontId="1" fillId="17" borderId="16" xfId="0" applyNumberFormat="1" applyFont="1" applyFill="1" applyBorder="1" applyAlignment="1">
      <alignment horizontal="right" vertical="center"/>
    </xf>
    <xf numFmtId="0" fontId="23" fillId="22" borderId="21" xfId="0" applyFont="1" applyFill="1" applyBorder="1" applyAlignment="1">
      <alignment horizontal="center" vertical="center"/>
    </xf>
    <xf numFmtId="4" fontId="1" fillId="0" borderId="0" xfId="0" applyNumberFormat="1" applyFont="1"/>
    <xf numFmtId="0" fontId="23" fillId="0" borderId="0" xfId="0" applyFont="1" applyAlignment="1">
      <alignment wrapText="1"/>
    </xf>
    <xf numFmtId="0" fontId="23" fillId="0" borderId="0" xfId="0" applyFont="1" applyAlignment="1">
      <alignment horizontal="left" wrapText="1"/>
    </xf>
    <xf numFmtId="0" fontId="23" fillId="22" borderId="23" xfId="0" applyFont="1" applyFill="1" applyBorder="1" applyAlignment="1">
      <alignment horizontal="center" vertical="center"/>
    </xf>
    <xf numFmtId="169" fontId="23" fillId="22" borderId="24" xfId="0" applyNumberFormat="1" applyFont="1" applyFill="1" applyBorder="1" applyAlignment="1">
      <alignment horizontal="center" vertical="center"/>
    </xf>
    <xf numFmtId="169" fontId="23" fillId="22" borderId="39" xfId="0" applyNumberFormat="1" applyFont="1" applyFill="1" applyBorder="1" applyAlignment="1">
      <alignment horizontal="center" vertical="center"/>
    </xf>
    <xf numFmtId="0" fontId="23" fillId="22" borderId="32" xfId="0" applyFont="1" applyFill="1" applyBorder="1" applyAlignment="1">
      <alignment horizontal="center" vertical="center" wrapText="1"/>
    </xf>
    <xf numFmtId="0" fontId="23" fillId="23" borderId="26" xfId="0" applyFont="1" applyFill="1" applyBorder="1" applyAlignment="1">
      <alignment horizontal="left" vertical="center"/>
    </xf>
    <xf numFmtId="173" fontId="23" fillId="23" borderId="26" xfId="45" applyFont="1" applyFill="1" applyBorder="1">
      <alignment horizontal="right"/>
    </xf>
    <xf numFmtId="173" fontId="23" fillId="23" borderId="44" xfId="45" applyFont="1" applyFill="1" applyBorder="1">
      <alignment horizontal="right"/>
    </xf>
    <xf numFmtId="176" fontId="23" fillId="23" borderId="34" xfId="45" applyNumberFormat="1" applyFont="1" applyFill="1" applyBorder="1">
      <alignment horizontal="right"/>
    </xf>
    <xf numFmtId="173" fontId="1" fillId="0" borderId="22" xfId="45" applyFont="1" applyFill="1" applyBorder="1">
      <alignment horizontal="right"/>
    </xf>
    <xf numFmtId="173" fontId="23" fillId="0" borderId="40" xfId="45" applyFont="1" applyFill="1" applyBorder="1">
      <alignment horizontal="right"/>
    </xf>
    <xf numFmtId="176" fontId="23" fillId="0" borderId="28" xfId="45" applyNumberFormat="1" applyFont="1" applyFill="1" applyBorder="1">
      <alignment horizontal="right"/>
    </xf>
    <xf numFmtId="173" fontId="1" fillId="0" borderId="19" xfId="45" applyFont="1" applyFill="1" applyBorder="1">
      <alignment horizontal="right"/>
    </xf>
    <xf numFmtId="173" fontId="23" fillId="0" borderId="43" xfId="45" applyFont="1" applyFill="1" applyBorder="1">
      <alignment horizontal="right"/>
    </xf>
    <xf numFmtId="176" fontId="23" fillId="0" borderId="29" xfId="45" applyNumberFormat="1" applyFont="1" applyFill="1" applyBorder="1">
      <alignment horizontal="right"/>
    </xf>
    <xf numFmtId="173" fontId="1" fillId="0" borderId="21" xfId="45" applyFont="1" applyFill="1" applyBorder="1">
      <alignment horizontal="right"/>
    </xf>
    <xf numFmtId="173" fontId="23" fillId="0" borderId="37" xfId="45" applyFont="1" applyFill="1" applyBorder="1">
      <alignment horizontal="right"/>
    </xf>
    <xf numFmtId="176" fontId="23" fillId="0" borderId="33" xfId="45" applyNumberFormat="1" applyFont="1" applyFill="1" applyBorder="1">
      <alignment horizontal="right"/>
    </xf>
    <xf numFmtId="0" fontId="1" fillId="0" borderId="25" xfId="46" applyFont="1" applyBorder="1" applyAlignment="1">
      <alignment horizontal="left" vertical="center"/>
    </xf>
    <xf numFmtId="173" fontId="1" fillId="0" borderId="25" xfId="45" applyFont="1" applyFill="1" applyBorder="1">
      <alignment horizontal="right"/>
    </xf>
    <xf numFmtId="173" fontId="23" fillId="0" borderId="45" xfId="45" applyFont="1" applyFill="1" applyBorder="1">
      <alignment horizontal="right"/>
    </xf>
    <xf numFmtId="176" fontId="23" fillId="0" borderId="27" xfId="45" applyNumberFormat="1" applyFont="1" applyFill="1" applyBorder="1">
      <alignment horizontal="right"/>
    </xf>
    <xf numFmtId="173" fontId="1" fillId="0" borderId="17" xfId="45" applyFont="1" applyFill="1" applyBorder="1">
      <alignment horizontal="right"/>
    </xf>
    <xf numFmtId="173" fontId="23" fillId="0" borderId="38" xfId="45" applyFont="1" applyFill="1" applyBorder="1">
      <alignment horizontal="right"/>
    </xf>
    <xf numFmtId="176" fontId="23" fillId="0" borderId="31" xfId="45" applyNumberFormat="1" applyFont="1" applyFill="1" applyBorder="1">
      <alignment horizontal="right"/>
    </xf>
    <xf numFmtId="173" fontId="1" fillId="0" borderId="18" xfId="45" applyFont="1" applyFill="1" applyBorder="1">
      <alignment horizontal="right"/>
    </xf>
    <xf numFmtId="173" fontId="23" fillId="0" borderId="42" xfId="45" applyFont="1" applyFill="1" applyBorder="1">
      <alignment horizontal="right"/>
    </xf>
    <xf numFmtId="176" fontId="23" fillId="0" borderId="30" xfId="45" applyNumberFormat="1" applyFont="1" applyFill="1" applyBorder="1">
      <alignment horizontal="right"/>
    </xf>
    <xf numFmtId="173" fontId="23" fillId="0" borderId="22" xfId="45" applyFont="1" applyFill="1" applyBorder="1">
      <alignment horizontal="right"/>
    </xf>
    <xf numFmtId="173" fontId="23" fillId="0" borderId="18" xfId="45" applyFont="1" applyFill="1" applyBorder="1">
      <alignment horizontal="right"/>
    </xf>
    <xf numFmtId="9" fontId="1" fillId="0" borderId="0" xfId="0" applyNumberFormat="1" applyFont="1" applyAlignment="1">
      <alignment horizontal="right" vertical="center"/>
    </xf>
    <xf numFmtId="174" fontId="1" fillId="0" borderId="0" xfId="0" applyNumberFormat="1" applyFont="1"/>
    <xf numFmtId="0" fontId="1" fillId="0" borderId="0" xfId="0" applyFont="1" applyAlignment="1">
      <alignment wrapText="1"/>
    </xf>
    <xf numFmtId="170" fontId="1" fillId="0" borderId="0" xfId="0" applyNumberFormat="1" applyFont="1" applyAlignment="1">
      <alignment horizontal="right" vertical="center"/>
    </xf>
    <xf numFmtId="170" fontId="23" fillId="0" borderId="0" xfId="0" applyNumberFormat="1" applyFont="1" applyAlignment="1">
      <alignment horizontal="right" vertical="center"/>
    </xf>
    <xf numFmtId="0" fontId="1" fillId="0" borderId="46" xfId="0" applyFont="1" applyBorder="1"/>
    <xf numFmtId="0" fontId="22" fillId="21" borderId="16" xfId="37" applyFont="1" applyFill="1" applyBorder="1" applyAlignment="1">
      <alignment horizontal="left" vertical="center"/>
    </xf>
    <xf numFmtId="171" fontId="1" fillId="17" borderId="16" xfId="0" applyNumberFormat="1" applyFont="1" applyFill="1" applyBorder="1" applyAlignment="1">
      <alignment horizontal="right" vertical="center"/>
    </xf>
    <xf numFmtId="164" fontId="1" fillId="0" borderId="0" xfId="40" applyNumberFormat="1" applyFont="1" applyFill="1" applyBorder="1" applyAlignment="1"/>
    <xf numFmtId="164" fontId="1" fillId="0" borderId="0" xfId="40" applyNumberFormat="1" applyFont="1"/>
    <xf numFmtId="171" fontId="1" fillId="0" borderId="0" xfId="0" applyNumberFormat="1" applyFont="1"/>
    <xf numFmtId="171" fontId="22" fillId="21" borderId="16" xfId="0" applyNumberFormat="1" applyFont="1" applyFill="1" applyBorder="1" applyAlignment="1">
      <alignment horizontal="left" vertical="center"/>
    </xf>
    <xf numFmtId="9" fontId="1" fillId="0" borderId="0" xfId="40" applyFont="1"/>
    <xf numFmtId="171" fontId="1" fillId="0" borderId="16" xfId="0" applyNumberFormat="1" applyFont="1" applyBorder="1" applyAlignment="1">
      <alignment horizontal="right" vertical="center"/>
    </xf>
    <xf numFmtId="0" fontId="23" fillId="0" borderId="0" xfId="0" applyFont="1" applyAlignment="1">
      <alignment vertical="center" wrapText="1"/>
    </xf>
    <xf numFmtId="0" fontId="1" fillId="17" borderId="0" xfId="0" applyFont="1" applyFill="1" applyAlignment="1">
      <alignment horizontal="left" vertical="center"/>
    </xf>
    <xf numFmtId="0" fontId="28" fillId="0" borderId="0" xfId="0" applyFont="1" applyAlignment="1">
      <alignment horizontal="left" vertical="center"/>
    </xf>
    <xf numFmtId="171" fontId="1" fillId="0" borderId="0" xfId="0" applyNumberFormat="1" applyFont="1" applyAlignment="1">
      <alignment horizontal="right" vertical="center"/>
    </xf>
    <xf numFmtId="178" fontId="1" fillId="0" borderId="0" xfId="0" applyNumberFormat="1" applyFont="1" applyAlignment="1">
      <alignment horizontal="right" vertical="center"/>
    </xf>
    <xf numFmtId="0" fontId="29" fillId="0" borderId="0" xfId="0" applyFont="1" applyAlignment="1">
      <alignment horizontal="left"/>
    </xf>
    <xf numFmtId="1" fontId="23" fillId="0" borderId="41" xfId="0" applyNumberFormat="1" applyFont="1" applyBorder="1" applyAlignment="1">
      <alignment vertical="center"/>
    </xf>
    <xf numFmtId="177" fontId="1" fillId="0" borderId="16" xfId="0" applyNumberFormat="1" applyFont="1" applyBorder="1" applyAlignment="1">
      <alignment horizontal="right" vertical="center"/>
    </xf>
    <xf numFmtId="164" fontId="1" fillId="26" borderId="0" xfId="40" applyNumberFormat="1" applyFont="1" applyFill="1" applyBorder="1"/>
    <xf numFmtId="166" fontId="1" fillId="22" borderId="16" xfId="0" applyNumberFormat="1" applyFont="1" applyFill="1" applyBorder="1" applyAlignment="1">
      <alignment horizontal="right" vertical="center"/>
    </xf>
    <xf numFmtId="3" fontId="23" fillId="0" borderId="0" xfId="0" applyNumberFormat="1" applyFont="1" applyAlignment="1">
      <alignment horizontal="right" vertical="center"/>
    </xf>
    <xf numFmtId="0" fontId="1" fillId="25" borderId="0" xfId="0" applyFont="1" applyFill="1"/>
    <xf numFmtId="0" fontId="1" fillId="0" borderId="0" xfId="37"/>
    <xf numFmtId="1" fontId="1" fillId="17" borderId="16" xfId="37" applyNumberFormat="1" applyFill="1" applyBorder="1" applyAlignment="1">
      <alignment horizontal="left" vertical="center"/>
    </xf>
    <xf numFmtId="171" fontId="1" fillId="0" borderId="0" xfId="37" applyNumberFormat="1"/>
    <xf numFmtId="0" fontId="23" fillId="0" borderId="0" xfId="0" applyFont="1" applyAlignment="1">
      <alignment horizontal="left" vertical="center" wrapText="1"/>
    </xf>
    <xf numFmtId="165" fontId="1" fillId="27" borderId="16" xfId="0" applyNumberFormat="1" applyFont="1" applyFill="1" applyBorder="1" applyAlignment="1">
      <alignment horizontal="right" vertical="center"/>
    </xf>
    <xf numFmtId="1" fontId="1" fillId="0" borderId="16" xfId="0" applyNumberFormat="1" applyFont="1" applyBorder="1" applyAlignment="1">
      <alignment horizontal="right" vertical="center"/>
    </xf>
    <xf numFmtId="4" fontId="20" fillId="17" borderId="16" xfId="0" applyNumberFormat="1" applyFont="1" applyFill="1" applyBorder="1" applyAlignment="1">
      <alignment horizontal="right" vertical="center"/>
    </xf>
    <xf numFmtId="0" fontId="29" fillId="0" borderId="0" xfId="0" applyFont="1" applyAlignment="1">
      <alignment wrapText="1"/>
    </xf>
    <xf numFmtId="0" fontId="29" fillId="0" borderId="0" xfId="0" applyFont="1"/>
    <xf numFmtId="0" fontId="24" fillId="0" borderId="0" xfId="0" applyFont="1" applyAlignment="1">
      <alignment horizontal="left" vertical="center"/>
    </xf>
    <xf numFmtId="4" fontId="20" fillId="0" borderId="16" xfId="0" applyNumberFormat="1" applyFont="1" applyBorder="1" applyAlignment="1">
      <alignment horizontal="right" vertical="center"/>
    </xf>
    <xf numFmtId="1" fontId="1" fillId="17" borderId="20" xfId="0" applyNumberFormat="1" applyFont="1" applyFill="1" applyBorder="1" applyAlignment="1">
      <alignment horizontal="center" vertical="center"/>
    </xf>
    <xf numFmtId="1" fontId="1" fillId="17" borderId="12" xfId="0" applyNumberFormat="1" applyFont="1" applyFill="1" applyBorder="1" applyAlignment="1">
      <alignment horizontal="center" vertical="center"/>
    </xf>
    <xf numFmtId="1" fontId="1" fillId="17" borderId="13" xfId="0" applyNumberFormat="1" applyFont="1" applyFill="1" applyBorder="1" applyAlignment="1">
      <alignment horizontal="center" vertical="center"/>
    </xf>
    <xf numFmtId="168" fontId="1" fillId="17" borderId="20" xfId="0" applyNumberFormat="1" applyFont="1" applyFill="1" applyBorder="1" applyAlignment="1">
      <alignment horizontal="center" vertical="center"/>
    </xf>
    <xf numFmtId="168" fontId="1" fillId="17" borderId="12" xfId="0" applyNumberFormat="1" applyFont="1" applyFill="1" applyBorder="1" applyAlignment="1">
      <alignment horizontal="center" vertical="center"/>
    </xf>
    <xf numFmtId="168" fontId="1" fillId="17" borderId="13" xfId="0" applyNumberFormat="1" applyFont="1" applyFill="1" applyBorder="1" applyAlignment="1">
      <alignment horizontal="center" vertical="center"/>
    </xf>
    <xf numFmtId="0" fontId="27" fillId="0" borderId="0" xfId="0" applyFont="1" applyAlignment="1">
      <alignment horizontal="left"/>
    </xf>
    <xf numFmtId="0" fontId="29"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horizontal="center" vertical="center"/>
    </xf>
    <xf numFmtId="0" fontId="24" fillId="0" borderId="0" xfId="0" applyFont="1" applyAlignment="1">
      <alignment horizontal="left" wrapText="1"/>
    </xf>
    <xf numFmtId="0" fontId="1" fillId="0" borderId="0" xfId="0" applyFont="1" applyAlignment="1">
      <alignment horizontal="left" wrapText="1"/>
    </xf>
    <xf numFmtId="171" fontId="1" fillId="0" borderId="16" xfId="0" applyNumberFormat="1" applyFont="1" applyFill="1" applyBorder="1" applyAlignment="1">
      <alignment horizontal="right" vertical="center"/>
    </xf>
    <xf numFmtId="0" fontId="29" fillId="0" borderId="0" xfId="0" applyFont="1" applyAlignment="1"/>
    <xf numFmtId="3" fontId="1" fillId="0" borderId="11" xfId="0" applyNumberFormat="1" applyFont="1" applyFill="1" applyBorder="1" applyAlignment="1">
      <alignment horizontal="right" vertic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6000000}"/>
    <cellStyle name="Normal_Tables_and_Graphs" xfId="46" xr:uid="{00000000-0005-0000-0000-000027000000}"/>
    <cellStyle name="Note" xfId="38" builtinId="10" customBuiltin="1"/>
    <cellStyle name="NumberCellStyle" xfId="45" xr:uid="{00000000-0005-0000-0000-000029000000}"/>
    <cellStyle name="Output" xfId="39" builtinId="21" customBuiltin="1"/>
    <cellStyle name="Percent" xfId="40" builtinId="5"/>
    <cellStyle name="Percent 2" xfId="41" xr:uid="{00000000-0005-0000-0000-00002C000000}"/>
    <cellStyle name="Percent 3" xfId="47" xr:uid="{7425B0F3-5522-4EFB-8B52-4D244D9AAFF3}"/>
    <cellStyle name="Title" xfId="42" builtinId="15" customBuiltin="1"/>
    <cellStyle name="Total" xfId="43" builtinId="25" customBuiltin="1"/>
    <cellStyle name="Warning Text" xfId="44" builtinId="11" customBuiltin="1"/>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B050"/>
      </font>
      <fill>
        <patternFill patternType="none">
          <bgColor auto="1"/>
        </patternFill>
      </fill>
    </dxf>
    <dxf>
      <font>
        <color auto="1"/>
      </font>
    </dxf>
    <dxf>
      <font>
        <color rgb="FFFF0000"/>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FFFFF"/>
      <rgbColor rgb="00D1BBAF"/>
      <rgbColor rgb="00E1D3CC"/>
      <rgbColor rgb="0074B0B7"/>
      <rgbColor rgb="00B9D8DB"/>
      <rgbColor rgb="00912A71"/>
      <rgbColor rgb="00DC87C2"/>
      <rgbColor rgb="00006A72"/>
      <rgbColor rgb="0074BABA"/>
      <rgbColor rgb="00543F4B"/>
      <rgbColor rgb="00A38596"/>
      <rgbColor rgb="00FF0000"/>
      <rgbColor rgb="00800080"/>
      <rgbColor rgb="00008080"/>
      <rgbColor rgb="00C0C0C0"/>
      <rgbColor rgb="00808080"/>
      <rgbColor rgb="009D8D85"/>
      <rgbColor rgb="0074AFB6"/>
      <rgbColor rgb="00922B71"/>
      <rgbColor rgb="00026A72"/>
      <rgbColor rgb="00543F4B"/>
      <rgbColor rgb="00DFD7D1"/>
      <rgbColor rgb="00DFE1DE"/>
      <rgbColor rgb="00B2D2D6"/>
      <rgbColor rgb="009D8D85"/>
      <rgbColor rgb="0074AFB6"/>
      <rgbColor rgb="00922B71"/>
      <rgbColor rgb="00026A72"/>
      <rgbColor rgb="00543F4B"/>
      <rgbColor rgb="00DFD7D1"/>
      <rgbColor rgb="00DFE1DE"/>
      <rgbColor rgb="00B2D2D6"/>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5.xml"/><Relationship Id="rId1" Type="http://schemas.microsoft.com/office/2011/relationships/chartStyle" Target="style5.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7.xml"/><Relationship Id="rId1" Type="http://schemas.microsoft.com/office/2011/relationships/chartStyle" Target="style7.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8.xml"/><Relationship Id="rId1" Type="http://schemas.microsoft.com/office/2011/relationships/chartStyle" Target="style8.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695740365111561E-2"/>
          <c:y val="6.0133630289532294E-2"/>
          <c:w val="0.93509127789046653"/>
          <c:h val="0.81291759465478841"/>
        </c:manualLayout>
      </c:layout>
      <c:lineChart>
        <c:grouping val="standard"/>
        <c:varyColors val="0"/>
        <c:ser>
          <c:idx val="0"/>
          <c:order val="0"/>
          <c:tx>
            <c:strRef>
              <c:f>Figure1!$B$7</c:f>
              <c:strCache>
                <c:ptCount val="1"/>
                <c:pt idx="0">
                  <c:v>EU</c:v>
                </c:pt>
              </c:strCache>
            </c:strRef>
          </c:tx>
          <c:spPr>
            <a:ln w="28575" cap="rnd" cmpd="sng" algn="ctr">
              <a:solidFill>
                <a:srgbClr val="2644A7">
                  <a:lumMod val="100000"/>
                </a:srgbClr>
              </a:solidFill>
              <a:prstDash val="solid"/>
              <a:round/>
              <a:headEnd type="none" w="med" len="med"/>
              <a:tailEnd type="none" w="med" len="med"/>
            </a:ln>
          </c:spPr>
          <c:marker>
            <c:symbol val="square"/>
            <c:size val="5"/>
            <c:spPr>
              <a:solidFill>
                <a:srgbClr val="2644A7"/>
              </a:solidFill>
              <a:ln w="28575">
                <a:solidFill>
                  <a:srgbClr val="2644A7"/>
                </a:solidFill>
                <a:prstDash val="solid"/>
              </a:ln>
            </c:spPr>
          </c:marker>
          <c:cat>
            <c:numRef>
              <c:f>Figure1!$C$6:$R$6</c:f>
              <c:numCache>
                <c:formatCode>0</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Figure1!$C$7:$R$7</c:f>
              <c:numCache>
                <c:formatCode>#,##0.0</c:formatCode>
                <c:ptCount val="16"/>
                <c:pt idx="0">
                  <c:v>3383.5441178299998</c:v>
                </c:pt>
                <c:pt idx="1">
                  <c:v>2965.9248149999994</c:v>
                </c:pt>
                <c:pt idx="2">
                  <c:v>3159.119674</c:v>
                </c:pt>
                <c:pt idx="3">
                  <c:v>3266.5656439999993</c:v>
                </c:pt>
                <c:pt idx="4">
                  <c:v>3241.804631</c:v>
                </c:pt>
                <c:pt idx="5">
                  <c:v>3215.9064339999995</c:v>
                </c:pt>
                <c:pt idx="6">
                  <c:v>3287.2102409999998</c:v>
                </c:pt>
                <c:pt idx="7">
                  <c:v>3343.7550030000007</c:v>
                </c:pt>
                <c:pt idx="8">
                  <c:v>3376.7044729811005</c:v>
                </c:pt>
                <c:pt idx="9">
                  <c:v>3476.0758099130007</c:v>
                </c:pt>
                <c:pt idx="10">
                  <c:v>3584.5374505575396</c:v>
                </c:pt>
                <c:pt idx="11">
                  <c:v>3587.2575200000006</c:v>
                </c:pt>
                <c:pt idx="12">
                  <c:v>3315.8210870000003</c:v>
                </c:pt>
                <c:pt idx="13">
                  <c:v>3453.0314709999993</c:v>
                </c:pt>
                <c:pt idx="14">
                  <c:v>3512.1305160000002</c:v>
                </c:pt>
                <c:pt idx="15">
                  <c:v>3375.2783690000001</c:v>
                </c:pt>
              </c:numCache>
            </c:numRef>
          </c:val>
          <c:smooth val="0"/>
          <c:extLst>
            <c:ext xmlns:c16="http://schemas.microsoft.com/office/drawing/2014/chart" uri="{C3380CC4-5D6E-409C-BE32-E72D297353CC}">
              <c16:uniqueId val="{00000000-F4BE-4C8D-B925-8AF7C72D2EDB}"/>
            </c:ext>
          </c:extLst>
        </c:ser>
        <c:dLbls>
          <c:showLegendKey val="0"/>
          <c:showVal val="0"/>
          <c:showCatName val="0"/>
          <c:showSerName val="0"/>
          <c:showPercent val="0"/>
          <c:showBubbleSize val="0"/>
        </c:dLbls>
        <c:marker val="1"/>
        <c:smooth val="0"/>
        <c:axId val="407484528"/>
        <c:axId val="407484920"/>
      </c:lineChart>
      <c:catAx>
        <c:axId val="407484528"/>
        <c:scaling>
          <c:orientation val="minMax"/>
        </c:scaling>
        <c:delete val="0"/>
        <c:axPos val="b"/>
        <c:numFmt formatCode="0" sourceLinked="1"/>
        <c:majorTickMark val="out"/>
        <c:minorTickMark val="none"/>
        <c:tickLblPos val="nextTo"/>
        <c:spPr>
          <a:ln w="3175">
            <a:solidFill>
              <a:srgbClr val="000000"/>
            </a:solidFill>
            <a:prstDash val="solid"/>
          </a:ln>
        </c:spPr>
        <c:txPr>
          <a:bodyPr rot="-3600000" vert="horz"/>
          <a:lstStyle/>
          <a:p>
            <a:pPr>
              <a:defRPr/>
            </a:pPr>
            <a:endParaRPr lang="en-US"/>
          </a:p>
        </c:txPr>
        <c:crossAx val="407484920"/>
        <c:crosses val="autoZero"/>
        <c:auto val="1"/>
        <c:lblAlgn val="ctr"/>
        <c:lblOffset val="100"/>
        <c:tickLblSkip val="1"/>
        <c:tickMarkSkip val="1"/>
        <c:noMultiLvlLbl val="0"/>
      </c:catAx>
      <c:valAx>
        <c:axId val="407484920"/>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ln w="9525">
            <a:noFill/>
          </a:ln>
        </c:spPr>
        <c:txPr>
          <a:bodyPr rot="0" vert="horz"/>
          <a:lstStyle/>
          <a:p>
            <a:pPr>
              <a:defRPr/>
            </a:pPr>
            <a:endParaRPr lang="en-US"/>
          </a:p>
        </c:txPr>
        <c:crossAx val="407484528"/>
        <c:crosses val="autoZero"/>
        <c:crossBetween val="between"/>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200" verticalDpi="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742715622381274E-2"/>
          <c:y val="0.22404286896813272"/>
          <c:w val="0.89465407546182873"/>
          <c:h val="0.58107927998361908"/>
        </c:manualLayout>
      </c:layout>
      <c:barChart>
        <c:barDir val="col"/>
        <c:grouping val="clustered"/>
        <c:varyColors val="0"/>
        <c:ser>
          <c:idx val="0"/>
          <c:order val="0"/>
          <c:spPr>
            <a:solidFill>
              <a:srgbClr val="E1D3CC"/>
            </a:solidFill>
            <a:ln w="25400">
              <a:noFill/>
            </a:ln>
          </c:spPr>
          <c:invertIfNegative val="0"/>
          <c:dPt>
            <c:idx val="0"/>
            <c:invertIfNegative val="0"/>
            <c:bubble3D val="0"/>
            <c:spPr>
              <a:solidFill>
                <a:schemeClr val="accent2"/>
              </a:solidFill>
              <a:ln w="25400">
                <a:noFill/>
              </a:ln>
            </c:spPr>
            <c:extLst>
              <c:ext xmlns:c16="http://schemas.microsoft.com/office/drawing/2014/chart" uri="{C3380CC4-5D6E-409C-BE32-E72D297353CC}">
                <c16:uniqueId val="{00000001-69E6-4715-BD36-DE42B1C74A27}"/>
              </c:ext>
            </c:extLst>
          </c:dPt>
          <c:dPt>
            <c:idx val="1"/>
            <c:invertIfNegative val="0"/>
            <c:bubble3D val="0"/>
            <c:spPr>
              <a:solidFill>
                <a:schemeClr val="accent2"/>
              </a:solidFill>
              <a:ln w="25400">
                <a:noFill/>
              </a:ln>
            </c:spPr>
            <c:extLst>
              <c:ext xmlns:c16="http://schemas.microsoft.com/office/drawing/2014/chart" uri="{C3380CC4-5D6E-409C-BE32-E72D297353CC}">
                <c16:uniqueId val="{00000003-69E6-4715-BD36-DE42B1C74A27}"/>
              </c:ext>
            </c:extLst>
          </c:dPt>
          <c:dPt>
            <c:idx val="2"/>
            <c:invertIfNegative val="0"/>
            <c:bubble3D val="0"/>
            <c:spPr>
              <a:solidFill>
                <a:schemeClr val="accent2"/>
              </a:solidFill>
              <a:ln w="25400">
                <a:noFill/>
              </a:ln>
            </c:spPr>
            <c:extLst>
              <c:ext xmlns:c16="http://schemas.microsoft.com/office/drawing/2014/chart" uri="{C3380CC4-5D6E-409C-BE32-E72D297353CC}">
                <c16:uniqueId val="{00000005-69E6-4715-BD36-DE42B1C74A27}"/>
              </c:ext>
            </c:extLst>
          </c:dPt>
          <c:dPt>
            <c:idx val="3"/>
            <c:invertIfNegative val="0"/>
            <c:bubble3D val="0"/>
            <c:spPr>
              <a:solidFill>
                <a:schemeClr val="accent2"/>
              </a:solidFill>
              <a:ln w="25400">
                <a:noFill/>
              </a:ln>
            </c:spPr>
            <c:extLst>
              <c:ext xmlns:c16="http://schemas.microsoft.com/office/drawing/2014/chart" uri="{C3380CC4-5D6E-409C-BE32-E72D297353CC}">
                <c16:uniqueId val="{00000007-69E6-4715-BD36-DE42B1C74A27}"/>
              </c:ext>
            </c:extLst>
          </c:dPt>
          <c:dPt>
            <c:idx val="4"/>
            <c:invertIfNegative val="0"/>
            <c:bubble3D val="0"/>
            <c:spPr>
              <a:solidFill>
                <a:schemeClr val="accent3"/>
              </a:solidFill>
              <a:ln w="25400">
                <a:noFill/>
              </a:ln>
            </c:spPr>
            <c:extLst>
              <c:ext xmlns:c16="http://schemas.microsoft.com/office/drawing/2014/chart" uri="{C3380CC4-5D6E-409C-BE32-E72D297353CC}">
                <c16:uniqueId val="{00000009-69E6-4715-BD36-DE42B1C74A27}"/>
              </c:ext>
            </c:extLst>
          </c:dPt>
          <c:dPt>
            <c:idx val="5"/>
            <c:invertIfNegative val="0"/>
            <c:bubble3D val="0"/>
            <c:spPr>
              <a:solidFill>
                <a:schemeClr val="accent3"/>
              </a:solidFill>
              <a:ln w="25400">
                <a:noFill/>
              </a:ln>
            </c:spPr>
            <c:extLst>
              <c:ext xmlns:c16="http://schemas.microsoft.com/office/drawing/2014/chart" uri="{C3380CC4-5D6E-409C-BE32-E72D297353CC}">
                <c16:uniqueId val="{0000000B-69E6-4715-BD36-DE42B1C74A27}"/>
              </c:ext>
            </c:extLst>
          </c:dPt>
          <c:dPt>
            <c:idx val="6"/>
            <c:invertIfNegative val="0"/>
            <c:bubble3D val="0"/>
            <c:spPr>
              <a:solidFill>
                <a:schemeClr val="accent3"/>
              </a:solidFill>
              <a:ln w="25400">
                <a:noFill/>
              </a:ln>
            </c:spPr>
            <c:extLst>
              <c:ext xmlns:c16="http://schemas.microsoft.com/office/drawing/2014/chart" uri="{C3380CC4-5D6E-409C-BE32-E72D297353CC}">
                <c16:uniqueId val="{0000000D-69E6-4715-BD36-DE42B1C74A27}"/>
              </c:ext>
            </c:extLst>
          </c:dPt>
          <c:dPt>
            <c:idx val="7"/>
            <c:invertIfNegative val="0"/>
            <c:bubble3D val="0"/>
            <c:spPr>
              <a:solidFill>
                <a:schemeClr val="accent3"/>
              </a:solidFill>
              <a:ln w="25400">
                <a:noFill/>
              </a:ln>
            </c:spPr>
            <c:extLst>
              <c:ext xmlns:c16="http://schemas.microsoft.com/office/drawing/2014/chart" uri="{C3380CC4-5D6E-409C-BE32-E72D297353CC}">
                <c16:uniqueId val="{0000000F-69E6-4715-BD36-DE42B1C74A27}"/>
              </c:ext>
            </c:extLst>
          </c:dPt>
          <c:cat>
            <c:multiLvlStrRef>
              <c:f>Figure1!$AG$5:$AN$6</c:f>
              <c:multiLvlStrCache>
                <c:ptCount val="8"/>
                <c:lvl>
                  <c:pt idx="0">
                    <c:v>Q1</c:v>
                  </c:pt>
                  <c:pt idx="1">
                    <c:v>Q2</c:v>
                  </c:pt>
                  <c:pt idx="2">
                    <c:v>Q3</c:v>
                  </c:pt>
                  <c:pt idx="3">
                    <c:v>Q4</c:v>
                  </c:pt>
                  <c:pt idx="4">
                    <c:v>Q1</c:v>
                  </c:pt>
                  <c:pt idx="5">
                    <c:v>Q2</c:v>
                  </c:pt>
                  <c:pt idx="6">
                    <c:v>Q3</c:v>
                  </c:pt>
                  <c:pt idx="7">
                    <c:v>Q4</c:v>
                  </c:pt>
                </c:lvl>
                <c:lvl>
                  <c:pt idx="0">
                    <c:v>2022</c:v>
                  </c:pt>
                  <c:pt idx="4">
                    <c:v>2023</c:v>
                  </c:pt>
                </c:lvl>
              </c:multiLvlStrCache>
            </c:multiLvlStrRef>
          </c:cat>
          <c:val>
            <c:numRef>
              <c:f>Figure1!$AG$7:$AN$7</c:f>
              <c:numCache>
                <c:formatCode>#,##0.0</c:formatCode>
                <c:ptCount val="8"/>
                <c:pt idx="0" formatCode="#,##0.00">
                  <c:v>2.4215716052037095</c:v>
                </c:pt>
                <c:pt idx="1">
                  <c:v>5.0145540337142025</c:v>
                </c:pt>
                <c:pt idx="2">
                  <c:v>0.81474630949853744</c:v>
                </c:pt>
                <c:pt idx="3">
                  <c:v>-1.4244894111466566</c:v>
                </c:pt>
                <c:pt idx="4">
                  <c:v>-0.68256895238028026</c:v>
                </c:pt>
                <c:pt idx="5">
                  <c:v>-5.7105807278246772</c:v>
                </c:pt>
                <c:pt idx="6">
                  <c:v>-4.9133476312486213</c:v>
                </c:pt>
                <c:pt idx="7">
                  <c:v>-2.6948986912865402</c:v>
                </c:pt>
              </c:numCache>
            </c:numRef>
          </c:val>
          <c:extLst>
            <c:ext xmlns:c16="http://schemas.microsoft.com/office/drawing/2014/chart" uri="{C3380CC4-5D6E-409C-BE32-E72D297353CC}">
              <c16:uniqueId val="{00000010-69E6-4715-BD36-DE42B1C74A27}"/>
            </c:ext>
          </c:extLst>
        </c:ser>
        <c:dLbls>
          <c:showLegendKey val="0"/>
          <c:showVal val="0"/>
          <c:showCatName val="0"/>
          <c:showSerName val="0"/>
          <c:showPercent val="0"/>
          <c:showBubbleSize val="0"/>
        </c:dLbls>
        <c:gapWidth val="150"/>
        <c:axId val="407486488"/>
        <c:axId val="638302760"/>
      </c:barChart>
      <c:catAx>
        <c:axId val="40748648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333333"/>
                </a:solidFill>
                <a:latin typeface="Arial" panose="020B0604020202020204" pitchFamily="34" charset="0"/>
                <a:ea typeface="Arial"/>
                <a:cs typeface="Arial" panose="020B0604020202020204" pitchFamily="34" charset="0"/>
              </a:defRPr>
            </a:pPr>
            <a:endParaRPr lang="en-US"/>
          </a:p>
        </c:txPr>
        <c:crossAx val="638302760"/>
        <c:crosses val="autoZero"/>
        <c:auto val="1"/>
        <c:lblAlgn val="ctr"/>
        <c:lblOffset val="100"/>
        <c:tickLblSkip val="1"/>
        <c:tickMarkSkip val="1"/>
        <c:noMultiLvlLbl val="0"/>
      </c:catAx>
      <c:valAx>
        <c:axId val="63830276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333333"/>
                </a:solidFill>
                <a:latin typeface="Arial" panose="020B0604020202020204" pitchFamily="34" charset="0"/>
                <a:ea typeface="Arial"/>
                <a:cs typeface="Arial" panose="020B0604020202020204" pitchFamily="34" charset="0"/>
              </a:defRPr>
            </a:pPr>
            <a:endParaRPr lang="en-US"/>
          </a:p>
        </c:txPr>
        <c:crossAx val="407486488"/>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333333"/>
          </a:solidFill>
          <a:latin typeface="Arial"/>
          <a:ea typeface="Arial"/>
          <a:cs typeface="Arial"/>
        </a:defRPr>
      </a:pPr>
      <a:endParaRPr lang="en-US"/>
    </a:p>
  </c:txPr>
  <c:printSettings>
    <c:headerFooter alignWithMargins="0"/>
    <c:pageMargins b="1" l="0.75000000000000022" r="0.75000000000000022"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649214659685861E-2"/>
          <c:y val="0.10638297872340426"/>
          <c:w val="0.84816753926701571"/>
          <c:h val="1"/>
        </c:manualLayout>
      </c:layout>
      <c:scatterChart>
        <c:scatterStyle val="lineMarker"/>
        <c:varyColors val="0"/>
        <c:ser>
          <c:idx val="0"/>
          <c:order val="0"/>
          <c:spPr>
            <a:ln w="28575">
              <a:noFill/>
            </a:ln>
          </c:spPr>
          <c:marker>
            <c:symbol val="none"/>
          </c:marker>
          <c:dLbls>
            <c:dLbl>
              <c:idx val="0"/>
              <c:layout>
                <c:manualLayout>
                  <c:x val="3.8393908177830803E-2"/>
                  <c:y val="0.3069219994171343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F0-4C5F-BD53-E27442ACF3AE}"/>
                </c:ext>
              </c:extLst>
            </c:dLbl>
            <c:numFmt formatCode="\+0.0&quot; &quot;%;[Red]\-0.0&quot; &quot;%" sourceLinked="0"/>
            <c:spPr>
              <a:noFill/>
              <a:ln w="25400">
                <a:noFill/>
              </a:ln>
            </c:spPr>
            <c:txPr>
              <a:bodyPr/>
              <a:lstStyle/>
              <a:p>
                <a:pPr>
                  <a:defRPr sz="1000" b="1" i="0" u="none" strike="noStrike" baseline="0">
                    <a:solidFill>
                      <a:srgbClr val="333333"/>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yVal>
            <c:numRef>
              <c:f>Figure1!$R$8</c:f>
              <c:numCache>
                <c:formatCode>0.0%</c:formatCode>
                <c:ptCount val="1"/>
                <c:pt idx="0">
                  <c:v>-3.896556417153374E-2</c:v>
                </c:pt>
              </c:numCache>
            </c:numRef>
          </c:yVal>
          <c:smooth val="0"/>
          <c:extLst>
            <c:ext xmlns:c16="http://schemas.microsoft.com/office/drawing/2014/chart" uri="{C3380CC4-5D6E-409C-BE32-E72D297353CC}">
              <c16:uniqueId val="{00000001-BFF0-4C5F-BD53-E27442ACF3AE}"/>
            </c:ext>
          </c:extLst>
        </c:ser>
        <c:dLbls>
          <c:showLegendKey val="0"/>
          <c:showVal val="0"/>
          <c:showCatName val="0"/>
          <c:showSerName val="0"/>
          <c:showPercent val="0"/>
          <c:showBubbleSize val="0"/>
        </c:dLbls>
        <c:axId val="638299624"/>
        <c:axId val="638303544"/>
      </c:scatterChart>
      <c:valAx>
        <c:axId val="638299624"/>
        <c:scaling>
          <c:orientation val="minMax"/>
        </c:scaling>
        <c:delete val="1"/>
        <c:axPos val="b"/>
        <c:majorTickMark val="out"/>
        <c:minorTickMark val="none"/>
        <c:tickLblPos val="nextTo"/>
        <c:crossAx val="638303544"/>
        <c:crosses val="autoZero"/>
        <c:crossBetween val="midCat"/>
      </c:valAx>
      <c:valAx>
        <c:axId val="638303544"/>
        <c:scaling>
          <c:orientation val="minMax"/>
        </c:scaling>
        <c:delete val="1"/>
        <c:axPos val="l"/>
        <c:numFmt formatCode="0.0%" sourceLinked="1"/>
        <c:majorTickMark val="out"/>
        <c:minorTickMark val="none"/>
        <c:tickLblPos val="nextTo"/>
        <c:crossAx val="638299624"/>
        <c:crosses val="autoZero"/>
        <c:crossBetween val="midCat"/>
      </c:valAx>
      <c:spPr>
        <a:noFill/>
        <a:ln w="25400">
          <a:noFill/>
        </a:ln>
      </c:spPr>
    </c:plotArea>
    <c:plotVisOnly val="1"/>
    <c:dispBlanksAs val="gap"/>
    <c:showDLblsOverMax val="0"/>
  </c:chart>
  <c:spPr>
    <a:noFill/>
    <a:ln w="9525">
      <a:noFill/>
    </a:ln>
  </c:spPr>
  <c:txPr>
    <a:bodyPr/>
    <a:lstStyle/>
    <a:p>
      <a:pPr>
        <a:defRPr sz="800" b="0" i="0" u="none" strike="noStrike" baseline="0">
          <a:solidFill>
            <a:srgbClr val="333333"/>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Gross weight of seaborne goods handled in all ports, EU, 2008-2023</a:t>
            </a:r>
          </a:p>
          <a:p>
            <a:pPr algn="l">
              <a:defRPr sz="1800" b="1">
                <a:latin typeface="Arial"/>
                <a:ea typeface="Arial"/>
                <a:cs typeface="Arial"/>
              </a:defRPr>
            </a:pPr>
            <a:r>
              <a:rPr lang="en-US" sz="1600" b="0"/>
              <a:t>(million tonnes)</a:t>
            </a:r>
          </a:p>
        </c:rich>
      </c:tx>
      <c:layout>
        <c:manualLayout>
          <c:xMode val="edge"/>
          <c:yMode val="edge"/>
          <c:x val="5.065856129685917E-3"/>
          <c:y val="8.8856648228581182E-3"/>
        </c:manualLayout>
      </c:layout>
      <c:overlay val="0"/>
    </c:title>
    <c:autoTitleDeleted val="0"/>
    <c:plotArea>
      <c:layout>
        <c:manualLayout>
          <c:xMode val="edge"/>
          <c:yMode val="edge"/>
          <c:x val="5.065856129685917E-3"/>
          <c:y val="8.8856648228581182E-3"/>
          <c:w val="0"/>
          <c:h val="0"/>
        </c:manualLayout>
      </c:layout>
      <c:barChart>
        <c:barDir val="col"/>
        <c:grouping val="clustered"/>
        <c:varyColors val="0"/>
        <c:ser>
          <c:idx val="0"/>
          <c:order val="0"/>
          <c:invertIfNegative val="0"/>
          <c:cat>
            <c:strRef>
              <c:f>Figure1!$A$1:$A$2</c:f>
              <c:strCache>
                <c:ptCount val="2"/>
                <c:pt idx="0">
                  <c:v>Figure 1: Gross weight of seaborne goods handled in all ports, EU, 2008-2023</c:v>
                </c:pt>
                <c:pt idx="1">
                  <c:v>(million tonnes)</c:v>
                </c:pt>
              </c:strCache>
            </c:strRef>
          </c:cat>
          <c:val>
            <c:numRef>
              <c:f>Figure1!$C$1:$C$2</c:f>
              <c:numCache>
                <c:formatCode>General</c:formatCode>
                <c:ptCount val="2"/>
              </c:numCache>
            </c:numRef>
          </c:val>
          <c:extLst>
            <c:ext xmlns:c16="http://schemas.microsoft.com/office/drawing/2014/chart" uri="{C3380CC4-5D6E-409C-BE32-E72D297353CC}">
              <c16:uniqueId val="{00000000-F6BB-40D7-9F73-1CD281B8F4FA}"/>
            </c:ext>
          </c:extLst>
        </c:ser>
        <c:dLbls>
          <c:showLegendKey val="0"/>
          <c:showVal val="0"/>
          <c:showCatName val="0"/>
          <c:showSerName val="0"/>
          <c:showPercent val="0"/>
          <c:showBubbleSize val="0"/>
        </c:dLbls>
        <c:gapWidth val="150"/>
        <c:axId val="944531944"/>
        <c:axId val="944535184"/>
      </c:barChart>
      <c:catAx>
        <c:axId val="944531944"/>
        <c:scaling>
          <c:orientation val="minMax"/>
        </c:scaling>
        <c:delete val="1"/>
        <c:axPos val="b"/>
        <c:numFmt formatCode="General" sourceLinked="1"/>
        <c:majorTickMark val="out"/>
        <c:minorTickMark val="none"/>
        <c:tickLblPos val="nextTo"/>
        <c:crossAx val="944535184"/>
        <c:crosses val="autoZero"/>
        <c:auto val="1"/>
        <c:lblAlgn val="ctr"/>
        <c:lblOffset val="100"/>
        <c:noMultiLvlLbl val="0"/>
      </c:catAx>
      <c:valAx>
        <c:axId val="944535184"/>
        <c:scaling>
          <c:orientation val="minMax"/>
        </c:scaling>
        <c:delete val="1"/>
        <c:axPos val="l"/>
        <c:numFmt formatCode="General" sourceLinked="1"/>
        <c:majorTickMark val="out"/>
        <c:minorTickMark val="none"/>
        <c:tickLblPos val="nextTo"/>
        <c:crossAx val="944531944"/>
        <c:crosses val="autoZero"/>
        <c:crossBetween val="between"/>
      </c:valAx>
      <c:spPr>
        <a:noFill/>
        <a:ln w="25400">
          <a:noFill/>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panose="020B0604020202020204" pitchFamily="34" charset="0"/>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Gross weight of seaborne goods handled in all ports, 2023</a:t>
            </a:r>
          </a:p>
          <a:p>
            <a:pPr algn="l">
              <a:defRPr sz="1800" b="1">
                <a:latin typeface="Arial"/>
                <a:ea typeface="Arial"/>
                <a:cs typeface="Arial"/>
              </a:defRPr>
            </a:pPr>
            <a:r>
              <a:rPr lang="en-US" sz="1600" b="0"/>
              <a:t>(tonnes per capita)</a:t>
            </a:r>
          </a:p>
        </c:rich>
      </c:tx>
      <c:layout>
        <c:manualLayout>
          <c:xMode val="edge"/>
          <c:yMode val="edge"/>
          <c:x val="5.3333333333333332E-3"/>
          <c:y val="8.5658723169049003E-3"/>
        </c:manualLayout>
      </c:layout>
      <c:overlay val="0"/>
    </c:title>
    <c:autoTitleDeleted val="0"/>
    <c:plotArea>
      <c:layout>
        <c:manualLayout>
          <c:xMode val="edge"/>
          <c:yMode val="edge"/>
          <c:x val="1.4666666666666666E-2"/>
          <c:y val="0.12656076348226991"/>
          <c:w val="0.97066666666666668"/>
          <c:h val="0.69336706398487402"/>
        </c:manualLayout>
      </c:layout>
      <c:barChart>
        <c:barDir val="col"/>
        <c:grouping val="clustered"/>
        <c:varyColors val="0"/>
        <c:ser>
          <c:idx val="0"/>
          <c:order val="0"/>
          <c:spPr>
            <a:solidFill>
              <a:srgbClr val="2644A7">
                <a:lumMod val="100000"/>
              </a:srgbClr>
            </a:solidFill>
          </c:spPr>
          <c:invertIfNegative val="0"/>
          <c:cat>
            <c:strRef>
              <c:f>Figure2!$B$4:$B$33</c:f>
              <c:strCache>
                <c:ptCount val="30"/>
                <c:pt idx="0">
                  <c:v>EU</c:v>
                </c:pt>
                <c:pt idx="2">
                  <c:v>Netherlands</c:v>
                </c:pt>
                <c:pt idx="3">
                  <c:v>Belgium</c:v>
                </c:pt>
                <c:pt idx="4">
                  <c:v>Latvia</c:v>
                </c:pt>
                <c:pt idx="5">
                  <c:v>Finland</c:v>
                </c:pt>
                <c:pt idx="6">
                  <c:v>Estonia</c:v>
                </c:pt>
                <c:pt idx="7">
                  <c:v>Greece</c:v>
                </c:pt>
                <c:pt idx="8">
                  <c:v>Denmark</c:v>
                </c:pt>
                <c:pt idx="9">
                  <c:v>Sweden</c:v>
                </c:pt>
                <c:pt idx="10">
                  <c:v>Malta</c:v>
                </c:pt>
                <c:pt idx="11">
                  <c:v>Lithuania</c:v>
                </c:pt>
                <c:pt idx="12">
                  <c:v>Slovenia</c:v>
                </c:pt>
                <c:pt idx="13">
                  <c:v>Spain</c:v>
                </c:pt>
                <c:pt idx="14">
                  <c:v>Cyprus</c:v>
                </c:pt>
                <c:pt idx="15">
                  <c:v>Ireland</c:v>
                </c:pt>
                <c:pt idx="16">
                  <c:v>Italy</c:v>
                </c:pt>
                <c:pt idx="17">
                  <c:v>Portugal</c:v>
                </c:pt>
                <c:pt idx="18">
                  <c:v>Croatia</c:v>
                </c:pt>
                <c:pt idx="19">
                  <c:v>Bulgaria</c:v>
                </c:pt>
                <c:pt idx="20">
                  <c:v>France</c:v>
                </c:pt>
                <c:pt idx="21">
                  <c:v>Poland</c:v>
                </c:pt>
                <c:pt idx="22">
                  <c:v>Romania</c:v>
                </c:pt>
                <c:pt idx="23">
                  <c:v>Germany</c:v>
                </c:pt>
                <c:pt idx="25">
                  <c:v>Norway</c:v>
                </c:pt>
                <c:pt idx="26">
                  <c:v>Iceland</c:v>
                </c:pt>
                <c:pt idx="28">
                  <c:v>Türkiye</c:v>
                </c:pt>
                <c:pt idx="29">
                  <c:v>Montenegro (¹)</c:v>
                </c:pt>
              </c:strCache>
            </c:strRef>
          </c:cat>
          <c:val>
            <c:numRef>
              <c:f>Figure2!$C$4:$C$33</c:f>
              <c:numCache>
                <c:formatCode>0.0</c:formatCode>
                <c:ptCount val="30"/>
                <c:pt idx="0">
                  <c:v>7.5276695963070459</c:v>
                </c:pt>
                <c:pt idx="2">
                  <c:v>30.491770121547003</c:v>
                </c:pt>
                <c:pt idx="3">
                  <c:v>23.15918865387286</c:v>
                </c:pt>
                <c:pt idx="4">
                  <c:v>19.256705256345725</c:v>
                </c:pt>
                <c:pt idx="5">
                  <c:v>17.127812567213194</c:v>
                </c:pt>
                <c:pt idx="6">
                  <c:v>16.792266723880999</c:v>
                </c:pt>
                <c:pt idx="7">
                  <c:v>16.521506136894907</c:v>
                </c:pt>
                <c:pt idx="8">
                  <c:v>15.701130091515788</c:v>
                </c:pt>
                <c:pt idx="9">
                  <c:v>15.148187485336871</c:v>
                </c:pt>
                <c:pt idx="10">
                  <c:v>13.045670080525086</c:v>
                </c:pt>
                <c:pt idx="11">
                  <c:v>12.96741207381986</c:v>
                </c:pt>
                <c:pt idx="12">
                  <c:v>9.9684026256554592</c:v>
                </c:pt>
                <c:pt idx="13">
                  <c:v>9.7567819994700908</c:v>
                </c:pt>
                <c:pt idx="14">
                  <c:v>9.4353540005803023</c:v>
                </c:pt>
                <c:pt idx="15">
                  <c:v>9.3781128947170096</c:v>
                </c:pt>
                <c:pt idx="16">
                  <c:v>8.4907535960544784</c:v>
                </c:pt>
                <c:pt idx="17">
                  <c:v>7.762181450220047</c:v>
                </c:pt>
                <c:pt idx="18">
                  <c:v>6.0158130665374276</c:v>
                </c:pt>
                <c:pt idx="19">
                  <c:v>4.6509733198729997</c:v>
                </c:pt>
                <c:pt idx="20">
                  <c:v>3.9826356767236142</c:v>
                </c:pt>
                <c:pt idx="21">
                  <c:v>3.7181736987130143</c:v>
                </c:pt>
                <c:pt idx="22">
                  <c:v>3.6333855715573335</c:v>
                </c:pt>
                <c:pt idx="23">
                  <c:v>3.1922686205893038</c:v>
                </c:pt>
                <c:pt idx="25">
                  <c:v>39.218661553730222</c:v>
                </c:pt>
                <c:pt idx="26">
                  <c:v>18.014351123302717</c:v>
                </c:pt>
                <c:pt idx="28">
                  <c:v>6.0280025781132389</c:v>
                </c:pt>
                <c:pt idx="29">
                  <c:v>4.7455463399380093</c:v>
                </c:pt>
              </c:numCache>
            </c:numRef>
          </c:val>
          <c:extLst>
            <c:ext xmlns:c16="http://schemas.microsoft.com/office/drawing/2014/chart" uri="{C3380CC4-5D6E-409C-BE32-E72D297353CC}">
              <c16:uniqueId val="{00000000-23F2-461D-B120-26C4C91EFEBE}"/>
            </c:ext>
          </c:extLst>
        </c:ser>
        <c:dLbls>
          <c:showLegendKey val="0"/>
          <c:showVal val="0"/>
          <c:showCatName val="0"/>
          <c:showSerName val="0"/>
          <c:showPercent val="0"/>
          <c:showBubbleSize val="0"/>
        </c:dLbls>
        <c:gapWidth val="75"/>
        <c:overlap val="-27"/>
        <c:axId val="638301192"/>
        <c:axId val="638301584"/>
      </c:barChart>
      <c:catAx>
        <c:axId val="638301192"/>
        <c:scaling>
          <c:orientation val="minMax"/>
        </c:scaling>
        <c:delete val="0"/>
        <c:axPos val="b"/>
        <c:numFmt formatCode="General" sourceLinked="0"/>
        <c:majorTickMark val="out"/>
        <c:minorTickMark val="none"/>
        <c:tickLblPos val="nextTo"/>
        <c:spPr>
          <a:ln>
            <a:solidFill>
              <a:srgbClr val="000000"/>
            </a:solidFill>
            <a:prstDash val="solid"/>
          </a:ln>
        </c:spPr>
        <c:txPr>
          <a:bodyPr rot="-3600000" vert="horz"/>
          <a:lstStyle/>
          <a:p>
            <a:pPr>
              <a:defRPr/>
            </a:pPr>
            <a:endParaRPr lang="en-US"/>
          </a:p>
        </c:txPr>
        <c:crossAx val="638301584"/>
        <c:crosses val="autoZero"/>
        <c:auto val="1"/>
        <c:lblAlgn val="ctr"/>
        <c:lblOffset val="100"/>
        <c:tickMarkSkip val="1"/>
        <c:noMultiLvlLbl val="0"/>
      </c:catAx>
      <c:valAx>
        <c:axId val="638301584"/>
        <c:scaling>
          <c:orientation val="minMax"/>
        </c:scaling>
        <c:delete val="0"/>
        <c:axPos val="l"/>
        <c:majorGridlines>
          <c:spPr>
            <a:ln w="3175">
              <a:solidFill>
                <a:srgbClr val="C0C0C0"/>
              </a:solidFill>
              <a:prstDash val="sysDash"/>
            </a:ln>
          </c:spPr>
        </c:majorGridlines>
        <c:numFmt formatCode="0" sourceLinked="0"/>
        <c:majorTickMark val="none"/>
        <c:minorTickMark val="none"/>
        <c:tickLblPos val="nextTo"/>
        <c:spPr>
          <a:ln w="9525">
            <a:noFill/>
          </a:ln>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638301192"/>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823963042355551E-2"/>
          <c:y val="3.3600844704165328E-2"/>
          <c:w val="0.93250937972376091"/>
          <c:h val="0.68570949213501353"/>
        </c:manualLayout>
      </c:layout>
      <c:barChart>
        <c:barDir val="col"/>
        <c:grouping val="clustered"/>
        <c:varyColors val="0"/>
        <c:ser>
          <c:idx val="0"/>
          <c:order val="0"/>
          <c:tx>
            <c:strRef>
              <c:f>Figure3!$C$4</c:f>
              <c:strCache>
                <c:ptCount val="1"/>
                <c:pt idx="0">
                  <c:v>2013</c:v>
                </c:pt>
              </c:strCache>
            </c:strRef>
          </c:tx>
          <c:spPr>
            <a:solidFill>
              <a:srgbClr val="2644A7">
                <a:lumMod val="100000"/>
              </a:srgbClr>
            </a:solidFill>
            <a:ln>
              <a:noFill/>
            </a:ln>
            <a:effectLst/>
            <a:extLst>
              <a:ext uri="{91240B29-F687-4F45-9708-019B960494DF}">
                <a14:hiddenLine xmlns:a14="http://schemas.microsoft.com/office/drawing/2010/main">
                  <a:noFill/>
                </a14:hiddenLine>
              </a:ext>
            </a:extLst>
          </c:spPr>
          <c:invertIfNegative val="0"/>
          <c:cat>
            <c:strRef>
              <c:f>Figure3!$B$5:$B$32</c:f>
              <c:strCache>
                <c:ptCount val="28"/>
                <c:pt idx="0">
                  <c:v>Netherlands (¹)</c:v>
                </c:pt>
                <c:pt idx="1">
                  <c:v>Italy</c:v>
                </c:pt>
                <c:pt idx="2">
                  <c:v>Spain</c:v>
                </c:pt>
                <c:pt idx="3">
                  <c:v>Belgium</c:v>
                </c:pt>
                <c:pt idx="4">
                  <c:v>France</c:v>
                </c:pt>
                <c:pt idx="5">
                  <c:v>Germany</c:v>
                </c:pt>
                <c:pt idx="6">
                  <c:v>Greece</c:v>
                </c:pt>
                <c:pt idx="7">
                  <c:v>Sweden</c:v>
                </c:pt>
                <c:pt idx="8">
                  <c:v>Poland</c:v>
                </c:pt>
                <c:pt idx="9">
                  <c:v>Finland</c:v>
                </c:pt>
                <c:pt idx="10">
                  <c:v>Denmark</c:v>
                </c:pt>
                <c:pt idx="11">
                  <c:v>Portugal</c:v>
                </c:pt>
                <c:pt idx="12">
                  <c:v>Romania</c:v>
                </c:pt>
                <c:pt idx="13">
                  <c:v>Ireland</c:v>
                </c:pt>
                <c:pt idx="14">
                  <c:v>Lithuania</c:v>
                </c:pt>
                <c:pt idx="15">
                  <c:v>Latvia</c:v>
                </c:pt>
                <c:pt idx="16">
                  <c:v>Bulgaria</c:v>
                </c:pt>
                <c:pt idx="17">
                  <c:v>Croatia</c:v>
                </c:pt>
                <c:pt idx="18">
                  <c:v>Estonia</c:v>
                </c:pt>
                <c:pt idx="19">
                  <c:v>Slovenia</c:v>
                </c:pt>
                <c:pt idx="20">
                  <c:v>Cyprus</c:v>
                </c:pt>
                <c:pt idx="21">
                  <c:v>Malta</c:v>
                </c:pt>
                <c:pt idx="23">
                  <c:v>Norway</c:v>
                </c:pt>
                <c:pt idx="24">
                  <c:v>Iceland</c:v>
                </c:pt>
                <c:pt idx="26">
                  <c:v>Türkiye</c:v>
                </c:pt>
                <c:pt idx="27">
                  <c:v>Montenegro (²)</c:v>
                </c:pt>
              </c:strCache>
            </c:strRef>
          </c:cat>
          <c:val>
            <c:numRef>
              <c:f>Figure3!$C$5:$C$32</c:f>
              <c:numCache>
                <c:formatCode>#,##0</c:formatCode>
                <c:ptCount val="28"/>
                <c:pt idx="0">
                  <c:v>558.54190900000003</c:v>
                </c:pt>
                <c:pt idx="1">
                  <c:v>457.07815099999999</c:v>
                </c:pt>
                <c:pt idx="2">
                  <c:v>397.46240699999998</c:v>
                </c:pt>
                <c:pt idx="3">
                  <c:v>228.129842</c:v>
                </c:pt>
                <c:pt idx="4">
                  <c:v>303.03125999999997</c:v>
                </c:pt>
                <c:pt idx="5">
                  <c:v>297.28132799999997</c:v>
                </c:pt>
                <c:pt idx="6">
                  <c:v>160.98576</c:v>
                </c:pt>
                <c:pt idx="7">
                  <c:v>161.56991300000001</c:v>
                </c:pt>
                <c:pt idx="8">
                  <c:v>64.282476000000003</c:v>
                </c:pt>
                <c:pt idx="9">
                  <c:v>105.11742099999999</c:v>
                </c:pt>
                <c:pt idx="10">
                  <c:v>88.405805000000001</c:v>
                </c:pt>
                <c:pt idx="11">
                  <c:v>78.244202999999999</c:v>
                </c:pt>
                <c:pt idx="12">
                  <c:v>43.576686000000002</c:v>
                </c:pt>
                <c:pt idx="13">
                  <c:v>46.721609999999998</c:v>
                </c:pt>
                <c:pt idx="14">
                  <c:v>39.757219999999997</c:v>
                </c:pt>
                <c:pt idx="15">
                  <c:v>67.147965999999997</c:v>
                </c:pt>
                <c:pt idx="16">
                  <c:v>28.840658999999999</c:v>
                </c:pt>
                <c:pt idx="17">
                  <c:v>19.365978999999999</c:v>
                </c:pt>
                <c:pt idx="18">
                  <c:v>42.908310999999998</c:v>
                </c:pt>
                <c:pt idx="19">
                  <c:v>17.184287000000001</c:v>
                </c:pt>
                <c:pt idx="20">
                  <c:v>7.1719410000000003</c:v>
                </c:pt>
                <c:pt idx="21">
                  <c:v>3.1013000000000002</c:v>
                </c:pt>
                <c:pt idx="23">
                  <c:v>207.05663899999999</c:v>
                </c:pt>
                <c:pt idx="24">
                  <c:v>6.8332670000000002</c:v>
                </c:pt>
                <c:pt idx="26">
                  <c:v>379.400486</c:v>
                </c:pt>
                <c:pt idx="27">
                  <c:v>1.2670589999999999</c:v>
                </c:pt>
              </c:numCache>
            </c:numRef>
          </c:val>
          <c:extLst>
            <c:ext xmlns:c16="http://schemas.microsoft.com/office/drawing/2014/chart" uri="{C3380CC4-5D6E-409C-BE32-E72D297353CC}">
              <c16:uniqueId val="{00000000-BBD6-4B08-8A42-887C62EE6D94}"/>
            </c:ext>
          </c:extLst>
        </c:ser>
        <c:ser>
          <c:idx val="1"/>
          <c:order val="1"/>
          <c:tx>
            <c:strRef>
              <c:f>Figure3!$D$4</c:f>
              <c:strCache>
                <c:ptCount val="1"/>
                <c:pt idx="0">
                  <c:v>2022</c:v>
                </c:pt>
              </c:strCache>
            </c:strRef>
          </c:tx>
          <c:spPr>
            <a:solidFill>
              <a:srgbClr val="B09120">
                <a:lumMod val="100000"/>
              </a:srgbClr>
            </a:solidFill>
            <a:ln>
              <a:noFill/>
            </a:ln>
            <a:effectLst/>
            <a:extLst>
              <a:ext uri="{91240B29-F687-4F45-9708-019B960494DF}">
                <a14:hiddenLine xmlns:a14="http://schemas.microsoft.com/office/drawing/2010/main">
                  <a:noFill/>
                </a14:hiddenLine>
              </a:ext>
            </a:extLst>
          </c:spPr>
          <c:invertIfNegative val="0"/>
          <c:cat>
            <c:strRef>
              <c:f>Figure3!$B$5:$B$32</c:f>
              <c:strCache>
                <c:ptCount val="28"/>
                <c:pt idx="0">
                  <c:v>Netherlands (¹)</c:v>
                </c:pt>
                <c:pt idx="1">
                  <c:v>Italy</c:v>
                </c:pt>
                <c:pt idx="2">
                  <c:v>Spain</c:v>
                </c:pt>
                <c:pt idx="3">
                  <c:v>Belgium</c:v>
                </c:pt>
                <c:pt idx="4">
                  <c:v>France</c:v>
                </c:pt>
                <c:pt idx="5">
                  <c:v>Germany</c:v>
                </c:pt>
                <c:pt idx="6">
                  <c:v>Greece</c:v>
                </c:pt>
                <c:pt idx="7">
                  <c:v>Sweden</c:v>
                </c:pt>
                <c:pt idx="8">
                  <c:v>Poland</c:v>
                </c:pt>
                <c:pt idx="9">
                  <c:v>Finland</c:v>
                </c:pt>
                <c:pt idx="10">
                  <c:v>Denmark</c:v>
                </c:pt>
                <c:pt idx="11">
                  <c:v>Portugal</c:v>
                </c:pt>
                <c:pt idx="12">
                  <c:v>Romania</c:v>
                </c:pt>
                <c:pt idx="13">
                  <c:v>Ireland</c:v>
                </c:pt>
                <c:pt idx="14">
                  <c:v>Lithuania</c:v>
                </c:pt>
                <c:pt idx="15">
                  <c:v>Latvia</c:v>
                </c:pt>
                <c:pt idx="16">
                  <c:v>Bulgaria</c:v>
                </c:pt>
                <c:pt idx="17">
                  <c:v>Croatia</c:v>
                </c:pt>
                <c:pt idx="18">
                  <c:v>Estonia</c:v>
                </c:pt>
                <c:pt idx="19">
                  <c:v>Slovenia</c:v>
                </c:pt>
                <c:pt idx="20">
                  <c:v>Cyprus</c:v>
                </c:pt>
                <c:pt idx="21">
                  <c:v>Malta</c:v>
                </c:pt>
                <c:pt idx="23">
                  <c:v>Norway</c:v>
                </c:pt>
                <c:pt idx="24">
                  <c:v>Iceland</c:v>
                </c:pt>
                <c:pt idx="26">
                  <c:v>Türkiye</c:v>
                </c:pt>
                <c:pt idx="27">
                  <c:v>Montenegro (²)</c:v>
                </c:pt>
              </c:strCache>
            </c:strRef>
          </c:cat>
          <c:val>
            <c:numRef>
              <c:f>Figure3!$D$5:$D$32</c:f>
              <c:numCache>
                <c:formatCode>#,##0</c:formatCode>
                <c:ptCount val="28"/>
                <c:pt idx="0">
                  <c:v>589.93540599999994</c:v>
                </c:pt>
                <c:pt idx="1">
                  <c:v>509.39676900000001</c:v>
                </c:pt>
                <c:pt idx="2">
                  <c:v>489.71405499999997</c:v>
                </c:pt>
                <c:pt idx="3">
                  <c:v>288.22890699999999</c:v>
                </c:pt>
                <c:pt idx="4">
                  <c:v>282.60920399999998</c:v>
                </c:pt>
                <c:pt idx="5">
                  <c:v>279.17744699999997</c:v>
                </c:pt>
                <c:pt idx="6">
                  <c:v>170.69546099999999</c:v>
                </c:pt>
                <c:pt idx="7">
                  <c:v>172.05470500000001</c:v>
                </c:pt>
                <c:pt idx="8">
                  <c:v>118.95759099999999</c:v>
                </c:pt>
                <c:pt idx="9">
                  <c:v>105.092349</c:v>
                </c:pt>
                <c:pt idx="10">
                  <c:v>98.230282000000003</c:v>
                </c:pt>
                <c:pt idx="11">
                  <c:v>85.025486000000001</c:v>
                </c:pt>
                <c:pt idx="12">
                  <c:v>60.259830000000001</c:v>
                </c:pt>
                <c:pt idx="13">
                  <c:v>53.481619999999999</c:v>
                </c:pt>
                <c:pt idx="14">
                  <c:v>40.015329999999999</c:v>
                </c:pt>
                <c:pt idx="15">
                  <c:v>46.073003</c:v>
                </c:pt>
                <c:pt idx="16">
                  <c:v>30.730837999999999</c:v>
                </c:pt>
                <c:pt idx="17">
                  <c:v>23.606642000000001</c:v>
                </c:pt>
                <c:pt idx="18">
                  <c:v>33.335144999999997</c:v>
                </c:pt>
                <c:pt idx="19">
                  <c:v>22.387167999999999</c:v>
                </c:pt>
                <c:pt idx="20">
                  <c:v>8.23522</c:v>
                </c:pt>
                <c:pt idx="21">
                  <c:v>4.888058</c:v>
                </c:pt>
                <c:pt idx="23">
                  <c:v>214.92204599999999</c:v>
                </c:pt>
                <c:pt idx="24">
                  <c:v>7.7476929999999999</c:v>
                </c:pt>
                <c:pt idx="26">
                  <c:v>535.82484499999998</c:v>
                </c:pt>
                <c:pt idx="27">
                  <c:v>2.9288989999999999</c:v>
                </c:pt>
              </c:numCache>
            </c:numRef>
          </c:val>
          <c:extLst>
            <c:ext xmlns:c16="http://schemas.microsoft.com/office/drawing/2014/chart" uri="{C3380CC4-5D6E-409C-BE32-E72D297353CC}">
              <c16:uniqueId val="{00000001-BBD6-4B08-8A42-887C62EE6D94}"/>
            </c:ext>
          </c:extLst>
        </c:ser>
        <c:ser>
          <c:idx val="2"/>
          <c:order val="2"/>
          <c:tx>
            <c:strRef>
              <c:f>Figure3!$E$4</c:f>
              <c:strCache>
                <c:ptCount val="1"/>
                <c:pt idx="0">
                  <c:v>2023</c:v>
                </c:pt>
              </c:strCache>
            </c:strRef>
          </c:tx>
          <c:spPr>
            <a:solidFill>
              <a:srgbClr val="E04040">
                <a:lumMod val="100000"/>
              </a:srgbClr>
            </a:solidFill>
            <a:ln>
              <a:noFill/>
            </a:ln>
            <a:effectLst/>
            <a:extLst>
              <a:ext uri="{91240B29-F687-4F45-9708-019B960494DF}">
                <a14:hiddenLine xmlns:a14="http://schemas.microsoft.com/office/drawing/2010/main">
                  <a:noFill/>
                </a14:hiddenLine>
              </a:ext>
            </a:extLst>
          </c:spPr>
          <c:invertIfNegative val="0"/>
          <c:cat>
            <c:strRef>
              <c:f>Figure3!$B$5:$B$32</c:f>
              <c:strCache>
                <c:ptCount val="28"/>
                <c:pt idx="0">
                  <c:v>Netherlands (¹)</c:v>
                </c:pt>
                <c:pt idx="1">
                  <c:v>Italy</c:v>
                </c:pt>
                <c:pt idx="2">
                  <c:v>Spain</c:v>
                </c:pt>
                <c:pt idx="3">
                  <c:v>Belgium</c:v>
                </c:pt>
                <c:pt idx="4">
                  <c:v>France</c:v>
                </c:pt>
                <c:pt idx="5">
                  <c:v>Germany</c:v>
                </c:pt>
                <c:pt idx="6">
                  <c:v>Greece</c:v>
                </c:pt>
                <c:pt idx="7">
                  <c:v>Sweden</c:v>
                </c:pt>
                <c:pt idx="8">
                  <c:v>Poland</c:v>
                </c:pt>
                <c:pt idx="9">
                  <c:v>Finland</c:v>
                </c:pt>
                <c:pt idx="10">
                  <c:v>Denmark</c:v>
                </c:pt>
                <c:pt idx="11">
                  <c:v>Portugal</c:v>
                </c:pt>
                <c:pt idx="12">
                  <c:v>Romania</c:v>
                </c:pt>
                <c:pt idx="13">
                  <c:v>Ireland</c:v>
                </c:pt>
                <c:pt idx="14">
                  <c:v>Lithuania</c:v>
                </c:pt>
                <c:pt idx="15">
                  <c:v>Latvia</c:v>
                </c:pt>
                <c:pt idx="16">
                  <c:v>Bulgaria</c:v>
                </c:pt>
                <c:pt idx="17">
                  <c:v>Croatia</c:v>
                </c:pt>
                <c:pt idx="18">
                  <c:v>Estonia</c:v>
                </c:pt>
                <c:pt idx="19">
                  <c:v>Slovenia</c:v>
                </c:pt>
                <c:pt idx="20">
                  <c:v>Cyprus</c:v>
                </c:pt>
                <c:pt idx="21">
                  <c:v>Malta</c:v>
                </c:pt>
                <c:pt idx="23">
                  <c:v>Norway</c:v>
                </c:pt>
                <c:pt idx="24">
                  <c:v>Iceland</c:v>
                </c:pt>
                <c:pt idx="26">
                  <c:v>Türkiye</c:v>
                </c:pt>
                <c:pt idx="27">
                  <c:v>Montenegro (²)</c:v>
                </c:pt>
              </c:strCache>
            </c:strRef>
          </c:cat>
          <c:val>
            <c:numRef>
              <c:f>Figure3!$E$5:$E$32</c:f>
              <c:numCache>
                <c:formatCode>#,##0</c:formatCode>
                <c:ptCount val="28"/>
                <c:pt idx="0">
                  <c:v>545.10494200000005</c:v>
                </c:pt>
                <c:pt idx="1">
                  <c:v>500.89906000000002</c:v>
                </c:pt>
                <c:pt idx="2">
                  <c:v>471.72001799999998</c:v>
                </c:pt>
                <c:pt idx="3">
                  <c:v>272.98715299999998</c:v>
                </c:pt>
                <c:pt idx="4">
                  <c:v>271.96418199999999</c:v>
                </c:pt>
                <c:pt idx="5">
                  <c:v>267.83747599999998</c:v>
                </c:pt>
                <c:pt idx="6">
                  <c:v>171.915986</c:v>
                </c:pt>
                <c:pt idx="7">
                  <c:v>159.61087699999999</c:v>
                </c:pt>
                <c:pt idx="8">
                  <c:v>136.40995100000001</c:v>
                </c:pt>
                <c:pt idx="9">
                  <c:v>95.640180999999998</c:v>
                </c:pt>
                <c:pt idx="10">
                  <c:v>93.373867000000004</c:v>
                </c:pt>
                <c:pt idx="11">
                  <c:v>82.109706000000003</c:v>
                </c:pt>
                <c:pt idx="12">
                  <c:v>69.250435999999993</c:v>
                </c:pt>
                <c:pt idx="13">
                  <c:v>49.775272000000001</c:v>
                </c:pt>
                <c:pt idx="14">
                  <c:v>37.237026</c:v>
                </c:pt>
                <c:pt idx="15">
                  <c:v>36.153404999999999</c:v>
                </c:pt>
                <c:pt idx="16">
                  <c:v>29.982945999999998</c:v>
                </c:pt>
                <c:pt idx="17">
                  <c:v>23.199567999999999</c:v>
                </c:pt>
                <c:pt idx="18">
                  <c:v>23.010207999999999</c:v>
                </c:pt>
                <c:pt idx="19">
                  <c:v>21.137609000000001</c:v>
                </c:pt>
                <c:pt idx="20">
                  <c:v>8.7475450000000006</c:v>
                </c:pt>
                <c:pt idx="21">
                  <c:v>7.2109550000000002</c:v>
                </c:pt>
                <c:pt idx="23">
                  <c:v>216.47108900000001</c:v>
                </c:pt>
                <c:pt idx="24">
                  <c:v>7.0859269999999999</c:v>
                </c:pt>
                <c:pt idx="26">
                  <c:v>514.34513700000002</c:v>
                </c:pt>
                <c:pt idx="27">
                  <c:v>0</c:v>
                </c:pt>
              </c:numCache>
            </c:numRef>
          </c:val>
          <c:extLst>
            <c:ext xmlns:c16="http://schemas.microsoft.com/office/drawing/2014/chart" uri="{C3380CC4-5D6E-409C-BE32-E72D297353CC}">
              <c16:uniqueId val="{00000002-BBD6-4B08-8A42-887C62EE6D94}"/>
            </c:ext>
          </c:extLst>
        </c:ser>
        <c:dLbls>
          <c:showLegendKey val="0"/>
          <c:showVal val="0"/>
          <c:showCatName val="0"/>
          <c:showSerName val="0"/>
          <c:showPercent val="0"/>
          <c:showBubbleSize val="0"/>
        </c:dLbls>
        <c:gapWidth val="150"/>
        <c:overlap val="-27"/>
        <c:axId val="638303152"/>
        <c:axId val="638303936"/>
      </c:barChart>
      <c:catAx>
        <c:axId val="638303152"/>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638303936"/>
        <c:crosses val="autoZero"/>
        <c:auto val="1"/>
        <c:lblAlgn val="ctr"/>
        <c:lblOffset val="100"/>
        <c:tickMarkSkip val="1"/>
        <c:noMultiLvlLbl val="0"/>
      </c:catAx>
      <c:valAx>
        <c:axId val="638303936"/>
        <c:scaling>
          <c:orientation val="minMax"/>
        </c:scaling>
        <c:delete val="0"/>
        <c:axPos val="l"/>
        <c:majorGridlines>
          <c:spPr>
            <a:ln w="3175" cap="flat" cmpd="sng" algn="ctr">
              <a:solidFill>
                <a:srgbClr val="C0C0C0"/>
              </a:solidFill>
              <a:prstDash val="sysDash"/>
              <a:round/>
            </a:ln>
            <a:effectLst/>
          </c:spPr>
        </c:majorGridlines>
        <c:numFmt formatCode="#,##0"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38303152"/>
        <c:crosses val="autoZero"/>
        <c:crossBetween val="between"/>
      </c:valAx>
      <c:spPr>
        <a:noFill/>
        <a:ln>
          <a:noFill/>
        </a:ln>
        <a:effectLst/>
      </c:spPr>
    </c:plotArea>
    <c:legend>
      <c:legendPos val="b"/>
      <c:layout>
        <c:manualLayout>
          <c:xMode val="edge"/>
          <c:yMode val="edge"/>
          <c:x val="0.4117457959264525"/>
          <c:y val="0.92401662332622903"/>
          <c:w val="0.1671987228011593"/>
          <c:h val="4.932309788319119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823963042355551E-2"/>
          <c:y val="3.3600844704165328E-2"/>
          <c:w val="0.93250937972376091"/>
          <c:h val="0.68570949213501353"/>
        </c:manualLayout>
      </c:layout>
      <c:barChart>
        <c:barDir val="col"/>
        <c:grouping val="clustered"/>
        <c:varyColors val="0"/>
        <c:ser>
          <c:idx val="0"/>
          <c:order val="0"/>
          <c:tx>
            <c:strRef>
              <c:f>Figure3!$C$4</c:f>
              <c:strCache>
                <c:ptCount val="1"/>
                <c:pt idx="0">
                  <c:v>2013</c:v>
                </c:pt>
              </c:strCache>
            </c:strRef>
          </c:tx>
          <c:spPr>
            <a:solidFill>
              <a:srgbClr val="2644A7">
                <a:lumMod val="100000"/>
              </a:srgbClr>
            </a:solidFill>
            <a:ln>
              <a:noFill/>
            </a:ln>
            <a:effectLst/>
            <a:extLst>
              <a:ext uri="{91240B29-F687-4F45-9708-019B960494DF}">
                <a14:hiddenLine xmlns:a14="http://schemas.microsoft.com/office/drawing/2010/main">
                  <a:noFill/>
                </a14:hiddenLine>
              </a:ext>
            </a:extLst>
          </c:spPr>
          <c:invertIfNegative val="0"/>
          <c:cat>
            <c:strRef>
              <c:f>Figure3!$B$35:$B$40</c:f>
              <c:strCache>
                <c:ptCount val="6"/>
                <c:pt idx="0">
                  <c:v>Cyprus</c:v>
                </c:pt>
                <c:pt idx="1">
                  <c:v>Malta</c:v>
                </c:pt>
                <c:pt idx="3">
                  <c:v>Iceland</c:v>
                </c:pt>
                <c:pt idx="5">
                  <c:v>Montenegro</c:v>
                </c:pt>
              </c:strCache>
            </c:strRef>
          </c:cat>
          <c:val>
            <c:numRef>
              <c:f>Figure3!$C$35:$C$40</c:f>
              <c:numCache>
                <c:formatCode>#,##0</c:formatCode>
                <c:ptCount val="6"/>
                <c:pt idx="0">
                  <c:v>7.1719410000000003</c:v>
                </c:pt>
                <c:pt idx="1">
                  <c:v>3.1013000000000002</c:v>
                </c:pt>
                <c:pt idx="3">
                  <c:v>6.8332670000000002</c:v>
                </c:pt>
                <c:pt idx="5">
                  <c:v>1.2670589999999999</c:v>
                </c:pt>
              </c:numCache>
            </c:numRef>
          </c:val>
          <c:extLst>
            <c:ext xmlns:c16="http://schemas.microsoft.com/office/drawing/2014/chart" uri="{C3380CC4-5D6E-409C-BE32-E72D297353CC}">
              <c16:uniqueId val="{00000000-D22E-4913-B34C-EF4EBDEE7D1E}"/>
            </c:ext>
          </c:extLst>
        </c:ser>
        <c:ser>
          <c:idx val="1"/>
          <c:order val="1"/>
          <c:tx>
            <c:strRef>
              <c:f>Figure3!$D$4</c:f>
              <c:strCache>
                <c:ptCount val="1"/>
                <c:pt idx="0">
                  <c:v>2022</c:v>
                </c:pt>
              </c:strCache>
            </c:strRef>
          </c:tx>
          <c:spPr>
            <a:solidFill>
              <a:srgbClr val="B09120">
                <a:lumMod val="100000"/>
              </a:srgbClr>
            </a:solidFill>
            <a:ln>
              <a:noFill/>
            </a:ln>
            <a:effectLst/>
            <a:extLst>
              <a:ext uri="{91240B29-F687-4F45-9708-019B960494DF}">
                <a14:hiddenLine xmlns:a14="http://schemas.microsoft.com/office/drawing/2010/main">
                  <a:noFill/>
                </a14:hiddenLine>
              </a:ext>
            </a:extLst>
          </c:spPr>
          <c:invertIfNegative val="0"/>
          <c:cat>
            <c:strRef>
              <c:f>Figure3!$B$35:$B$40</c:f>
              <c:strCache>
                <c:ptCount val="6"/>
                <c:pt idx="0">
                  <c:v>Cyprus</c:v>
                </c:pt>
                <c:pt idx="1">
                  <c:v>Malta</c:v>
                </c:pt>
                <c:pt idx="3">
                  <c:v>Iceland</c:v>
                </c:pt>
                <c:pt idx="5">
                  <c:v>Montenegro</c:v>
                </c:pt>
              </c:strCache>
            </c:strRef>
          </c:cat>
          <c:val>
            <c:numRef>
              <c:f>Figure3!$D$35:$D$40</c:f>
              <c:numCache>
                <c:formatCode>#,##0</c:formatCode>
                <c:ptCount val="6"/>
                <c:pt idx="0">
                  <c:v>8.23522</c:v>
                </c:pt>
                <c:pt idx="1">
                  <c:v>4.888058</c:v>
                </c:pt>
                <c:pt idx="3">
                  <c:v>7.7476929999999999</c:v>
                </c:pt>
                <c:pt idx="5">
                  <c:v>2.9288989999999999</c:v>
                </c:pt>
              </c:numCache>
            </c:numRef>
          </c:val>
          <c:extLst>
            <c:ext xmlns:c16="http://schemas.microsoft.com/office/drawing/2014/chart" uri="{C3380CC4-5D6E-409C-BE32-E72D297353CC}">
              <c16:uniqueId val="{00000001-D22E-4913-B34C-EF4EBDEE7D1E}"/>
            </c:ext>
          </c:extLst>
        </c:ser>
        <c:ser>
          <c:idx val="2"/>
          <c:order val="2"/>
          <c:tx>
            <c:strRef>
              <c:f>Figure3!$E$4</c:f>
              <c:strCache>
                <c:ptCount val="1"/>
                <c:pt idx="0">
                  <c:v>2023</c:v>
                </c:pt>
              </c:strCache>
            </c:strRef>
          </c:tx>
          <c:spPr>
            <a:solidFill>
              <a:srgbClr val="E04040">
                <a:lumMod val="100000"/>
              </a:srgbClr>
            </a:solidFill>
            <a:ln>
              <a:noFill/>
            </a:ln>
            <a:effectLst/>
            <a:extLst>
              <a:ext uri="{91240B29-F687-4F45-9708-019B960494DF}">
                <a14:hiddenLine xmlns:a14="http://schemas.microsoft.com/office/drawing/2010/main">
                  <a:noFill/>
                </a14:hiddenLine>
              </a:ext>
            </a:extLst>
          </c:spPr>
          <c:invertIfNegative val="0"/>
          <c:cat>
            <c:strRef>
              <c:f>Figure3!$B$35:$B$40</c:f>
              <c:strCache>
                <c:ptCount val="6"/>
                <c:pt idx="0">
                  <c:v>Cyprus</c:v>
                </c:pt>
                <c:pt idx="1">
                  <c:v>Malta</c:v>
                </c:pt>
                <c:pt idx="3">
                  <c:v>Iceland</c:v>
                </c:pt>
                <c:pt idx="5">
                  <c:v>Montenegro</c:v>
                </c:pt>
              </c:strCache>
            </c:strRef>
          </c:cat>
          <c:val>
            <c:numRef>
              <c:f>Figure3!$E$35:$E$40</c:f>
              <c:numCache>
                <c:formatCode>#,##0</c:formatCode>
                <c:ptCount val="6"/>
                <c:pt idx="0">
                  <c:v>8.7475450000000006</c:v>
                </c:pt>
                <c:pt idx="1">
                  <c:v>7.2109550000000002</c:v>
                </c:pt>
                <c:pt idx="3">
                  <c:v>7.0859269999999999</c:v>
                </c:pt>
                <c:pt idx="5">
                  <c:v>0</c:v>
                </c:pt>
              </c:numCache>
            </c:numRef>
          </c:val>
          <c:extLst>
            <c:ext xmlns:c16="http://schemas.microsoft.com/office/drawing/2014/chart" uri="{C3380CC4-5D6E-409C-BE32-E72D297353CC}">
              <c16:uniqueId val="{00000002-D22E-4913-B34C-EF4EBDEE7D1E}"/>
            </c:ext>
          </c:extLst>
        </c:ser>
        <c:dLbls>
          <c:showLegendKey val="0"/>
          <c:showVal val="0"/>
          <c:showCatName val="0"/>
          <c:showSerName val="0"/>
          <c:showPercent val="0"/>
          <c:showBubbleSize val="0"/>
        </c:dLbls>
        <c:gapWidth val="150"/>
        <c:overlap val="-27"/>
        <c:axId val="638303152"/>
        <c:axId val="638303936"/>
      </c:barChart>
      <c:catAx>
        <c:axId val="638303152"/>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638303936"/>
        <c:crosses val="autoZero"/>
        <c:auto val="1"/>
        <c:lblAlgn val="ctr"/>
        <c:lblOffset val="100"/>
        <c:tickMarkSkip val="1"/>
        <c:noMultiLvlLbl val="0"/>
      </c:catAx>
      <c:valAx>
        <c:axId val="638303936"/>
        <c:scaling>
          <c:orientation val="minMax"/>
        </c:scaling>
        <c:delete val="0"/>
        <c:axPos val="l"/>
        <c:majorGridlines>
          <c:spPr>
            <a:ln w="3175" cap="flat" cmpd="sng" algn="ctr">
              <a:solidFill>
                <a:srgbClr val="C0C0C0"/>
              </a:solidFill>
              <a:prstDash val="sysDash"/>
              <a:round/>
            </a:ln>
            <a:effectLst/>
          </c:spPr>
        </c:majorGridlines>
        <c:numFmt formatCode="#,##0"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38303152"/>
        <c:crosses val="autoZero"/>
        <c:crossBetween val="between"/>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Gross weight of seaborne goods handled in all ports, 2013, 2022 and 2023</a:t>
            </a:r>
          </a:p>
          <a:p>
            <a:pPr algn="l">
              <a:defRPr sz="1800" b="1">
                <a:latin typeface="Arial"/>
                <a:ea typeface="Arial"/>
                <a:cs typeface="Arial"/>
              </a:defRPr>
            </a:pPr>
            <a:r>
              <a:rPr lang="en-US" sz="1600" b="0"/>
              <a:t>(million tonnes)</a:t>
            </a:r>
          </a:p>
        </c:rich>
      </c:tx>
      <c:layout>
        <c:manualLayout>
          <c:xMode val="edge"/>
          <c:yMode val="edge"/>
          <c:x val="4.6907065376722368E-3"/>
          <c:y val="8.3664196158542165E-3"/>
        </c:manualLayout>
      </c:layout>
      <c:overlay val="0"/>
    </c:title>
    <c:autoTitleDeleted val="0"/>
    <c:plotArea>
      <c:layout>
        <c:manualLayout>
          <c:xMode val="edge"/>
          <c:yMode val="edge"/>
          <c:x val="4.6907065376722368E-3"/>
          <c:y val="8.3664196158542165E-3"/>
          <c:w val="0"/>
          <c:h val="0"/>
        </c:manualLayout>
      </c:layout>
      <c:barChart>
        <c:barDir val="col"/>
        <c:grouping val="clustered"/>
        <c:varyColors val="0"/>
        <c:ser>
          <c:idx val="0"/>
          <c:order val="0"/>
          <c:tx>
            <c:strRef>
              <c:f>Figure3!$A$4</c:f>
              <c:strCache>
                <c:ptCount val="1"/>
              </c:strCache>
            </c:strRef>
          </c:tx>
          <c:invertIfNegative val="0"/>
          <c:cat>
            <c:numRef>
              <c:f>Figure3!$B$3</c:f>
              <c:numCache>
                <c:formatCode>General</c:formatCode>
                <c:ptCount val="1"/>
              </c:numCache>
            </c:numRef>
          </c:cat>
          <c:val>
            <c:numRef>
              <c:f>Figure3!$B$4</c:f>
              <c:numCache>
                <c:formatCode>General</c:formatCode>
                <c:ptCount val="1"/>
                <c:pt idx="0">
                  <c:v>0</c:v>
                </c:pt>
              </c:numCache>
            </c:numRef>
          </c:val>
          <c:extLst>
            <c:ext xmlns:c16="http://schemas.microsoft.com/office/drawing/2014/chart" uri="{C3380CC4-5D6E-409C-BE32-E72D297353CC}">
              <c16:uniqueId val="{00000000-1710-40D0-BAC6-D05A0C20EA83}"/>
            </c:ext>
          </c:extLst>
        </c:ser>
        <c:dLbls>
          <c:showLegendKey val="0"/>
          <c:showVal val="0"/>
          <c:showCatName val="0"/>
          <c:showSerName val="0"/>
          <c:showPercent val="0"/>
          <c:showBubbleSize val="0"/>
        </c:dLbls>
        <c:gapWidth val="150"/>
        <c:axId val="983631376"/>
        <c:axId val="983624176"/>
      </c:barChart>
      <c:catAx>
        <c:axId val="983631376"/>
        <c:scaling>
          <c:orientation val="minMax"/>
        </c:scaling>
        <c:delete val="1"/>
        <c:axPos val="b"/>
        <c:numFmt formatCode="General" sourceLinked="1"/>
        <c:majorTickMark val="out"/>
        <c:minorTickMark val="none"/>
        <c:tickLblPos val="nextTo"/>
        <c:crossAx val="983624176"/>
        <c:crosses val="autoZero"/>
        <c:auto val="1"/>
        <c:lblAlgn val="ctr"/>
        <c:lblOffset val="100"/>
        <c:noMultiLvlLbl val="0"/>
      </c:catAx>
      <c:valAx>
        <c:axId val="983624176"/>
        <c:scaling>
          <c:orientation val="minMax"/>
        </c:scaling>
        <c:delete val="1"/>
        <c:axPos val="l"/>
        <c:numFmt formatCode="General" sourceLinked="1"/>
        <c:majorTickMark val="out"/>
        <c:minorTickMark val="none"/>
        <c:tickLblPos val="nextTo"/>
        <c:crossAx val="983631376"/>
        <c:crosses val="autoZero"/>
        <c:crossBetween val="between"/>
      </c:valAx>
      <c:spPr>
        <a:noFill/>
        <a:ln w="25400">
          <a:noFill/>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panose="020B0604020202020204"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Gross weight of seaborne goods handled in all ports by direction, 2023</a:t>
            </a:r>
          </a:p>
          <a:p>
            <a:pPr algn="l">
              <a:defRPr sz="1800" b="1"/>
            </a:pPr>
            <a:r>
              <a:rPr lang="en-US" sz="1600" b="0"/>
              <a:t>(%, based on tonnes)</a:t>
            </a:r>
          </a:p>
        </c:rich>
      </c:tx>
      <c:layout>
        <c:manualLayout>
          <c:xMode val="edge"/>
          <c:yMode val="edge"/>
          <c:x val="5.3333333333333332E-3"/>
          <c:y val="8.694466023721174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5.5581038077360756E-2"/>
          <c:y val="0.13586198527862597"/>
          <c:w val="0.92961025092568983"/>
          <c:h val="0.49105779303987457"/>
        </c:manualLayout>
      </c:layout>
      <c:barChart>
        <c:barDir val="col"/>
        <c:grouping val="stacked"/>
        <c:varyColors val="0"/>
        <c:ser>
          <c:idx val="0"/>
          <c:order val="0"/>
          <c:tx>
            <c:strRef>
              <c:f>Figure4!$F$4</c:f>
              <c:strCache>
                <c:ptCount val="1"/>
                <c:pt idx="0">
                  <c:v>Inwards</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cat>
            <c:strRef>
              <c:f>Figure4!$B$5:$B$34</c:f>
              <c:strCache>
                <c:ptCount val="30"/>
                <c:pt idx="0">
                  <c:v>EU</c:v>
                </c:pt>
                <c:pt idx="2">
                  <c:v>Malta</c:v>
                </c:pt>
                <c:pt idx="3">
                  <c:v>Cyprus</c:v>
                </c:pt>
                <c:pt idx="4">
                  <c:v>Slovenia</c:v>
                </c:pt>
                <c:pt idx="5">
                  <c:v>Croatia</c:v>
                </c:pt>
                <c:pt idx="6">
                  <c:v>Poland</c:v>
                </c:pt>
                <c:pt idx="7">
                  <c:v>Netherlands</c:v>
                </c:pt>
                <c:pt idx="8">
                  <c:v>France</c:v>
                </c:pt>
                <c:pt idx="9">
                  <c:v>Ireland</c:v>
                </c:pt>
                <c:pt idx="10">
                  <c:v>Italy</c:v>
                </c:pt>
                <c:pt idx="11">
                  <c:v>Denmark</c:v>
                </c:pt>
                <c:pt idx="12">
                  <c:v>Portugal</c:v>
                </c:pt>
                <c:pt idx="13">
                  <c:v>Spain</c:v>
                </c:pt>
                <c:pt idx="14">
                  <c:v>Germany</c:v>
                </c:pt>
                <c:pt idx="15">
                  <c:v>Greece</c:v>
                </c:pt>
                <c:pt idx="16">
                  <c:v>Lithuania</c:v>
                </c:pt>
                <c:pt idx="17">
                  <c:v>Sweden</c:v>
                </c:pt>
                <c:pt idx="18">
                  <c:v>Belgium</c:v>
                </c:pt>
                <c:pt idx="19">
                  <c:v>Finland</c:v>
                </c:pt>
                <c:pt idx="20">
                  <c:v>Bulgaria</c:v>
                </c:pt>
                <c:pt idx="21">
                  <c:v>Romania</c:v>
                </c:pt>
                <c:pt idx="22">
                  <c:v>Estonia</c:v>
                </c:pt>
                <c:pt idx="23">
                  <c:v>Latvia</c:v>
                </c:pt>
                <c:pt idx="25">
                  <c:v>Iceland</c:v>
                </c:pt>
                <c:pt idx="26">
                  <c:v>Norway</c:v>
                </c:pt>
                <c:pt idx="28">
                  <c:v>Türkiye</c:v>
                </c:pt>
                <c:pt idx="29">
                  <c:v>Montenegro (¹)</c:v>
                </c:pt>
              </c:strCache>
            </c:strRef>
          </c:cat>
          <c:val>
            <c:numRef>
              <c:f>Figure4!$F$5:$F$34</c:f>
              <c:numCache>
                <c:formatCode>0.0%</c:formatCode>
                <c:ptCount val="30"/>
                <c:pt idx="0" formatCode="#,##0.0">
                  <c:v>61.72269955965816</c:v>
                </c:pt>
                <c:pt idx="2" formatCode="#,##0.0">
                  <c:v>85.209004909890581</c:v>
                </c:pt>
                <c:pt idx="3" formatCode="#,##0.0">
                  <c:v>81.016045073217683</c:v>
                </c:pt>
                <c:pt idx="4" formatCode="#,##0.0">
                  <c:v>73.46648336621233</c:v>
                </c:pt>
                <c:pt idx="5" formatCode="#,##0.0">
                  <c:v>72.400136933584292</c:v>
                </c:pt>
                <c:pt idx="6" formatCode="#,##0.0">
                  <c:v>70.891463775982146</c:v>
                </c:pt>
                <c:pt idx="7" formatCode="#,##0.0">
                  <c:v>69.866121485282747</c:v>
                </c:pt>
                <c:pt idx="8" formatCode="#,##0.0">
                  <c:v>69.022003051857752</c:v>
                </c:pt>
                <c:pt idx="9" formatCode="#,##0">
                  <c:v>67.708152353240791</c:v>
                </c:pt>
                <c:pt idx="10" formatCode="#,##0.0">
                  <c:v>64.118054643584287</c:v>
                </c:pt>
                <c:pt idx="11" formatCode="#,##0.0">
                  <c:v>62.540018825609963</c:v>
                </c:pt>
                <c:pt idx="12" formatCode="#,##0.0">
                  <c:v>62.494537491097589</c:v>
                </c:pt>
                <c:pt idx="13" formatCode="#,##0.0">
                  <c:v>60.888708140429188</c:v>
                </c:pt>
                <c:pt idx="14" formatCode="#,##0.0">
                  <c:v>60.423540953619202</c:v>
                </c:pt>
                <c:pt idx="15" formatCode="#,##0.0">
                  <c:v>55.367935358844413</c:v>
                </c:pt>
                <c:pt idx="16" formatCode="#,##0.0">
                  <c:v>53.958240381495557</c:v>
                </c:pt>
                <c:pt idx="17" formatCode="#,##0.0">
                  <c:v>53.774590186607391</c:v>
                </c:pt>
                <c:pt idx="18" formatCode="#,##0.0">
                  <c:v>53.627887023679826</c:v>
                </c:pt>
                <c:pt idx="19" formatCode="#,##0.0">
                  <c:v>51.475727550118293</c:v>
                </c:pt>
                <c:pt idx="20" formatCode="#,##0.0">
                  <c:v>45.694852667246245</c:v>
                </c:pt>
                <c:pt idx="21" formatCode="#,##0.0">
                  <c:v>40.615254754497137</c:v>
                </c:pt>
                <c:pt idx="22" formatCode="#,##0.0">
                  <c:v>39.569094725262808</c:v>
                </c:pt>
                <c:pt idx="23" formatCode="#,##0.0">
                  <c:v>30.937417927854927</c:v>
                </c:pt>
                <c:pt idx="25" formatCode="#,##0.0">
                  <c:v>31.532331620125351</c:v>
                </c:pt>
                <c:pt idx="26" formatCode="#,##0.0">
                  <c:v>25.399027765781693</c:v>
                </c:pt>
                <c:pt idx="28" formatCode="#,##0.0">
                  <c:v>58.059069585409539</c:v>
                </c:pt>
                <c:pt idx="29" formatCode="#,##0.0">
                  <c:v>37.576543267623777</c:v>
                </c:pt>
              </c:numCache>
            </c:numRef>
          </c:val>
          <c:extLst>
            <c:ext xmlns:c16="http://schemas.microsoft.com/office/drawing/2014/chart" uri="{C3380CC4-5D6E-409C-BE32-E72D297353CC}">
              <c16:uniqueId val="{00000000-01FC-4E46-8124-CA73754C84AB}"/>
            </c:ext>
          </c:extLst>
        </c:ser>
        <c:ser>
          <c:idx val="1"/>
          <c:order val="1"/>
          <c:tx>
            <c:strRef>
              <c:f>Figure4!$G$4</c:f>
              <c:strCache>
                <c:ptCount val="1"/>
                <c:pt idx="0">
                  <c:v>Outwards</c:v>
                </c:pt>
              </c:strCache>
            </c:strRef>
          </c:tx>
          <c:spPr>
            <a:solidFill>
              <a:srgbClr val="B09120">
                <a:lumMod val="100000"/>
              </a:srgbClr>
            </a:solidFill>
            <a:ln w="1270" cap="flat" cmpd="sng" algn="ctr">
              <a:solidFill>
                <a:srgbClr val="FFFFFF"/>
              </a:solidFill>
              <a:prstDash val="solid"/>
              <a:round/>
              <a:headEnd type="none" w="med" len="med"/>
              <a:tailEnd type="none" w="med" len="med"/>
            </a:ln>
            <a:effectLst/>
          </c:spPr>
          <c:invertIfNegative val="0"/>
          <c:cat>
            <c:strRef>
              <c:f>Figure4!$B$5:$B$34</c:f>
              <c:strCache>
                <c:ptCount val="30"/>
                <c:pt idx="0">
                  <c:v>EU</c:v>
                </c:pt>
                <c:pt idx="2">
                  <c:v>Malta</c:v>
                </c:pt>
                <c:pt idx="3">
                  <c:v>Cyprus</c:v>
                </c:pt>
                <c:pt idx="4">
                  <c:v>Slovenia</c:v>
                </c:pt>
                <c:pt idx="5">
                  <c:v>Croatia</c:v>
                </c:pt>
                <c:pt idx="6">
                  <c:v>Poland</c:v>
                </c:pt>
                <c:pt idx="7">
                  <c:v>Netherlands</c:v>
                </c:pt>
                <c:pt idx="8">
                  <c:v>France</c:v>
                </c:pt>
                <c:pt idx="9">
                  <c:v>Ireland</c:v>
                </c:pt>
                <c:pt idx="10">
                  <c:v>Italy</c:v>
                </c:pt>
                <c:pt idx="11">
                  <c:v>Denmark</c:v>
                </c:pt>
                <c:pt idx="12">
                  <c:v>Portugal</c:v>
                </c:pt>
                <c:pt idx="13">
                  <c:v>Spain</c:v>
                </c:pt>
                <c:pt idx="14">
                  <c:v>Germany</c:v>
                </c:pt>
                <c:pt idx="15">
                  <c:v>Greece</c:v>
                </c:pt>
                <c:pt idx="16">
                  <c:v>Lithuania</c:v>
                </c:pt>
                <c:pt idx="17">
                  <c:v>Sweden</c:v>
                </c:pt>
                <c:pt idx="18">
                  <c:v>Belgium</c:v>
                </c:pt>
                <c:pt idx="19">
                  <c:v>Finland</c:v>
                </c:pt>
                <c:pt idx="20">
                  <c:v>Bulgaria</c:v>
                </c:pt>
                <c:pt idx="21">
                  <c:v>Romania</c:v>
                </c:pt>
                <c:pt idx="22">
                  <c:v>Estonia</c:v>
                </c:pt>
                <c:pt idx="23">
                  <c:v>Latvia</c:v>
                </c:pt>
                <c:pt idx="25">
                  <c:v>Iceland</c:v>
                </c:pt>
                <c:pt idx="26">
                  <c:v>Norway</c:v>
                </c:pt>
                <c:pt idx="28">
                  <c:v>Türkiye</c:v>
                </c:pt>
                <c:pt idx="29">
                  <c:v>Montenegro (¹)</c:v>
                </c:pt>
              </c:strCache>
            </c:strRef>
          </c:cat>
          <c:val>
            <c:numRef>
              <c:f>Figure4!$G$5:$G$34</c:f>
              <c:numCache>
                <c:formatCode>General</c:formatCode>
                <c:ptCount val="30"/>
                <c:pt idx="0" formatCode="#,##0.0">
                  <c:v>38.27730044034184</c:v>
                </c:pt>
                <c:pt idx="2" formatCode="#,##0.0">
                  <c:v>14.790995090109419</c:v>
                </c:pt>
                <c:pt idx="3" formatCode="#,##0.0">
                  <c:v>18.983954926782317</c:v>
                </c:pt>
                <c:pt idx="4" formatCode="#,##0.0">
                  <c:v>26.53351663378767</c:v>
                </c:pt>
                <c:pt idx="5" formatCode="#,##0.0">
                  <c:v>27.599863066415708</c:v>
                </c:pt>
                <c:pt idx="6" formatCode="#,##0.0">
                  <c:v>29.108536224017854</c:v>
                </c:pt>
                <c:pt idx="7" formatCode="#,##0.0">
                  <c:v>30.133878514717253</c:v>
                </c:pt>
                <c:pt idx="8" formatCode="#,##0.0">
                  <c:v>30.977996948142248</c:v>
                </c:pt>
                <c:pt idx="9" formatCode="#,##0.0">
                  <c:v>32.291847646759209</c:v>
                </c:pt>
                <c:pt idx="10" formatCode="#,##0.0">
                  <c:v>35.881945356415713</c:v>
                </c:pt>
                <c:pt idx="11" formatCode="#,##0.0">
                  <c:v>37.459981174390037</c:v>
                </c:pt>
                <c:pt idx="12" formatCode="#,##0.0">
                  <c:v>37.505462508902411</c:v>
                </c:pt>
                <c:pt idx="13" formatCode="#,##0.0">
                  <c:v>39.111291859570812</c:v>
                </c:pt>
                <c:pt idx="14" formatCode="#,##0.0">
                  <c:v>39.576459046380798</c:v>
                </c:pt>
                <c:pt idx="15" formatCode="#,##0.0">
                  <c:v>44.632064641155587</c:v>
                </c:pt>
                <c:pt idx="16" formatCode="#,##0.0">
                  <c:v>46.041759618504443</c:v>
                </c:pt>
                <c:pt idx="17" formatCode="#,##0.0">
                  <c:v>46.225409813392609</c:v>
                </c:pt>
                <c:pt idx="18" formatCode="#,##0.0">
                  <c:v>46.372112976320174</c:v>
                </c:pt>
                <c:pt idx="19" formatCode="#,##0.0">
                  <c:v>48.524272449881707</c:v>
                </c:pt>
                <c:pt idx="20" formatCode="#,##0.0">
                  <c:v>54.305147332753755</c:v>
                </c:pt>
                <c:pt idx="21" formatCode="#,##0.0">
                  <c:v>59.384745245502863</c:v>
                </c:pt>
                <c:pt idx="22" formatCode="#,##0.0">
                  <c:v>60.430905274737192</c:v>
                </c:pt>
                <c:pt idx="23" formatCode="#,##0.0">
                  <c:v>69.062582072145076</c:v>
                </c:pt>
                <c:pt idx="25" formatCode="#,##0.0">
                  <c:v>68.467668379874652</c:v>
                </c:pt>
                <c:pt idx="26" formatCode="#,##0.0">
                  <c:v>74.600972234218304</c:v>
                </c:pt>
                <c:pt idx="28" formatCode="#,##0.0">
                  <c:v>41.940930414590461</c:v>
                </c:pt>
                <c:pt idx="29" formatCode="#,##0.0">
                  <c:v>62.423456732376223</c:v>
                </c:pt>
              </c:numCache>
            </c:numRef>
          </c:val>
          <c:extLst>
            <c:ext xmlns:c16="http://schemas.microsoft.com/office/drawing/2014/chart" uri="{C3380CC4-5D6E-409C-BE32-E72D297353CC}">
              <c16:uniqueId val="{00000001-01FC-4E46-8124-CA73754C84AB}"/>
            </c:ext>
          </c:extLst>
        </c:ser>
        <c:dLbls>
          <c:showLegendKey val="0"/>
          <c:showVal val="0"/>
          <c:showCatName val="0"/>
          <c:showSerName val="0"/>
          <c:showPercent val="0"/>
          <c:showBubbleSize val="0"/>
        </c:dLbls>
        <c:gapWidth val="75"/>
        <c:overlap val="100"/>
        <c:axId val="639602696"/>
        <c:axId val="639603872"/>
      </c:barChart>
      <c:catAx>
        <c:axId val="639602696"/>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639603872"/>
        <c:crosses val="autoZero"/>
        <c:auto val="1"/>
        <c:lblAlgn val="ctr"/>
        <c:lblOffset val="100"/>
        <c:tickMarkSkip val="1"/>
        <c:noMultiLvlLbl val="0"/>
      </c:catAx>
      <c:valAx>
        <c:axId val="639603872"/>
        <c:scaling>
          <c:orientation val="minMax"/>
          <c:max val="10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39602696"/>
        <c:crosses val="autoZero"/>
        <c:crossBetween val="between"/>
      </c:valAx>
      <c:spPr>
        <a:noFill/>
        <a:ln>
          <a:noFill/>
        </a:ln>
        <a:effectLst/>
      </c:spPr>
    </c:plotArea>
    <c:legend>
      <c:legendPos val="b"/>
      <c:layout>
        <c:manualLayout>
          <c:xMode val="edge"/>
          <c:yMode val="edge"/>
          <c:x val="0.40013322834645676"/>
          <c:y val="0.83381589331274042"/>
          <c:w val="0.19242150588184367"/>
          <c:h val="4.1898426387225164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Gross weight of seaborne freight handled in main ports by type of cargo, 2023</a:t>
            </a:r>
          </a:p>
          <a:p>
            <a:pPr algn="l">
              <a:defRPr sz="1800" b="1"/>
            </a:pPr>
            <a:r>
              <a:rPr lang="en-US" sz="1600" b="0"/>
              <a:t>(%, based on tonnes)</a:t>
            </a:r>
          </a:p>
        </c:rich>
      </c:tx>
      <c:layout>
        <c:manualLayout>
          <c:xMode val="edge"/>
          <c:yMode val="edge"/>
          <c:x val="5.3333333333333332E-3"/>
          <c:y val="8.1698650026302781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5.2383416548952698E-2"/>
          <c:y val="0.11167621889236148"/>
          <c:w val="0.93294993543213844"/>
          <c:h val="0.53107929792141395"/>
        </c:manualLayout>
      </c:layout>
      <c:barChart>
        <c:barDir val="col"/>
        <c:grouping val="stacked"/>
        <c:varyColors val="0"/>
        <c:ser>
          <c:idx val="0"/>
          <c:order val="0"/>
          <c:tx>
            <c:strRef>
              <c:f>Figure5!$G$54</c:f>
              <c:strCache>
                <c:ptCount val="1"/>
                <c:pt idx="0">
                  <c:v>Liquid bulk goods</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cat>
            <c:strRef>
              <c:f>Figure5!$A$55:$A$83</c:f>
              <c:strCache>
                <c:ptCount val="29"/>
                <c:pt idx="0">
                  <c:v>EU</c:v>
                </c:pt>
                <c:pt idx="2">
                  <c:v>France</c:v>
                </c:pt>
                <c:pt idx="3">
                  <c:v>Croatia</c:v>
                </c:pt>
                <c:pt idx="4">
                  <c:v>Netherlands</c:v>
                </c:pt>
                <c:pt idx="5">
                  <c:v>Lithuania</c:v>
                </c:pt>
                <c:pt idx="6">
                  <c:v>Cyprus</c:v>
                </c:pt>
                <c:pt idx="7">
                  <c:v>Italy</c:v>
                </c:pt>
                <c:pt idx="8">
                  <c:v>Poland</c:v>
                </c:pt>
                <c:pt idx="9">
                  <c:v>Malta</c:v>
                </c:pt>
                <c:pt idx="10">
                  <c:v>Bulgaria</c:v>
                </c:pt>
                <c:pt idx="11">
                  <c:v>Spain</c:v>
                </c:pt>
                <c:pt idx="12">
                  <c:v>Greece</c:v>
                </c:pt>
                <c:pt idx="13">
                  <c:v>Portugal</c:v>
                </c:pt>
                <c:pt idx="14">
                  <c:v>Belgium</c:v>
                </c:pt>
                <c:pt idx="15">
                  <c:v>Finland</c:v>
                </c:pt>
                <c:pt idx="16">
                  <c:v>Sweden</c:v>
                </c:pt>
                <c:pt idx="17">
                  <c:v>Denmark</c:v>
                </c:pt>
                <c:pt idx="18">
                  <c:v>Romania</c:v>
                </c:pt>
                <c:pt idx="19">
                  <c:v>Ireland</c:v>
                </c:pt>
                <c:pt idx="20">
                  <c:v>Slovenia</c:v>
                </c:pt>
                <c:pt idx="21">
                  <c:v>Germany</c:v>
                </c:pt>
                <c:pt idx="22">
                  <c:v>Estonia</c:v>
                </c:pt>
                <c:pt idx="23">
                  <c:v>Latvia</c:v>
                </c:pt>
                <c:pt idx="25">
                  <c:v>Norway</c:v>
                </c:pt>
                <c:pt idx="27">
                  <c:v>Türkiye</c:v>
                </c:pt>
                <c:pt idx="28">
                  <c:v>Montenegro (¹)</c:v>
                </c:pt>
              </c:strCache>
            </c:strRef>
          </c:cat>
          <c:val>
            <c:numRef>
              <c:f>Figure5!$G$55:$G$83</c:f>
              <c:numCache>
                <c:formatCode>General</c:formatCode>
                <c:ptCount val="29"/>
                <c:pt idx="0" formatCode="0.0">
                  <c:v>37.85737656810592</c:v>
                </c:pt>
                <c:pt idx="2" formatCode="0.0">
                  <c:v>50.903709292554858</c:v>
                </c:pt>
                <c:pt idx="3" formatCode="0.0">
                  <c:v>49.973691612227917</c:v>
                </c:pt>
                <c:pt idx="4" formatCode="0.0">
                  <c:v>48.567033135146566</c:v>
                </c:pt>
                <c:pt idx="5" formatCode="0.0">
                  <c:v>44.526182085540356</c:v>
                </c:pt>
                <c:pt idx="6" formatCode="0.0">
                  <c:v>42.898836187753247</c:v>
                </c:pt>
                <c:pt idx="7" formatCode="0.0">
                  <c:v>41.764984582556835</c:v>
                </c:pt>
                <c:pt idx="8" formatCode="0.0">
                  <c:v>39.05958360504804</c:v>
                </c:pt>
                <c:pt idx="9" formatCode="0.0">
                  <c:v>38.521139016954066</c:v>
                </c:pt>
                <c:pt idx="10" formatCode="0.0">
                  <c:v>37.912686383129525</c:v>
                </c:pt>
                <c:pt idx="11" formatCode="0.0">
                  <c:v>37.114756067019393</c:v>
                </c:pt>
                <c:pt idx="12" formatCode="0.0">
                  <c:v>36.31590738310495</c:v>
                </c:pt>
                <c:pt idx="13" formatCode="0.0">
                  <c:v>35.371469424992569</c:v>
                </c:pt>
                <c:pt idx="14" formatCode="0.0">
                  <c:v>34.174655464464294</c:v>
                </c:pt>
                <c:pt idx="15" formatCode="0.0">
                  <c:v>33.862362189384442</c:v>
                </c:pt>
                <c:pt idx="16" formatCode="0.0">
                  <c:v>33.466014975909196</c:v>
                </c:pt>
                <c:pt idx="17" formatCode="0.0">
                  <c:v>25.795591913554507</c:v>
                </c:pt>
                <c:pt idx="18" formatCode="0.0">
                  <c:v>24.144359457594927</c:v>
                </c:pt>
                <c:pt idx="19" formatCode="0.0">
                  <c:v>22.367103430548649</c:v>
                </c:pt>
                <c:pt idx="20" formatCode="0.0">
                  <c:v>21.165879209236071</c:v>
                </c:pt>
                <c:pt idx="21" formatCode="0.0">
                  <c:v>20.352557453870912</c:v>
                </c:pt>
                <c:pt idx="22" formatCode="0.0">
                  <c:v>15.194302216070541</c:v>
                </c:pt>
                <c:pt idx="23" formatCode="0.0">
                  <c:v>13.494156765317381</c:v>
                </c:pt>
                <c:pt idx="25" formatCode="0.0">
                  <c:v>47.774669469059404</c:v>
                </c:pt>
                <c:pt idx="27" formatCode="0.0">
                  <c:v>30.969208327520356</c:v>
                </c:pt>
                <c:pt idx="28" formatCode="0.0">
                  <c:v>9.7618153129461263</c:v>
                </c:pt>
              </c:numCache>
            </c:numRef>
          </c:val>
          <c:extLst>
            <c:ext xmlns:c16="http://schemas.microsoft.com/office/drawing/2014/chart" uri="{C3380CC4-5D6E-409C-BE32-E72D297353CC}">
              <c16:uniqueId val="{00000000-3EA4-4AAE-8CEC-D061254122BA}"/>
            </c:ext>
          </c:extLst>
        </c:ser>
        <c:ser>
          <c:idx val="1"/>
          <c:order val="1"/>
          <c:tx>
            <c:strRef>
              <c:f>Figure5!$H$54</c:f>
              <c:strCache>
                <c:ptCount val="1"/>
                <c:pt idx="0">
                  <c:v>Dry bulk goods</c:v>
                </c:pt>
              </c:strCache>
            </c:strRef>
          </c:tx>
          <c:spPr>
            <a:solidFill>
              <a:srgbClr val="2644A7">
                <a:lumMod val="60000"/>
                <a:lumOff val="40000"/>
              </a:srgbClr>
            </a:solidFill>
            <a:ln w="1270" cap="flat" cmpd="sng" algn="ctr">
              <a:solidFill>
                <a:srgbClr val="FFFFFF"/>
              </a:solidFill>
              <a:prstDash val="solid"/>
              <a:round/>
              <a:headEnd type="none" w="med" len="med"/>
              <a:tailEnd type="none" w="med" len="med"/>
            </a:ln>
            <a:effectLst/>
          </c:spPr>
          <c:invertIfNegative val="0"/>
          <c:cat>
            <c:strRef>
              <c:f>Figure5!$A$55:$A$83</c:f>
              <c:strCache>
                <c:ptCount val="29"/>
                <c:pt idx="0">
                  <c:v>EU</c:v>
                </c:pt>
                <c:pt idx="2">
                  <c:v>France</c:v>
                </c:pt>
                <c:pt idx="3">
                  <c:v>Croatia</c:v>
                </c:pt>
                <c:pt idx="4">
                  <c:v>Netherlands</c:v>
                </c:pt>
                <c:pt idx="5">
                  <c:v>Lithuania</c:v>
                </c:pt>
                <c:pt idx="6">
                  <c:v>Cyprus</c:v>
                </c:pt>
                <c:pt idx="7">
                  <c:v>Italy</c:v>
                </c:pt>
                <c:pt idx="8">
                  <c:v>Poland</c:v>
                </c:pt>
                <c:pt idx="9">
                  <c:v>Malta</c:v>
                </c:pt>
                <c:pt idx="10">
                  <c:v>Bulgaria</c:v>
                </c:pt>
                <c:pt idx="11">
                  <c:v>Spain</c:v>
                </c:pt>
                <c:pt idx="12">
                  <c:v>Greece</c:v>
                </c:pt>
                <c:pt idx="13">
                  <c:v>Portugal</c:v>
                </c:pt>
                <c:pt idx="14">
                  <c:v>Belgium</c:v>
                </c:pt>
                <c:pt idx="15">
                  <c:v>Finland</c:v>
                </c:pt>
                <c:pt idx="16">
                  <c:v>Sweden</c:v>
                </c:pt>
                <c:pt idx="17">
                  <c:v>Denmark</c:v>
                </c:pt>
                <c:pt idx="18">
                  <c:v>Romania</c:v>
                </c:pt>
                <c:pt idx="19">
                  <c:v>Ireland</c:v>
                </c:pt>
                <c:pt idx="20">
                  <c:v>Slovenia</c:v>
                </c:pt>
                <c:pt idx="21">
                  <c:v>Germany</c:v>
                </c:pt>
                <c:pt idx="22">
                  <c:v>Estonia</c:v>
                </c:pt>
                <c:pt idx="23">
                  <c:v>Latvia</c:v>
                </c:pt>
                <c:pt idx="25">
                  <c:v>Norway</c:v>
                </c:pt>
                <c:pt idx="27">
                  <c:v>Türkiye</c:v>
                </c:pt>
                <c:pt idx="28">
                  <c:v>Montenegro (¹)</c:v>
                </c:pt>
              </c:strCache>
            </c:strRef>
          </c:cat>
          <c:val>
            <c:numRef>
              <c:f>Figure5!$H$55:$H$83</c:f>
              <c:numCache>
                <c:formatCode>General</c:formatCode>
                <c:ptCount val="29"/>
                <c:pt idx="0" formatCode="0.0">
                  <c:v>21.55573765743361</c:v>
                </c:pt>
                <c:pt idx="2" formatCode="0.0">
                  <c:v>20.992195951872365</c:v>
                </c:pt>
                <c:pt idx="3" formatCode="0.0">
                  <c:v>27.466597134129035</c:v>
                </c:pt>
                <c:pt idx="4" formatCode="0.0">
                  <c:v>23.814324116690635</c:v>
                </c:pt>
                <c:pt idx="5" formatCode="0.0">
                  <c:v>24.69726502863038</c:v>
                </c:pt>
                <c:pt idx="6" formatCode="0.0">
                  <c:v>22.226098865453107</c:v>
                </c:pt>
                <c:pt idx="7" formatCode="0.0">
                  <c:v>12.819001823373114</c:v>
                </c:pt>
                <c:pt idx="8" formatCode="0.0">
                  <c:v>30.886621976083116</c:v>
                </c:pt>
                <c:pt idx="9" formatCode="0.0">
                  <c:v>14.657240268452654</c:v>
                </c:pt>
                <c:pt idx="10" formatCode="0.0">
                  <c:v>44.303374865982384</c:v>
                </c:pt>
                <c:pt idx="11" formatCode="0.0">
                  <c:v>20.867694234676296</c:v>
                </c:pt>
                <c:pt idx="12" formatCode="0.0">
                  <c:v>17.173865144029008</c:v>
                </c:pt>
                <c:pt idx="13" formatCode="0.0">
                  <c:v>19.008730621287803</c:v>
                </c:pt>
                <c:pt idx="14" formatCode="0.0">
                  <c:v>12.593654178297541</c:v>
                </c:pt>
                <c:pt idx="15" formatCode="0.0">
                  <c:v>25.702290942321653</c:v>
                </c:pt>
                <c:pt idx="16" formatCode="0.0">
                  <c:v>17.015686844449831</c:v>
                </c:pt>
                <c:pt idx="17" formatCode="0.0">
                  <c:v>29.32031124286371</c:v>
                </c:pt>
                <c:pt idx="18" formatCode="0.0">
                  <c:v>60.589609505184917</c:v>
                </c:pt>
                <c:pt idx="19" formatCode="0.0">
                  <c:v>25.743717259253756</c:v>
                </c:pt>
                <c:pt idx="20" formatCode="0.0">
                  <c:v>23.853405032860966</c:v>
                </c:pt>
                <c:pt idx="21" formatCode="0.0">
                  <c:v>22.209626150903155</c:v>
                </c:pt>
                <c:pt idx="22" formatCode="0.0">
                  <c:v>26.670455860736364</c:v>
                </c:pt>
                <c:pt idx="23" formatCode="0.0">
                  <c:v>58.42784631322187</c:v>
                </c:pt>
                <c:pt idx="25" formatCode="0.0">
                  <c:v>42.127642737247378</c:v>
                </c:pt>
                <c:pt idx="27" formatCode="0.0">
                  <c:v>36.151565286404171</c:v>
                </c:pt>
                <c:pt idx="28" formatCode="0.0">
                  <c:v>63.435144138051939</c:v>
                </c:pt>
              </c:numCache>
            </c:numRef>
          </c:val>
          <c:extLst>
            <c:ext xmlns:c16="http://schemas.microsoft.com/office/drawing/2014/chart" uri="{C3380CC4-5D6E-409C-BE32-E72D297353CC}">
              <c16:uniqueId val="{00000001-3EA4-4AAE-8CEC-D061254122BA}"/>
            </c:ext>
          </c:extLst>
        </c:ser>
        <c:ser>
          <c:idx val="2"/>
          <c:order val="2"/>
          <c:tx>
            <c:strRef>
              <c:f>Figure5!$I$54</c:f>
              <c:strCache>
                <c:ptCount val="1"/>
                <c:pt idx="0">
                  <c:v>Large containers</c:v>
                </c:pt>
              </c:strCache>
            </c:strRef>
          </c:tx>
          <c:spPr>
            <a:solidFill>
              <a:srgbClr val="B09120">
                <a:lumMod val="100000"/>
              </a:srgbClr>
            </a:solidFill>
            <a:ln w="1270" cap="flat" cmpd="sng" algn="ctr">
              <a:solidFill>
                <a:srgbClr val="FFFFFF"/>
              </a:solidFill>
              <a:prstDash val="solid"/>
              <a:round/>
              <a:headEnd type="none" w="med" len="med"/>
              <a:tailEnd type="none" w="med" len="med"/>
            </a:ln>
            <a:effectLst/>
          </c:spPr>
          <c:invertIfNegative val="0"/>
          <c:cat>
            <c:strRef>
              <c:f>Figure5!$A$55:$A$83</c:f>
              <c:strCache>
                <c:ptCount val="29"/>
                <c:pt idx="0">
                  <c:v>EU</c:v>
                </c:pt>
                <c:pt idx="2">
                  <c:v>France</c:v>
                </c:pt>
                <c:pt idx="3">
                  <c:v>Croatia</c:v>
                </c:pt>
                <c:pt idx="4">
                  <c:v>Netherlands</c:v>
                </c:pt>
                <c:pt idx="5">
                  <c:v>Lithuania</c:v>
                </c:pt>
                <c:pt idx="6">
                  <c:v>Cyprus</c:v>
                </c:pt>
                <c:pt idx="7">
                  <c:v>Italy</c:v>
                </c:pt>
                <c:pt idx="8">
                  <c:v>Poland</c:v>
                </c:pt>
                <c:pt idx="9">
                  <c:v>Malta</c:v>
                </c:pt>
                <c:pt idx="10">
                  <c:v>Bulgaria</c:v>
                </c:pt>
                <c:pt idx="11">
                  <c:v>Spain</c:v>
                </c:pt>
                <c:pt idx="12">
                  <c:v>Greece</c:v>
                </c:pt>
                <c:pt idx="13">
                  <c:v>Portugal</c:v>
                </c:pt>
                <c:pt idx="14">
                  <c:v>Belgium</c:v>
                </c:pt>
                <c:pt idx="15">
                  <c:v>Finland</c:v>
                </c:pt>
                <c:pt idx="16">
                  <c:v>Sweden</c:v>
                </c:pt>
                <c:pt idx="17">
                  <c:v>Denmark</c:v>
                </c:pt>
                <c:pt idx="18">
                  <c:v>Romania</c:v>
                </c:pt>
                <c:pt idx="19">
                  <c:v>Ireland</c:v>
                </c:pt>
                <c:pt idx="20">
                  <c:v>Slovenia</c:v>
                </c:pt>
                <c:pt idx="21">
                  <c:v>Germany</c:v>
                </c:pt>
                <c:pt idx="22">
                  <c:v>Estonia</c:v>
                </c:pt>
                <c:pt idx="23">
                  <c:v>Latvia</c:v>
                </c:pt>
                <c:pt idx="25">
                  <c:v>Norway</c:v>
                </c:pt>
                <c:pt idx="27">
                  <c:v>Türkiye</c:v>
                </c:pt>
                <c:pt idx="28">
                  <c:v>Montenegro (¹)</c:v>
                </c:pt>
              </c:strCache>
            </c:strRef>
          </c:cat>
          <c:val>
            <c:numRef>
              <c:f>Figure5!$I$55:$I$83</c:f>
              <c:numCache>
                <c:formatCode>General</c:formatCode>
                <c:ptCount val="29"/>
                <c:pt idx="0" formatCode="0.0">
                  <c:v>22.687666809656253</c:v>
                </c:pt>
                <c:pt idx="2" formatCode="0.0">
                  <c:v>14.845546168158418</c:v>
                </c:pt>
                <c:pt idx="3" formatCode="0.0">
                  <c:v>18.254104533801254</c:v>
                </c:pt>
                <c:pt idx="4" formatCode="0.0">
                  <c:v>19.340872563417587</c:v>
                </c:pt>
                <c:pt idx="5" formatCode="0.0">
                  <c:v>18.509732759001757</c:v>
                </c:pt>
                <c:pt idx="6" formatCode="0.0">
                  <c:v>24.067118260037528</c:v>
                </c:pt>
                <c:pt idx="7" formatCode="0.0">
                  <c:v>17.259889148162106</c:v>
                </c:pt>
                <c:pt idx="8" formatCode="0.0">
                  <c:v>19.748420269769802</c:v>
                </c:pt>
                <c:pt idx="9" formatCode="0.0">
                  <c:v>27.721390578640417</c:v>
                </c:pt>
                <c:pt idx="10" formatCode="0.0">
                  <c:v>9.6104265490729119</c:v>
                </c:pt>
                <c:pt idx="11" formatCode="0.0">
                  <c:v>30.650796973386022</c:v>
                </c:pt>
                <c:pt idx="12" formatCode="0.0">
                  <c:v>25.275279658409353</c:v>
                </c:pt>
                <c:pt idx="13" formatCode="0.0">
                  <c:v>36.098871576124161</c:v>
                </c:pt>
                <c:pt idx="14" formatCode="0.0">
                  <c:v>38.018548074311759</c:v>
                </c:pt>
                <c:pt idx="15" formatCode="0.0">
                  <c:v>9.4754805278999328</c:v>
                </c:pt>
                <c:pt idx="16" formatCode="0.0">
                  <c:v>8.260556703789053</c:v>
                </c:pt>
                <c:pt idx="17" formatCode="0.0">
                  <c:v>8.716403671364068</c:v>
                </c:pt>
                <c:pt idx="18" formatCode="0.0">
                  <c:v>10.768515657560171</c:v>
                </c:pt>
                <c:pt idx="19" formatCode="0.0">
                  <c:v>16.345333074915686</c:v>
                </c:pt>
                <c:pt idx="20" formatCode="0.0">
                  <c:v>42.340279357153136</c:v>
                </c:pt>
                <c:pt idx="21" formatCode="0.0">
                  <c:v>38.294993292200928</c:v>
                </c:pt>
                <c:pt idx="22" formatCode="0.0">
                  <c:v>8.5220523336188911</c:v>
                </c:pt>
                <c:pt idx="23" formatCode="0.0">
                  <c:v>11.551527562109801</c:v>
                </c:pt>
                <c:pt idx="25" formatCode="0.0">
                  <c:v>3.3935450693077311</c:v>
                </c:pt>
                <c:pt idx="27" formatCode="0.0">
                  <c:v>24.677204442976972</c:v>
                </c:pt>
                <c:pt idx="28" formatCode="0.0">
                  <c:v>17.17793306116997</c:v>
                </c:pt>
              </c:numCache>
            </c:numRef>
          </c:val>
          <c:extLst>
            <c:ext xmlns:c16="http://schemas.microsoft.com/office/drawing/2014/chart" uri="{C3380CC4-5D6E-409C-BE32-E72D297353CC}">
              <c16:uniqueId val="{00000002-3EA4-4AAE-8CEC-D061254122BA}"/>
            </c:ext>
          </c:extLst>
        </c:ser>
        <c:ser>
          <c:idx val="3"/>
          <c:order val="3"/>
          <c:tx>
            <c:strRef>
              <c:f>Figure5!$J$54</c:f>
              <c:strCache>
                <c:ptCount val="1"/>
                <c:pt idx="0">
                  <c:v>Ro-Ro Mobile Units</c:v>
                </c:pt>
              </c:strCache>
            </c:strRef>
          </c:tx>
          <c:spPr>
            <a:solidFill>
              <a:srgbClr val="B09120">
                <a:lumMod val="60000"/>
                <a:lumOff val="40000"/>
              </a:srgbClr>
            </a:solidFill>
            <a:ln w="1270" cap="flat" cmpd="sng" algn="ctr">
              <a:solidFill>
                <a:srgbClr val="FFFFFF"/>
              </a:solidFill>
              <a:prstDash val="solid"/>
              <a:round/>
              <a:headEnd type="none" w="med" len="med"/>
              <a:tailEnd type="none" w="med" len="med"/>
            </a:ln>
            <a:effectLst/>
          </c:spPr>
          <c:invertIfNegative val="0"/>
          <c:cat>
            <c:strRef>
              <c:f>Figure5!$A$55:$A$83</c:f>
              <c:strCache>
                <c:ptCount val="29"/>
                <c:pt idx="0">
                  <c:v>EU</c:v>
                </c:pt>
                <c:pt idx="2">
                  <c:v>France</c:v>
                </c:pt>
                <c:pt idx="3">
                  <c:v>Croatia</c:v>
                </c:pt>
                <c:pt idx="4">
                  <c:v>Netherlands</c:v>
                </c:pt>
                <c:pt idx="5">
                  <c:v>Lithuania</c:v>
                </c:pt>
                <c:pt idx="6">
                  <c:v>Cyprus</c:v>
                </c:pt>
                <c:pt idx="7">
                  <c:v>Italy</c:v>
                </c:pt>
                <c:pt idx="8">
                  <c:v>Poland</c:v>
                </c:pt>
                <c:pt idx="9">
                  <c:v>Malta</c:v>
                </c:pt>
                <c:pt idx="10">
                  <c:v>Bulgaria</c:v>
                </c:pt>
                <c:pt idx="11">
                  <c:v>Spain</c:v>
                </c:pt>
                <c:pt idx="12">
                  <c:v>Greece</c:v>
                </c:pt>
                <c:pt idx="13">
                  <c:v>Portugal</c:v>
                </c:pt>
                <c:pt idx="14">
                  <c:v>Belgium</c:v>
                </c:pt>
                <c:pt idx="15">
                  <c:v>Finland</c:v>
                </c:pt>
                <c:pt idx="16">
                  <c:v>Sweden</c:v>
                </c:pt>
                <c:pt idx="17">
                  <c:v>Denmark</c:v>
                </c:pt>
                <c:pt idx="18">
                  <c:v>Romania</c:v>
                </c:pt>
                <c:pt idx="19">
                  <c:v>Ireland</c:v>
                </c:pt>
                <c:pt idx="20">
                  <c:v>Slovenia</c:v>
                </c:pt>
                <c:pt idx="21">
                  <c:v>Germany</c:v>
                </c:pt>
                <c:pt idx="22">
                  <c:v>Estonia</c:v>
                </c:pt>
                <c:pt idx="23">
                  <c:v>Latvia</c:v>
                </c:pt>
                <c:pt idx="25">
                  <c:v>Norway</c:v>
                </c:pt>
                <c:pt idx="27">
                  <c:v>Türkiye</c:v>
                </c:pt>
                <c:pt idx="28">
                  <c:v>Montenegro (¹)</c:v>
                </c:pt>
              </c:strCache>
            </c:strRef>
          </c:cat>
          <c:val>
            <c:numRef>
              <c:f>Figure5!$J$55:$J$83</c:f>
              <c:numCache>
                <c:formatCode>General</c:formatCode>
                <c:ptCount val="29"/>
                <c:pt idx="0" formatCode="0.0">
                  <c:v>12.717329984837423</c:v>
                </c:pt>
                <c:pt idx="2" formatCode="0.0">
                  <c:v>10.842566665733465</c:v>
                </c:pt>
                <c:pt idx="3" formatCode="0.0">
                  <c:v>0.37729565103515017</c:v>
                </c:pt>
                <c:pt idx="4" formatCode="0.0">
                  <c:v>4.9335418128013568</c:v>
                </c:pt>
                <c:pt idx="5" formatCode="0.0">
                  <c:v>8.3005501030076907</c:v>
                </c:pt>
                <c:pt idx="6" formatCode="0.0">
                  <c:v>1.2709966053332677</c:v>
                </c:pt>
                <c:pt idx="7" formatCode="0.0">
                  <c:v>23.07537166711095</c:v>
                </c:pt>
                <c:pt idx="8" formatCode="0.0">
                  <c:v>6.417345300441605</c:v>
                </c:pt>
                <c:pt idx="9" formatCode="0.0">
                  <c:v>15.939802702970692</c:v>
                </c:pt>
                <c:pt idx="10" formatCode="0.0">
                  <c:v>0.57901814888557845</c:v>
                </c:pt>
                <c:pt idx="11" formatCode="0.0">
                  <c:v>6.6210211159620531</c:v>
                </c:pt>
                <c:pt idx="12" formatCode="0.0">
                  <c:v>18.98387226720466</c:v>
                </c:pt>
                <c:pt idx="13" formatCode="0.0">
                  <c:v>1.8972510522313322</c:v>
                </c:pt>
                <c:pt idx="14" formatCode="0.0">
                  <c:v>10.242510936036613</c:v>
                </c:pt>
                <c:pt idx="15" formatCode="0.0">
                  <c:v>18.700380809713373</c:v>
                </c:pt>
                <c:pt idx="16" formatCode="0.0">
                  <c:v>28.136269184211056</c:v>
                </c:pt>
                <c:pt idx="17" formatCode="0.0">
                  <c:v>27.817572139907689</c:v>
                </c:pt>
                <c:pt idx="18" formatCode="0.0">
                  <c:v>0.56486169350488369</c:v>
                </c:pt>
                <c:pt idx="19" formatCode="0.0">
                  <c:v>33.356140384516344</c:v>
                </c:pt>
                <c:pt idx="20" formatCode="0.0">
                  <c:v>7.5440918361317033</c:v>
                </c:pt>
                <c:pt idx="21" formatCode="0.0">
                  <c:v>13.68807308073538</c:v>
                </c:pt>
                <c:pt idx="22" formatCode="0.0">
                  <c:v>31.198545798847153</c:v>
                </c:pt>
                <c:pt idx="23" formatCode="0.0">
                  <c:v>6.0299632909434457</c:v>
                </c:pt>
                <c:pt idx="25" formatCode="0.0">
                  <c:v>2.3850751362375862</c:v>
                </c:pt>
                <c:pt idx="27" formatCode="0.0">
                  <c:v>2.2276499136026633</c:v>
                </c:pt>
                <c:pt idx="28" formatCode="0.0">
                  <c:v>0.80296541187667492</c:v>
                </c:pt>
              </c:numCache>
            </c:numRef>
          </c:val>
          <c:extLst>
            <c:ext xmlns:c16="http://schemas.microsoft.com/office/drawing/2014/chart" uri="{C3380CC4-5D6E-409C-BE32-E72D297353CC}">
              <c16:uniqueId val="{00000003-3EA4-4AAE-8CEC-D061254122BA}"/>
            </c:ext>
          </c:extLst>
        </c:ser>
        <c:ser>
          <c:idx val="4"/>
          <c:order val="4"/>
          <c:tx>
            <c:strRef>
              <c:f>Figure5!$K$54</c:f>
              <c:strCache>
                <c:ptCount val="1"/>
                <c:pt idx="0">
                  <c:v>Other cargo</c:v>
                </c:pt>
              </c:strCache>
            </c:strRef>
          </c:tx>
          <c:spPr>
            <a:solidFill>
              <a:srgbClr val="E04040">
                <a:lumMod val="100000"/>
              </a:srgbClr>
            </a:solidFill>
            <a:ln w="1270" cap="flat" cmpd="sng" algn="ctr">
              <a:solidFill>
                <a:srgbClr val="FFFFFF"/>
              </a:solidFill>
              <a:prstDash val="solid"/>
              <a:round/>
              <a:headEnd type="none" w="med" len="med"/>
              <a:tailEnd type="none" w="med" len="med"/>
            </a:ln>
            <a:effectLst/>
          </c:spPr>
          <c:invertIfNegative val="0"/>
          <c:cat>
            <c:strRef>
              <c:f>Figure5!$A$55:$A$83</c:f>
              <c:strCache>
                <c:ptCount val="29"/>
                <c:pt idx="0">
                  <c:v>EU</c:v>
                </c:pt>
                <c:pt idx="2">
                  <c:v>France</c:v>
                </c:pt>
                <c:pt idx="3">
                  <c:v>Croatia</c:v>
                </c:pt>
                <c:pt idx="4">
                  <c:v>Netherlands</c:v>
                </c:pt>
                <c:pt idx="5">
                  <c:v>Lithuania</c:v>
                </c:pt>
                <c:pt idx="6">
                  <c:v>Cyprus</c:v>
                </c:pt>
                <c:pt idx="7">
                  <c:v>Italy</c:v>
                </c:pt>
                <c:pt idx="8">
                  <c:v>Poland</c:v>
                </c:pt>
                <c:pt idx="9">
                  <c:v>Malta</c:v>
                </c:pt>
                <c:pt idx="10">
                  <c:v>Bulgaria</c:v>
                </c:pt>
                <c:pt idx="11">
                  <c:v>Spain</c:v>
                </c:pt>
                <c:pt idx="12">
                  <c:v>Greece</c:v>
                </c:pt>
                <c:pt idx="13">
                  <c:v>Portugal</c:v>
                </c:pt>
                <c:pt idx="14">
                  <c:v>Belgium</c:v>
                </c:pt>
                <c:pt idx="15">
                  <c:v>Finland</c:v>
                </c:pt>
                <c:pt idx="16">
                  <c:v>Sweden</c:v>
                </c:pt>
                <c:pt idx="17">
                  <c:v>Denmark</c:v>
                </c:pt>
                <c:pt idx="18">
                  <c:v>Romania</c:v>
                </c:pt>
                <c:pt idx="19">
                  <c:v>Ireland</c:v>
                </c:pt>
                <c:pt idx="20">
                  <c:v>Slovenia</c:v>
                </c:pt>
                <c:pt idx="21">
                  <c:v>Germany</c:v>
                </c:pt>
                <c:pt idx="22">
                  <c:v>Estonia</c:v>
                </c:pt>
                <c:pt idx="23">
                  <c:v>Latvia</c:v>
                </c:pt>
                <c:pt idx="25">
                  <c:v>Norway</c:v>
                </c:pt>
                <c:pt idx="27">
                  <c:v>Türkiye</c:v>
                </c:pt>
                <c:pt idx="28">
                  <c:v>Montenegro (¹)</c:v>
                </c:pt>
              </c:strCache>
            </c:strRef>
          </c:cat>
          <c:val>
            <c:numRef>
              <c:f>Figure5!$K$55:$K$83</c:f>
              <c:numCache>
                <c:formatCode>General</c:formatCode>
                <c:ptCount val="29"/>
                <c:pt idx="0" formatCode="0.0">
                  <c:v>5.1818889799667849</c:v>
                </c:pt>
                <c:pt idx="2" formatCode="0.0">
                  <c:v>2.4159819216808849</c:v>
                </c:pt>
                <c:pt idx="3" formatCode="0.0">
                  <c:v>3.928311068806646</c:v>
                </c:pt>
                <c:pt idx="4" formatCode="0.0">
                  <c:v>3.3442283719438577</c:v>
                </c:pt>
                <c:pt idx="5" formatCode="0.0">
                  <c:v>3.9662700238198401</c:v>
                </c:pt>
                <c:pt idx="6" formatCode="0.0">
                  <c:v>9.5369500814228445</c:v>
                </c:pt>
                <c:pt idx="7" formatCode="0.0">
                  <c:v>5.0807527787969988</c:v>
                </c:pt>
                <c:pt idx="8" formatCode="0.0">
                  <c:v>3.8880288486574424</c:v>
                </c:pt>
                <c:pt idx="9" formatCode="0.0">
                  <c:v>3.160427432982178</c:v>
                </c:pt>
                <c:pt idx="10" formatCode="0.0">
                  <c:v>7.5944940529295968</c:v>
                </c:pt>
                <c:pt idx="11" formatCode="0.0">
                  <c:v>4.7457316089562251</c:v>
                </c:pt>
                <c:pt idx="12" formatCode="0.0">
                  <c:v>2.2510755472520434</c:v>
                </c:pt>
                <c:pt idx="13" formatCode="0.0">
                  <c:v>7.6236773253641577</c:v>
                </c:pt>
                <c:pt idx="14" formatCode="0.0">
                  <c:v>4.9706313468897934</c:v>
                </c:pt>
                <c:pt idx="15" formatCode="0.0">
                  <c:v>12.259485530680589</c:v>
                </c:pt>
                <c:pt idx="16" formatCode="0.0">
                  <c:v>13.121472291640879</c:v>
                </c:pt>
                <c:pt idx="17" formatCode="0.0">
                  <c:v>8.3501210323100352</c:v>
                </c:pt>
                <c:pt idx="18" formatCode="0.0">
                  <c:v>3.9326536861551178</c:v>
                </c:pt>
                <c:pt idx="19" formatCode="0.0">
                  <c:v>2.1877058507655645</c:v>
                </c:pt>
                <c:pt idx="20" formatCode="0.0">
                  <c:v>5.0963445646181196</c:v>
                </c:pt>
                <c:pt idx="21" formatCode="0.0">
                  <c:v>5.4547500222896366</c:v>
                </c:pt>
                <c:pt idx="22" formatCode="0.0">
                  <c:v>18.414643790727052</c:v>
                </c:pt>
                <c:pt idx="23" formatCode="0.0">
                  <c:v>10.496506068407502</c:v>
                </c:pt>
                <c:pt idx="25" formatCode="0.0">
                  <c:v>4.3190675881478899</c:v>
                </c:pt>
                <c:pt idx="27" formatCode="0.0">
                  <c:v>5.9743720294958278</c:v>
                </c:pt>
                <c:pt idx="28" formatCode="0.0">
                  <c:v>8.8221420759552842</c:v>
                </c:pt>
              </c:numCache>
            </c:numRef>
          </c:val>
          <c:extLst>
            <c:ext xmlns:c16="http://schemas.microsoft.com/office/drawing/2014/chart" uri="{C3380CC4-5D6E-409C-BE32-E72D297353CC}">
              <c16:uniqueId val="{00000004-3EA4-4AAE-8CEC-D061254122BA}"/>
            </c:ext>
          </c:extLst>
        </c:ser>
        <c:dLbls>
          <c:showLegendKey val="0"/>
          <c:showVal val="0"/>
          <c:showCatName val="0"/>
          <c:showSerName val="0"/>
          <c:showPercent val="0"/>
          <c:showBubbleSize val="0"/>
        </c:dLbls>
        <c:gapWidth val="75"/>
        <c:overlap val="100"/>
        <c:axId val="639598776"/>
        <c:axId val="639605048"/>
      </c:barChart>
      <c:catAx>
        <c:axId val="639598776"/>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639605048"/>
        <c:crosses val="autoZero"/>
        <c:auto val="1"/>
        <c:lblAlgn val="ctr"/>
        <c:lblOffset val="100"/>
        <c:tickMarkSkip val="1"/>
        <c:noMultiLvlLbl val="0"/>
      </c:catAx>
      <c:valAx>
        <c:axId val="639605048"/>
        <c:scaling>
          <c:orientation val="minMax"/>
          <c:max val="10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39598776"/>
        <c:crosses val="autoZero"/>
        <c:crossBetween val="between"/>
      </c:valAx>
      <c:spPr>
        <a:noFill/>
        <a:ln>
          <a:noFill/>
        </a:ln>
        <a:effectLst/>
      </c:spPr>
    </c:plotArea>
    <c:legend>
      <c:legendPos val="b"/>
      <c:layout>
        <c:manualLayout>
          <c:xMode val="edge"/>
          <c:yMode val="edge"/>
          <c:x val="7.8882414698162734E-2"/>
          <c:y val="0.78071246047546361"/>
          <c:w val="0.74798851298117042"/>
          <c:h val="3.2648900158147198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a:latin typeface="Arial"/>
                <a:ea typeface="Arial"/>
                <a:cs typeface="Arial"/>
              </a:defRPr>
            </a:pPr>
            <a:r>
              <a:rPr lang="en-US"/>
              <a:t>Gross weight of seaborne goods handled in main EU ports by type of goods, 2023</a:t>
            </a:r>
          </a:p>
          <a:p>
            <a:pPr algn="l">
              <a:defRPr sz="1200" b="1">
                <a:latin typeface="Arial"/>
                <a:ea typeface="Arial"/>
                <a:cs typeface="Arial"/>
              </a:defRPr>
            </a:pPr>
            <a:r>
              <a:rPr lang="en-US" sz="1000" b="0"/>
              <a:t>(%, based on tonnes)</a:t>
            </a:r>
          </a:p>
        </c:rich>
      </c:tx>
      <c:layout>
        <c:manualLayout>
          <c:xMode val="edge"/>
          <c:yMode val="edge"/>
          <c:x val="9.876543209876543E-3"/>
          <c:y val="9.6096895937844221E-3"/>
        </c:manualLayout>
      </c:layout>
      <c:overlay val="0"/>
    </c:title>
    <c:autoTitleDeleted val="0"/>
    <c:plotArea>
      <c:layout>
        <c:manualLayout>
          <c:layoutTarget val="inner"/>
          <c:xMode val="edge"/>
          <c:yMode val="edge"/>
          <c:x val="0.25679012345679014"/>
          <c:y val="0.25492104069911625"/>
          <c:w val="0.49382716049382713"/>
          <c:h val="0.48048447968922114"/>
        </c:manualLayout>
      </c:layout>
      <c:pieChart>
        <c:varyColors val="1"/>
        <c:ser>
          <c:idx val="0"/>
          <c:order val="0"/>
          <c:spPr>
            <a:ln w="19050" cap="flat" cmpd="sng" algn="ctr">
              <a:solidFill>
                <a:srgbClr val="FFFFFF"/>
              </a:solidFill>
              <a:prstDash val="solid"/>
              <a:round/>
              <a:headEnd type="none" w="med" len="med"/>
              <a:tailEnd type="none" w="med" len="med"/>
            </a:ln>
          </c:spPr>
          <c:dPt>
            <c:idx val="0"/>
            <c:bubble3D val="0"/>
            <c:spPr>
              <a:solidFill>
                <a:srgbClr val="2644A7">
                  <a:lumMod val="100000"/>
                </a:srgbClr>
              </a:solidFill>
              <a:ln w="19050" cap="flat" cmpd="sng" algn="ctr">
                <a:solidFill>
                  <a:srgbClr val="FFFFFF"/>
                </a:solidFill>
                <a:prstDash val="solid"/>
                <a:round/>
                <a:headEnd type="none" w="med" len="med"/>
                <a:tailEnd type="none" w="med" len="med"/>
              </a:ln>
            </c:spPr>
            <c:extLst>
              <c:ext xmlns:c16="http://schemas.microsoft.com/office/drawing/2014/chart" uri="{C3380CC4-5D6E-409C-BE32-E72D297353CC}">
                <c16:uniqueId val="{00000001-A967-4686-8531-74E1D3309CE5}"/>
              </c:ext>
            </c:extLst>
          </c:dPt>
          <c:dPt>
            <c:idx val="1"/>
            <c:bubble3D val="0"/>
            <c:spPr>
              <a:solidFill>
                <a:srgbClr val="2644A7">
                  <a:lumMod val="60000"/>
                  <a:lumOff val="40000"/>
                </a:srgbClr>
              </a:solidFill>
              <a:ln w="19050" cap="flat" cmpd="sng" algn="ctr">
                <a:solidFill>
                  <a:srgbClr val="FFFFFF"/>
                </a:solidFill>
                <a:prstDash val="solid"/>
                <a:round/>
                <a:headEnd type="none" w="med" len="med"/>
                <a:tailEnd type="none" w="med" len="med"/>
              </a:ln>
            </c:spPr>
            <c:extLst>
              <c:ext xmlns:c16="http://schemas.microsoft.com/office/drawing/2014/chart" uri="{C3380CC4-5D6E-409C-BE32-E72D297353CC}">
                <c16:uniqueId val="{00000003-A967-4686-8531-74E1D3309CE5}"/>
              </c:ext>
            </c:extLst>
          </c:dPt>
          <c:dPt>
            <c:idx val="2"/>
            <c:bubble3D val="0"/>
            <c:spPr>
              <a:solidFill>
                <a:srgbClr val="B09120">
                  <a:lumMod val="100000"/>
                </a:srgbClr>
              </a:solidFill>
              <a:ln w="19050" cap="flat" cmpd="sng" algn="ctr">
                <a:solidFill>
                  <a:srgbClr val="FFFFFF"/>
                </a:solidFill>
                <a:prstDash val="solid"/>
                <a:round/>
                <a:headEnd type="none" w="med" len="med"/>
                <a:tailEnd type="none" w="med" len="med"/>
              </a:ln>
            </c:spPr>
            <c:extLst>
              <c:ext xmlns:c16="http://schemas.microsoft.com/office/drawing/2014/chart" uri="{C3380CC4-5D6E-409C-BE32-E72D297353CC}">
                <c16:uniqueId val="{00000005-A967-4686-8531-74E1D3309CE5}"/>
              </c:ext>
            </c:extLst>
          </c:dPt>
          <c:dPt>
            <c:idx val="3"/>
            <c:bubble3D val="0"/>
            <c:spPr>
              <a:solidFill>
                <a:srgbClr val="B09120">
                  <a:lumMod val="60000"/>
                  <a:lumOff val="40000"/>
                </a:srgbClr>
              </a:solidFill>
              <a:ln w="19050" cap="flat" cmpd="sng" algn="ctr">
                <a:solidFill>
                  <a:srgbClr val="FFFFFF"/>
                </a:solidFill>
                <a:prstDash val="solid"/>
                <a:round/>
                <a:headEnd type="none" w="med" len="med"/>
                <a:tailEnd type="none" w="med" len="med"/>
              </a:ln>
            </c:spPr>
            <c:extLst>
              <c:ext xmlns:c16="http://schemas.microsoft.com/office/drawing/2014/chart" uri="{C3380CC4-5D6E-409C-BE32-E72D297353CC}">
                <c16:uniqueId val="{00000007-A967-4686-8531-74E1D3309CE5}"/>
              </c:ext>
            </c:extLst>
          </c:dPt>
          <c:dPt>
            <c:idx val="4"/>
            <c:bubble3D val="0"/>
            <c:spPr>
              <a:solidFill>
                <a:srgbClr val="E04040">
                  <a:lumMod val="100000"/>
                </a:srgbClr>
              </a:solidFill>
              <a:ln w="19050" cap="flat" cmpd="sng" algn="ctr">
                <a:solidFill>
                  <a:srgbClr val="FFFFFF"/>
                </a:solidFill>
                <a:prstDash val="solid"/>
                <a:round/>
                <a:headEnd type="none" w="med" len="med"/>
                <a:tailEnd type="none" w="med" len="med"/>
              </a:ln>
            </c:spPr>
            <c:extLst>
              <c:ext xmlns:c16="http://schemas.microsoft.com/office/drawing/2014/chart" uri="{C3380CC4-5D6E-409C-BE32-E72D297353CC}">
                <c16:uniqueId val="{00000009-A967-4686-8531-74E1D3309CE5}"/>
              </c:ext>
            </c:extLst>
          </c:dPt>
          <c:dPt>
            <c:idx val="5"/>
            <c:bubble3D val="0"/>
            <c:spPr>
              <a:solidFill>
                <a:srgbClr val="E04040">
                  <a:lumMod val="60000"/>
                  <a:lumOff val="40000"/>
                </a:srgbClr>
              </a:solidFill>
              <a:ln w="19050" cap="flat" cmpd="sng" algn="ctr">
                <a:solidFill>
                  <a:srgbClr val="FFFFFF"/>
                </a:solidFill>
                <a:prstDash val="solid"/>
                <a:round/>
                <a:headEnd type="none" w="med" len="med"/>
                <a:tailEnd type="none" w="med" len="med"/>
              </a:ln>
            </c:spPr>
            <c:extLst>
              <c:ext xmlns:c16="http://schemas.microsoft.com/office/drawing/2014/chart" uri="{C3380CC4-5D6E-409C-BE32-E72D297353CC}">
                <c16:uniqueId val="{0000000B-A967-4686-8531-74E1D3309CE5}"/>
              </c:ext>
            </c:extLst>
          </c:dPt>
          <c:dPt>
            <c:idx val="6"/>
            <c:bubble3D val="0"/>
            <c:spPr>
              <a:solidFill>
                <a:srgbClr val="208486">
                  <a:lumMod val="100000"/>
                </a:srgbClr>
              </a:solidFill>
              <a:ln w="19050" cap="flat" cmpd="sng" algn="ctr">
                <a:solidFill>
                  <a:srgbClr val="FFFFFF"/>
                </a:solidFill>
                <a:prstDash val="solid"/>
                <a:round/>
                <a:headEnd type="none" w="med" len="med"/>
                <a:tailEnd type="none" w="med" len="med"/>
              </a:ln>
            </c:spPr>
            <c:extLst>
              <c:ext xmlns:c16="http://schemas.microsoft.com/office/drawing/2014/chart" uri="{C3380CC4-5D6E-409C-BE32-E72D297353CC}">
                <c16:uniqueId val="{0000000D-A967-4686-8531-74E1D3309CE5}"/>
              </c:ext>
            </c:extLst>
          </c:dPt>
          <c:dPt>
            <c:idx val="7"/>
            <c:bubble3D val="0"/>
            <c:spPr>
              <a:solidFill>
                <a:srgbClr val="208486">
                  <a:lumMod val="60000"/>
                  <a:lumOff val="40000"/>
                </a:srgbClr>
              </a:solidFill>
              <a:ln w="19050" cap="flat" cmpd="sng" algn="ctr">
                <a:solidFill>
                  <a:srgbClr val="FFFFFF"/>
                </a:solidFill>
                <a:prstDash val="solid"/>
                <a:round/>
                <a:headEnd type="none" w="med" len="med"/>
                <a:tailEnd type="none" w="med" len="med"/>
              </a:ln>
            </c:spPr>
            <c:extLst>
              <c:ext xmlns:c16="http://schemas.microsoft.com/office/drawing/2014/chart" uri="{C3380CC4-5D6E-409C-BE32-E72D297353CC}">
                <c16:uniqueId val="{0000000F-A967-4686-8531-74E1D3309CE5}"/>
              </c:ext>
            </c:extLst>
          </c:dPt>
          <c:dLbls>
            <c:dLbl>
              <c:idx val="0"/>
              <c:layout>
                <c:manualLayout>
                  <c:x val="7.4074074074074077E-3"/>
                  <c:y val="2.4024223984461276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967-4686-8531-74E1D3309CE5}"/>
                </c:ext>
              </c:extLst>
            </c:dLbl>
            <c:dLbl>
              <c:idx val="1"/>
              <c:layout>
                <c:manualLayout>
                  <c:x val="1.9753086419752996E-2"/>
                  <c:y val="-2.4024223984461055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967-4686-8531-74E1D3309CE5}"/>
                </c:ext>
              </c:extLst>
            </c:dLbl>
            <c:dLbl>
              <c:idx val="2"/>
              <c:layout>
                <c:manualLayout>
                  <c:x val="1.4814814814814815E-2"/>
                  <c:y val="-7.2072671953383165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967-4686-8531-74E1D3309CE5}"/>
                </c:ext>
              </c:extLst>
            </c:dLbl>
            <c:dLbl>
              <c:idx val="3"/>
              <c:layout>
                <c:manualLayout>
                  <c:x val="2.9629629629629631E-2"/>
                  <c:y val="3.12314911797994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967-4686-8531-74E1D3309CE5}"/>
                </c:ext>
              </c:extLst>
            </c:dLbl>
            <c:dLbl>
              <c:idx val="4"/>
              <c:layout>
                <c:manualLayout>
                  <c:x val="7.160493827160494E-2"/>
                  <c:y val="7.2072671953383165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967-4686-8531-74E1D3309CE5}"/>
                </c:ext>
              </c:extLst>
            </c:dLbl>
            <c:dLbl>
              <c:idx val="5"/>
              <c:layout>
                <c:manualLayout>
                  <c:x val="-2.2222222222222223E-2"/>
                  <c:y val="3.363391357824556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967-4686-8531-74E1D3309CE5}"/>
                </c:ext>
              </c:extLst>
            </c:dLbl>
            <c:dLbl>
              <c:idx val="6"/>
              <c:layout>
                <c:manualLayout>
                  <c:x val="-5.4320987654320987E-2"/>
                  <c:y val="-3.843875837513777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967-4686-8531-74E1D3309CE5}"/>
                </c:ext>
              </c:extLst>
            </c:dLbl>
            <c:dLbl>
              <c:idx val="7"/>
              <c:layout>
                <c:manualLayout>
                  <c:x val="-1.2345679012345701E-2"/>
                  <c:y val="-4.4043901839266145E-1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967-4686-8531-74E1D3309CE5}"/>
                </c:ext>
              </c:extLst>
            </c:dLbl>
            <c:numFmt formatCode="0.0_i%" sourceLinked="0"/>
            <c:spPr>
              <a:noFill/>
              <a:ln>
                <a:noFill/>
              </a:ln>
              <a:effectLst/>
            </c:spPr>
            <c:txPr>
              <a:bodyPr rot="0" vert="horz"/>
              <a:lstStyle/>
              <a:p>
                <a:pPr>
                  <a:defRPr/>
                </a:pPr>
                <a:endParaRPr lang="en-US"/>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Figure6!$G$43:$G$50</c:f>
              <c:strCache>
                <c:ptCount val="8"/>
                <c:pt idx="0">
                  <c:v>Coal and lignite; crude petroleum and natural gas</c:v>
                </c:pt>
                <c:pt idx="1">
                  <c:v>Coke and refined petroleum products</c:v>
                </c:pt>
                <c:pt idx="2">
                  <c:v>Metal ores</c:v>
                </c:pt>
                <c:pt idx="3">
                  <c:v>Products of agriculture</c:v>
                </c:pt>
                <c:pt idx="4">
                  <c:v>Chemicals, rubber and plastic, nuclear fuel</c:v>
                </c:pt>
                <c:pt idx="5">
                  <c:v>Food products, beverages and tobacco</c:v>
                </c:pt>
                <c:pt idx="6">
                  <c:v>Basic metals; fabricated metal products</c:v>
                </c:pt>
                <c:pt idx="7">
                  <c:v>Other or not identified</c:v>
                </c:pt>
              </c:strCache>
            </c:strRef>
          </c:cat>
          <c:val>
            <c:numRef>
              <c:f>Figure6!$H$43:$H$50</c:f>
              <c:numCache>
                <c:formatCode>#\ ###\ ###\ ##0</c:formatCode>
                <c:ptCount val="8"/>
                <c:pt idx="0">
                  <c:v>700246387</c:v>
                </c:pt>
                <c:pt idx="1">
                  <c:v>538755382</c:v>
                </c:pt>
                <c:pt idx="2">
                  <c:v>241796742</c:v>
                </c:pt>
                <c:pt idx="3">
                  <c:v>227051006</c:v>
                </c:pt>
                <c:pt idx="4">
                  <c:v>213305255</c:v>
                </c:pt>
                <c:pt idx="5">
                  <c:v>157236343</c:v>
                </c:pt>
                <c:pt idx="6">
                  <c:v>141364187</c:v>
                </c:pt>
                <c:pt idx="7">
                  <c:v>1118364714</c:v>
                </c:pt>
              </c:numCache>
            </c:numRef>
          </c:val>
          <c:extLst>
            <c:ext xmlns:c16="http://schemas.microsoft.com/office/drawing/2014/chart" uri="{C3380CC4-5D6E-409C-BE32-E72D297353CC}">
              <c16:uniqueId val="{00000010-A967-4686-8531-74E1D3309CE5}"/>
            </c:ext>
          </c:extLst>
        </c:ser>
        <c:dLbls>
          <c:dLblPos val="outEnd"/>
          <c:showLegendKey val="0"/>
          <c:showVal val="0"/>
          <c:showCatName val="1"/>
          <c:showSerName val="0"/>
          <c:showPercent val="1"/>
          <c:showBubbleSize val="0"/>
          <c:showLeaderLines val="1"/>
        </c:dLbls>
        <c:firstSliceAng val="0"/>
      </c:pieChart>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Top 20 EU ports handling goods, 2013, 2022 and 2023</a:t>
            </a:r>
          </a:p>
          <a:p>
            <a:pPr algn="l">
              <a:defRPr sz="1800" b="1"/>
            </a:pPr>
            <a:r>
              <a:rPr lang="en-US" sz="1600" b="0"/>
              <a:t>(million tonnes)</a:t>
            </a:r>
          </a:p>
        </c:rich>
      </c:tx>
      <c:layout>
        <c:manualLayout>
          <c:xMode val="edge"/>
          <c:yMode val="edge"/>
          <c:x val="5.3333333333333332E-3"/>
          <c:y val="9.5657091527200644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5.3333333333333332E-3"/>
          <c:y val="0.10443754386561539"/>
          <c:w val="0.99333333333333329"/>
          <c:h val="0.54731974860055121"/>
        </c:manualLayout>
      </c:layout>
      <c:barChart>
        <c:barDir val="bar"/>
        <c:grouping val="clustered"/>
        <c:varyColors val="0"/>
        <c:ser>
          <c:idx val="0"/>
          <c:order val="0"/>
          <c:tx>
            <c:strRef>
              <c:f>'Figure 7'!$D$11</c:f>
              <c:strCache>
                <c:ptCount val="1"/>
                <c:pt idx="0">
                  <c:v>2013</c:v>
                </c:pt>
              </c:strCache>
            </c:strRef>
          </c:tx>
          <c:spPr>
            <a:solidFill>
              <a:srgbClr val="2644A7">
                <a:lumMod val="100000"/>
              </a:srgbClr>
            </a:solidFill>
            <a:ln>
              <a:noFill/>
            </a:ln>
            <a:effectLst/>
            <a:extLst>
              <a:ext uri="{91240B29-F687-4F45-9708-019B960494DF}">
                <a14:hiddenLine xmlns:a14="http://schemas.microsoft.com/office/drawing/2010/main">
                  <a:noFill/>
                </a14:hiddenLine>
              </a:ext>
            </a:extLst>
          </c:spPr>
          <c:invertIfNegative val="0"/>
          <c:cat>
            <c:strRef>
              <c:f>'Figure 7'!$B$12:$B$31</c:f>
              <c:strCache>
                <c:ptCount val="20"/>
                <c:pt idx="0">
                  <c:v>Rotterdam (NL) (¹)</c:v>
                </c:pt>
                <c:pt idx="1">
                  <c:v>Antwerp-Bruges (BE) (²)</c:v>
                </c:pt>
                <c:pt idx="2">
                  <c:v>Hamburg (DE)</c:v>
                </c:pt>
                <c:pt idx="3">
                  <c:v>Amsterdam (NL) (¹)</c:v>
                </c:pt>
                <c:pt idx="4">
                  <c:v>Gdańsk (PL)</c:v>
                </c:pt>
                <c:pt idx="5">
                  <c:v>Algeciras (ES)</c:v>
                </c:pt>
                <c:pt idx="6">
                  <c:v>HAROPA (FR) (³)</c:v>
                </c:pt>
                <c:pt idx="7">
                  <c:v>Marseille (FR)</c:v>
                </c:pt>
                <c:pt idx="8">
                  <c:v>Constanţa (RO)</c:v>
                </c:pt>
                <c:pt idx="9">
                  <c:v>Valencia (ES)</c:v>
                </c:pt>
                <c:pt idx="10">
                  <c:v>Trieste (IT)</c:v>
                </c:pt>
                <c:pt idx="11">
                  <c:v>Genova (IT)</c:v>
                </c:pt>
                <c:pt idx="12">
                  <c:v>Barcelona (ES)</c:v>
                </c:pt>
                <c:pt idx="13">
                  <c:v>Piraeus (EL)</c:v>
                </c:pt>
                <c:pt idx="14">
                  <c:v>Sines (PT)</c:v>
                </c:pt>
                <c:pt idx="15">
                  <c:v>Bremerhaven (DE)</c:v>
                </c:pt>
                <c:pt idx="16">
                  <c:v>Cartagena (ES)</c:v>
                </c:pt>
                <c:pt idx="17">
                  <c:v>Zeeland Seaports (NL) (¹)</c:v>
                </c:pt>
                <c:pt idx="18">
                  <c:v>Dunkerque (FR)</c:v>
                </c:pt>
                <c:pt idx="19">
                  <c:v>Göteborg (SE)</c:v>
                </c:pt>
              </c:strCache>
            </c:strRef>
          </c:cat>
          <c:val>
            <c:numRef>
              <c:f>'Figure 7'!$D$12:$D$31</c:f>
              <c:numCache>
                <c:formatCode>#,##0</c:formatCode>
                <c:ptCount val="20"/>
                <c:pt idx="0">
                  <c:v>411.85476399999999</c:v>
                </c:pt>
                <c:pt idx="1">
                  <c:v>199.33941899999999</c:v>
                </c:pt>
                <c:pt idx="2">
                  <c:v>120.568392</c:v>
                </c:pt>
                <c:pt idx="3">
                  <c:v>92.348159999999993</c:v>
                </c:pt>
                <c:pt idx="4">
                  <c:v>27.335381000000002</c:v>
                </c:pt>
                <c:pt idx="5">
                  <c:v>67.617562000000007</c:v>
                </c:pt>
                <c:pt idx="6">
                  <c:v>86.659550999999993</c:v>
                </c:pt>
                <c:pt idx="7">
                  <c:v>76.247563</c:v>
                </c:pt>
                <c:pt idx="8">
                  <c:v>35.650132999999997</c:v>
                </c:pt>
                <c:pt idx="9">
                  <c:v>53.469695999999999</c:v>
                </c:pt>
                <c:pt idx="10">
                  <c:v>45.986089999999997</c:v>
                </c:pt>
                <c:pt idx="11">
                  <c:v>40.830083999999999</c:v>
                </c:pt>
                <c:pt idx="12">
                  <c:v>34.371611000000001</c:v>
                </c:pt>
                <c:pt idx="13">
                  <c:v>40.191906000000003</c:v>
                </c:pt>
                <c:pt idx="14">
                  <c:v>34.599502999999999</c:v>
                </c:pt>
                <c:pt idx="15">
                  <c:v>54.505541999999998</c:v>
                </c:pt>
                <c:pt idx="16">
                  <c:v>29.210875000000001</c:v>
                </c:pt>
                <c:pt idx="17">
                  <c:v>32.062027</c:v>
                </c:pt>
                <c:pt idx="18">
                  <c:v>36.634270999999998</c:v>
                </c:pt>
                <c:pt idx="19">
                  <c:v>38.379736999999999</c:v>
                </c:pt>
              </c:numCache>
            </c:numRef>
          </c:val>
          <c:extLst>
            <c:ext xmlns:c16="http://schemas.microsoft.com/office/drawing/2014/chart" uri="{C3380CC4-5D6E-409C-BE32-E72D297353CC}">
              <c16:uniqueId val="{00000000-0330-4707-8E84-C14523F58F9F}"/>
            </c:ext>
          </c:extLst>
        </c:ser>
        <c:ser>
          <c:idx val="1"/>
          <c:order val="1"/>
          <c:tx>
            <c:strRef>
              <c:f>'Figure 7'!$E$11</c:f>
              <c:strCache>
                <c:ptCount val="1"/>
                <c:pt idx="0">
                  <c:v>2022</c:v>
                </c:pt>
              </c:strCache>
            </c:strRef>
          </c:tx>
          <c:spPr>
            <a:solidFill>
              <a:srgbClr val="B09120">
                <a:lumMod val="100000"/>
              </a:srgbClr>
            </a:solidFill>
            <a:ln>
              <a:noFill/>
            </a:ln>
            <a:effectLst/>
            <a:extLst>
              <a:ext uri="{91240B29-F687-4F45-9708-019B960494DF}">
                <a14:hiddenLine xmlns:a14="http://schemas.microsoft.com/office/drawing/2010/main">
                  <a:noFill/>
                </a14:hiddenLine>
              </a:ext>
            </a:extLst>
          </c:spPr>
          <c:invertIfNegative val="0"/>
          <c:cat>
            <c:strRef>
              <c:f>'Figure 7'!$B$12:$B$31</c:f>
              <c:strCache>
                <c:ptCount val="20"/>
                <c:pt idx="0">
                  <c:v>Rotterdam (NL) (¹)</c:v>
                </c:pt>
                <c:pt idx="1">
                  <c:v>Antwerp-Bruges (BE) (²)</c:v>
                </c:pt>
                <c:pt idx="2">
                  <c:v>Hamburg (DE)</c:v>
                </c:pt>
                <c:pt idx="3">
                  <c:v>Amsterdam (NL) (¹)</c:v>
                </c:pt>
                <c:pt idx="4">
                  <c:v>Gdańsk (PL)</c:v>
                </c:pt>
                <c:pt idx="5">
                  <c:v>Algeciras (ES)</c:v>
                </c:pt>
                <c:pt idx="6">
                  <c:v>HAROPA (FR) (³)</c:v>
                </c:pt>
                <c:pt idx="7">
                  <c:v>Marseille (FR)</c:v>
                </c:pt>
                <c:pt idx="8">
                  <c:v>Constanţa (RO)</c:v>
                </c:pt>
                <c:pt idx="9">
                  <c:v>Valencia (ES)</c:v>
                </c:pt>
                <c:pt idx="10">
                  <c:v>Trieste (IT)</c:v>
                </c:pt>
                <c:pt idx="11">
                  <c:v>Genova (IT)</c:v>
                </c:pt>
                <c:pt idx="12">
                  <c:v>Barcelona (ES)</c:v>
                </c:pt>
                <c:pt idx="13">
                  <c:v>Piraeus (EL)</c:v>
                </c:pt>
                <c:pt idx="14">
                  <c:v>Sines (PT)</c:v>
                </c:pt>
                <c:pt idx="15">
                  <c:v>Bremerhaven (DE)</c:v>
                </c:pt>
                <c:pt idx="16">
                  <c:v>Cartagena (ES)</c:v>
                </c:pt>
                <c:pt idx="17">
                  <c:v>Zeeland Seaports (NL) (¹)</c:v>
                </c:pt>
                <c:pt idx="18">
                  <c:v>Dunkerque (FR)</c:v>
                </c:pt>
                <c:pt idx="19">
                  <c:v>Göteborg (SE)</c:v>
                </c:pt>
              </c:strCache>
            </c:strRef>
          </c:cat>
          <c:val>
            <c:numRef>
              <c:f>'Figure 7'!$E$12:$E$31</c:f>
              <c:numCache>
                <c:formatCode>#,##0</c:formatCode>
                <c:ptCount val="20"/>
                <c:pt idx="0">
                  <c:v>427.24540500000001</c:v>
                </c:pt>
                <c:pt idx="1">
                  <c:v>254.257351</c:v>
                </c:pt>
                <c:pt idx="2">
                  <c:v>103.35307</c:v>
                </c:pt>
                <c:pt idx="3">
                  <c:v>95.419443000000001</c:v>
                </c:pt>
                <c:pt idx="4">
                  <c:v>63.153227999999999</c:v>
                </c:pt>
                <c:pt idx="5">
                  <c:v>81.180062000000007</c:v>
                </c:pt>
                <c:pt idx="6">
                  <c:v>79.063676000000001</c:v>
                </c:pt>
                <c:pt idx="7">
                  <c:v>66.991373999999993</c:v>
                </c:pt>
                <c:pt idx="8">
                  <c:v>57.457816999999999</c:v>
                </c:pt>
                <c:pt idx="9">
                  <c:v>64.254481999999996</c:v>
                </c:pt>
                <c:pt idx="10">
                  <c:v>63.643514000000003</c:v>
                </c:pt>
                <c:pt idx="11">
                  <c:v>50.349589999999999</c:v>
                </c:pt>
                <c:pt idx="12">
                  <c:v>57.444259000000002</c:v>
                </c:pt>
                <c:pt idx="13">
                  <c:v>42.828485999999998</c:v>
                </c:pt>
                <c:pt idx="14">
                  <c:v>41.615000999999999</c:v>
                </c:pt>
                <c:pt idx="15">
                  <c:v>42.799410000000002</c:v>
                </c:pt>
                <c:pt idx="16">
                  <c:v>36.274169999999998</c:v>
                </c:pt>
                <c:pt idx="17">
                  <c:v>41.806097000000001</c:v>
                </c:pt>
                <c:pt idx="18">
                  <c:v>40.411478000000002</c:v>
                </c:pt>
                <c:pt idx="19">
                  <c:v>39.956066</c:v>
                </c:pt>
              </c:numCache>
            </c:numRef>
          </c:val>
          <c:extLst>
            <c:ext xmlns:c16="http://schemas.microsoft.com/office/drawing/2014/chart" uri="{C3380CC4-5D6E-409C-BE32-E72D297353CC}">
              <c16:uniqueId val="{00000001-0330-4707-8E84-C14523F58F9F}"/>
            </c:ext>
          </c:extLst>
        </c:ser>
        <c:ser>
          <c:idx val="2"/>
          <c:order val="2"/>
          <c:tx>
            <c:strRef>
              <c:f>'Figure 7'!$F$11</c:f>
              <c:strCache>
                <c:ptCount val="1"/>
                <c:pt idx="0">
                  <c:v>2023</c:v>
                </c:pt>
              </c:strCache>
            </c:strRef>
          </c:tx>
          <c:spPr>
            <a:solidFill>
              <a:srgbClr val="E04040">
                <a:lumMod val="100000"/>
              </a:srgbClr>
            </a:solidFill>
            <a:ln>
              <a:noFill/>
            </a:ln>
            <a:effectLst/>
            <a:extLst>
              <a:ext uri="{91240B29-F687-4F45-9708-019B960494DF}">
                <a14:hiddenLine xmlns:a14="http://schemas.microsoft.com/office/drawing/2010/main">
                  <a:noFill/>
                </a14:hiddenLine>
              </a:ext>
            </a:extLst>
          </c:spPr>
          <c:invertIfNegative val="0"/>
          <c:cat>
            <c:strRef>
              <c:f>'Figure 7'!$B$12:$B$31</c:f>
              <c:strCache>
                <c:ptCount val="20"/>
                <c:pt idx="0">
                  <c:v>Rotterdam (NL) (¹)</c:v>
                </c:pt>
                <c:pt idx="1">
                  <c:v>Antwerp-Bruges (BE) (²)</c:v>
                </c:pt>
                <c:pt idx="2">
                  <c:v>Hamburg (DE)</c:v>
                </c:pt>
                <c:pt idx="3">
                  <c:v>Amsterdam (NL) (¹)</c:v>
                </c:pt>
                <c:pt idx="4">
                  <c:v>Gdańsk (PL)</c:v>
                </c:pt>
                <c:pt idx="5">
                  <c:v>Algeciras (ES)</c:v>
                </c:pt>
                <c:pt idx="6">
                  <c:v>HAROPA (FR) (³)</c:v>
                </c:pt>
                <c:pt idx="7">
                  <c:v>Marseille (FR)</c:v>
                </c:pt>
                <c:pt idx="8">
                  <c:v>Constanţa (RO)</c:v>
                </c:pt>
                <c:pt idx="9">
                  <c:v>Valencia (ES)</c:v>
                </c:pt>
                <c:pt idx="10">
                  <c:v>Trieste (IT)</c:v>
                </c:pt>
                <c:pt idx="11">
                  <c:v>Genova (IT)</c:v>
                </c:pt>
                <c:pt idx="12">
                  <c:v>Barcelona (ES)</c:v>
                </c:pt>
                <c:pt idx="13">
                  <c:v>Piraeus (EL)</c:v>
                </c:pt>
                <c:pt idx="14">
                  <c:v>Sines (PT)</c:v>
                </c:pt>
                <c:pt idx="15">
                  <c:v>Bremerhaven (DE)</c:v>
                </c:pt>
                <c:pt idx="16">
                  <c:v>Cartagena (ES)</c:v>
                </c:pt>
                <c:pt idx="17">
                  <c:v>Zeeland Seaports (NL) (¹)</c:v>
                </c:pt>
                <c:pt idx="18">
                  <c:v>Dunkerque (FR)</c:v>
                </c:pt>
                <c:pt idx="19">
                  <c:v>Göteborg (SE)</c:v>
                </c:pt>
              </c:strCache>
            </c:strRef>
          </c:cat>
          <c:val>
            <c:numRef>
              <c:f>'Figure 7'!$F$12:$F$31</c:f>
              <c:numCache>
                <c:formatCode>#,##0</c:formatCode>
                <c:ptCount val="20"/>
                <c:pt idx="0">
                  <c:v>401.59593000000001</c:v>
                </c:pt>
                <c:pt idx="1">
                  <c:v>242.243493</c:v>
                </c:pt>
                <c:pt idx="2">
                  <c:v>99.602901000000003</c:v>
                </c:pt>
                <c:pt idx="3">
                  <c:v>80.760150999999993</c:v>
                </c:pt>
                <c:pt idx="4">
                  <c:v>79.781906000000006</c:v>
                </c:pt>
                <c:pt idx="5">
                  <c:v>79.485950000000003</c:v>
                </c:pt>
                <c:pt idx="6">
                  <c:v>75.564006000000006</c:v>
                </c:pt>
                <c:pt idx="7">
                  <c:v>67.261244000000005</c:v>
                </c:pt>
                <c:pt idx="8">
                  <c:v>67.222920999999999</c:v>
                </c:pt>
                <c:pt idx="9">
                  <c:v>62.250433999999998</c:v>
                </c:pt>
                <c:pt idx="10">
                  <c:v>55.613571999999998</c:v>
                </c:pt>
                <c:pt idx="11">
                  <c:v>53.055695999999998</c:v>
                </c:pt>
                <c:pt idx="12">
                  <c:v>51.460019000000003</c:v>
                </c:pt>
                <c:pt idx="13">
                  <c:v>45.238304999999997</c:v>
                </c:pt>
                <c:pt idx="14">
                  <c:v>39.840055999999997</c:v>
                </c:pt>
                <c:pt idx="15">
                  <c:v>39.188687999999999</c:v>
                </c:pt>
                <c:pt idx="16">
                  <c:v>37.397032000000003</c:v>
                </c:pt>
                <c:pt idx="17">
                  <c:v>36.554358000000001</c:v>
                </c:pt>
                <c:pt idx="18">
                  <c:v>35.386035</c:v>
                </c:pt>
                <c:pt idx="19">
                  <c:v>34.979177999999997</c:v>
                </c:pt>
              </c:numCache>
            </c:numRef>
          </c:val>
          <c:extLst>
            <c:ext xmlns:c16="http://schemas.microsoft.com/office/drawing/2014/chart" uri="{C3380CC4-5D6E-409C-BE32-E72D297353CC}">
              <c16:uniqueId val="{00000002-0330-4707-8E84-C14523F58F9F}"/>
            </c:ext>
          </c:extLst>
        </c:ser>
        <c:dLbls>
          <c:showLegendKey val="0"/>
          <c:showVal val="0"/>
          <c:showCatName val="0"/>
          <c:showSerName val="0"/>
          <c:showPercent val="0"/>
          <c:showBubbleSize val="0"/>
        </c:dLbls>
        <c:gapWidth val="150"/>
        <c:overlap val="-20"/>
        <c:axId val="639601128"/>
        <c:axId val="639599952"/>
      </c:barChart>
      <c:catAx>
        <c:axId val="639601128"/>
        <c:scaling>
          <c:orientation val="maxMin"/>
        </c:scaling>
        <c:delete val="0"/>
        <c:axPos val="l"/>
        <c:numFmt formatCode="General" sourceLinked="1"/>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639599952"/>
        <c:crosses val="autoZero"/>
        <c:auto val="1"/>
        <c:lblAlgn val="ctr"/>
        <c:lblOffset val="100"/>
        <c:tickMarkSkip val="1"/>
        <c:noMultiLvlLbl val="0"/>
      </c:catAx>
      <c:valAx>
        <c:axId val="639599952"/>
        <c:scaling>
          <c:orientation val="minMax"/>
        </c:scaling>
        <c:delete val="0"/>
        <c:axPos val="b"/>
        <c:majorGridlines>
          <c:spPr>
            <a:ln w="3175" cap="flat" cmpd="sng" algn="ctr">
              <a:solidFill>
                <a:srgbClr val="C0C0C0"/>
              </a:solidFill>
              <a:prstDash val="sysDash"/>
              <a:round/>
            </a:ln>
            <a:effectLst/>
          </c:spPr>
        </c:majorGridlines>
        <c:numFmt formatCode="#,##0"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39601128"/>
        <c:crosses val="max"/>
        <c:crossBetween val="between"/>
      </c:valAx>
      <c:spPr>
        <a:noFill/>
        <a:ln>
          <a:noFill/>
        </a:ln>
        <a:effectLst/>
      </c:spPr>
    </c:plotArea>
    <c:legend>
      <c:legendPos val="b"/>
      <c:layout>
        <c:manualLayout>
          <c:xMode val="edge"/>
          <c:yMode val="edge"/>
          <c:x val="0.40695391076115484"/>
          <c:y val="0.67037361044577726"/>
          <c:w val="0.1860921784776903"/>
          <c:h val="2.4310757105839742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Top 20 EU ports handling goods by direction, 2023</a:t>
            </a:r>
          </a:p>
          <a:p>
            <a:pPr algn="l">
              <a:defRPr sz="1800" b="1"/>
            </a:pPr>
            <a:r>
              <a:rPr lang="en-US" sz="1600" b="0"/>
              <a:t>(%, based on tonnes)</a:t>
            </a:r>
          </a:p>
        </c:rich>
      </c:tx>
      <c:layout>
        <c:manualLayout>
          <c:xMode val="edge"/>
          <c:yMode val="edge"/>
          <c:x val="5.3333333333333332E-3"/>
          <c:y val="1.1770212382197772E-2"/>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20340346456692912"/>
          <c:y val="9.2142459095974585E-2"/>
          <c:w val="0.77391317585301833"/>
          <c:h val="0.76867666054362449"/>
        </c:manualLayout>
      </c:layout>
      <c:barChart>
        <c:barDir val="bar"/>
        <c:grouping val="stacked"/>
        <c:varyColors val="0"/>
        <c:ser>
          <c:idx val="0"/>
          <c:order val="0"/>
          <c:tx>
            <c:strRef>
              <c:f>'Figure 8'!$F$4</c:f>
              <c:strCache>
                <c:ptCount val="1"/>
                <c:pt idx="0">
                  <c:v>Inwards</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cat>
            <c:strRef>
              <c:f>'Figure 8'!$B$5:$B$24</c:f>
              <c:strCache>
                <c:ptCount val="20"/>
                <c:pt idx="0">
                  <c:v>Rotterdam (NL) </c:v>
                </c:pt>
                <c:pt idx="1">
                  <c:v>Antwerp-Bruges (BE)</c:v>
                </c:pt>
                <c:pt idx="2">
                  <c:v>Hamburg (DE)</c:v>
                </c:pt>
                <c:pt idx="3">
                  <c:v>Amsterdam (NL)</c:v>
                </c:pt>
                <c:pt idx="4">
                  <c:v>Gdańsk (PL)</c:v>
                </c:pt>
                <c:pt idx="5">
                  <c:v>Algeciras (ES)</c:v>
                </c:pt>
                <c:pt idx="6">
                  <c:v>HAROPA (FR) (³)</c:v>
                </c:pt>
                <c:pt idx="7">
                  <c:v>Marseille (FR)</c:v>
                </c:pt>
                <c:pt idx="8">
                  <c:v>Constanţa (RO)</c:v>
                </c:pt>
                <c:pt idx="9">
                  <c:v>Valencia (ES)</c:v>
                </c:pt>
                <c:pt idx="10">
                  <c:v>Trieste (IT)</c:v>
                </c:pt>
                <c:pt idx="11">
                  <c:v>Genova (IT)</c:v>
                </c:pt>
                <c:pt idx="12">
                  <c:v>Barcelona (ES)</c:v>
                </c:pt>
                <c:pt idx="13">
                  <c:v>Piraeus (EL)</c:v>
                </c:pt>
                <c:pt idx="14">
                  <c:v>Sines (PT)</c:v>
                </c:pt>
                <c:pt idx="15">
                  <c:v>Bremerhaven (DE)</c:v>
                </c:pt>
                <c:pt idx="16">
                  <c:v>Cartagena (ES)</c:v>
                </c:pt>
                <c:pt idx="17">
                  <c:v>Zeeland Seaports (NL)</c:v>
                </c:pt>
                <c:pt idx="18">
                  <c:v>Dunkerque (FR)</c:v>
                </c:pt>
                <c:pt idx="19">
                  <c:v>Göteborg (SE)</c:v>
                </c:pt>
              </c:strCache>
            </c:strRef>
          </c:cat>
          <c:val>
            <c:numRef>
              <c:f>'Figure 8'!$F$5:$F$24</c:f>
              <c:numCache>
                <c:formatCode>0.0</c:formatCode>
                <c:ptCount val="20"/>
                <c:pt idx="0">
                  <c:v>72.53473111642343</c:v>
                </c:pt>
                <c:pt idx="1">
                  <c:v>50.791022485792837</c:v>
                </c:pt>
                <c:pt idx="2">
                  <c:v>58.227544998915242</c:v>
                </c:pt>
                <c:pt idx="3">
                  <c:v>61.324858097404991</c:v>
                </c:pt>
                <c:pt idx="4">
                  <c:v>79.265255959164477</c:v>
                </c:pt>
                <c:pt idx="5">
                  <c:v>55.47594260369285</c:v>
                </c:pt>
                <c:pt idx="6">
                  <c:v>62.825570682422516</c:v>
                </c:pt>
                <c:pt idx="7">
                  <c:v>76.882745433611078</c:v>
                </c:pt>
                <c:pt idx="8">
                  <c:v>39.69156145416531</c:v>
                </c:pt>
                <c:pt idx="9">
                  <c:v>49.172765606742594</c:v>
                </c:pt>
                <c:pt idx="10">
                  <c:v>85.079945952761321</c:v>
                </c:pt>
                <c:pt idx="11">
                  <c:v>58.394150554541781</c:v>
                </c:pt>
                <c:pt idx="12">
                  <c:v>54.388262079732222</c:v>
                </c:pt>
                <c:pt idx="13">
                  <c:v>52.079546304840562</c:v>
                </c:pt>
                <c:pt idx="14">
                  <c:v>59.894647236439617</c:v>
                </c:pt>
                <c:pt idx="15">
                  <c:v>45.748119967680466</c:v>
                </c:pt>
                <c:pt idx="16">
                  <c:v>72.462651581547973</c:v>
                </c:pt>
                <c:pt idx="17">
                  <c:v>68.87352528527515</c:v>
                </c:pt>
                <c:pt idx="18">
                  <c:v>74.616455333297438</c:v>
                </c:pt>
                <c:pt idx="19">
                  <c:v>51.8372101254066</c:v>
                </c:pt>
              </c:numCache>
            </c:numRef>
          </c:val>
          <c:extLst>
            <c:ext xmlns:c16="http://schemas.microsoft.com/office/drawing/2014/chart" uri="{C3380CC4-5D6E-409C-BE32-E72D297353CC}">
              <c16:uniqueId val="{00000000-4B88-4758-9ADD-D41CFF0FF1F3}"/>
            </c:ext>
          </c:extLst>
        </c:ser>
        <c:ser>
          <c:idx val="1"/>
          <c:order val="1"/>
          <c:tx>
            <c:strRef>
              <c:f>'Figure 8'!$G$4</c:f>
              <c:strCache>
                <c:ptCount val="1"/>
                <c:pt idx="0">
                  <c:v>Outwards</c:v>
                </c:pt>
              </c:strCache>
            </c:strRef>
          </c:tx>
          <c:spPr>
            <a:solidFill>
              <a:srgbClr val="B09120">
                <a:lumMod val="100000"/>
              </a:srgbClr>
            </a:solidFill>
            <a:ln w="1270" cap="flat" cmpd="sng" algn="ctr">
              <a:solidFill>
                <a:srgbClr val="FFFFFF"/>
              </a:solidFill>
              <a:prstDash val="solid"/>
              <a:round/>
              <a:headEnd type="none" w="med" len="med"/>
              <a:tailEnd type="none" w="med" len="med"/>
            </a:ln>
            <a:effectLst/>
          </c:spPr>
          <c:invertIfNegative val="0"/>
          <c:cat>
            <c:strRef>
              <c:f>'Figure 8'!$B$5:$B$24</c:f>
              <c:strCache>
                <c:ptCount val="20"/>
                <c:pt idx="0">
                  <c:v>Rotterdam (NL) </c:v>
                </c:pt>
                <c:pt idx="1">
                  <c:v>Antwerp-Bruges (BE)</c:v>
                </c:pt>
                <c:pt idx="2">
                  <c:v>Hamburg (DE)</c:v>
                </c:pt>
                <c:pt idx="3">
                  <c:v>Amsterdam (NL)</c:v>
                </c:pt>
                <c:pt idx="4">
                  <c:v>Gdańsk (PL)</c:v>
                </c:pt>
                <c:pt idx="5">
                  <c:v>Algeciras (ES)</c:v>
                </c:pt>
                <c:pt idx="6">
                  <c:v>HAROPA (FR) (³)</c:v>
                </c:pt>
                <c:pt idx="7">
                  <c:v>Marseille (FR)</c:v>
                </c:pt>
                <c:pt idx="8">
                  <c:v>Constanţa (RO)</c:v>
                </c:pt>
                <c:pt idx="9">
                  <c:v>Valencia (ES)</c:v>
                </c:pt>
                <c:pt idx="10">
                  <c:v>Trieste (IT)</c:v>
                </c:pt>
                <c:pt idx="11">
                  <c:v>Genova (IT)</c:v>
                </c:pt>
                <c:pt idx="12">
                  <c:v>Barcelona (ES)</c:v>
                </c:pt>
                <c:pt idx="13">
                  <c:v>Piraeus (EL)</c:v>
                </c:pt>
                <c:pt idx="14">
                  <c:v>Sines (PT)</c:v>
                </c:pt>
                <c:pt idx="15">
                  <c:v>Bremerhaven (DE)</c:v>
                </c:pt>
                <c:pt idx="16">
                  <c:v>Cartagena (ES)</c:v>
                </c:pt>
                <c:pt idx="17">
                  <c:v>Zeeland Seaports (NL)</c:v>
                </c:pt>
                <c:pt idx="18">
                  <c:v>Dunkerque (FR)</c:v>
                </c:pt>
                <c:pt idx="19">
                  <c:v>Göteborg (SE)</c:v>
                </c:pt>
              </c:strCache>
            </c:strRef>
          </c:cat>
          <c:val>
            <c:numRef>
              <c:f>'Figure 8'!$G$5:$G$24</c:f>
              <c:numCache>
                <c:formatCode>0.0</c:formatCode>
                <c:ptCount val="20"/>
                <c:pt idx="0">
                  <c:v>27.465268883576584</c:v>
                </c:pt>
                <c:pt idx="1">
                  <c:v>49.208977514207163</c:v>
                </c:pt>
                <c:pt idx="2">
                  <c:v>41.772455001084751</c:v>
                </c:pt>
                <c:pt idx="3">
                  <c:v>38.675141902595001</c:v>
                </c:pt>
                <c:pt idx="4">
                  <c:v>20.734744040835523</c:v>
                </c:pt>
                <c:pt idx="5">
                  <c:v>44.524057396307143</c:v>
                </c:pt>
                <c:pt idx="6">
                  <c:v>37.17442931757747</c:v>
                </c:pt>
                <c:pt idx="7">
                  <c:v>23.117254566388926</c:v>
                </c:pt>
                <c:pt idx="8">
                  <c:v>60.30843854583469</c:v>
                </c:pt>
                <c:pt idx="9">
                  <c:v>50.827234393257399</c:v>
                </c:pt>
                <c:pt idx="10">
                  <c:v>14.920054047238684</c:v>
                </c:pt>
                <c:pt idx="11">
                  <c:v>41.605849445458226</c:v>
                </c:pt>
                <c:pt idx="12">
                  <c:v>45.611737920267764</c:v>
                </c:pt>
                <c:pt idx="13">
                  <c:v>47.920453695159445</c:v>
                </c:pt>
                <c:pt idx="14">
                  <c:v>40.105352763560369</c:v>
                </c:pt>
                <c:pt idx="15">
                  <c:v>54.251880032319534</c:v>
                </c:pt>
                <c:pt idx="16">
                  <c:v>27.537348418452034</c:v>
                </c:pt>
                <c:pt idx="17">
                  <c:v>31.126474714724846</c:v>
                </c:pt>
                <c:pt idx="18">
                  <c:v>25.383544666702555</c:v>
                </c:pt>
                <c:pt idx="19">
                  <c:v>48.162789874593393</c:v>
                </c:pt>
              </c:numCache>
            </c:numRef>
          </c:val>
          <c:extLst>
            <c:ext xmlns:c16="http://schemas.microsoft.com/office/drawing/2014/chart" uri="{C3380CC4-5D6E-409C-BE32-E72D297353CC}">
              <c16:uniqueId val="{00000001-4B88-4758-9ADD-D41CFF0FF1F3}"/>
            </c:ext>
          </c:extLst>
        </c:ser>
        <c:dLbls>
          <c:showLegendKey val="0"/>
          <c:showVal val="0"/>
          <c:showCatName val="0"/>
          <c:showSerName val="0"/>
          <c:showPercent val="0"/>
          <c:showBubbleSize val="0"/>
        </c:dLbls>
        <c:gapWidth val="75"/>
        <c:overlap val="100"/>
        <c:axId val="639604264"/>
        <c:axId val="639600736"/>
      </c:barChart>
      <c:catAx>
        <c:axId val="639604264"/>
        <c:scaling>
          <c:orientation val="maxMin"/>
        </c:scaling>
        <c:delete val="0"/>
        <c:axPos val="l"/>
        <c:numFmt formatCode="General" sourceLinked="1"/>
        <c:majorTickMark val="out"/>
        <c:minorTickMark val="none"/>
        <c:tickLblPos val="nextTo"/>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639600736"/>
        <c:crosses val="autoZero"/>
        <c:auto val="1"/>
        <c:lblAlgn val="ctr"/>
        <c:lblOffset val="100"/>
        <c:tickMarkSkip val="1"/>
        <c:noMultiLvlLbl val="0"/>
      </c:catAx>
      <c:valAx>
        <c:axId val="639600736"/>
        <c:scaling>
          <c:orientation val="minMax"/>
          <c:max val="100"/>
        </c:scaling>
        <c:delete val="0"/>
        <c:axPos val="b"/>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39604264"/>
        <c:crosses val="max"/>
        <c:crossBetween val="between"/>
      </c:valAx>
      <c:spPr>
        <a:noFill/>
        <a:ln>
          <a:noFill/>
        </a:ln>
        <a:effectLst/>
      </c:spPr>
    </c:plotArea>
    <c:legend>
      <c:legendPos val="b"/>
      <c:layout>
        <c:manualLayout>
          <c:xMode val="edge"/>
          <c:yMode val="edge"/>
          <c:x val="0.40598908136482942"/>
          <c:y val="0.906685386147147"/>
          <c:w val="0.19973354330708665"/>
          <c:h val="2.9205920926499755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Top 20 EU ports handling goods by type of cargo, 2023</a:t>
            </a:r>
          </a:p>
          <a:p>
            <a:pPr algn="l">
              <a:defRPr sz="1800" b="1"/>
            </a:pPr>
            <a:r>
              <a:rPr lang="en-US" sz="1600" b="0"/>
              <a:t>(%, based on tonnes)</a:t>
            </a:r>
          </a:p>
        </c:rich>
      </c:tx>
      <c:layout>
        <c:manualLayout>
          <c:xMode val="edge"/>
          <c:yMode val="edge"/>
          <c:x val="5.3333333333333332E-3"/>
          <c:y val="1.1770212382197772E-2"/>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5.3333333333333332E-3"/>
          <c:y val="0.12850610993371511"/>
          <c:w val="0.99333333333333329"/>
          <c:h val="0.67345447986652829"/>
        </c:manualLayout>
      </c:layout>
      <c:barChart>
        <c:barDir val="bar"/>
        <c:grouping val="stacked"/>
        <c:varyColors val="0"/>
        <c:ser>
          <c:idx val="0"/>
          <c:order val="0"/>
          <c:tx>
            <c:strRef>
              <c:f>Figure9!$I$4</c:f>
              <c:strCache>
                <c:ptCount val="1"/>
                <c:pt idx="0">
                  <c:v>Liquid bulk goods</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cat>
            <c:strRef>
              <c:f>Figure9!$B$5:$B$24</c:f>
              <c:strCache>
                <c:ptCount val="20"/>
                <c:pt idx="0">
                  <c:v>Rotterdam (NL) </c:v>
                </c:pt>
                <c:pt idx="1">
                  <c:v>Antwerp-Bruges (BE)</c:v>
                </c:pt>
                <c:pt idx="2">
                  <c:v>Hamburg (DE)</c:v>
                </c:pt>
                <c:pt idx="3">
                  <c:v>Amsterdam (NL)</c:v>
                </c:pt>
                <c:pt idx="4">
                  <c:v>Gdańsk (PL)</c:v>
                </c:pt>
                <c:pt idx="5">
                  <c:v>Algeciras (ES)</c:v>
                </c:pt>
                <c:pt idx="6">
                  <c:v>HAROPA (FR) (³)</c:v>
                </c:pt>
                <c:pt idx="7">
                  <c:v>Marseille (FR)</c:v>
                </c:pt>
                <c:pt idx="8">
                  <c:v>Constanţa (RO)</c:v>
                </c:pt>
                <c:pt idx="9">
                  <c:v>Valencia (ES)</c:v>
                </c:pt>
                <c:pt idx="10">
                  <c:v>Trieste (IT)</c:v>
                </c:pt>
                <c:pt idx="11">
                  <c:v>Genova (IT)</c:v>
                </c:pt>
                <c:pt idx="12">
                  <c:v>Barcelona (ES)</c:v>
                </c:pt>
                <c:pt idx="13">
                  <c:v>Piraeus (EL)</c:v>
                </c:pt>
                <c:pt idx="14">
                  <c:v>Sines (PT)</c:v>
                </c:pt>
                <c:pt idx="15">
                  <c:v>Bremerhaven (DE)</c:v>
                </c:pt>
                <c:pt idx="16">
                  <c:v>Cartagena (ES)</c:v>
                </c:pt>
                <c:pt idx="17">
                  <c:v>Zeeland Seaports (NL)</c:v>
                </c:pt>
                <c:pt idx="18">
                  <c:v>Dunkerque (FR)</c:v>
                </c:pt>
                <c:pt idx="19">
                  <c:v>Göteborg (SE)</c:v>
                </c:pt>
              </c:strCache>
            </c:strRef>
          </c:cat>
          <c:val>
            <c:numRef>
              <c:f>Figure9!$I$5:$I$24</c:f>
              <c:numCache>
                <c:formatCode>0.0</c:formatCode>
                <c:ptCount val="20"/>
                <c:pt idx="0">
                  <c:v>51.280612260892823</c:v>
                </c:pt>
                <c:pt idx="1">
                  <c:v>36.618741292671174</c:v>
                </c:pt>
                <c:pt idx="2">
                  <c:v>10.625818914392674</c:v>
                </c:pt>
                <c:pt idx="3">
                  <c:v>46.583998181578615</c:v>
                </c:pt>
                <c:pt idx="4">
                  <c:v>47.40043563261073</c:v>
                </c:pt>
                <c:pt idx="5">
                  <c:v>33.3764772264784</c:v>
                </c:pt>
                <c:pt idx="6">
                  <c:v>55.607163018858479</c:v>
                </c:pt>
                <c:pt idx="7">
                  <c:v>67.103168653853615</c:v>
                </c:pt>
                <c:pt idx="8">
                  <c:v>24.104867445435762</c:v>
                </c:pt>
                <c:pt idx="9">
                  <c:v>8.5090989084509836</c:v>
                </c:pt>
                <c:pt idx="10">
                  <c:v>70.283922780575935</c:v>
                </c:pt>
                <c:pt idx="11">
                  <c:v>26.540181472692392</c:v>
                </c:pt>
                <c:pt idx="12">
                  <c:v>25.096327694709949</c:v>
                </c:pt>
                <c:pt idx="13">
                  <c:v>1.4562570370397387</c:v>
                </c:pt>
                <c:pt idx="14">
                  <c:v>56.43010391350856</c:v>
                </c:pt>
                <c:pt idx="15">
                  <c:v>0.73873358556938673</c:v>
                </c:pt>
                <c:pt idx="16">
                  <c:v>74.357625492846594</c:v>
                </c:pt>
                <c:pt idx="17">
                  <c:v>32.075001630448817</c:v>
                </c:pt>
                <c:pt idx="18">
                  <c:v>33.016247793797746</c:v>
                </c:pt>
                <c:pt idx="19">
                  <c:v>50.605157159496422</c:v>
                </c:pt>
              </c:numCache>
            </c:numRef>
          </c:val>
          <c:extLst>
            <c:ext xmlns:c16="http://schemas.microsoft.com/office/drawing/2014/chart" uri="{C3380CC4-5D6E-409C-BE32-E72D297353CC}">
              <c16:uniqueId val="{00000000-2C5F-4802-B4F5-83571FE5D70C}"/>
            </c:ext>
          </c:extLst>
        </c:ser>
        <c:ser>
          <c:idx val="1"/>
          <c:order val="1"/>
          <c:tx>
            <c:strRef>
              <c:f>Figure9!$J$4</c:f>
              <c:strCache>
                <c:ptCount val="1"/>
                <c:pt idx="0">
                  <c:v>Dry bulk goods</c:v>
                </c:pt>
              </c:strCache>
            </c:strRef>
          </c:tx>
          <c:spPr>
            <a:solidFill>
              <a:srgbClr val="2644A7">
                <a:lumMod val="60000"/>
                <a:lumOff val="40000"/>
              </a:srgbClr>
            </a:solidFill>
            <a:ln w="1270" cap="flat" cmpd="sng" algn="ctr">
              <a:solidFill>
                <a:srgbClr val="FFFFFF"/>
              </a:solidFill>
              <a:prstDash val="solid"/>
              <a:round/>
              <a:headEnd type="none" w="med" len="med"/>
              <a:tailEnd type="none" w="med" len="med"/>
            </a:ln>
            <a:effectLst/>
          </c:spPr>
          <c:invertIfNegative val="0"/>
          <c:cat>
            <c:strRef>
              <c:f>Figure9!$B$5:$B$24</c:f>
              <c:strCache>
                <c:ptCount val="20"/>
                <c:pt idx="0">
                  <c:v>Rotterdam (NL) </c:v>
                </c:pt>
                <c:pt idx="1">
                  <c:v>Antwerp-Bruges (BE)</c:v>
                </c:pt>
                <c:pt idx="2">
                  <c:v>Hamburg (DE)</c:v>
                </c:pt>
                <c:pt idx="3">
                  <c:v>Amsterdam (NL)</c:v>
                </c:pt>
                <c:pt idx="4">
                  <c:v>Gdańsk (PL)</c:v>
                </c:pt>
                <c:pt idx="5">
                  <c:v>Algeciras (ES)</c:v>
                </c:pt>
                <c:pt idx="6">
                  <c:v>HAROPA (FR) (³)</c:v>
                </c:pt>
                <c:pt idx="7">
                  <c:v>Marseille (FR)</c:v>
                </c:pt>
                <c:pt idx="8">
                  <c:v>Constanţa (RO)</c:v>
                </c:pt>
                <c:pt idx="9">
                  <c:v>Valencia (ES)</c:v>
                </c:pt>
                <c:pt idx="10">
                  <c:v>Trieste (IT)</c:v>
                </c:pt>
                <c:pt idx="11">
                  <c:v>Genova (IT)</c:v>
                </c:pt>
                <c:pt idx="12">
                  <c:v>Barcelona (ES)</c:v>
                </c:pt>
                <c:pt idx="13">
                  <c:v>Piraeus (EL)</c:v>
                </c:pt>
                <c:pt idx="14">
                  <c:v>Sines (PT)</c:v>
                </c:pt>
                <c:pt idx="15">
                  <c:v>Bremerhaven (DE)</c:v>
                </c:pt>
                <c:pt idx="16">
                  <c:v>Cartagena (ES)</c:v>
                </c:pt>
                <c:pt idx="17">
                  <c:v>Zeeland Seaports (NL)</c:v>
                </c:pt>
                <c:pt idx="18">
                  <c:v>Dunkerque (FR)</c:v>
                </c:pt>
                <c:pt idx="19">
                  <c:v>Göteborg (SE)</c:v>
                </c:pt>
              </c:strCache>
            </c:strRef>
          </c:cat>
          <c:val>
            <c:numRef>
              <c:f>Figure9!$J$5:$J$24</c:f>
              <c:numCache>
                <c:formatCode>0.0</c:formatCode>
                <c:ptCount val="20"/>
                <c:pt idx="0">
                  <c:v>16.792282669973169</c:v>
                </c:pt>
                <c:pt idx="1">
                  <c:v>5.9587788391079721</c:v>
                </c:pt>
                <c:pt idx="2">
                  <c:v>25.866503367542443</c:v>
                </c:pt>
                <c:pt idx="3">
                  <c:v>45.810652750200745</c:v>
                </c:pt>
                <c:pt idx="4">
                  <c:v>26.994920377058929</c:v>
                </c:pt>
                <c:pt idx="5">
                  <c:v>0.56342787624731172</c:v>
                </c:pt>
                <c:pt idx="6">
                  <c:v>16.799153025317374</c:v>
                </c:pt>
                <c:pt idx="7">
                  <c:v>12.932936536231772</c:v>
                </c:pt>
                <c:pt idx="8">
                  <c:v>60.587505562276888</c:v>
                </c:pt>
                <c:pt idx="9">
                  <c:v>3.9607241935052215</c:v>
                </c:pt>
                <c:pt idx="10">
                  <c:v>2.0797495258891119</c:v>
                </c:pt>
                <c:pt idx="11">
                  <c:v>4.1915556060182491</c:v>
                </c:pt>
                <c:pt idx="12">
                  <c:v>9.3176413323904921</c:v>
                </c:pt>
                <c:pt idx="13">
                  <c:v>1.10619308128366</c:v>
                </c:pt>
                <c:pt idx="14">
                  <c:v>1.0940546870717249</c:v>
                </c:pt>
                <c:pt idx="15">
                  <c:v>0.47167182529815749</c:v>
                </c:pt>
                <c:pt idx="16">
                  <c:v>23.410167951296241</c:v>
                </c:pt>
                <c:pt idx="17">
                  <c:v>53.908801337799659</c:v>
                </c:pt>
                <c:pt idx="18">
                  <c:v>40.055055617279521</c:v>
                </c:pt>
                <c:pt idx="19">
                  <c:v>0.93641422905935634</c:v>
                </c:pt>
              </c:numCache>
            </c:numRef>
          </c:val>
          <c:extLst>
            <c:ext xmlns:c16="http://schemas.microsoft.com/office/drawing/2014/chart" uri="{C3380CC4-5D6E-409C-BE32-E72D297353CC}">
              <c16:uniqueId val="{00000001-2C5F-4802-B4F5-83571FE5D70C}"/>
            </c:ext>
          </c:extLst>
        </c:ser>
        <c:ser>
          <c:idx val="2"/>
          <c:order val="2"/>
          <c:tx>
            <c:strRef>
              <c:f>Figure9!$K$4</c:f>
              <c:strCache>
                <c:ptCount val="1"/>
                <c:pt idx="0">
                  <c:v>Large containers</c:v>
                </c:pt>
              </c:strCache>
            </c:strRef>
          </c:tx>
          <c:spPr>
            <a:solidFill>
              <a:srgbClr val="B09120">
                <a:lumMod val="100000"/>
              </a:srgbClr>
            </a:solidFill>
            <a:ln w="1270" cap="flat" cmpd="sng" algn="ctr">
              <a:solidFill>
                <a:srgbClr val="FFFFFF"/>
              </a:solidFill>
              <a:prstDash val="solid"/>
              <a:round/>
              <a:headEnd type="none" w="med" len="med"/>
              <a:tailEnd type="none" w="med" len="med"/>
            </a:ln>
            <a:effectLst/>
          </c:spPr>
          <c:invertIfNegative val="0"/>
          <c:cat>
            <c:strRef>
              <c:f>Figure9!$B$5:$B$24</c:f>
              <c:strCache>
                <c:ptCount val="20"/>
                <c:pt idx="0">
                  <c:v>Rotterdam (NL) </c:v>
                </c:pt>
                <c:pt idx="1">
                  <c:v>Antwerp-Bruges (BE)</c:v>
                </c:pt>
                <c:pt idx="2">
                  <c:v>Hamburg (DE)</c:v>
                </c:pt>
                <c:pt idx="3">
                  <c:v>Amsterdam (NL)</c:v>
                </c:pt>
                <c:pt idx="4">
                  <c:v>Gdańsk (PL)</c:v>
                </c:pt>
                <c:pt idx="5">
                  <c:v>Algeciras (ES)</c:v>
                </c:pt>
                <c:pt idx="6">
                  <c:v>HAROPA (FR) (³)</c:v>
                </c:pt>
                <c:pt idx="7">
                  <c:v>Marseille (FR)</c:v>
                </c:pt>
                <c:pt idx="8">
                  <c:v>Constanţa (RO)</c:v>
                </c:pt>
                <c:pt idx="9">
                  <c:v>Valencia (ES)</c:v>
                </c:pt>
                <c:pt idx="10">
                  <c:v>Trieste (IT)</c:v>
                </c:pt>
                <c:pt idx="11">
                  <c:v>Genova (IT)</c:v>
                </c:pt>
                <c:pt idx="12">
                  <c:v>Barcelona (ES)</c:v>
                </c:pt>
                <c:pt idx="13">
                  <c:v>Piraeus (EL)</c:v>
                </c:pt>
                <c:pt idx="14">
                  <c:v>Sines (PT)</c:v>
                </c:pt>
                <c:pt idx="15">
                  <c:v>Bremerhaven (DE)</c:v>
                </c:pt>
                <c:pt idx="16">
                  <c:v>Cartagena (ES)</c:v>
                </c:pt>
                <c:pt idx="17">
                  <c:v>Zeeland Seaports (NL)</c:v>
                </c:pt>
                <c:pt idx="18">
                  <c:v>Dunkerque (FR)</c:v>
                </c:pt>
                <c:pt idx="19">
                  <c:v>Göteborg (SE)</c:v>
                </c:pt>
              </c:strCache>
            </c:strRef>
          </c:cat>
          <c:val>
            <c:numRef>
              <c:f>Figure9!$K$5:$K$24</c:f>
              <c:numCache>
                <c:formatCode>0.0</c:formatCode>
                <c:ptCount val="20"/>
                <c:pt idx="0">
                  <c:v>25.143284610129491</c:v>
                </c:pt>
                <c:pt idx="1">
                  <c:v>42.832511913952636</c:v>
                </c:pt>
                <c:pt idx="2">
                  <c:v>62.38375363802151</c:v>
                </c:pt>
                <c:pt idx="3">
                  <c:v>0.75079594630317648</c:v>
                </c:pt>
                <c:pt idx="4">
                  <c:v>23.755737297125989</c:v>
                </c:pt>
                <c:pt idx="5">
                  <c:v>59.142362895580924</c:v>
                </c:pt>
                <c:pt idx="6">
                  <c:v>25.925004558387233</c:v>
                </c:pt>
                <c:pt idx="7">
                  <c:v>14.450584648716873</c:v>
                </c:pt>
                <c:pt idx="8">
                  <c:v>10.997786008138505</c:v>
                </c:pt>
                <c:pt idx="9">
                  <c:v>70.132890961049355</c:v>
                </c:pt>
                <c:pt idx="10">
                  <c:v>13.36537958755823</c:v>
                </c:pt>
                <c:pt idx="11">
                  <c:v>45.244727352177222</c:v>
                </c:pt>
                <c:pt idx="12">
                  <c:v>52.105971822513325</c:v>
                </c:pt>
                <c:pt idx="13">
                  <c:v>85.824681097136605</c:v>
                </c:pt>
                <c:pt idx="14">
                  <c:v>42.347796900687094</c:v>
                </c:pt>
                <c:pt idx="15">
                  <c:v>89.027479052118295</c:v>
                </c:pt>
                <c:pt idx="16">
                  <c:v>1.4469704440716045</c:v>
                </c:pt>
                <c:pt idx="17">
                  <c:v>4.1333901911323716</c:v>
                </c:pt>
                <c:pt idx="18">
                  <c:v>10.06232826028686</c:v>
                </c:pt>
                <c:pt idx="19">
                  <c:v>22.464212852571887</c:v>
                </c:pt>
              </c:numCache>
            </c:numRef>
          </c:val>
          <c:extLst>
            <c:ext xmlns:c16="http://schemas.microsoft.com/office/drawing/2014/chart" uri="{C3380CC4-5D6E-409C-BE32-E72D297353CC}">
              <c16:uniqueId val="{00000002-2C5F-4802-B4F5-83571FE5D70C}"/>
            </c:ext>
          </c:extLst>
        </c:ser>
        <c:ser>
          <c:idx val="3"/>
          <c:order val="3"/>
          <c:tx>
            <c:strRef>
              <c:f>Figure9!$L$4</c:f>
              <c:strCache>
                <c:ptCount val="1"/>
                <c:pt idx="0">
                  <c:v>Ro-Ro Mobile units</c:v>
                </c:pt>
              </c:strCache>
            </c:strRef>
          </c:tx>
          <c:spPr>
            <a:solidFill>
              <a:srgbClr val="B09120">
                <a:lumMod val="60000"/>
                <a:lumOff val="40000"/>
              </a:srgbClr>
            </a:solidFill>
            <a:ln w="1270" cap="flat" cmpd="sng" algn="ctr">
              <a:solidFill>
                <a:srgbClr val="FFFFFF"/>
              </a:solidFill>
              <a:prstDash val="solid"/>
              <a:round/>
              <a:headEnd type="none" w="med" len="med"/>
              <a:tailEnd type="none" w="med" len="med"/>
            </a:ln>
            <a:effectLst/>
          </c:spPr>
          <c:invertIfNegative val="0"/>
          <c:cat>
            <c:strRef>
              <c:f>Figure9!$B$5:$B$24</c:f>
              <c:strCache>
                <c:ptCount val="20"/>
                <c:pt idx="0">
                  <c:v>Rotterdam (NL) </c:v>
                </c:pt>
                <c:pt idx="1">
                  <c:v>Antwerp-Bruges (BE)</c:v>
                </c:pt>
                <c:pt idx="2">
                  <c:v>Hamburg (DE)</c:v>
                </c:pt>
                <c:pt idx="3">
                  <c:v>Amsterdam (NL)</c:v>
                </c:pt>
                <c:pt idx="4">
                  <c:v>Gdańsk (PL)</c:v>
                </c:pt>
                <c:pt idx="5">
                  <c:v>Algeciras (ES)</c:v>
                </c:pt>
                <c:pt idx="6">
                  <c:v>HAROPA (FR) (³)</c:v>
                </c:pt>
                <c:pt idx="7">
                  <c:v>Marseille (FR)</c:v>
                </c:pt>
                <c:pt idx="8">
                  <c:v>Constanţa (RO)</c:v>
                </c:pt>
                <c:pt idx="9">
                  <c:v>Valencia (ES)</c:v>
                </c:pt>
                <c:pt idx="10">
                  <c:v>Trieste (IT)</c:v>
                </c:pt>
                <c:pt idx="11">
                  <c:v>Genova (IT)</c:v>
                </c:pt>
                <c:pt idx="12">
                  <c:v>Barcelona (ES)</c:v>
                </c:pt>
                <c:pt idx="13">
                  <c:v>Piraeus (EL)</c:v>
                </c:pt>
                <c:pt idx="14">
                  <c:v>Sines (PT)</c:v>
                </c:pt>
                <c:pt idx="15">
                  <c:v>Bremerhaven (DE)</c:v>
                </c:pt>
                <c:pt idx="16">
                  <c:v>Cartagena (ES)</c:v>
                </c:pt>
                <c:pt idx="17">
                  <c:v>Zeeland Seaports (NL)</c:v>
                </c:pt>
                <c:pt idx="18">
                  <c:v>Dunkerque (FR)</c:v>
                </c:pt>
                <c:pt idx="19">
                  <c:v>Göteborg (SE)</c:v>
                </c:pt>
              </c:strCache>
            </c:strRef>
          </c:cat>
          <c:val>
            <c:numRef>
              <c:f>Figure9!$L$5:$L$24</c:f>
              <c:numCache>
                <c:formatCode>0.0</c:formatCode>
                <c:ptCount val="20"/>
                <c:pt idx="0">
                  <c:v>4.5582957525091432</c:v>
                </c:pt>
                <c:pt idx="1">
                  <c:v>10.478102295197669</c:v>
                </c:pt>
                <c:pt idx="2">
                  <c:v>0.43759568370809115</c:v>
                </c:pt>
                <c:pt idx="3">
                  <c:v>0.72699955927526094</c:v>
                </c:pt>
                <c:pt idx="4">
                  <c:v>0.49497438679893146</c:v>
                </c:pt>
                <c:pt idx="5">
                  <c:v>6.6393872124570441</c:v>
                </c:pt>
                <c:pt idx="6">
                  <c:v>0.66342035915883024</c:v>
                </c:pt>
                <c:pt idx="7">
                  <c:v>3.3955765076245097</c:v>
                </c:pt>
                <c:pt idx="8">
                  <c:v>0.57688805281162947</c:v>
                </c:pt>
                <c:pt idx="9">
                  <c:v>2.3294568516582554</c:v>
                </c:pt>
                <c:pt idx="10">
                  <c:v>12.37073029583498</c:v>
                </c:pt>
                <c:pt idx="11">
                  <c:v>19.488248726394993</c:v>
                </c:pt>
                <c:pt idx="12">
                  <c:v>12.745030272919255</c:v>
                </c:pt>
                <c:pt idx="13">
                  <c:v>11.579489991943776</c:v>
                </c:pt>
                <c:pt idx="14">
                  <c:v>7.9568161249572542E-2</c:v>
                </c:pt>
                <c:pt idx="15">
                  <c:v>8.0705559726827296</c:v>
                </c:pt>
                <c:pt idx="16">
                  <c:v>8.1701670870565346E-2</c:v>
                </c:pt>
                <c:pt idx="17">
                  <c:v>2.4913230577852947</c:v>
                </c:pt>
                <c:pt idx="18">
                  <c:v>12.661689844595472</c:v>
                </c:pt>
                <c:pt idx="19">
                  <c:v>24.661168424255138</c:v>
                </c:pt>
              </c:numCache>
            </c:numRef>
          </c:val>
          <c:extLst>
            <c:ext xmlns:c16="http://schemas.microsoft.com/office/drawing/2014/chart" uri="{C3380CC4-5D6E-409C-BE32-E72D297353CC}">
              <c16:uniqueId val="{00000003-2C5F-4802-B4F5-83571FE5D70C}"/>
            </c:ext>
          </c:extLst>
        </c:ser>
        <c:ser>
          <c:idx val="4"/>
          <c:order val="4"/>
          <c:tx>
            <c:strRef>
              <c:f>Figure9!$M$4</c:f>
              <c:strCache>
                <c:ptCount val="1"/>
                <c:pt idx="0">
                  <c:v>Other cargo</c:v>
                </c:pt>
              </c:strCache>
            </c:strRef>
          </c:tx>
          <c:spPr>
            <a:solidFill>
              <a:srgbClr val="E04040">
                <a:lumMod val="100000"/>
              </a:srgbClr>
            </a:solidFill>
            <a:ln w="1270" cap="flat" cmpd="sng" algn="ctr">
              <a:solidFill>
                <a:srgbClr val="FFFFFF"/>
              </a:solidFill>
              <a:prstDash val="solid"/>
              <a:round/>
              <a:headEnd type="none" w="med" len="med"/>
              <a:tailEnd type="none" w="med" len="med"/>
            </a:ln>
            <a:effectLst/>
          </c:spPr>
          <c:invertIfNegative val="0"/>
          <c:cat>
            <c:strRef>
              <c:f>Figure9!$B$5:$B$24</c:f>
              <c:strCache>
                <c:ptCount val="20"/>
                <c:pt idx="0">
                  <c:v>Rotterdam (NL) </c:v>
                </c:pt>
                <c:pt idx="1">
                  <c:v>Antwerp-Bruges (BE)</c:v>
                </c:pt>
                <c:pt idx="2">
                  <c:v>Hamburg (DE)</c:v>
                </c:pt>
                <c:pt idx="3">
                  <c:v>Amsterdam (NL)</c:v>
                </c:pt>
                <c:pt idx="4">
                  <c:v>Gdańsk (PL)</c:v>
                </c:pt>
                <c:pt idx="5">
                  <c:v>Algeciras (ES)</c:v>
                </c:pt>
                <c:pt idx="6">
                  <c:v>HAROPA (FR) (³)</c:v>
                </c:pt>
                <c:pt idx="7">
                  <c:v>Marseille (FR)</c:v>
                </c:pt>
                <c:pt idx="8">
                  <c:v>Constanţa (RO)</c:v>
                </c:pt>
                <c:pt idx="9">
                  <c:v>Valencia (ES)</c:v>
                </c:pt>
                <c:pt idx="10">
                  <c:v>Trieste (IT)</c:v>
                </c:pt>
                <c:pt idx="11">
                  <c:v>Genova (IT)</c:v>
                </c:pt>
                <c:pt idx="12">
                  <c:v>Barcelona (ES)</c:v>
                </c:pt>
                <c:pt idx="13">
                  <c:v>Piraeus (EL)</c:v>
                </c:pt>
                <c:pt idx="14">
                  <c:v>Sines (PT)</c:v>
                </c:pt>
                <c:pt idx="15">
                  <c:v>Bremerhaven (DE)</c:v>
                </c:pt>
                <c:pt idx="16">
                  <c:v>Cartagena (ES)</c:v>
                </c:pt>
                <c:pt idx="17">
                  <c:v>Zeeland Seaports (NL)</c:v>
                </c:pt>
                <c:pt idx="18">
                  <c:v>Dunkerque (FR)</c:v>
                </c:pt>
                <c:pt idx="19">
                  <c:v>Göteborg (SE)</c:v>
                </c:pt>
              </c:strCache>
            </c:strRef>
          </c:cat>
          <c:val>
            <c:numRef>
              <c:f>Figure9!$M$5:$M$24</c:f>
              <c:numCache>
                <c:formatCode>0.0</c:formatCode>
                <c:ptCount val="20"/>
                <c:pt idx="0">
                  <c:v>2.2255247064953894</c:v>
                </c:pt>
                <c:pt idx="1">
                  <c:v>4.1118656590705625</c:v>
                </c:pt>
                <c:pt idx="2">
                  <c:v>0.68632839633527942</c:v>
                </c:pt>
                <c:pt idx="3">
                  <c:v>6.127553562642194</c:v>
                </c:pt>
                <c:pt idx="4">
                  <c:v>1.3539323064054147</c:v>
                </c:pt>
                <c:pt idx="5">
                  <c:v>0.27834478923633676</c:v>
                </c:pt>
                <c:pt idx="6">
                  <c:v>1.0052590382780924</c:v>
                </c:pt>
                <c:pt idx="7">
                  <c:v>2.1177336535732225</c:v>
                </c:pt>
                <c:pt idx="8">
                  <c:v>3.7329529313372145</c:v>
                </c:pt>
                <c:pt idx="9">
                  <c:v>15.067829085336177</c:v>
                </c:pt>
                <c:pt idx="10">
                  <c:v>1.90021781014174</c:v>
                </c:pt>
                <c:pt idx="11">
                  <c:v>4.5352868427171327</c:v>
                </c:pt>
                <c:pt idx="12">
                  <c:v>0.73502887746699053</c:v>
                </c:pt>
                <c:pt idx="13">
                  <c:v>3.3378792596230125E-2</c:v>
                </c:pt>
                <c:pt idx="14">
                  <c:v>4.8476337483059767E-2</c:v>
                </c:pt>
                <c:pt idx="15">
                  <c:v>1.6915595643314216</c:v>
                </c:pt>
                <c:pt idx="16">
                  <c:v>0.70353444091499018</c:v>
                </c:pt>
                <c:pt idx="17">
                  <c:v>7.3914837828338467</c:v>
                </c:pt>
                <c:pt idx="18">
                  <c:v>4.2046784840403841</c:v>
                </c:pt>
                <c:pt idx="19">
                  <c:v>1.3330473346171827</c:v>
                </c:pt>
              </c:numCache>
            </c:numRef>
          </c:val>
          <c:extLst>
            <c:ext xmlns:c16="http://schemas.microsoft.com/office/drawing/2014/chart" uri="{C3380CC4-5D6E-409C-BE32-E72D297353CC}">
              <c16:uniqueId val="{00000004-2C5F-4802-B4F5-83571FE5D70C}"/>
            </c:ext>
          </c:extLst>
        </c:ser>
        <c:dLbls>
          <c:showLegendKey val="0"/>
          <c:showVal val="0"/>
          <c:showCatName val="0"/>
          <c:showSerName val="0"/>
          <c:showPercent val="0"/>
          <c:showBubbleSize val="0"/>
        </c:dLbls>
        <c:gapWidth val="55"/>
        <c:overlap val="100"/>
        <c:axId val="639601912"/>
        <c:axId val="639603088"/>
      </c:barChart>
      <c:catAx>
        <c:axId val="639601912"/>
        <c:scaling>
          <c:orientation val="maxMin"/>
        </c:scaling>
        <c:delete val="0"/>
        <c:axPos val="l"/>
        <c:numFmt formatCode="General" sourceLinked="1"/>
        <c:majorTickMark val="out"/>
        <c:minorTickMark val="none"/>
        <c:tickLblPos val="nextTo"/>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639603088"/>
        <c:crosses val="autoZero"/>
        <c:auto val="1"/>
        <c:lblAlgn val="ctr"/>
        <c:lblOffset val="100"/>
        <c:tickMarkSkip val="1"/>
        <c:noMultiLvlLbl val="0"/>
      </c:catAx>
      <c:valAx>
        <c:axId val="639603088"/>
        <c:scaling>
          <c:orientation val="minMax"/>
          <c:max val="100"/>
        </c:scaling>
        <c:delete val="0"/>
        <c:axPos val="b"/>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39601912"/>
        <c:crosses val="max"/>
        <c:crossBetween val="between"/>
      </c:valAx>
      <c:spPr>
        <a:noFill/>
        <a:ln>
          <a:noFill/>
        </a:ln>
        <a:effectLst/>
      </c:spPr>
    </c:plotArea>
    <c:legend>
      <c:legendPos val="b"/>
      <c:layout>
        <c:manualLayout>
          <c:xMode val="edge"/>
          <c:yMode val="edge"/>
          <c:x val="7.9950446194225727E-2"/>
          <c:y val="0.82486720476169006"/>
          <c:w val="0.84009900262467196"/>
          <c:h val="2.8982693305367704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Seaborne transport of goods between main ports in the reporting country and their partner ports grouped by main geographical areas, 2023</a:t>
            </a:r>
          </a:p>
          <a:p>
            <a:pPr algn="l">
              <a:defRPr sz="1800" b="1"/>
            </a:pPr>
            <a:r>
              <a:rPr lang="en-US" sz="1600" b="0"/>
              <a:t>(%, based on tonnes)</a:t>
            </a:r>
          </a:p>
        </c:rich>
      </c:tx>
      <c:layout>
        <c:manualLayout>
          <c:xMode val="edge"/>
          <c:yMode val="edge"/>
          <c:x val="5.3333333333333332E-3"/>
          <c:y val="8.019123399312723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5.3989884904259267E-2"/>
          <c:y val="0.13635730244624453"/>
          <c:w val="0.93134344985482165"/>
          <c:h val="0.46301860481511686"/>
        </c:manualLayout>
      </c:layout>
      <c:barChart>
        <c:barDir val="col"/>
        <c:grouping val="stacked"/>
        <c:varyColors val="0"/>
        <c:ser>
          <c:idx val="0"/>
          <c:order val="0"/>
          <c:tx>
            <c:strRef>
              <c:f>Figure10!$C$56</c:f>
              <c:strCache>
                <c:ptCount val="1"/>
                <c:pt idx="0">
                  <c:v>National</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cat>
            <c:strRef>
              <c:f>Figure10!$B$57:$B$85</c:f>
              <c:strCache>
                <c:ptCount val="29"/>
                <c:pt idx="0">
                  <c:v>EU</c:v>
                </c:pt>
                <c:pt idx="2">
                  <c:v>Bulgaria (¹)</c:v>
                </c:pt>
                <c:pt idx="3">
                  <c:v>Slovenia (¹)</c:v>
                </c:pt>
                <c:pt idx="4">
                  <c:v>Netherlands</c:v>
                </c:pt>
                <c:pt idx="5">
                  <c:v>Belgium</c:v>
                </c:pt>
                <c:pt idx="6">
                  <c:v>Romania (¹)</c:v>
                </c:pt>
                <c:pt idx="7">
                  <c:v>Spain</c:v>
                </c:pt>
                <c:pt idx="8">
                  <c:v>Croatia</c:v>
                </c:pt>
                <c:pt idx="9">
                  <c:v>France</c:v>
                </c:pt>
                <c:pt idx="10">
                  <c:v>Germany</c:v>
                </c:pt>
                <c:pt idx="11">
                  <c:v>Portugal</c:v>
                </c:pt>
                <c:pt idx="12">
                  <c:v>Greece</c:v>
                </c:pt>
                <c:pt idx="13">
                  <c:v>Italy</c:v>
                </c:pt>
                <c:pt idx="14">
                  <c:v>Poland</c:v>
                </c:pt>
                <c:pt idx="15">
                  <c:v>Lithuania (¹)</c:v>
                </c:pt>
                <c:pt idx="16">
                  <c:v>Ireland</c:v>
                </c:pt>
                <c:pt idx="17">
                  <c:v>Latvia (¹)</c:v>
                </c:pt>
                <c:pt idx="18">
                  <c:v>Cyprus (¹)</c:v>
                </c:pt>
                <c:pt idx="19">
                  <c:v>Malta (¹)</c:v>
                </c:pt>
                <c:pt idx="20">
                  <c:v>Denmark</c:v>
                </c:pt>
                <c:pt idx="21">
                  <c:v>Finland</c:v>
                </c:pt>
                <c:pt idx="22">
                  <c:v>Sweden</c:v>
                </c:pt>
                <c:pt idx="23">
                  <c:v>Estonia (¹)</c:v>
                </c:pt>
                <c:pt idx="25">
                  <c:v>Norway</c:v>
                </c:pt>
                <c:pt idx="27">
                  <c:v>Türkiye</c:v>
                </c:pt>
                <c:pt idx="28">
                  <c:v>Montenegro (²)</c:v>
                </c:pt>
              </c:strCache>
            </c:strRef>
          </c:cat>
          <c:val>
            <c:numRef>
              <c:f>Figure10!$C$57:$C$85</c:f>
              <c:numCache>
                <c:formatCode>General</c:formatCode>
                <c:ptCount val="29"/>
                <c:pt idx="0" formatCode="###\ ###\ ###\ ##0.0">
                  <c:v>8.5203844202182371</c:v>
                </c:pt>
                <c:pt idx="1">
                  <c:v>0</c:v>
                </c:pt>
                <c:pt idx="2" formatCode="###\ ###\ ###\ ##0.0">
                  <c:v>0.13190459481347369</c:v>
                </c:pt>
                <c:pt idx="3" formatCode="###\ ###\ ###\ ##0.0">
                  <c:v>1.4193679091040579E-5</c:v>
                </c:pt>
                <c:pt idx="4" formatCode="###\ ###\ ###\ ##0.0">
                  <c:v>0.74891700709760856</c:v>
                </c:pt>
                <c:pt idx="5" formatCode="###\ ###\ ###\ ##0.0">
                  <c:v>1.2558001472748737</c:v>
                </c:pt>
                <c:pt idx="6" formatCode="###\ ###\ ###\ ##0.0">
                  <c:v>3.005532215691372E-2</c:v>
                </c:pt>
                <c:pt idx="7" formatCode="###\ ###\ ###\ ##0.0">
                  <c:v>8.9075935432629141</c:v>
                </c:pt>
                <c:pt idx="8" formatCode="###\ ###\ ###\ ##0.0">
                  <c:v>2.8326650233805428</c:v>
                </c:pt>
                <c:pt idx="9" formatCode="###\ ###\ ###\ ##0.0">
                  <c:v>8.229696704835666</c:v>
                </c:pt>
                <c:pt idx="10" formatCode="###\ ###\ ###\ ##0.0">
                  <c:v>1.726477039826704</c:v>
                </c:pt>
                <c:pt idx="11" formatCode="###\ ###\ ###\ ##0.0">
                  <c:v>8.7224350391104899</c:v>
                </c:pt>
                <c:pt idx="12" formatCode="###\ ###\ ###\ ##0.0">
                  <c:v>20.122668014426576</c:v>
                </c:pt>
                <c:pt idx="13" formatCode="###\ ###\ ###\ ##0.0">
                  <c:v>23.979042758072943</c:v>
                </c:pt>
                <c:pt idx="14" formatCode="###\ ###\ ###\ ##0.0">
                  <c:v>1.6384179313989191</c:v>
                </c:pt>
                <c:pt idx="15" formatCode="###\ ###\ ###\ ##0.0">
                  <c:v>0.15499895184969928</c:v>
                </c:pt>
                <c:pt idx="16" formatCode="###\ ###\ ###\ ##0.0">
                  <c:v>2.4038391147987315</c:v>
                </c:pt>
                <c:pt idx="17" formatCode="###\ ###\ ###\ ##0.0">
                  <c:v>4.4153482804646883E-3</c:v>
                </c:pt>
                <c:pt idx="18" formatCode="###\ ###\ ###\ ##0.0">
                  <c:v>2.8087880656801421E-2</c:v>
                </c:pt>
                <c:pt idx="19" formatCode="###\ ###\ ###\ ##0.0">
                  <c:v>5.5124459936305249E-2</c:v>
                </c:pt>
                <c:pt idx="20" formatCode="###\ ###\ ###\ ##0.0">
                  <c:v>15.82846122394783</c:v>
                </c:pt>
                <c:pt idx="21" formatCode="###\ ###\ ###\ ##0.0">
                  <c:v>5.0798942918506969</c:v>
                </c:pt>
                <c:pt idx="22" formatCode="###\ ###\ ###\ ##0.0">
                  <c:v>11.024619602922165</c:v>
                </c:pt>
                <c:pt idx="23" formatCode="###\ ###\ ###\ ##0.0">
                  <c:v>0.43587737561565498</c:v>
                </c:pt>
                <c:pt idx="24">
                  <c:v>0</c:v>
                </c:pt>
                <c:pt idx="25" formatCode="###\ ###\ ###\ ##0.0">
                  <c:v>19.782629228397411</c:v>
                </c:pt>
                <c:pt idx="27" formatCode="###\ ###\ ###\ ##0.0">
                  <c:v>6.9371240071977187</c:v>
                </c:pt>
                <c:pt idx="28" formatCode="###\ ###\ ###\ ##0.0">
                  <c:v>0</c:v>
                </c:pt>
              </c:numCache>
            </c:numRef>
          </c:val>
          <c:extLst>
            <c:ext xmlns:c16="http://schemas.microsoft.com/office/drawing/2014/chart" uri="{C3380CC4-5D6E-409C-BE32-E72D297353CC}">
              <c16:uniqueId val="{00000000-0BFA-45FB-A8BD-E1C689A4250D}"/>
            </c:ext>
          </c:extLst>
        </c:ser>
        <c:ser>
          <c:idx val="1"/>
          <c:order val="1"/>
          <c:tx>
            <c:strRef>
              <c:f>Figure10!$D$56</c:f>
              <c:strCache>
                <c:ptCount val="1"/>
                <c:pt idx="0">
                  <c:v>International intra-EU</c:v>
                </c:pt>
              </c:strCache>
            </c:strRef>
          </c:tx>
          <c:spPr>
            <a:solidFill>
              <a:srgbClr val="2644A7">
                <a:lumMod val="60000"/>
                <a:lumOff val="40000"/>
              </a:srgbClr>
            </a:solidFill>
            <a:ln w="1270" cap="flat" cmpd="sng" algn="ctr">
              <a:solidFill>
                <a:srgbClr val="FFFFFF"/>
              </a:solidFill>
              <a:prstDash val="solid"/>
              <a:round/>
              <a:headEnd type="none" w="med" len="med"/>
              <a:tailEnd type="none" w="med" len="med"/>
            </a:ln>
            <a:effectLst/>
          </c:spPr>
          <c:invertIfNegative val="0"/>
          <c:cat>
            <c:strRef>
              <c:f>Figure10!$B$57:$B$85</c:f>
              <c:strCache>
                <c:ptCount val="29"/>
                <c:pt idx="0">
                  <c:v>EU</c:v>
                </c:pt>
                <c:pt idx="2">
                  <c:v>Bulgaria (¹)</c:v>
                </c:pt>
                <c:pt idx="3">
                  <c:v>Slovenia (¹)</c:v>
                </c:pt>
                <c:pt idx="4">
                  <c:v>Netherlands</c:v>
                </c:pt>
                <c:pt idx="5">
                  <c:v>Belgium</c:v>
                </c:pt>
                <c:pt idx="6">
                  <c:v>Romania (¹)</c:v>
                </c:pt>
                <c:pt idx="7">
                  <c:v>Spain</c:v>
                </c:pt>
                <c:pt idx="8">
                  <c:v>Croatia</c:v>
                </c:pt>
                <c:pt idx="9">
                  <c:v>France</c:v>
                </c:pt>
                <c:pt idx="10">
                  <c:v>Germany</c:v>
                </c:pt>
                <c:pt idx="11">
                  <c:v>Portugal</c:v>
                </c:pt>
                <c:pt idx="12">
                  <c:v>Greece</c:v>
                </c:pt>
                <c:pt idx="13">
                  <c:v>Italy</c:v>
                </c:pt>
                <c:pt idx="14">
                  <c:v>Poland</c:v>
                </c:pt>
                <c:pt idx="15">
                  <c:v>Lithuania (¹)</c:v>
                </c:pt>
                <c:pt idx="16">
                  <c:v>Ireland</c:v>
                </c:pt>
                <c:pt idx="17">
                  <c:v>Latvia (¹)</c:v>
                </c:pt>
                <c:pt idx="18">
                  <c:v>Cyprus (¹)</c:v>
                </c:pt>
                <c:pt idx="19">
                  <c:v>Malta (¹)</c:v>
                </c:pt>
                <c:pt idx="20">
                  <c:v>Denmark</c:v>
                </c:pt>
                <c:pt idx="21">
                  <c:v>Finland</c:v>
                </c:pt>
                <c:pt idx="22">
                  <c:v>Sweden</c:v>
                </c:pt>
                <c:pt idx="23">
                  <c:v>Estonia (¹)</c:v>
                </c:pt>
                <c:pt idx="25">
                  <c:v>Norway</c:v>
                </c:pt>
                <c:pt idx="27">
                  <c:v>Türkiye</c:v>
                </c:pt>
                <c:pt idx="28">
                  <c:v>Montenegro (²)</c:v>
                </c:pt>
              </c:strCache>
            </c:strRef>
          </c:cat>
          <c:val>
            <c:numRef>
              <c:f>Figure10!$D$57:$D$85</c:f>
              <c:numCache>
                <c:formatCode>General</c:formatCode>
                <c:ptCount val="29"/>
                <c:pt idx="0" formatCode="###\ ###\ ###\ ##0.0">
                  <c:v>20.372744806220719</c:v>
                </c:pt>
                <c:pt idx="1">
                  <c:v>0</c:v>
                </c:pt>
                <c:pt idx="2" formatCode="###\ ###\ ###\ ##0.0">
                  <c:v>17.393174822786346</c:v>
                </c:pt>
                <c:pt idx="3" formatCode="###\ ###\ ###\ ##0.0">
                  <c:v>19.826497413036392</c:v>
                </c:pt>
                <c:pt idx="4" formatCode="###\ ###\ ###\ ##0.0">
                  <c:v>15.16132728321411</c:v>
                </c:pt>
                <c:pt idx="5" formatCode="###\ ###\ ###\ ##0.0">
                  <c:v>25.156075810212027</c:v>
                </c:pt>
                <c:pt idx="6" formatCode="###\ ###\ ###\ ##0.0">
                  <c:v>20.963539862908519</c:v>
                </c:pt>
                <c:pt idx="7" formatCode="###\ ###\ ###\ ##0.0">
                  <c:v>21.15207652644601</c:v>
                </c:pt>
                <c:pt idx="8" formatCode="###\ ###\ ###\ ##0.0">
                  <c:v>32.26499124721505</c:v>
                </c:pt>
                <c:pt idx="9" formatCode="###\ ###\ ###\ ##0.0">
                  <c:v>17.79967874194644</c:v>
                </c:pt>
                <c:pt idx="10" formatCode="###\ ###\ ###\ ##0.0">
                  <c:v>35.014105903832743</c:v>
                </c:pt>
                <c:pt idx="11" formatCode="###\ ###\ ###\ ##0.0">
                  <c:v>30.730162981289109</c:v>
                </c:pt>
                <c:pt idx="12" formatCode="###\ ###\ ###\ ##0.0">
                  <c:v>22.990555056892585</c:v>
                </c:pt>
                <c:pt idx="13" formatCode="###\ ###\ ###\ ##0.0">
                  <c:v>20.206281515592796</c:v>
                </c:pt>
                <c:pt idx="14" formatCode="###\ ###\ ###\ ##0.0">
                  <c:v>44.393726307343847</c:v>
                </c:pt>
                <c:pt idx="15" formatCode="###\ ###\ ###\ ##0.0">
                  <c:v>46.042299403824572</c:v>
                </c:pt>
                <c:pt idx="16" formatCode="###\ ###\ ###\ ##0.0">
                  <c:v>44.875350027273527</c:v>
                </c:pt>
                <c:pt idx="17" formatCode="###\ ###\ ###\ ##0.0">
                  <c:v>55.239035917533649</c:v>
                </c:pt>
                <c:pt idx="18" formatCode="###\ ###\ ###\ ##0.0">
                  <c:v>58.619624134542896</c:v>
                </c:pt>
                <c:pt idx="19" formatCode="###\ ###\ ###\ ##0.0">
                  <c:v>61.816638711516013</c:v>
                </c:pt>
                <c:pt idx="20" formatCode="###\ ###\ ###\ ##0.0">
                  <c:v>51.262073130079706</c:v>
                </c:pt>
                <c:pt idx="21" formatCode="###\ ###\ ###\ ##0.0">
                  <c:v>67.293083192337463</c:v>
                </c:pt>
                <c:pt idx="22" formatCode="###\ ###\ ###\ ##0.0">
                  <c:v>59.91498954970028</c:v>
                </c:pt>
                <c:pt idx="23" formatCode="###\ ###\ ###\ ##0.0">
                  <c:v>84.181960344938773</c:v>
                </c:pt>
                <c:pt idx="24">
                  <c:v>0</c:v>
                </c:pt>
                <c:pt idx="25" formatCode="###\ ###\ ###\ ##0.0">
                  <c:v>57.127534032433857</c:v>
                </c:pt>
                <c:pt idx="27" formatCode="###\ ###\ ###\ ##0.0">
                  <c:v>28.371223503634312</c:v>
                </c:pt>
                <c:pt idx="28" formatCode="###\ ###\ ###\ ##0.0">
                  <c:v>66.413412811714707</c:v>
                </c:pt>
              </c:numCache>
            </c:numRef>
          </c:val>
          <c:extLst>
            <c:ext xmlns:c16="http://schemas.microsoft.com/office/drawing/2014/chart" uri="{C3380CC4-5D6E-409C-BE32-E72D297353CC}">
              <c16:uniqueId val="{00000001-0BFA-45FB-A8BD-E1C689A4250D}"/>
            </c:ext>
          </c:extLst>
        </c:ser>
        <c:ser>
          <c:idx val="2"/>
          <c:order val="2"/>
          <c:tx>
            <c:strRef>
              <c:f>Figure10!$E$56</c:f>
              <c:strCache>
                <c:ptCount val="1"/>
                <c:pt idx="0">
                  <c:v>International extra-EU</c:v>
                </c:pt>
              </c:strCache>
            </c:strRef>
          </c:tx>
          <c:spPr>
            <a:solidFill>
              <a:srgbClr val="B09120">
                <a:lumMod val="100000"/>
              </a:srgbClr>
            </a:solidFill>
            <a:ln w="1270" cap="flat" cmpd="sng" algn="ctr">
              <a:solidFill>
                <a:srgbClr val="FFFFFF"/>
              </a:solidFill>
              <a:prstDash val="solid"/>
              <a:round/>
              <a:headEnd type="none" w="med" len="med"/>
              <a:tailEnd type="none" w="med" len="med"/>
            </a:ln>
            <a:effectLst/>
          </c:spPr>
          <c:invertIfNegative val="0"/>
          <c:cat>
            <c:strRef>
              <c:f>Figure10!$B$57:$B$85</c:f>
              <c:strCache>
                <c:ptCount val="29"/>
                <c:pt idx="0">
                  <c:v>EU</c:v>
                </c:pt>
                <c:pt idx="2">
                  <c:v>Bulgaria (¹)</c:v>
                </c:pt>
                <c:pt idx="3">
                  <c:v>Slovenia (¹)</c:v>
                </c:pt>
                <c:pt idx="4">
                  <c:v>Netherlands</c:v>
                </c:pt>
                <c:pt idx="5">
                  <c:v>Belgium</c:v>
                </c:pt>
                <c:pt idx="6">
                  <c:v>Romania (¹)</c:v>
                </c:pt>
                <c:pt idx="7">
                  <c:v>Spain</c:v>
                </c:pt>
                <c:pt idx="8">
                  <c:v>Croatia</c:v>
                </c:pt>
                <c:pt idx="9">
                  <c:v>France</c:v>
                </c:pt>
                <c:pt idx="10">
                  <c:v>Germany</c:v>
                </c:pt>
                <c:pt idx="11">
                  <c:v>Portugal</c:v>
                </c:pt>
                <c:pt idx="12">
                  <c:v>Greece</c:v>
                </c:pt>
                <c:pt idx="13">
                  <c:v>Italy</c:v>
                </c:pt>
                <c:pt idx="14">
                  <c:v>Poland</c:v>
                </c:pt>
                <c:pt idx="15">
                  <c:v>Lithuania (¹)</c:v>
                </c:pt>
                <c:pt idx="16">
                  <c:v>Ireland</c:v>
                </c:pt>
                <c:pt idx="17">
                  <c:v>Latvia (¹)</c:v>
                </c:pt>
                <c:pt idx="18">
                  <c:v>Cyprus (¹)</c:v>
                </c:pt>
                <c:pt idx="19">
                  <c:v>Malta (¹)</c:v>
                </c:pt>
                <c:pt idx="20">
                  <c:v>Denmark</c:v>
                </c:pt>
                <c:pt idx="21">
                  <c:v>Finland</c:v>
                </c:pt>
                <c:pt idx="22">
                  <c:v>Sweden</c:v>
                </c:pt>
                <c:pt idx="23">
                  <c:v>Estonia (¹)</c:v>
                </c:pt>
                <c:pt idx="25">
                  <c:v>Norway</c:v>
                </c:pt>
                <c:pt idx="27">
                  <c:v>Türkiye</c:v>
                </c:pt>
                <c:pt idx="28">
                  <c:v>Montenegro (²)</c:v>
                </c:pt>
              </c:strCache>
            </c:strRef>
          </c:cat>
          <c:val>
            <c:numRef>
              <c:f>Figure10!$E$57:$E$85</c:f>
              <c:numCache>
                <c:formatCode>General</c:formatCode>
                <c:ptCount val="29"/>
                <c:pt idx="0" formatCode="###\ ###\ ###\ ##0.0">
                  <c:v>68.919365426422004</c:v>
                </c:pt>
                <c:pt idx="1">
                  <c:v>0</c:v>
                </c:pt>
                <c:pt idx="2" formatCode="###\ ###\ ###\ ##0.0">
                  <c:v>82.471585109917172</c:v>
                </c:pt>
                <c:pt idx="3" formatCode="###\ ###\ ###\ ##0.0">
                  <c:v>80.173488393284515</c:v>
                </c:pt>
                <c:pt idx="4" formatCode="###\ ###\ ###\ ##0.0">
                  <c:v>80.045367606111427</c:v>
                </c:pt>
                <c:pt idx="5" formatCode="###\ ###\ ###\ ##0.0">
                  <c:v>73.508765263501061</c:v>
                </c:pt>
                <c:pt idx="6" formatCode="###\ ###\ ###\ ##0.0">
                  <c:v>73.354754432810424</c:v>
                </c:pt>
                <c:pt idx="7" formatCode="###\ ###\ ###\ ##0.0">
                  <c:v>69.714205228288563</c:v>
                </c:pt>
                <c:pt idx="8" formatCode="###\ ###\ ###\ ##0.0">
                  <c:v>64.896611113012383</c:v>
                </c:pt>
                <c:pt idx="9" formatCode="#######\ ###\ ###\ ##0.0">
                  <c:v>62.968710261462427</c:v>
                </c:pt>
                <c:pt idx="10" formatCode="###\ ###\ ###\ ##0.0">
                  <c:v>62.700305399156655</c:v>
                </c:pt>
                <c:pt idx="11" formatCode="###\ ###\ ###\ ##0.0">
                  <c:v>59.992878366519044</c:v>
                </c:pt>
                <c:pt idx="12" formatCode="###\ ###\ ###\ ##0.0">
                  <c:v>56.811155542531239</c:v>
                </c:pt>
                <c:pt idx="13" formatCode="###\ ###\ ###\ ##0.0">
                  <c:v>55.715135709670655</c:v>
                </c:pt>
                <c:pt idx="14" formatCode="###\ ###\ ###\ ##0.0">
                  <c:v>53.967855761257226</c:v>
                </c:pt>
                <c:pt idx="15" formatCode="###\ ###\ ###\ ##0.0">
                  <c:v>53.65741882823832</c:v>
                </c:pt>
                <c:pt idx="16" formatCode="###\ ###\ ###\ ##0.0">
                  <c:v>52.36561234002766</c:v>
                </c:pt>
                <c:pt idx="17" formatCode="###\ ###\ ###\ ##0.0">
                  <c:v>44.756548734185877</c:v>
                </c:pt>
                <c:pt idx="18" formatCode="###\ ###\ ###\ ##0.0">
                  <c:v>40.602934880586488</c:v>
                </c:pt>
                <c:pt idx="19" formatCode="###\ ###\ ###\ ##0.0">
                  <c:v>38.128236828547678</c:v>
                </c:pt>
                <c:pt idx="20" formatCode="###\ ###\ ###\ ##0.0">
                  <c:v>32.433444459129156</c:v>
                </c:pt>
                <c:pt idx="21" formatCode="###\ ###\ ###\ ##0.0">
                  <c:v>27.627022515811834</c:v>
                </c:pt>
                <c:pt idx="22" formatCode="###\ ###\ ###\ ##0.0">
                  <c:v>27.105299412967383</c:v>
                </c:pt>
                <c:pt idx="23" formatCode="###\ ###\ ###\ ##0.0">
                  <c:v>15.344535549045975</c:v>
                </c:pt>
                <c:pt idx="24">
                  <c:v>0</c:v>
                </c:pt>
                <c:pt idx="25" formatCode="###\ ###\ ###\ ##0.0">
                  <c:v>22.88380563110891</c:v>
                </c:pt>
                <c:pt idx="27" formatCode="###\ ###\ ###\ ##0.0">
                  <c:v>64.19584354215209</c:v>
                </c:pt>
                <c:pt idx="28" formatCode="###\ ###\ ###\ ##0.0">
                  <c:v>33.568220335445517</c:v>
                </c:pt>
              </c:numCache>
            </c:numRef>
          </c:val>
          <c:extLst>
            <c:ext xmlns:c16="http://schemas.microsoft.com/office/drawing/2014/chart" uri="{C3380CC4-5D6E-409C-BE32-E72D297353CC}">
              <c16:uniqueId val="{00000002-0BFA-45FB-A8BD-E1C689A4250D}"/>
            </c:ext>
          </c:extLst>
        </c:ser>
        <c:ser>
          <c:idx val="3"/>
          <c:order val="3"/>
          <c:tx>
            <c:strRef>
              <c:f>Figure10!$F$56</c:f>
              <c:strCache>
                <c:ptCount val="1"/>
                <c:pt idx="0">
                  <c:v>Unknown</c:v>
                </c:pt>
              </c:strCache>
            </c:strRef>
          </c:tx>
          <c:spPr>
            <a:solidFill>
              <a:srgbClr val="E04040">
                <a:lumMod val="100000"/>
              </a:srgbClr>
            </a:solidFill>
            <a:ln w="1270" cap="flat" cmpd="sng" algn="ctr">
              <a:solidFill>
                <a:srgbClr val="FFFFFF"/>
              </a:solidFill>
              <a:prstDash val="solid"/>
              <a:round/>
              <a:headEnd type="none" w="med" len="med"/>
              <a:tailEnd type="none" w="med" len="med"/>
            </a:ln>
            <a:effectLst/>
          </c:spPr>
          <c:invertIfNegative val="0"/>
          <c:cat>
            <c:strRef>
              <c:f>Figure10!$B$57:$B$85</c:f>
              <c:strCache>
                <c:ptCount val="29"/>
                <c:pt idx="0">
                  <c:v>EU</c:v>
                </c:pt>
                <c:pt idx="2">
                  <c:v>Bulgaria (¹)</c:v>
                </c:pt>
                <c:pt idx="3">
                  <c:v>Slovenia (¹)</c:v>
                </c:pt>
                <c:pt idx="4">
                  <c:v>Netherlands</c:v>
                </c:pt>
                <c:pt idx="5">
                  <c:v>Belgium</c:v>
                </c:pt>
                <c:pt idx="6">
                  <c:v>Romania (¹)</c:v>
                </c:pt>
                <c:pt idx="7">
                  <c:v>Spain</c:v>
                </c:pt>
                <c:pt idx="8">
                  <c:v>Croatia</c:v>
                </c:pt>
                <c:pt idx="9">
                  <c:v>France</c:v>
                </c:pt>
                <c:pt idx="10">
                  <c:v>Germany</c:v>
                </c:pt>
                <c:pt idx="11">
                  <c:v>Portugal</c:v>
                </c:pt>
                <c:pt idx="12">
                  <c:v>Greece</c:v>
                </c:pt>
                <c:pt idx="13">
                  <c:v>Italy</c:v>
                </c:pt>
                <c:pt idx="14">
                  <c:v>Poland</c:v>
                </c:pt>
                <c:pt idx="15">
                  <c:v>Lithuania (¹)</c:v>
                </c:pt>
                <c:pt idx="16">
                  <c:v>Ireland</c:v>
                </c:pt>
                <c:pt idx="17">
                  <c:v>Latvia (¹)</c:v>
                </c:pt>
                <c:pt idx="18">
                  <c:v>Cyprus (¹)</c:v>
                </c:pt>
                <c:pt idx="19">
                  <c:v>Malta (¹)</c:v>
                </c:pt>
                <c:pt idx="20">
                  <c:v>Denmark</c:v>
                </c:pt>
                <c:pt idx="21">
                  <c:v>Finland</c:v>
                </c:pt>
                <c:pt idx="22">
                  <c:v>Sweden</c:v>
                </c:pt>
                <c:pt idx="23">
                  <c:v>Estonia (¹)</c:v>
                </c:pt>
                <c:pt idx="25">
                  <c:v>Norway</c:v>
                </c:pt>
                <c:pt idx="27">
                  <c:v>Türkiye</c:v>
                </c:pt>
                <c:pt idx="28">
                  <c:v>Montenegro (²)</c:v>
                </c:pt>
              </c:strCache>
            </c:strRef>
          </c:cat>
          <c:val>
            <c:numRef>
              <c:f>Figure10!$F$57:$F$85</c:f>
              <c:numCache>
                <c:formatCode>General</c:formatCode>
                <c:ptCount val="29"/>
                <c:pt idx="0" formatCode="###\ ###\ ###\ ##0.0">
                  <c:v>2.1875053471390431</c:v>
                </c:pt>
                <c:pt idx="1">
                  <c:v>0</c:v>
                </c:pt>
                <c:pt idx="2" formatCode="###\ ###\ ###\ ##0.0">
                  <c:v>3.3354724830191099E-3</c:v>
                </c:pt>
                <c:pt idx="3" formatCode="###\ ###\ ###\ ##0.0">
                  <c:v>0</c:v>
                </c:pt>
                <c:pt idx="4" formatCode="###\ ###\ ###\ ##0.0">
                  <c:v>4.0443881035768587</c:v>
                </c:pt>
                <c:pt idx="5" formatCode="###\ ###\ ###\ ##0.0">
                  <c:v>7.9358779012030908E-2</c:v>
                </c:pt>
                <c:pt idx="6" formatCode="###\ ###\ ###\ ##0.0">
                  <c:v>5.6516503821241502</c:v>
                </c:pt>
                <c:pt idx="7" formatCode="###\ ###\ ###\ ##0.0">
                  <c:v>0.22612470200251222</c:v>
                </c:pt>
                <c:pt idx="8" formatCode="###\ ###\ ###\ ##0.0">
                  <c:v>5.7326163920043607E-3</c:v>
                </c:pt>
                <c:pt idx="9" formatCode="###\ ###\ ###\ ##0.0">
                  <c:v>11.001914291755465</c:v>
                </c:pt>
                <c:pt idx="10" formatCode="###\ ###\ ###\ ##0.0">
                  <c:v>0.55911165718388656</c:v>
                </c:pt>
                <c:pt idx="11" formatCode="###\ ###\ ###\ ##0.0">
                  <c:v>0.55452361308135545</c:v>
                </c:pt>
                <c:pt idx="12" formatCode="###\ ###\ ###\ ##0.0">
                  <c:v>7.562138614959743E-2</c:v>
                </c:pt>
                <c:pt idx="13" formatCode="###\ ###\ ###\ ##0.0">
                  <c:v>9.9540016663601613E-2</c:v>
                </c:pt>
                <c:pt idx="14" formatCode="###\ ###\ ###\ ##0.0">
                  <c:v>0</c:v>
                </c:pt>
                <c:pt idx="15" formatCode="###\ ###\ ###\ ##0.0">
                  <c:v>0.1452828160874072</c:v>
                </c:pt>
                <c:pt idx="16" formatCode="###\ ###\ ###\ ##0.0">
                  <c:v>0.3551985179000815</c:v>
                </c:pt>
                <c:pt idx="17" formatCode="###\ ###\ ###\ ##0.0">
                  <c:v>0</c:v>
                </c:pt>
                <c:pt idx="18" formatCode="###\ ###\ ###\ ##0.0">
                  <c:v>0.74935310421381074</c:v>
                </c:pt>
                <c:pt idx="19" formatCode="###\ ###\ ###\ ##0.0">
                  <c:v>0</c:v>
                </c:pt>
                <c:pt idx="20" formatCode="###\ ###\ ###\ ##0.0">
                  <c:v>0.4760211868433083</c:v>
                </c:pt>
                <c:pt idx="21" formatCode="###\ ###\ ###\ ##0.0">
                  <c:v>0</c:v>
                </c:pt>
                <c:pt idx="22" formatCode="###\ ###\ ###\ ##0.0">
                  <c:v>1.955091434410176</c:v>
                </c:pt>
                <c:pt idx="23" formatCode="###\ ###\ ###\ ##0.0">
                  <c:v>3.7626730399598053E-2</c:v>
                </c:pt>
                <c:pt idx="24">
                  <c:v>0</c:v>
                </c:pt>
                <c:pt idx="25" formatCode="###\ ###\ ###\ ##0.0">
                  <c:v>0.2060311080598059</c:v>
                </c:pt>
                <c:pt idx="27" formatCode="###\ ###\ ###\ ##0.0">
                  <c:v>0.4958089470158738</c:v>
                </c:pt>
                <c:pt idx="28" formatCode="###\ ###\ ###\ ##0.0">
                  <c:v>1.8366852839765906E-2</c:v>
                </c:pt>
              </c:numCache>
            </c:numRef>
          </c:val>
          <c:extLst>
            <c:ext xmlns:c16="http://schemas.microsoft.com/office/drawing/2014/chart" uri="{C3380CC4-5D6E-409C-BE32-E72D297353CC}">
              <c16:uniqueId val="{00000003-0BFA-45FB-A8BD-E1C689A4250D}"/>
            </c:ext>
          </c:extLst>
        </c:ser>
        <c:dLbls>
          <c:showLegendKey val="0"/>
          <c:showVal val="0"/>
          <c:showCatName val="0"/>
          <c:showSerName val="0"/>
          <c:showPercent val="0"/>
          <c:showBubbleSize val="0"/>
        </c:dLbls>
        <c:gapWidth val="75"/>
        <c:overlap val="100"/>
        <c:axId val="640626712"/>
        <c:axId val="640627104"/>
      </c:barChart>
      <c:catAx>
        <c:axId val="640626712"/>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640627104"/>
        <c:crosses val="autoZero"/>
        <c:auto val="1"/>
        <c:lblAlgn val="ctr"/>
        <c:lblOffset val="100"/>
        <c:tickMarkSkip val="1"/>
        <c:noMultiLvlLbl val="0"/>
      </c:catAx>
      <c:valAx>
        <c:axId val="640627104"/>
        <c:scaling>
          <c:orientation val="minMax"/>
          <c:max val="10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40626712"/>
        <c:crosses val="autoZero"/>
        <c:crossBetween val="between"/>
      </c:valAx>
      <c:spPr>
        <a:noFill/>
        <a:ln>
          <a:noFill/>
        </a:ln>
        <a:effectLst/>
      </c:spPr>
    </c:plotArea>
    <c:legend>
      <c:legendPos val="b"/>
      <c:layout>
        <c:manualLayout>
          <c:xMode val="edge"/>
          <c:yMode val="edge"/>
          <c:x val="0.18293776777119006"/>
          <c:y val="0.76071766210955871"/>
          <c:w val="0.58715217389402408"/>
          <c:h val="3.115297067609114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Volume of containers handled in main ports, EU, 2008-2023</a:t>
            </a:r>
          </a:p>
          <a:p>
            <a:pPr algn="l">
              <a:defRPr sz="1800" b="1">
                <a:latin typeface="Arial"/>
                <a:ea typeface="Arial"/>
                <a:cs typeface="Arial"/>
              </a:defRPr>
            </a:pPr>
            <a:r>
              <a:rPr lang="en-US" sz="1600" b="0"/>
              <a:t>(million TEUs)</a:t>
            </a:r>
          </a:p>
        </c:rich>
      </c:tx>
      <c:layout>
        <c:manualLayout>
          <c:xMode val="edge"/>
          <c:yMode val="edge"/>
          <c:x val="5.3333333333333332E-3"/>
          <c:y val="8.3682380559462841E-3"/>
        </c:manualLayout>
      </c:layout>
      <c:overlay val="0"/>
    </c:title>
    <c:autoTitleDeleted val="0"/>
    <c:plotArea>
      <c:layout>
        <c:manualLayout>
          <c:xMode val="edge"/>
          <c:yMode val="edge"/>
          <c:x val="1.4666666666666666E-2"/>
          <c:y val="0.12364071727660635"/>
          <c:w val="0.97066666666666668"/>
          <c:h val="0.63507201050049145"/>
        </c:manualLayout>
      </c:layout>
      <c:lineChart>
        <c:grouping val="standard"/>
        <c:varyColors val="0"/>
        <c:ser>
          <c:idx val="0"/>
          <c:order val="0"/>
          <c:tx>
            <c:strRef>
              <c:f>Figure11!$B$5</c:f>
              <c:strCache>
                <c:ptCount val="1"/>
                <c:pt idx="0">
                  <c:v>Total</c:v>
                </c:pt>
              </c:strCache>
            </c:strRef>
          </c:tx>
          <c:spPr>
            <a:ln w="28575" cap="rnd" cmpd="sng" algn="ctr">
              <a:solidFill>
                <a:srgbClr val="2644A7">
                  <a:lumMod val="100000"/>
                </a:srgbClr>
              </a:solidFill>
              <a:prstDash val="solid"/>
              <a:round/>
              <a:headEnd type="none" w="med" len="med"/>
              <a:tailEnd type="none" w="med" len="med"/>
            </a:ln>
          </c:spPr>
          <c:marker>
            <c:symbol val="square"/>
            <c:size val="5"/>
            <c:spPr>
              <a:solidFill>
                <a:srgbClr val="2644A7"/>
              </a:solidFill>
              <a:ln w="28575">
                <a:solidFill>
                  <a:srgbClr val="2644A7"/>
                </a:solidFill>
                <a:prstDash val="solid"/>
              </a:ln>
            </c:spPr>
          </c:marker>
          <c:cat>
            <c:numRef>
              <c:f>Figure11!$C$4:$R$4</c:f>
              <c:numCache>
                <c:formatCode>0</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Figure11!$C$5:$R$5</c:f>
              <c:numCache>
                <c:formatCode>###\ ##0</c:formatCode>
                <c:ptCount val="16"/>
                <c:pt idx="0">
                  <c:v>73208.382500000007</c:v>
                </c:pt>
                <c:pt idx="1">
                  <c:v>62410.063999999998</c:v>
                </c:pt>
                <c:pt idx="2">
                  <c:v>69455.285250000001</c:v>
                </c:pt>
                <c:pt idx="3">
                  <c:v>74962.460250000004</c:v>
                </c:pt>
                <c:pt idx="4">
                  <c:v>77236.253750000003</c:v>
                </c:pt>
                <c:pt idx="5">
                  <c:v>78313.812749999997</c:v>
                </c:pt>
                <c:pt idx="6">
                  <c:v>82884.204750000004</c:v>
                </c:pt>
                <c:pt idx="7">
                  <c:v>82206.034750000006</c:v>
                </c:pt>
                <c:pt idx="8">
                  <c:v>86592.563018000001</c:v>
                </c:pt>
                <c:pt idx="9">
                  <c:v>89692.000337999998</c:v>
                </c:pt>
                <c:pt idx="10">
                  <c:v>96797.70016600001</c:v>
                </c:pt>
                <c:pt idx="11">
                  <c:v>96572.690749999994</c:v>
                </c:pt>
                <c:pt idx="12">
                  <c:v>95451.806500000006</c:v>
                </c:pt>
                <c:pt idx="13">
                  <c:v>99799.645999999993</c:v>
                </c:pt>
                <c:pt idx="14">
                  <c:v>96633.377999999997</c:v>
                </c:pt>
                <c:pt idx="15">
                  <c:v>92396.691250000003</c:v>
                </c:pt>
              </c:numCache>
            </c:numRef>
          </c:val>
          <c:smooth val="0"/>
          <c:extLst>
            <c:ext xmlns:c16="http://schemas.microsoft.com/office/drawing/2014/chart" uri="{C3380CC4-5D6E-409C-BE32-E72D297353CC}">
              <c16:uniqueId val="{00000000-C3A0-4279-AAE8-7A6B16E12833}"/>
            </c:ext>
          </c:extLst>
        </c:ser>
        <c:ser>
          <c:idx val="1"/>
          <c:order val="1"/>
          <c:tx>
            <c:strRef>
              <c:f>Figure11!$B$6</c:f>
              <c:strCache>
                <c:ptCount val="1"/>
                <c:pt idx="0">
                  <c:v>Empty</c:v>
                </c:pt>
              </c:strCache>
            </c:strRef>
          </c:tx>
          <c:spPr>
            <a:ln w="28575" cap="rnd" cmpd="sng" algn="ctr">
              <a:solidFill>
                <a:srgbClr val="B09120">
                  <a:lumMod val="100000"/>
                </a:srgbClr>
              </a:solidFill>
              <a:prstDash val="solid"/>
              <a:round/>
              <a:headEnd type="none" w="med" len="med"/>
              <a:tailEnd type="none" w="med" len="med"/>
            </a:ln>
          </c:spPr>
          <c:marker>
            <c:symbol val="diamond"/>
            <c:size val="5"/>
            <c:spPr>
              <a:solidFill>
                <a:srgbClr val="B09120"/>
              </a:solidFill>
              <a:ln w="28575">
                <a:solidFill>
                  <a:srgbClr val="B09120"/>
                </a:solidFill>
                <a:prstDash val="solid"/>
              </a:ln>
            </c:spPr>
          </c:marker>
          <c:cat>
            <c:numRef>
              <c:f>Figure11!$C$4:$R$4</c:f>
              <c:numCache>
                <c:formatCode>0</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Figure11!$C$6:$R$6</c:f>
              <c:numCache>
                <c:formatCode>###\ ##0</c:formatCode>
                <c:ptCount val="16"/>
                <c:pt idx="0">
                  <c:v>14517.480250000001</c:v>
                </c:pt>
                <c:pt idx="1">
                  <c:v>11260.387000000001</c:v>
                </c:pt>
                <c:pt idx="2">
                  <c:v>11335.46875</c:v>
                </c:pt>
                <c:pt idx="3">
                  <c:v>13593.590749999999</c:v>
                </c:pt>
                <c:pt idx="4">
                  <c:v>13948.677</c:v>
                </c:pt>
                <c:pt idx="5">
                  <c:v>14285.491749999999</c:v>
                </c:pt>
                <c:pt idx="6">
                  <c:v>15105.67275</c:v>
                </c:pt>
                <c:pt idx="7">
                  <c:v>14845.615250000001</c:v>
                </c:pt>
                <c:pt idx="8">
                  <c:v>15095.804</c:v>
                </c:pt>
                <c:pt idx="9">
                  <c:v>15844.000249999999</c:v>
                </c:pt>
                <c:pt idx="10">
                  <c:v>17026.501749999999</c:v>
                </c:pt>
                <c:pt idx="11">
                  <c:v>17906.741750000001</c:v>
                </c:pt>
                <c:pt idx="12">
                  <c:v>15592.580749999999</c:v>
                </c:pt>
                <c:pt idx="13">
                  <c:v>16061.210999999999</c:v>
                </c:pt>
                <c:pt idx="14">
                  <c:v>17672.14675</c:v>
                </c:pt>
                <c:pt idx="15">
                  <c:v>17184.005000000001</c:v>
                </c:pt>
              </c:numCache>
            </c:numRef>
          </c:val>
          <c:smooth val="0"/>
          <c:extLst>
            <c:ext xmlns:c16="http://schemas.microsoft.com/office/drawing/2014/chart" uri="{C3380CC4-5D6E-409C-BE32-E72D297353CC}">
              <c16:uniqueId val="{00000001-C3A0-4279-AAE8-7A6B16E12833}"/>
            </c:ext>
          </c:extLst>
        </c:ser>
        <c:ser>
          <c:idx val="2"/>
          <c:order val="2"/>
          <c:tx>
            <c:strRef>
              <c:f>Figure11!$B$7</c:f>
              <c:strCache>
                <c:ptCount val="1"/>
                <c:pt idx="0">
                  <c:v>Loaded</c:v>
                </c:pt>
              </c:strCache>
            </c:strRef>
          </c:tx>
          <c:spPr>
            <a:ln w="28575" cap="rnd" cmpd="sng" algn="ctr">
              <a:solidFill>
                <a:srgbClr val="E04040">
                  <a:lumMod val="100000"/>
                </a:srgbClr>
              </a:solidFill>
              <a:prstDash val="solid"/>
              <a:round/>
              <a:headEnd type="none" w="med" len="med"/>
              <a:tailEnd type="none" w="med" len="med"/>
            </a:ln>
          </c:spPr>
          <c:marker>
            <c:symbol val="triangle"/>
            <c:size val="5"/>
            <c:spPr>
              <a:solidFill>
                <a:srgbClr val="E04040"/>
              </a:solidFill>
              <a:ln w="28575">
                <a:solidFill>
                  <a:srgbClr val="E04040"/>
                </a:solidFill>
                <a:prstDash val="solid"/>
              </a:ln>
            </c:spPr>
          </c:marker>
          <c:cat>
            <c:numRef>
              <c:f>Figure11!$C$4:$R$4</c:f>
              <c:numCache>
                <c:formatCode>0</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Figure11!$C$7:$R$7</c:f>
              <c:numCache>
                <c:formatCode>###\ ##0</c:formatCode>
                <c:ptCount val="16"/>
                <c:pt idx="0">
                  <c:v>58690.902250000006</c:v>
                </c:pt>
                <c:pt idx="1">
                  <c:v>51149.676999999996</c:v>
                </c:pt>
                <c:pt idx="2">
                  <c:v>58119.816500000001</c:v>
                </c:pt>
                <c:pt idx="3">
                  <c:v>61368.869500000001</c:v>
                </c:pt>
                <c:pt idx="4">
                  <c:v>63287.576750000007</c:v>
                </c:pt>
                <c:pt idx="5">
                  <c:v>64028.320999999996</c:v>
                </c:pt>
                <c:pt idx="6">
                  <c:v>67778.532000000007</c:v>
                </c:pt>
                <c:pt idx="7">
                  <c:v>67360.419500000004</c:v>
                </c:pt>
                <c:pt idx="8">
                  <c:v>71496.759017999997</c:v>
                </c:pt>
                <c:pt idx="9">
                  <c:v>73848.000088000001</c:v>
                </c:pt>
                <c:pt idx="10">
                  <c:v>79771.198416000014</c:v>
                </c:pt>
                <c:pt idx="11">
                  <c:v>78665.948999999993</c:v>
                </c:pt>
                <c:pt idx="12">
                  <c:v>79859.225750000012</c:v>
                </c:pt>
                <c:pt idx="13">
                  <c:v>83738.434999999998</c:v>
                </c:pt>
                <c:pt idx="14">
                  <c:v>78961.231249999997</c:v>
                </c:pt>
                <c:pt idx="15">
                  <c:v>75212.686249999999</c:v>
                </c:pt>
              </c:numCache>
            </c:numRef>
          </c:val>
          <c:smooth val="0"/>
          <c:extLst>
            <c:ext xmlns:c16="http://schemas.microsoft.com/office/drawing/2014/chart" uri="{C3380CC4-5D6E-409C-BE32-E72D297353CC}">
              <c16:uniqueId val="{00000002-C3A0-4279-AAE8-7A6B16E12833}"/>
            </c:ext>
          </c:extLst>
        </c:ser>
        <c:dLbls>
          <c:showLegendKey val="0"/>
          <c:showVal val="0"/>
          <c:showCatName val="0"/>
          <c:showSerName val="0"/>
          <c:showPercent val="0"/>
          <c:showBubbleSize val="0"/>
        </c:dLbls>
        <c:marker val="1"/>
        <c:smooth val="0"/>
        <c:axId val="640627496"/>
        <c:axId val="640625928"/>
      </c:lineChart>
      <c:catAx>
        <c:axId val="640627496"/>
        <c:scaling>
          <c:orientation val="minMax"/>
        </c:scaling>
        <c:delete val="0"/>
        <c:axPos val="b"/>
        <c:numFmt formatCode="0" sourceLinked="1"/>
        <c:majorTickMark val="out"/>
        <c:minorTickMark val="none"/>
        <c:tickLblPos val="nextTo"/>
        <c:spPr>
          <a:ln>
            <a:solidFill>
              <a:srgbClr val="000000"/>
            </a:solidFill>
            <a:prstDash val="solid"/>
          </a:ln>
        </c:spPr>
        <c:txPr>
          <a:bodyPr rot="-3600000" vert="horz"/>
          <a:lstStyle/>
          <a:p>
            <a:pPr>
              <a:defRPr/>
            </a:pPr>
            <a:endParaRPr lang="en-US"/>
          </a:p>
        </c:txPr>
        <c:crossAx val="640625928"/>
        <c:crosses val="autoZero"/>
        <c:auto val="1"/>
        <c:lblAlgn val="ctr"/>
        <c:lblOffset val="100"/>
        <c:tickMarkSkip val="1"/>
        <c:noMultiLvlLbl val="0"/>
      </c:catAx>
      <c:valAx>
        <c:axId val="640625928"/>
        <c:scaling>
          <c:orientation val="minMax"/>
        </c:scaling>
        <c:delete val="0"/>
        <c:axPos val="l"/>
        <c:majorGridlines>
          <c:spPr>
            <a:ln w="3175">
              <a:solidFill>
                <a:srgbClr val="C0C0C0"/>
              </a:solidFill>
              <a:prstDash val="sysDash"/>
            </a:ln>
          </c:spPr>
        </c:majorGridlines>
        <c:numFmt formatCode="###\ ##0" sourceLinked="1"/>
        <c:majorTickMark val="none"/>
        <c:minorTickMark val="none"/>
        <c:tickLblPos val="nextTo"/>
        <c:spPr>
          <a:ln w="9525">
            <a:noFill/>
          </a:ln>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vert="horz"/>
          <a:lstStyle/>
          <a:p>
            <a:pPr>
              <a:defRPr/>
            </a:pPr>
            <a:endParaRPr lang="en-US"/>
          </a:p>
        </c:txPr>
        <c:crossAx val="640627496"/>
        <c:crosses val="autoZero"/>
        <c:crossBetween val="between"/>
        <c:dispUnits>
          <c:builtInUnit val="thousands"/>
        </c:dispUnits>
      </c:valAx>
    </c:plotArea>
    <c:legend>
      <c:legendPos val="b"/>
      <c:layout>
        <c:manualLayout>
          <c:xMode val="edge"/>
          <c:yMode val="edge"/>
          <c:x val="0.3559917060367454"/>
          <c:y val="0.78172538243094991"/>
          <c:w val="0.28801648293963256"/>
          <c:h val="4.0326341516690442E-2"/>
        </c:manualLayout>
      </c:layout>
      <c:overlay val="0"/>
      <c:spPr>
        <a:noFill/>
        <a:ln>
          <a:noFill/>
        </a:ln>
        <a:effectLst/>
        <a:extLst>
          <a:ext uri="{91240B29-F687-4F45-9708-019B960494DF}">
            <a14:hiddenLine xmlns:a14="http://schemas.microsoft.com/office/drawing/2010/main">
              <a:noFill/>
            </a14:hiddenLine>
          </a:ext>
        </a:extLst>
      </c:spPr>
      <c:txPr>
        <a:bodyPr rot="0" vert="horz"/>
        <a:lstStyle/>
        <a:p>
          <a:pPr>
            <a:defRPr b="1"/>
          </a:pPr>
          <a:endParaRPr lang="en-US"/>
        </a:p>
      </c:txPr>
    </c:legend>
    <c:plotVisOnly val="1"/>
    <c:dispBlanksAs val="zero"/>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4666666666666666E-2"/>
          <c:y val="0.12658876856722132"/>
          <c:w val="0.97066666666666668"/>
          <c:h val="0.56016571547016714"/>
        </c:manualLayout>
      </c:layout>
      <c:barChart>
        <c:barDir val="col"/>
        <c:grouping val="clustered"/>
        <c:varyColors val="0"/>
        <c:ser>
          <c:idx val="0"/>
          <c:order val="0"/>
          <c:tx>
            <c:strRef>
              <c:f>Figure12!$C$4</c:f>
              <c:strCache>
                <c:ptCount val="1"/>
                <c:pt idx="0">
                  <c:v>2013</c:v>
                </c:pt>
              </c:strCache>
            </c:strRef>
          </c:tx>
          <c:spPr>
            <a:solidFill>
              <a:srgbClr val="2644A7">
                <a:lumMod val="100000"/>
              </a:srgbClr>
            </a:solidFill>
            <a:ln>
              <a:noFill/>
            </a:ln>
            <a:effectLst/>
          </c:spPr>
          <c:invertIfNegative val="0"/>
          <c:cat>
            <c:strRef>
              <c:f>Figure12!$B$5:$B$31</c:f>
              <c:strCache>
                <c:ptCount val="27"/>
                <c:pt idx="0">
                  <c:v>Spain</c:v>
                </c:pt>
                <c:pt idx="1">
                  <c:v>Netherlands (¹)</c:v>
                </c:pt>
                <c:pt idx="2">
                  <c:v>Germany</c:v>
                </c:pt>
                <c:pt idx="3">
                  <c:v>Belgium</c:v>
                </c:pt>
                <c:pt idx="4">
                  <c:v>Italy</c:v>
                </c:pt>
                <c:pt idx="5">
                  <c:v>France</c:v>
                </c:pt>
                <c:pt idx="6">
                  <c:v>Greece</c:v>
                </c:pt>
                <c:pt idx="7">
                  <c:v>Portugal</c:v>
                </c:pt>
                <c:pt idx="8">
                  <c:v>Poland</c:v>
                </c:pt>
                <c:pt idx="9">
                  <c:v>Sweden</c:v>
                </c:pt>
                <c:pt idx="10">
                  <c:v>Finland</c:v>
                </c:pt>
                <c:pt idx="11">
                  <c:v>Ireland</c:v>
                </c:pt>
                <c:pt idx="12">
                  <c:v>Lithuania</c:v>
                </c:pt>
                <c:pt idx="13">
                  <c:v>Slovenia</c:v>
                </c:pt>
                <c:pt idx="14">
                  <c:v>Denmark</c:v>
                </c:pt>
                <c:pt idx="15">
                  <c:v>Romania</c:v>
                </c:pt>
                <c:pt idx="16">
                  <c:v>Croatia</c:v>
                </c:pt>
                <c:pt idx="17">
                  <c:v>Latvia</c:v>
                </c:pt>
                <c:pt idx="18">
                  <c:v>Cyprus</c:v>
                </c:pt>
                <c:pt idx="19">
                  <c:v>Bulgaria</c:v>
                </c:pt>
                <c:pt idx="20">
                  <c:v>Estonia</c:v>
                </c:pt>
                <c:pt idx="21">
                  <c:v>Malta</c:v>
                </c:pt>
                <c:pt idx="23">
                  <c:v>Norway</c:v>
                </c:pt>
                <c:pt idx="25">
                  <c:v>Türkiye</c:v>
                </c:pt>
                <c:pt idx="26">
                  <c:v>Montenegro (²)</c:v>
                </c:pt>
              </c:strCache>
            </c:strRef>
          </c:cat>
          <c:val>
            <c:numRef>
              <c:f>Figure12!$C$5:$C$31</c:f>
              <c:numCache>
                <c:formatCode>###\ ##0</c:formatCode>
                <c:ptCount val="27"/>
                <c:pt idx="0">
                  <c:v>13549.901</c:v>
                </c:pt>
                <c:pt idx="1">
                  <c:v>11133.96925</c:v>
                </c:pt>
                <c:pt idx="2">
                  <c:v>15562.75625</c:v>
                </c:pt>
                <c:pt idx="3">
                  <c:v>9188.1062500000007</c:v>
                </c:pt>
                <c:pt idx="4">
                  <c:v>9563.0532500000008</c:v>
                </c:pt>
                <c:pt idx="5">
                  <c:v>4183.3294999999998</c:v>
                </c:pt>
                <c:pt idx="6">
                  <c:v>3615.1959999999999</c:v>
                </c:pt>
                <c:pt idx="7">
                  <c:v>2364.8969999999999</c:v>
                </c:pt>
                <c:pt idx="8">
                  <c:v>1979.7027499999999</c:v>
                </c:pt>
                <c:pt idx="9">
                  <c:v>1464.80225</c:v>
                </c:pt>
                <c:pt idx="10">
                  <c:v>1238.4502500000001</c:v>
                </c:pt>
                <c:pt idx="11">
                  <c:v>726.01850000000002</c:v>
                </c:pt>
                <c:pt idx="12">
                  <c:v>402.733</c:v>
                </c:pt>
                <c:pt idx="13">
                  <c:v>596.42899999999997</c:v>
                </c:pt>
                <c:pt idx="14">
                  <c:v>752.29549999999995</c:v>
                </c:pt>
                <c:pt idx="15">
                  <c:v>659.375</c:v>
                </c:pt>
                <c:pt idx="16">
                  <c:v>130.23650000000001</c:v>
                </c:pt>
                <c:pt idx="17">
                  <c:v>384.89400000000001</c:v>
                </c:pt>
                <c:pt idx="18">
                  <c:v>272.27249999999998</c:v>
                </c:pt>
                <c:pt idx="19">
                  <c:v>180.38900000000001</c:v>
                </c:pt>
                <c:pt idx="20">
                  <c:v>253.76400000000001</c:v>
                </c:pt>
                <c:pt idx="21">
                  <c:v>111.242</c:v>
                </c:pt>
                <c:pt idx="23">
                  <c:v>708.33124999999995</c:v>
                </c:pt>
                <c:pt idx="25">
                  <c:v>7900.0344999999998</c:v>
                </c:pt>
                <c:pt idx="26">
                  <c:v>0</c:v>
                </c:pt>
              </c:numCache>
            </c:numRef>
          </c:val>
          <c:extLst>
            <c:ext xmlns:c16="http://schemas.microsoft.com/office/drawing/2014/chart" uri="{C3380CC4-5D6E-409C-BE32-E72D297353CC}">
              <c16:uniqueId val="{00000000-EDC3-474C-94CB-BBB2F6C1C8B5}"/>
            </c:ext>
          </c:extLst>
        </c:ser>
        <c:ser>
          <c:idx val="1"/>
          <c:order val="1"/>
          <c:tx>
            <c:strRef>
              <c:f>Figure12!$D$4</c:f>
              <c:strCache>
                <c:ptCount val="1"/>
                <c:pt idx="0">
                  <c:v>2022</c:v>
                </c:pt>
              </c:strCache>
            </c:strRef>
          </c:tx>
          <c:spPr>
            <a:solidFill>
              <a:srgbClr val="B09120">
                <a:lumMod val="100000"/>
              </a:srgbClr>
            </a:solidFill>
            <a:ln>
              <a:noFill/>
            </a:ln>
            <a:effectLst/>
          </c:spPr>
          <c:invertIfNegative val="0"/>
          <c:cat>
            <c:strRef>
              <c:f>Figure12!$B$5:$B$31</c:f>
              <c:strCache>
                <c:ptCount val="27"/>
                <c:pt idx="0">
                  <c:v>Spain</c:v>
                </c:pt>
                <c:pt idx="1">
                  <c:v>Netherlands (¹)</c:v>
                </c:pt>
                <c:pt idx="2">
                  <c:v>Germany</c:v>
                </c:pt>
                <c:pt idx="3">
                  <c:v>Belgium</c:v>
                </c:pt>
                <c:pt idx="4">
                  <c:v>Italy</c:v>
                </c:pt>
                <c:pt idx="5">
                  <c:v>France</c:v>
                </c:pt>
                <c:pt idx="6">
                  <c:v>Greece</c:v>
                </c:pt>
                <c:pt idx="7">
                  <c:v>Portugal</c:v>
                </c:pt>
                <c:pt idx="8">
                  <c:v>Poland</c:v>
                </c:pt>
                <c:pt idx="9">
                  <c:v>Sweden</c:v>
                </c:pt>
                <c:pt idx="10">
                  <c:v>Finland</c:v>
                </c:pt>
                <c:pt idx="11">
                  <c:v>Ireland</c:v>
                </c:pt>
                <c:pt idx="12">
                  <c:v>Lithuania</c:v>
                </c:pt>
                <c:pt idx="13">
                  <c:v>Slovenia</c:v>
                </c:pt>
                <c:pt idx="14">
                  <c:v>Denmark</c:v>
                </c:pt>
                <c:pt idx="15">
                  <c:v>Romania</c:v>
                </c:pt>
                <c:pt idx="16">
                  <c:v>Croatia</c:v>
                </c:pt>
                <c:pt idx="17">
                  <c:v>Latvia</c:v>
                </c:pt>
                <c:pt idx="18">
                  <c:v>Cyprus</c:v>
                </c:pt>
                <c:pt idx="19">
                  <c:v>Bulgaria</c:v>
                </c:pt>
                <c:pt idx="20">
                  <c:v>Estonia</c:v>
                </c:pt>
                <c:pt idx="21">
                  <c:v>Malta</c:v>
                </c:pt>
                <c:pt idx="23">
                  <c:v>Norway</c:v>
                </c:pt>
                <c:pt idx="25">
                  <c:v>Türkiye</c:v>
                </c:pt>
                <c:pt idx="26">
                  <c:v>Montenegro (²)</c:v>
                </c:pt>
              </c:strCache>
            </c:strRef>
          </c:cat>
          <c:val>
            <c:numRef>
              <c:f>Figure12!$D$5:$D$31</c:f>
              <c:numCache>
                <c:formatCode>###\ ##0</c:formatCode>
                <c:ptCount val="27"/>
                <c:pt idx="0">
                  <c:v>17131.55125</c:v>
                </c:pt>
                <c:pt idx="1">
                  <c:v>14713.2575</c:v>
                </c:pt>
                <c:pt idx="2">
                  <c:v>13856.19075</c:v>
                </c:pt>
                <c:pt idx="3">
                  <c:v>12303.820750000001</c:v>
                </c:pt>
                <c:pt idx="4">
                  <c:v>11355.1525</c:v>
                </c:pt>
                <c:pt idx="5">
                  <c:v>6387.2982499999998</c:v>
                </c:pt>
                <c:pt idx="6">
                  <c:v>5166.6287499999999</c:v>
                </c:pt>
                <c:pt idx="7">
                  <c:v>3221.1732499999998</c:v>
                </c:pt>
                <c:pt idx="8">
                  <c:v>2844.2840000000001</c:v>
                </c:pt>
                <c:pt idx="9">
                  <c:v>1632.7482500000001</c:v>
                </c:pt>
                <c:pt idx="10">
                  <c:v>1228.02775</c:v>
                </c:pt>
                <c:pt idx="11">
                  <c:v>1154.3942500000001</c:v>
                </c:pt>
                <c:pt idx="12">
                  <c:v>1048.0817500000001</c:v>
                </c:pt>
                <c:pt idx="13">
                  <c:v>975.69825000000003</c:v>
                </c:pt>
                <c:pt idx="14">
                  <c:v>1079.644</c:v>
                </c:pt>
                <c:pt idx="15">
                  <c:v>688.01374999999996</c:v>
                </c:pt>
                <c:pt idx="16">
                  <c:v>420.03699999999998</c:v>
                </c:pt>
                <c:pt idx="17">
                  <c:v>467.03174999999999</c:v>
                </c:pt>
                <c:pt idx="18">
                  <c:v>339.98775000000001</c:v>
                </c:pt>
                <c:pt idx="19">
                  <c:v>254.85400000000001</c:v>
                </c:pt>
                <c:pt idx="20">
                  <c:v>288.20600000000002</c:v>
                </c:pt>
                <c:pt idx="21">
                  <c:v>77.296499999999995</c:v>
                </c:pt>
                <c:pt idx="23">
                  <c:v>915.13099999999997</c:v>
                </c:pt>
                <c:pt idx="25">
                  <c:v>12366.3195</c:v>
                </c:pt>
                <c:pt idx="26">
                  <c:v>33.049750000000003</c:v>
                </c:pt>
              </c:numCache>
            </c:numRef>
          </c:val>
          <c:extLst>
            <c:ext xmlns:c16="http://schemas.microsoft.com/office/drawing/2014/chart" uri="{C3380CC4-5D6E-409C-BE32-E72D297353CC}">
              <c16:uniqueId val="{00000001-EDC3-474C-94CB-BBB2F6C1C8B5}"/>
            </c:ext>
          </c:extLst>
        </c:ser>
        <c:ser>
          <c:idx val="2"/>
          <c:order val="2"/>
          <c:tx>
            <c:strRef>
              <c:f>Figure12!$E$4</c:f>
              <c:strCache>
                <c:ptCount val="1"/>
                <c:pt idx="0">
                  <c:v>2023</c:v>
                </c:pt>
              </c:strCache>
            </c:strRef>
          </c:tx>
          <c:spPr>
            <a:solidFill>
              <a:srgbClr val="E04040">
                <a:lumMod val="100000"/>
              </a:srgbClr>
            </a:solidFill>
            <a:ln>
              <a:noFill/>
            </a:ln>
            <a:effectLst/>
          </c:spPr>
          <c:invertIfNegative val="0"/>
          <c:cat>
            <c:strRef>
              <c:f>Figure12!$B$5:$B$31</c:f>
              <c:strCache>
                <c:ptCount val="27"/>
                <c:pt idx="0">
                  <c:v>Spain</c:v>
                </c:pt>
                <c:pt idx="1">
                  <c:v>Netherlands (¹)</c:v>
                </c:pt>
                <c:pt idx="2">
                  <c:v>Germany</c:v>
                </c:pt>
                <c:pt idx="3">
                  <c:v>Belgium</c:v>
                </c:pt>
                <c:pt idx="4">
                  <c:v>Italy</c:v>
                </c:pt>
                <c:pt idx="5">
                  <c:v>France</c:v>
                </c:pt>
                <c:pt idx="6">
                  <c:v>Greece</c:v>
                </c:pt>
                <c:pt idx="7">
                  <c:v>Portugal</c:v>
                </c:pt>
                <c:pt idx="8">
                  <c:v>Poland</c:v>
                </c:pt>
                <c:pt idx="9">
                  <c:v>Sweden</c:v>
                </c:pt>
                <c:pt idx="10">
                  <c:v>Finland</c:v>
                </c:pt>
                <c:pt idx="11">
                  <c:v>Ireland</c:v>
                </c:pt>
                <c:pt idx="12">
                  <c:v>Lithuania</c:v>
                </c:pt>
                <c:pt idx="13">
                  <c:v>Slovenia</c:v>
                </c:pt>
                <c:pt idx="14">
                  <c:v>Denmark</c:v>
                </c:pt>
                <c:pt idx="15">
                  <c:v>Romania</c:v>
                </c:pt>
                <c:pt idx="16">
                  <c:v>Croatia</c:v>
                </c:pt>
                <c:pt idx="17">
                  <c:v>Latvia</c:v>
                </c:pt>
                <c:pt idx="18">
                  <c:v>Cyprus</c:v>
                </c:pt>
                <c:pt idx="19">
                  <c:v>Bulgaria</c:v>
                </c:pt>
                <c:pt idx="20">
                  <c:v>Estonia</c:v>
                </c:pt>
                <c:pt idx="21">
                  <c:v>Malta</c:v>
                </c:pt>
                <c:pt idx="23">
                  <c:v>Norway</c:v>
                </c:pt>
                <c:pt idx="25">
                  <c:v>Türkiye</c:v>
                </c:pt>
                <c:pt idx="26">
                  <c:v>Montenegro (²)</c:v>
                </c:pt>
              </c:strCache>
            </c:strRef>
          </c:cat>
          <c:val>
            <c:numRef>
              <c:f>Figure12!$E$5:$E$31</c:f>
              <c:numCache>
                <c:formatCode>###\ ##0</c:formatCode>
                <c:ptCount val="27"/>
                <c:pt idx="0">
                  <c:v>16360.73575</c:v>
                </c:pt>
                <c:pt idx="1">
                  <c:v>13716.384749999999</c:v>
                </c:pt>
                <c:pt idx="2">
                  <c:v>12679.95325</c:v>
                </c:pt>
                <c:pt idx="3">
                  <c:v>11478.822</c:v>
                </c:pt>
                <c:pt idx="4">
                  <c:v>10898.967000000001</c:v>
                </c:pt>
                <c:pt idx="5">
                  <c:v>5717.4712499999996</c:v>
                </c:pt>
                <c:pt idx="6">
                  <c:v>5649.9610000000002</c:v>
                </c:pt>
                <c:pt idx="7">
                  <c:v>3224.7685000000001</c:v>
                </c:pt>
                <c:pt idx="8">
                  <c:v>3106.5239999999999</c:v>
                </c:pt>
                <c:pt idx="9">
                  <c:v>1571.49425</c:v>
                </c:pt>
                <c:pt idx="10">
                  <c:v>1198.5327500000001</c:v>
                </c:pt>
                <c:pt idx="11">
                  <c:v>1097.106</c:v>
                </c:pt>
                <c:pt idx="12">
                  <c:v>1050.808</c:v>
                </c:pt>
                <c:pt idx="13">
                  <c:v>1047.7774999999999</c:v>
                </c:pt>
                <c:pt idx="14">
                  <c:v>926.57275000000004</c:v>
                </c:pt>
                <c:pt idx="15">
                  <c:v>830.20024999999998</c:v>
                </c:pt>
                <c:pt idx="16">
                  <c:v>441.74324999999999</c:v>
                </c:pt>
                <c:pt idx="17">
                  <c:v>433.93175000000002</c:v>
                </c:pt>
                <c:pt idx="18">
                  <c:v>359.77775000000003</c:v>
                </c:pt>
                <c:pt idx="19">
                  <c:v>282.16000000000003</c:v>
                </c:pt>
                <c:pt idx="20">
                  <c:v>221.405</c:v>
                </c:pt>
                <c:pt idx="21">
                  <c:v>101.5945</c:v>
                </c:pt>
                <c:pt idx="23">
                  <c:v>836.57600000000002</c:v>
                </c:pt>
                <c:pt idx="25">
                  <c:v>12556.02425</c:v>
                </c:pt>
                <c:pt idx="26">
                  <c:v>35.085250000000002</c:v>
                </c:pt>
              </c:numCache>
            </c:numRef>
          </c:val>
          <c:extLst>
            <c:ext xmlns:c16="http://schemas.microsoft.com/office/drawing/2014/chart" uri="{C3380CC4-5D6E-409C-BE32-E72D297353CC}">
              <c16:uniqueId val="{00000002-EDC3-474C-94CB-BBB2F6C1C8B5}"/>
            </c:ext>
          </c:extLst>
        </c:ser>
        <c:dLbls>
          <c:showLegendKey val="0"/>
          <c:showVal val="0"/>
          <c:showCatName val="0"/>
          <c:showSerName val="0"/>
          <c:showPercent val="0"/>
          <c:showBubbleSize val="0"/>
        </c:dLbls>
        <c:gapWidth val="150"/>
        <c:overlap val="-25"/>
        <c:axId val="640620048"/>
        <c:axId val="640620440"/>
      </c:barChart>
      <c:catAx>
        <c:axId val="640620048"/>
        <c:scaling>
          <c:orientation val="minMax"/>
        </c:scaling>
        <c:delete val="0"/>
        <c:axPos val="b"/>
        <c:numFmt formatCode="General" sourceLinked="1"/>
        <c:majorTickMark val="out"/>
        <c:minorTickMark val="none"/>
        <c:tickLblPos val="nextTo"/>
        <c:spPr>
          <a:noFill/>
          <a:ln w="3175">
            <a:solidFill>
              <a:srgbClr val="000000"/>
            </a:solidFill>
            <a:prstDash val="solid"/>
          </a:ln>
          <a:effectLst/>
        </c:spPr>
        <c:txPr>
          <a:bodyPr rot="-3600000" vert="horz"/>
          <a:lstStyle/>
          <a:p>
            <a:pPr>
              <a:defRPr/>
            </a:pPr>
            <a:endParaRPr lang="en-US"/>
          </a:p>
        </c:txPr>
        <c:crossAx val="640620440"/>
        <c:crosses val="autoZero"/>
        <c:auto val="1"/>
        <c:lblAlgn val="ctr"/>
        <c:lblOffset val="100"/>
        <c:tickMarkSkip val="1"/>
        <c:noMultiLvlLbl val="0"/>
      </c:catAx>
      <c:valAx>
        <c:axId val="640620440"/>
        <c:scaling>
          <c:orientation val="minMax"/>
        </c:scaling>
        <c:delete val="0"/>
        <c:axPos val="l"/>
        <c:majorGridlines>
          <c:spPr>
            <a:ln w="3175" cap="flat" cmpd="sng" algn="ctr">
              <a:solidFill>
                <a:srgbClr val="C0C0C0"/>
              </a:solidFill>
              <a:prstDash val="sysDash"/>
              <a:round/>
            </a:ln>
            <a:effectLst/>
          </c:spPr>
        </c:majorGridlines>
        <c:numFmt formatCode="###\ ##0" sourceLinked="1"/>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vert="horz"/>
          <a:lstStyle/>
          <a:p>
            <a:pPr>
              <a:defRPr/>
            </a:pPr>
            <a:endParaRPr lang="en-US"/>
          </a:p>
        </c:txPr>
        <c:crossAx val="640620048"/>
        <c:crosses val="autoZero"/>
        <c:crossBetween val="between"/>
        <c:dispUnits>
          <c:builtInUnit val="thousands"/>
        </c:dispUnits>
      </c:valAx>
      <c:spPr>
        <a:noFill/>
        <a:ln w="25400">
          <a:noFill/>
        </a:ln>
      </c:spPr>
    </c:plotArea>
    <c:legend>
      <c:legendPos val="b"/>
      <c:layout>
        <c:manualLayout>
          <c:xMode val="edge"/>
          <c:yMode val="edge"/>
          <c:x val="0.40695391076115484"/>
          <c:y val="0.71031584536123682"/>
          <c:w val="0.1860921784776903"/>
          <c:h val="4.1287870418921686E-2"/>
        </c:manualLayout>
      </c:layout>
      <c:overlay val="0"/>
      <c:spPr>
        <a:noFill/>
        <a:ln>
          <a:noFill/>
        </a:ln>
        <a:effectLst/>
      </c:spPr>
      <c:txPr>
        <a:bodyPr rot="0" vert="horz"/>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Figure12!$H$20</c:f>
              <c:strCache>
                <c:ptCount val="1"/>
                <c:pt idx="0">
                  <c:v>2013</c:v>
                </c:pt>
              </c:strCache>
            </c:strRef>
          </c:tx>
          <c:spPr>
            <a:solidFill>
              <a:srgbClr val="2644A7">
                <a:lumMod val="100000"/>
              </a:srgbClr>
            </a:solidFill>
            <a:ln>
              <a:noFill/>
            </a:ln>
            <a:effectLst/>
          </c:spPr>
          <c:invertIfNegative val="0"/>
          <c:cat>
            <c:strRef>
              <c:f>Figure12!$G$21:$G$28</c:f>
              <c:strCache>
                <c:ptCount val="8"/>
                <c:pt idx="0">
                  <c:v>Latvia</c:v>
                </c:pt>
                <c:pt idx="1">
                  <c:v>Croatia</c:v>
                </c:pt>
                <c:pt idx="2">
                  <c:v>Cyprus</c:v>
                </c:pt>
                <c:pt idx="3">
                  <c:v>Estonia</c:v>
                </c:pt>
                <c:pt idx="4">
                  <c:v>Bulgaria</c:v>
                </c:pt>
                <c:pt idx="5">
                  <c:v>Malta</c:v>
                </c:pt>
                <c:pt idx="7">
                  <c:v>Montenegro (²)</c:v>
                </c:pt>
              </c:strCache>
            </c:strRef>
          </c:cat>
          <c:val>
            <c:numRef>
              <c:f>Figure12!$H$21:$H$28</c:f>
              <c:numCache>
                <c:formatCode>###\ ##0</c:formatCode>
                <c:ptCount val="8"/>
                <c:pt idx="0">
                  <c:v>130.23650000000001</c:v>
                </c:pt>
                <c:pt idx="1">
                  <c:v>384.89400000000001</c:v>
                </c:pt>
                <c:pt idx="2">
                  <c:v>272.27249999999998</c:v>
                </c:pt>
                <c:pt idx="3">
                  <c:v>180.38900000000001</c:v>
                </c:pt>
                <c:pt idx="4">
                  <c:v>253.76400000000001</c:v>
                </c:pt>
                <c:pt idx="5">
                  <c:v>111.242</c:v>
                </c:pt>
                <c:pt idx="7">
                  <c:v>0</c:v>
                </c:pt>
              </c:numCache>
            </c:numRef>
          </c:val>
          <c:extLst>
            <c:ext xmlns:c16="http://schemas.microsoft.com/office/drawing/2014/chart" uri="{C3380CC4-5D6E-409C-BE32-E72D297353CC}">
              <c16:uniqueId val="{00000000-F2BF-4AF5-A47C-D62A590213E5}"/>
            </c:ext>
          </c:extLst>
        </c:ser>
        <c:ser>
          <c:idx val="1"/>
          <c:order val="1"/>
          <c:tx>
            <c:strRef>
              <c:f>Figure12!$I$20</c:f>
              <c:strCache>
                <c:ptCount val="1"/>
                <c:pt idx="0">
                  <c:v>2022</c:v>
                </c:pt>
              </c:strCache>
            </c:strRef>
          </c:tx>
          <c:spPr>
            <a:solidFill>
              <a:srgbClr val="B09120">
                <a:lumMod val="100000"/>
              </a:srgbClr>
            </a:solidFill>
            <a:ln>
              <a:noFill/>
            </a:ln>
            <a:effectLst/>
          </c:spPr>
          <c:invertIfNegative val="0"/>
          <c:cat>
            <c:strRef>
              <c:f>Figure12!$G$21:$G$28</c:f>
              <c:strCache>
                <c:ptCount val="8"/>
                <c:pt idx="0">
                  <c:v>Latvia</c:v>
                </c:pt>
                <c:pt idx="1">
                  <c:v>Croatia</c:v>
                </c:pt>
                <c:pt idx="2">
                  <c:v>Cyprus</c:v>
                </c:pt>
                <c:pt idx="3">
                  <c:v>Estonia</c:v>
                </c:pt>
                <c:pt idx="4">
                  <c:v>Bulgaria</c:v>
                </c:pt>
                <c:pt idx="5">
                  <c:v>Malta</c:v>
                </c:pt>
                <c:pt idx="7">
                  <c:v>Montenegro (²)</c:v>
                </c:pt>
              </c:strCache>
            </c:strRef>
          </c:cat>
          <c:val>
            <c:numRef>
              <c:f>Figure12!$I$21:$I$28</c:f>
              <c:numCache>
                <c:formatCode>###\ ##0</c:formatCode>
                <c:ptCount val="8"/>
                <c:pt idx="0">
                  <c:v>420.03699999999998</c:v>
                </c:pt>
                <c:pt idx="1">
                  <c:v>467.03174999999999</c:v>
                </c:pt>
                <c:pt idx="2">
                  <c:v>339.98775000000001</c:v>
                </c:pt>
                <c:pt idx="3">
                  <c:v>254.85400000000001</c:v>
                </c:pt>
                <c:pt idx="4">
                  <c:v>288.20600000000002</c:v>
                </c:pt>
                <c:pt idx="5">
                  <c:v>77.296499999999995</c:v>
                </c:pt>
                <c:pt idx="7">
                  <c:v>33.049750000000003</c:v>
                </c:pt>
              </c:numCache>
            </c:numRef>
          </c:val>
          <c:extLst>
            <c:ext xmlns:c16="http://schemas.microsoft.com/office/drawing/2014/chart" uri="{C3380CC4-5D6E-409C-BE32-E72D297353CC}">
              <c16:uniqueId val="{00000001-F2BF-4AF5-A47C-D62A590213E5}"/>
            </c:ext>
          </c:extLst>
        </c:ser>
        <c:ser>
          <c:idx val="2"/>
          <c:order val="2"/>
          <c:tx>
            <c:strRef>
              <c:f>Figure12!$J$20</c:f>
              <c:strCache>
                <c:ptCount val="1"/>
                <c:pt idx="0">
                  <c:v>2023</c:v>
                </c:pt>
              </c:strCache>
            </c:strRef>
          </c:tx>
          <c:spPr>
            <a:solidFill>
              <a:srgbClr val="E04040">
                <a:lumMod val="100000"/>
              </a:srgbClr>
            </a:solidFill>
            <a:ln>
              <a:noFill/>
            </a:ln>
            <a:effectLst/>
          </c:spPr>
          <c:invertIfNegative val="0"/>
          <c:cat>
            <c:strRef>
              <c:f>Figure12!$G$21:$G$28</c:f>
              <c:strCache>
                <c:ptCount val="8"/>
                <c:pt idx="0">
                  <c:v>Latvia</c:v>
                </c:pt>
                <c:pt idx="1">
                  <c:v>Croatia</c:v>
                </c:pt>
                <c:pt idx="2">
                  <c:v>Cyprus</c:v>
                </c:pt>
                <c:pt idx="3">
                  <c:v>Estonia</c:v>
                </c:pt>
                <c:pt idx="4">
                  <c:v>Bulgaria</c:v>
                </c:pt>
                <c:pt idx="5">
                  <c:v>Malta</c:v>
                </c:pt>
                <c:pt idx="7">
                  <c:v>Montenegro (²)</c:v>
                </c:pt>
              </c:strCache>
            </c:strRef>
          </c:cat>
          <c:val>
            <c:numRef>
              <c:f>Figure12!$J$21:$J$28</c:f>
              <c:numCache>
                <c:formatCode>###\ ##0</c:formatCode>
                <c:ptCount val="8"/>
                <c:pt idx="0">
                  <c:v>441.74324999999999</c:v>
                </c:pt>
                <c:pt idx="1">
                  <c:v>433.93175000000002</c:v>
                </c:pt>
                <c:pt idx="2">
                  <c:v>359.77775000000003</c:v>
                </c:pt>
                <c:pt idx="3">
                  <c:v>282.16000000000003</c:v>
                </c:pt>
                <c:pt idx="4">
                  <c:v>221.405</c:v>
                </c:pt>
                <c:pt idx="5">
                  <c:v>101.5945</c:v>
                </c:pt>
                <c:pt idx="7">
                  <c:v>35.085250000000002</c:v>
                </c:pt>
              </c:numCache>
            </c:numRef>
          </c:val>
          <c:extLst>
            <c:ext xmlns:c16="http://schemas.microsoft.com/office/drawing/2014/chart" uri="{C3380CC4-5D6E-409C-BE32-E72D297353CC}">
              <c16:uniqueId val="{00000002-F2BF-4AF5-A47C-D62A590213E5}"/>
            </c:ext>
          </c:extLst>
        </c:ser>
        <c:dLbls>
          <c:showLegendKey val="0"/>
          <c:showVal val="0"/>
          <c:showCatName val="0"/>
          <c:showSerName val="0"/>
          <c:showPercent val="0"/>
          <c:showBubbleSize val="0"/>
        </c:dLbls>
        <c:gapWidth val="150"/>
        <c:overlap val="-25"/>
        <c:axId val="640620048"/>
        <c:axId val="640620440"/>
      </c:barChart>
      <c:catAx>
        <c:axId val="640620048"/>
        <c:scaling>
          <c:orientation val="minMax"/>
        </c:scaling>
        <c:delete val="0"/>
        <c:axPos val="b"/>
        <c:numFmt formatCode="General" sourceLinked="1"/>
        <c:majorTickMark val="out"/>
        <c:minorTickMark val="none"/>
        <c:tickLblPos val="nextTo"/>
        <c:spPr>
          <a:noFill/>
          <a:ln w="3175">
            <a:solidFill>
              <a:srgbClr val="000000"/>
            </a:solidFill>
            <a:prstDash val="solid"/>
          </a:ln>
          <a:effectLst/>
        </c:spPr>
        <c:txPr>
          <a:bodyPr rot="-3600000" vert="horz"/>
          <a:lstStyle/>
          <a:p>
            <a:pPr>
              <a:defRPr/>
            </a:pPr>
            <a:endParaRPr lang="en-US"/>
          </a:p>
        </c:txPr>
        <c:crossAx val="640620440"/>
        <c:crosses val="autoZero"/>
        <c:auto val="1"/>
        <c:lblAlgn val="ctr"/>
        <c:lblOffset val="100"/>
        <c:tickMarkSkip val="1"/>
        <c:noMultiLvlLbl val="0"/>
      </c:catAx>
      <c:valAx>
        <c:axId val="640620440"/>
        <c:scaling>
          <c:orientation val="minMax"/>
        </c:scaling>
        <c:delete val="0"/>
        <c:axPos val="l"/>
        <c:majorGridlines>
          <c:spPr>
            <a:ln w="3175" cap="flat" cmpd="sng" algn="ctr">
              <a:solidFill>
                <a:srgbClr val="C0C0C0"/>
              </a:solidFill>
              <a:prstDash val="sysDash"/>
              <a:round/>
            </a:ln>
            <a:effectLst/>
          </c:spPr>
        </c:majorGridlines>
        <c:numFmt formatCode="#,##0.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vert="horz"/>
          <a:lstStyle/>
          <a:p>
            <a:pPr>
              <a:defRPr/>
            </a:pPr>
            <a:endParaRPr lang="en-US"/>
          </a:p>
        </c:txPr>
        <c:crossAx val="640620048"/>
        <c:crosses val="autoZero"/>
        <c:crossBetween val="between"/>
        <c:majorUnit val="100"/>
        <c:dispUnits>
          <c:builtInUnit val="thousands"/>
        </c:dispUnits>
      </c:valAx>
      <c:spPr>
        <a:noFill/>
        <a:ln w="25400">
          <a:noFill/>
        </a:ln>
      </c:spPr>
    </c:plotArea>
    <c:plotVisOnly val="1"/>
    <c:dispBlanksAs val="gap"/>
    <c:showDLblsOverMax val="0"/>
  </c:chart>
  <c:spPr>
    <a:solidFill>
      <a:sysClr val="window" lastClr="FFFFFF"/>
    </a:solidFill>
    <a:ln w="9525" cap="flat" cmpd="sng" algn="ctr">
      <a:noFill/>
      <a:prstDash val="solid"/>
      <a:round/>
    </a:ln>
    <a:effec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Volume of containers handled in main ports, 2013, 2022 and 2023</a:t>
            </a:r>
          </a:p>
          <a:p>
            <a:pPr algn="l">
              <a:defRPr sz="1800" b="1">
                <a:latin typeface="Arial"/>
                <a:ea typeface="Arial"/>
                <a:cs typeface="Arial"/>
              </a:defRPr>
            </a:pPr>
            <a:r>
              <a:rPr lang="en-US" sz="1600" b="0"/>
              <a:t>(million TEUs)</a:t>
            </a:r>
          </a:p>
        </c:rich>
      </c:tx>
      <c:layout>
        <c:manualLayout>
          <c:xMode val="edge"/>
          <c:yMode val="edge"/>
          <c:x val="5.208333333333333E-3"/>
          <c:y val="6.99794030099672E-3"/>
        </c:manualLayout>
      </c:layout>
      <c:overlay val="0"/>
    </c:title>
    <c:autoTitleDeleted val="0"/>
    <c:plotArea>
      <c:layout>
        <c:manualLayout>
          <c:xMode val="edge"/>
          <c:yMode val="edge"/>
          <c:x val="5.208333333333333E-3"/>
          <c:y val="6.99794030099672E-3"/>
          <c:w val="0"/>
          <c:h val="0"/>
        </c:manualLayout>
      </c:layout>
      <c:barChart>
        <c:barDir val="col"/>
        <c:grouping val="clustered"/>
        <c:varyColors val="0"/>
        <c:ser>
          <c:idx val="0"/>
          <c:order val="0"/>
          <c:tx>
            <c:strRef>
              <c:f>Figure12!$A$4</c:f>
              <c:strCache>
                <c:ptCount val="1"/>
              </c:strCache>
            </c:strRef>
          </c:tx>
          <c:invertIfNegative val="0"/>
          <c:cat>
            <c:numRef>
              <c:f>Figure12!$B$3</c:f>
              <c:numCache>
                <c:formatCode>General</c:formatCode>
                <c:ptCount val="1"/>
              </c:numCache>
            </c:numRef>
          </c:cat>
          <c:val>
            <c:numRef>
              <c:f>Figure12!$B$4</c:f>
              <c:numCache>
                <c:formatCode>General</c:formatCode>
                <c:ptCount val="1"/>
                <c:pt idx="0">
                  <c:v>0</c:v>
                </c:pt>
              </c:numCache>
            </c:numRef>
          </c:val>
          <c:extLst>
            <c:ext xmlns:c16="http://schemas.microsoft.com/office/drawing/2014/chart" uri="{C3380CC4-5D6E-409C-BE32-E72D297353CC}">
              <c16:uniqueId val="{00000000-DE39-467F-87F1-D0714802E966}"/>
            </c:ext>
          </c:extLst>
        </c:ser>
        <c:dLbls>
          <c:showLegendKey val="0"/>
          <c:showVal val="0"/>
          <c:showCatName val="0"/>
          <c:showSerName val="0"/>
          <c:showPercent val="0"/>
          <c:showBubbleSize val="0"/>
        </c:dLbls>
        <c:gapWidth val="150"/>
        <c:axId val="983593576"/>
        <c:axId val="983597176"/>
      </c:barChart>
      <c:catAx>
        <c:axId val="983593576"/>
        <c:scaling>
          <c:orientation val="minMax"/>
        </c:scaling>
        <c:delete val="1"/>
        <c:axPos val="b"/>
        <c:numFmt formatCode="General" sourceLinked="1"/>
        <c:majorTickMark val="out"/>
        <c:minorTickMark val="none"/>
        <c:tickLblPos val="nextTo"/>
        <c:crossAx val="983597176"/>
        <c:crosses val="autoZero"/>
        <c:auto val="1"/>
        <c:lblAlgn val="ctr"/>
        <c:lblOffset val="100"/>
        <c:noMultiLvlLbl val="0"/>
      </c:catAx>
      <c:valAx>
        <c:axId val="983597176"/>
        <c:scaling>
          <c:orientation val="minMax"/>
        </c:scaling>
        <c:delete val="1"/>
        <c:axPos val="l"/>
        <c:numFmt formatCode="General" sourceLinked="1"/>
        <c:majorTickMark val="out"/>
        <c:minorTickMark val="none"/>
        <c:tickLblPos val="nextTo"/>
        <c:crossAx val="983593576"/>
        <c:crosses val="autoZero"/>
        <c:crossBetween val="between"/>
      </c:valAx>
      <c:spPr>
        <a:noFill/>
        <a:ln w="25400">
          <a:noFill/>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panose="020B0604020202020204" pitchFamily="34" charset="0"/>
        </a:defRPr>
      </a:pPr>
      <a:endParaRPr lang="en-US"/>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Volume of containers handled in main ports by loading status, 2023</a:t>
            </a:r>
          </a:p>
          <a:p>
            <a:pPr algn="l">
              <a:defRPr sz="1800" b="1">
                <a:latin typeface="Arial"/>
                <a:ea typeface="Arial"/>
                <a:cs typeface="Arial"/>
              </a:defRPr>
            </a:pPr>
            <a:r>
              <a:rPr lang="en-US" sz="1600" b="0"/>
              <a:t>(%, based on TEUs)</a:t>
            </a:r>
          </a:p>
        </c:rich>
      </c:tx>
      <c:layout>
        <c:manualLayout>
          <c:xMode val="edge"/>
          <c:yMode val="edge"/>
          <c:x val="5.3333333333333332E-3"/>
          <c:y val="7.166435238772785E-3"/>
        </c:manualLayout>
      </c:layout>
      <c:overlay val="0"/>
    </c:title>
    <c:autoTitleDeleted val="0"/>
    <c:plotArea>
      <c:layout>
        <c:manualLayout>
          <c:xMode val="edge"/>
          <c:yMode val="edge"/>
          <c:x val="1.4666666666666666E-2"/>
          <c:y val="0.10588408065286789"/>
          <c:w val="0.97066666666666668"/>
          <c:h val="0.69817824419797359"/>
        </c:manualLayout>
      </c:layout>
      <c:barChart>
        <c:barDir val="col"/>
        <c:grouping val="stacked"/>
        <c:varyColors val="0"/>
        <c:ser>
          <c:idx val="0"/>
          <c:order val="0"/>
          <c:tx>
            <c:strRef>
              <c:f>Figure13!$F$4</c:f>
              <c:strCache>
                <c:ptCount val="1"/>
                <c:pt idx="0">
                  <c:v>Loaded</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cat>
            <c:strRef>
              <c:f>Figure13!$B$5:$B$32</c:f>
              <c:strCache>
                <c:ptCount val="28"/>
                <c:pt idx="0">
                  <c:v>EU</c:v>
                </c:pt>
                <c:pt idx="2">
                  <c:v>Italy</c:v>
                </c:pt>
                <c:pt idx="3">
                  <c:v>Malta</c:v>
                </c:pt>
                <c:pt idx="4">
                  <c:v>Germany</c:v>
                </c:pt>
                <c:pt idx="5">
                  <c:v>Poland</c:v>
                </c:pt>
                <c:pt idx="6">
                  <c:v>Portugal</c:v>
                </c:pt>
                <c:pt idx="7">
                  <c:v>Belgium</c:v>
                </c:pt>
                <c:pt idx="8">
                  <c:v>Slovenia</c:v>
                </c:pt>
                <c:pt idx="9">
                  <c:v>Romania</c:v>
                </c:pt>
                <c:pt idx="10">
                  <c:v>Netherlands</c:v>
                </c:pt>
                <c:pt idx="11">
                  <c:v>Croatia</c:v>
                </c:pt>
                <c:pt idx="12">
                  <c:v>Bulgaria</c:v>
                </c:pt>
                <c:pt idx="13">
                  <c:v>France</c:v>
                </c:pt>
                <c:pt idx="14">
                  <c:v>Spain</c:v>
                </c:pt>
                <c:pt idx="15">
                  <c:v>Greece</c:v>
                </c:pt>
                <c:pt idx="16">
                  <c:v>Sweden</c:v>
                </c:pt>
                <c:pt idx="17">
                  <c:v>Denmark</c:v>
                </c:pt>
                <c:pt idx="18">
                  <c:v>Ireland</c:v>
                </c:pt>
                <c:pt idx="19">
                  <c:v>Estonia</c:v>
                </c:pt>
                <c:pt idx="20">
                  <c:v>Latvia</c:v>
                </c:pt>
                <c:pt idx="21">
                  <c:v>Cyprus</c:v>
                </c:pt>
                <c:pt idx="22">
                  <c:v>Finland</c:v>
                </c:pt>
                <c:pt idx="23">
                  <c:v>Lithuania</c:v>
                </c:pt>
                <c:pt idx="25">
                  <c:v>Norway</c:v>
                </c:pt>
                <c:pt idx="27">
                  <c:v>Türkiye</c:v>
                </c:pt>
              </c:strCache>
            </c:strRef>
          </c:cat>
          <c:val>
            <c:numRef>
              <c:f>Figure13!$F$5:$F$32</c:f>
              <c:numCache>
                <c:formatCode>General</c:formatCode>
                <c:ptCount val="28"/>
                <c:pt idx="0" formatCode="#,##0.0">
                  <c:v>81.401926013232639</c:v>
                </c:pt>
                <c:pt idx="2" formatCode="#,##0.0">
                  <c:v>98.802086014206665</c:v>
                </c:pt>
                <c:pt idx="3" formatCode="#,##0.0">
                  <c:v>92.164930188149953</c:v>
                </c:pt>
                <c:pt idx="4" formatCode="#,##0.0">
                  <c:v>84.53271505555432</c:v>
                </c:pt>
                <c:pt idx="5" formatCode="#,##0.0">
                  <c:v>82.605719447202077</c:v>
                </c:pt>
                <c:pt idx="6" formatCode="#,##0.0">
                  <c:v>82.537800775466536</c:v>
                </c:pt>
                <c:pt idx="7" formatCode="#,##0.0">
                  <c:v>81.61494271798972</c:v>
                </c:pt>
                <c:pt idx="8" formatCode="#,##0.0">
                  <c:v>81.462977588276132</c:v>
                </c:pt>
                <c:pt idx="9" formatCode="#,##0.0">
                  <c:v>80.700379215737399</c:v>
                </c:pt>
                <c:pt idx="10" formatCode="#,##0.0">
                  <c:v>80.644639251607458</c:v>
                </c:pt>
                <c:pt idx="11" formatCode="#,##0.0">
                  <c:v>79.63370125066993</c:v>
                </c:pt>
                <c:pt idx="12" formatCode="#,##0.0">
                  <c:v>79.208250637935919</c:v>
                </c:pt>
                <c:pt idx="13" formatCode="#,##0.0">
                  <c:v>77.608859860904403</c:v>
                </c:pt>
                <c:pt idx="14" formatCode="#,##0.0">
                  <c:v>76.290687293815623</c:v>
                </c:pt>
                <c:pt idx="15" formatCode="#,##0.0">
                  <c:v>75.376002595416153</c:v>
                </c:pt>
                <c:pt idx="16" formatCode="#,##0.0">
                  <c:v>73.847931673946633</c:v>
                </c:pt>
                <c:pt idx="17" formatCode="#,##0.0">
                  <c:v>73.354412807844824</c:v>
                </c:pt>
                <c:pt idx="18" formatCode="#,##0.0">
                  <c:v>73.125477392339477</c:v>
                </c:pt>
                <c:pt idx="19" formatCode="#,##0.0">
                  <c:v>70.514667690431565</c:v>
                </c:pt>
                <c:pt idx="20" formatCode="#,##0.0">
                  <c:v>67.766244346029069</c:v>
                </c:pt>
                <c:pt idx="21" formatCode="#,##0.0">
                  <c:v>65.38258688871116</c:v>
                </c:pt>
                <c:pt idx="22" formatCode="#,##0.0">
                  <c:v>63.523149450859819</c:v>
                </c:pt>
                <c:pt idx="23" formatCode="#,##0.0">
                  <c:v>57.902014449832883</c:v>
                </c:pt>
                <c:pt idx="25" formatCode="#,##0.0">
                  <c:v>63.150628275255329</c:v>
                </c:pt>
                <c:pt idx="27" formatCode="#,##0.0">
                  <c:v>75.770397624072757</c:v>
                </c:pt>
              </c:numCache>
            </c:numRef>
          </c:val>
          <c:extLst>
            <c:ext xmlns:c16="http://schemas.microsoft.com/office/drawing/2014/chart" uri="{C3380CC4-5D6E-409C-BE32-E72D297353CC}">
              <c16:uniqueId val="{00000000-82B1-4400-9CDC-E0AD90718B9C}"/>
            </c:ext>
          </c:extLst>
        </c:ser>
        <c:ser>
          <c:idx val="1"/>
          <c:order val="1"/>
          <c:tx>
            <c:strRef>
              <c:f>Figure13!$G$4</c:f>
              <c:strCache>
                <c:ptCount val="1"/>
                <c:pt idx="0">
                  <c:v>Empty</c:v>
                </c:pt>
              </c:strCache>
            </c:strRef>
          </c:tx>
          <c:spPr>
            <a:solidFill>
              <a:srgbClr val="B09120">
                <a:lumMod val="100000"/>
              </a:srgbClr>
            </a:solidFill>
            <a:ln w="1270" cap="flat" cmpd="sng" algn="ctr">
              <a:solidFill>
                <a:srgbClr val="FFFFFF"/>
              </a:solidFill>
              <a:prstDash val="solid"/>
              <a:round/>
              <a:headEnd type="none" w="med" len="med"/>
              <a:tailEnd type="none" w="med" len="med"/>
            </a:ln>
            <a:effectLst/>
          </c:spPr>
          <c:invertIfNegative val="0"/>
          <c:cat>
            <c:strRef>
              <c:f>Figure13!$B$5:$B$32</c:f>
              <c:strCache>
                <c:ptCount val="28"/>
                <c:pt idx="0">
                  <c:v>EU</c:v>
                </c:pt>
                <c:pt idx="2">
                  <c:v>Italy</c:v>
                </c:pt>
                <c:pt idx="3">
                  <c:v>Malta</c:v>
                </c:pt>
                <c:pt idx="4">
                  <c:v>Germany</c:v>
                </c:pt>
                <c:pt idx="5">
                  <c:v>Poland</c:v>
                </c:pt>
                <c:pt idx="6">
                  <c:v>Portugal</c:v>
                </c:pt>
                <c:pt idx="7">
                  <c:v>Belgium</c:v>
                </c:pt>
                <c:pt idx="8">
                  <c:v>Slovenia</c:v>
                </c:pt>
                <c:pt idx="9">
                  <c:v>Romania</c:v>
                </c:pt>
                <c:pt idx="10">
                  <c:v>Netherlands</c:v>
                </c:pt>
                <c:pt idx="11">
                  <c:v>Croatia</c:v>
                </c:pt>
                <c:pt idx="12">
                  <c:v>Bulgaria</c:v>
                </c:pt>
                <c:pt idx="13">
                  <c:v>France</c:v>
                </c:pt>
                <c:pt idx="14">
                  <c:v>Spain</c:v>
                </c:pt>
                <c:pt idx="15">
                  <c:v>Greece</c:v>
                </c:pt>
                <c:pt idx="16">
                  <c:v>Sweden</c:v>
                </c:pt>
                <c:pt idx="17">
                  <c:v>Denmark</c:v>
                </c:pt>
                <c:pt idx="18">
                  <c:v>Ireland</c:v>
                </c:pt>
                <c:pt idx="19">
                  <c:v>Estonia</c:v>
                </c:pt>
                <c:pt idx="20">
                  <c:v>Latvia</c:v>
                </c:pt>
                <c:pt idx="21">
                  <c:v>Cyprus</c:v>
                </c:pt>
                <c:pt idx="22">
                  <c:v>Finland</c:v>
                </c:pt>
                <c:pt idx="23">
                  <c:v>Lithuania</c:v>
                </c:pt>
                <c:pt idx="25">
                  <c:v>Norway</c:v>
                </c:pt>
                <c:pt idx="27">
                  <c:v>Türkiye</c:v>
                </c:pt>
              </c:strCache>
            </c:strRef>
          </c:cat>
          <c:val>
            <c:numRef>
              <c:f>Figure13!$G$5:$G$32</c:f>
              <c:numCache>
                <c:formatCode>General</c:formatCode>
                <c:ptCount val="28"/>
                <c:pt idx="0" formatCode="#,##0.0">
                  <c:v>18.598073986767361</c:v>
                </c:pt>
                <c:pt idx="2" formatCode="#,##0.0">
                  <c:v>1.1979139857933347</c:v>
                </c:pt>
                <c:pt idx="3" formatCode="#,##0.0">
                  <c:v>7.8350698118500475</c:v>
                </c:pt>
                <c:pt idx="4" formatCode="#,##0.0">
                  <c:v>15.46728494444568</c:v>
                </c:pt>
                <c:pt idx="5" formatCode="#,##0.0">
                  <c:v>17.394280552797923</c:v>
                </c:pt>
                <c:pt idx="6" formatCode="#,##0.0">
                  <c:v>17.462199224533464</c:v>
                </c:pt>
                <c:pt idx="7" formatCode="#,##0.0">
                  <c:v>18.38505728201028</c:v>
                </c:pt>
                <c:pt idx="8" formatCode="#,##0.0">
                  <c:v>18.537022411723868</c:v>
                </c:pt>
                <c:pt idx="9" formatCode="#,##0.0">
                  <c:v>19.299620784262601</c:v>
                </c:pt>
                <c:pt idx="10" formatCode="#,##0.0">
                  <c:v>19.355360748392542</c:v>
                </c:pt>
                <c:pt idx="11" formatCode="#,##0.0">
                  <c:v>20.36629874933007</c:v>
                </c:pt>
                <c:pt idx="12" formatCode="#,##0.0">
                  <c:v>20.791749362064081</c:v>
                </c:pt>
                <c:pt idx="13" formatCode="#,##0.0">
                  <c:v>22.391140139095597</c:v>
                </c:pt>
                <c:pt idx="14" formatCode="#,##0.0">
                  <c:v>23.709312706184377</c:v>
                </c:pt>
                <c:pt idx="15" formatCode="#,##0.0">
                  <c:v>24.623997404583847</c:v>
                </c:pt>
                <c:pt idx="16" formatCode="#,##0.0">
                  <c:v>26.152068326053367</c:v>
                </c:pt>
                <c:pt idx="17" formatCode="#,##0.0">
                  <c:v>26.645587192155176</c:v>
                </c:pt>
                <c:pt idx="18" formatCode="#,##0.0">
                  <c:v>26.874522607660523</c:v>
                </c:pt>
                <c:pt idx="19" formatCode="#,##0.0">
                  <c:v>29.485332309568435</c:v>
                </c:pt>
                <c:pt idx="20" formatCode="#,##0.0">
                  <c:v>32.233755653970931</c:v>
                </c:pt>
                <c:pt idx="21" formatCode="#,##0.0">
                  <c:v>34.61741311128884</c:v>
                </c:pt>
                <c:pt idx="22" formatCode="#,##0.0">
                  <c:v>36.476850549140181</c:v>
                </c:pt>
                <c:pt idx="23" formatCode="#,##0.0">
                  <c:v>42.097985550167117</c:v>
                </c:pt>
                <c:pt idx="25" formatCode="#,##0.0">
                  <c:v>36.849371724744671</c:v>
                </c:pt>
                <c:pt idx="27" formatCode="#,##0.0">
                  <c:v>24.229602375927243</c:v>
                </c:pt>
              </c:numCache>
            </c:numRef>
          </c:val>
          <c:extLst>
            <c:ext xmlns:c16="http://schemas.microsoft.com/office/drawing/2014/chart" uri="{C3380CC4-5D6E-409C-BE32-E72D297353CC}">
              <c16:uniqueId val="{00000001-82B1-4400-9CDC-E0AD90718B9C}"/>
            </c:ext>
          </c:extLst>
        </c:ser>
        <c:dLbls>
          <c:showLegendKey val="0"/>
          <c:showVal val="0"/>
          <c:showCatName val="0"/>
          <c:showSerName val="0"/>
          <c:showPercent val="0"/>
          <c:showBubbleSize val="0"/>
        </c:dLbls>
        <c:gapWidth val="55"/>
        <c:overlap val="100"/>
        <c:axId val="640622792"/>
        <c:axId val="640624360"/>
      </c:barChart>
      <c:catAx>
        <c:axId val="640622792"/>
        <c:scaling>
          <c:orientation val="minMax"/>
        </c:scaling>
        <c:delete val="0"/>
        <c:axPos val="b"/>
        <c:numFmt formatCode="General" sourceLinked="1"/>
        <c:majorTickMark val="out"/>
        <c:minorTickMark val="none"/>
        <c:tickLblPos val="nextTo"/>
        <c:spPr>
          <a:noFill/>
          <a:ln w="3175">
            <a:solidFill>
              <a:srgbClr val="000000"/>
            </a:solidFill>
            <a:prstDash val="solid"/>
          </a:ln>
          <a:effectLst/>
        </c:spPr>
        <c:txPr>
          <a:bodyPr rot="-3600000" vert="horz"/>
          <a:lstStyle/>
          <a:p>
            <a:pPr>
              <a:defRPr/>
            </a:pPr>
            <a:endParaRPr lang="en-US"/>
          </a:p>
        </c:txPr>
        <c:crossAx val="640624360"/>
        <c:crosses val="autoZero"/>
        <c:auto val="1"/>
        <c:lblAlgn val="ctr"/>
        <c:lblOffset val="100"/>
        <c:tickMarkSkip val="1"/>
        <c:noMultiLvlLbl val="0"/>
      </c:catAx>
      <c:valAx>
        <c:axId val="640624360"/>
        <c:scaling>
          <c:orientation val="minMax"/>
          <c:max val="10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vert="horz"/>
          <a:lstStyle/>
          <a:p>
            <a:pPr>
              <a:defRPr/>
            </a:pPr>
            <a:endParaRPr lang="en-US"/>
          </a:p>
        </c:txPr>
        <c:crossAx val="640622792"/>
        <c:crosses val="autoZero"/>
        <c:crossBetween val="between"/>
      </c:valAx>
      <c:spPr>
        <a:noFill/>
        <a:ln w="25400">
          <a:noFill/>
        </a:ln>
      </c:spPr>
    </c:plotArea>
    <c:legend>
      <c:legendPos val="b"/>
      <c:layout>
        <c:manualLayout>
          <c:xMode val="edge"/>
          <c:yMode val="edge"/>
          <c:x val="0.41721333333333338"/>
          <c:y val="0.82377002175746672"/>
          <c:w val="0.16557322834645669"/>
          <c:h val="3.4534882129774271E-2"/>
        </c:manualLayout>
      </c:layout>
      <c:overlay val="0"/>
      <c:spPr>
        <a:noFill/>
        <a:ln>
          <a:noFill/>
        </a:ln>
        <a:effectLst/>
      </c:spPr>
      <c:txPr>
        <a:bodyPr rot="0" vert="horz"/>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lumMod val="15000"/>
              <a:lumOff val="8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565287949505"/>
          <c:y val="1.8617283759269038E-2"/>
          <c:w val="0.77615867254472615"/>
          <c:h val="0.88768202736932167"/>
        </c:manualLayout>
      </c:layout>
      <c:barChart>
        <c:barDir val="bar"/>
        <c:grouping val="clustered"/>
        <c:varyColors val="0"/>
        <c:ser>
          <c:idx val="0"/>
          <c:order val="0"/>
          <c:tx>
            <c:strRef>
              <c:f>Figure14!$E$14</c:f>
              <c:strCache>
                <c:ptCount val="1"/>
                <c:pt idx="0">
                  <c:v>2013</c:v>
                </c:pt>
              </c:strCache>
            </c:strRef>
          </c:tx>
          <c:spPr>
            <a:solidFill>
              <a:srgbClr val="2644A7">
                <a:lumMod val="100000"/>
              </a:srgbClr>
            </a:solidFill>
            <a:ln>
              <a:noFill/>
            </a:ln>
            <a:effectLst/>
            <a:extLst>
              <a:ext uri="{91240B29-F687-4F45-9708-019B960494DF}">
                <a14:hiddenLine xmlns:a14="http://schemas.microsoft.com/office/drawing/2010/main">
                  <a:noFill/>
                </a14:hiddenLine>
              </a:ext>
            </a:extLst>
          </c:spPr>
          <c:invertIfNegative val="0"/>
          <c:cat>
            <c:strRef>
              <c:f>Figure14!$D$15:$D$34</c:f>
              <c:strCache>
                <c:ptCount val="20"/>
                <c:pt idx="0">
                  <c:v>Rotterdam (NL) (¹)</c:v>
                </c:pt>
                <c:pt idx="1">
                  <c:v>Antwerp-Bruges (BE) (²)</c:v>
                </c:pt>
                <c:pt idx="2">
                  <c:v>Hamburg (DE)</c:v>
                </c:pt>
                <c:pt idx="3">
                  <c:v>Piraeus (EL)</c:v>
                </c:pt>
                <c:pt idx="4">
                  <c:v>Valencia (ES)</c:v>
                </c:pt>
                <c:pt idx="5">
                  <c:v>Algeciras (ES)</c:v>
                </c:pt>
                <c:pt idx="6">
                  <c:v>Bremerhaven (DE)</c:v>
                </c:pt>
                <c:pt idx="7">
                  <c:v>Barcelona (ES)</c:v>
                </c:pt>
                <c:pt idx="8">
                  <c:v>Genova (IT)</c:v>
                </c:pt>
                <c:pt idx="9">
                  <c:v>Gioia Tauro (IT)</c:v>
                </c:pt>
                <c:pt idx="10">
                  <c:v>HAROPA (FR) (³)</c:v>
                </c:pt>
                <c:pt idx="11">
                  <c:v>Gdańsk (PL)</c:v>
                </c:pt>
                <c:pt idx="12">
                  <c:v>Sines (PT)</c:v>
                </c:pt>
                <c:pt idx="13">
                  <c:v>La Spezia (IT)</c:v>
                </c:pt>
                <c:pt idx="14">
                  <c:v>Marseille (FR)</c:v>
                </c:pt>
                <c:pt idx="15">
                  <c:v>Las Palmas de
Gran Canaria (ES)</c:v>
                </c:pt>
                <c:pt idx="16">
                  <c:v>Klaipėda (LT)</c:v>
                </c:pt>
                <c:pt idx="17">
                  <c:v>Koper (SI)</c:v>
                </c:pt>
                <c:pt idx="18">
                  <c:v>Göteborg (SE)</c:v>
                </c:pt>
                <c:pt idx="19">
                  <c:v>Gdynia (PL)</c:v>
                </c:pt>
              </c:strCache>
            </c:strRef>
          </c:cat>
          <c:val>
            <c:numRef>
              <c:f>Figure14!$E$15:$E$34</c:f>
              <c:numCache>
                <c:formatCode>###\ ##0</c:formatCode>
                <c:ptCount val="20"/>
                <c:pt idx="0">
                  <c:v>11021.2765</c:v>
                </c:pt>
                <c:pt idx="1">
                  <c:v>9135.1592500000006</c:v>
                </c:pt>
                <c:pt idx="2">
                  <c:v>9302.2129999999997</c:v>
                </c:pt>
                <c:pt idx="3">
                  <c:v>3199.3472499999998</c:v>
                </c:pt>
                <c:pt idx="4">
                  <c:v>4328.2757499999998</c:v>
                </c:pt>
                <c:pt idx="5">
                  <c:v>3988.1822499999998</c:v>
                </c:pt>
                <c:pt idx="6">
                  <c:v>5822.4139999999998</c:v>
                </c:pt>
                <c:pt idx="7">
                  <c:v>1716.7607499999999</c:v>
                </c:pt>
                <c:pt idx="8">
                  <c:v>1545.721</c:v>
                </c:pt>
                <c:pt idx="9">
                  <c:v>3651.8367499999999</c:v>
                </c:pt>
                <c:pt idx="10">
                  <c:v>2261.3315000000002</c:v>
                </c:pt>
                <c:pt idx="11">
                  <c:v>1189.04675</c:v>
                </c:pt>
                <c:pt idx="12">
                  <c:v>931.00824999999998</c:v>
                </c:pt>
                <c:pt idx="13">
                  <c:v>1206.67875</c:v>
                </c:pt>
                <c:pt idx="14">
                  <c:v>1196.875</c:v>
                </c:pt>
                <c:pt idx="15">
                  <c:v>1017.395</c:v>
                </c:pt>
                <c:pt idx="16">
                  <c:v>402.733</c:v>
                </c:pt>
                <c:pt idx="17">
                  <c:v>596.42899999999997</c:v>
                </c:pt>
                <c:pt idx="18">
                  <c:v>867.71424999999999</c:v>
                </c:pt>
                <c:pt idx="19">
                  <c:v>727.83150000000001</c:v>
                </c:pt>
              </c:numCache>
            </c:numRef>
          </c:val>
          <c:extLst>
            <c:ext xmlns:c16="http://schemas.microsoft.com/office/drawing/2014/chart" uri="{C3380CC4-5D6E-409C-BE32-E72D297353CC}">
              <c16:uniqueId val="{00000000-333C-472F-881B-6B9265903C56}"/>
            </c:ext>
          </c:extLst>
        </c:ser>
        <c:ser>
          <c:idx val="1"/>
          <c:order val="1"/>
          <c:tx>
            <c:strRef>
              <c:f>Figure14!$F$14</c:f>
              <c:strCache>
                <c:ptCount val="1"/>
                <c:pt idx="0">
                  <c:v>2022</c:v>
                </c:pt>
              </c:strCache>
            </c:strRef>
          </c:tx>
          <c:spPr>
            <a:solidFill>
              <a:srgbClr val="B09120">
                <a:lumMod val="100000"/>
              </a:srgbClr>
            </a:solidFill>
            <a:ln>
              <a:noFill/>
            </a:ln>
            <a:effectLst/>
            <a:extLst>
              <a:ext uri="{91240B29-F687-4F45-9708-019B960494DF}">
                <a14:hiddenLine xmlns:a14="http://schemas.microsoft.com/office/drawing/2010/main">
                  <a:noFill/>
                </a14:hiddenLine>
              </a:ext>
            </a:extLst>
          </c:spPr>
          <c:invertIfNegative val="0"/>
          <c:cat>
            <c:strRef>
              <c:f>Figure14!$D$15:$D$34</c:f>
              <c:strCache>
                <c:ptCount val="20"/>
                <c:pt idx="0">
                  <c:v>Rotterdam (NL) (¹)</c:v>
                </c:pt>
                <c:pt idx="1">
                  <c:v>Antwerp-Bruges (BE) (²)</c:v>
                </c:pt>
                <c:pt idx="2">
                  <c:v>Hamburg (DE)</c:v>
                </c:pt>
                <c:pt idx="3">
                  <c:v>Piraeus (EL)</c:v>
                </c:pt>
                <c:pt idx="4">
                  <c:v>Valencia (ES)</c:v>
                </c:pt>
                <c:pt idx="5">
                  <c:v>Algeciras (ES)</c:v>
                </c:pt>
                <c:pt idx="6">
                  <c:v>Bremerhaven (DE)</c:v>
                </c:pt>
                <c:pt idx="7">
                  <c:v>Barcelona (ES)</c:v>
                </c:pt>
                <c:pt idx="8">
                  <c:v>Genova (IT)</c:v>
                </c:pt>
                <c:pt idx="9">
                  <c:v>Gioia Tauro (IT)</c:v>
                </c:pt>
                <c:pt idx="10">
                  <c:v>HAROPA (FR) (³)</c:v>
                </c:pt>
                <c:pt idx="11">
                  <c:v>Gdańsk (PL)</c:v>
                </c:pt>
                <c:pt idx="12">
                  <c:v>Sines (PT)</c:v>
                </c:pt>
                <c:pt idx="13">
                  <c:v>La Spezia (IT)</c:v>
                </c:pt>
                <c:pt idx="14">
                  <c:v>Marseille (FR)</c:v>
                </c:pt>
                <c:pt idx="15">
                  <c:v>Las Palmas de
Gran Canaria (ES)</c:v>
                </c:pt>
                <c:pt idx="16">
                  <c:v>Klaipėda (LT)</c:v>
                </c:pt>
                <c:pt idx="17">
                  <c:v>Koper (SI)</c:v>
                </c:pt>
                <c:pt idx="18">
                  <c:v>Göteborg (SE)</c:v>
                </c:pt>
                <c:pt idx="19">
                  <c:v>Gdynia (PL)</c:v>
                </c:pt>
              </c:strCache>
            </c:strRef>
          </c:cat>
          <c:val>
            <c:numRef>
              <c:f>Figure14!$F$15:$F$34</c:f>
              <c:numCache>
                <c:formatCode>###\ ##0</c:formatCode>
                <c:ptCount val="20"/>
                <c:pt idx="0">
                  <c:v>13932.814</c:v>
                </c:pt>
                <c:pt idx="1">
                  <c:v>12256.12975</c:v>
                </c:pt>
                <c:pt idx="2">
                  <c:v>8350.1347499999993</c:v>
                </c:pt>
                <c:pt idx="3">
                  <c:v>4461.9650000000001</c:v>
                </c:pt>
                <c:pt idx="4">
                  <c:v>5034.8042500000001</c:v>
                </c:pt>
                <c:pt idx="5">
                  <c:v>4767.2820000000002</c:v>
                </c:pt>
                <c:pt idx="6">
                  <c:v>4603.7444999999998</c:v>
                </c:pt>
                <c:pt idx="7">
                  <c:v>3516.1709999999998</c:v>
                </c:pt>
                <c:pt idx="8">
                  <c:v>2593.4187499999998</c:v>
                </c:pt>
                <c:pt idx="9">
                  <c:v>3557.6165000000001</c:v>
                </c:pt>
                <c:pt idx="10">
                  <c:v>3099.0967500000002</c:v>
                </c:pt>
                <c:pt idx="11">
                  <c:v>1823.7864999999999</c:v>
                </c:pt>
                <c:pt idx="12">
                  <c:v>1662.5995</c:v>
                </c:pt>
                <c:pt idx="13">
                  <c:v>1052.6199999999999</c:v>
                </c:pt>
                <c:pt idx="14">
                  <c:v>1521.713</c:v>
                </c:pt>
                <c:pt idx="15">
                  <c:v>1123.807</c:v>
                </c:pt>
                <c:pt idx="16">
                  <c:v>1048.0817500000001</c:v>
                </c:pt>
                <c:pt idx="17">
                  <c:v>975.69825000000003</c:v>
                </c:pt>
                <c:pt idx="18">
                  <c:v>879.27599999999995</c:v>
                </c:pt>
                <c:pt idx="19">
                  <c:v>943.57425000000001</c:v>
                </c:pt>
              </c:numCache>
            </c:numRef>
          </c:val>
          <c:extLst>
            <c:ext xmlns:c16="http://schemas.microsoft.com/office/drawing/2014/chart" uri="{C3380CC4-5D6E-409C-BE32-E72D297353CC}">
              <c16:uniqueId val="{00000001-333C-472F-881B-6B9265903C56}"/>
            </c:ext>
          </c:extLst>
        </c:ser>
        <c:ser>
          <c:idx val="2"/>
          <c:order val="2"/>
          <c:tx>
            <c:strRef>
              <c:f>Figure14!$G$14</c:f>
              <c:strCache>
                <c:ptCount val="1"/>
                <c:pt idx="0">
                  <c:v>2023</c:v>
                </c:pt>
              </c:strCache>
            </c:strRef>
          </c:tx>
          <c:spPr>
            <a:solidFill>
              <a:srgbClr val="E04040">
                <a:lumMod val="100000"/>
              </a:srgbClr>
            </a:solidFill>
            <a:ln>
              <a:noFill/>
            </a:ln>
            <a:effectLst/>
            <a:extLst>
              <a:ext uri="{91240B29-F687-4F45-9708-019B960494DF}">
                <a14:hiddenLine xmlns:a14="http://schemas.microsoft.com/office/drawing/2010/main">
                  <a:noFill/>
                </a14:hiddenLine>
              </a:ext>
            </a:extLst>
          </c:spPr>
          <c:invertIfNegative val="0"/>
          <c:cat>
            <c:strRef>
              <c:f>Figure14!$D$15:$D$34</c:f>
              <c:strCache>
                <c:ptCount val="20"/>
                <c:pt idx="0">
                  <c:v>Rotterdam (NL) (¹)</c:v>
                </c:pt>
                <c:pt idx="1">
                  <c:v>Antwerp-Bruges (BE) (²)</c:v>
                </c:pt>
                <c:pt idx="2">
                  <c:v>Hamburg (DE)</c:v>
                </c:pt>
                <c:pt idx="3">
                  <c:v>Piraeus (EL)</c:v>
                </c:pt>
                <c:pt idx="4">
                  <c:v>Valencia (ES)</c:v>
                </c:pt>
                <c:pt idx="5">
                  <c:v>Algeciras (ES)</c:v>
                </c:pt>
                <c:pt idx="6">
                  <c:v>Bremerhaven (DE)</c:v>
                </c:pt>
                <c:pt idx="7">
                  <c:v>Barcelona (ES)</c:v>
                </c:pt>
                <c:pt idx="8">
                  <c:v>Genova (IT)</c:v>
                </c:pt>
                <c:pt idx="9">
                  <c:v>Gioia Tauro (IT)</c:v>
                </c:pt>
                <c:pt idx="10">
                  <c:v>HAROPA (FR) (³)</c:v>
                </c:pt>
                <c:pt idx="11">
                  <c:v>Gdańsk (PL)</c:v>
                </c:pt>
                <c:pt idx="12">
                  <c:v>Sines (PT)</c:v>
                </c:pt>
                <c:pt idx="13">
                  <c:v>La Spezia (IT)</c:v>
                </c:pt>
                <c:pt idx="14">
                  <c:v>Marseille (FR)</c:v>
                </c:pt>
                <c:pt idx="15">
                  <c:v>Las Palmas de
Gran Canaria (ES)</c:v>
                </c:pt>
                <c:pt idx="16">
                  <c:v>Klaipėda (LT)</c:v>
                </c:pt>
                <c:pt idx="17">
                  <c:v>Koper (SI)</c:v>
                </c:pt>
                <c:pt idx="18">
                  <c:v>Göteborg (SE)</c:v>
                </c:pt>
                <c:pt idx="19">
                  <c:v>Gdynia (PL)</c:v>
                </c:pt>
              </c:strCache>
            </c:strRef>
          </c:cat>
          <c:val>
            <c:numRef>
              <c:f>Figure14!$G$15:$G$34</c:f>
              <c:numCache>
                <c:formatCode>###\ ##0</c:formatCode>
                <c:ptCount val="20"/>
                <c:pt idx="0">
                  <c:v>13057.468999999999</c:v>
                </c:pt>
                <c:pt idx="1">
                  <c:v>11437.989250000001</c:v>
                </c:pt>
                <c:pt idx="2">
                  <c:v>7743.1432500000001</c:v>
                </c:pt>
                <c:pt idx="3">
                  <c:v>4825.8130000000001</c:v>
                </c:pt>
                <c:pt idx="4">
                  <c:v>4780.66525</c:v>
                </c:pt>
                <c:pt idx="5">
                  <c:v>4733.5259999999998</c:v>
                </c:pt>
                <c:pt idx="6">
                  <c:v>4228.1412499999997</c:v>
                </c:pt>
                <c:pt idx="7">
                  <c:v>3268.91</c:v>
                </c:pt>
                <c:pt idx="8">
                  <c:v>2814.9940000000001</c:v>
                </c:pt>
                <c:pt idx="9">
                  <c:v>2782.3035</c:v>
                </c:pt>
                <c:pt idx="10">
                  <c:v>2615.9059999999999</c:v>
                </c:pt>
                <c:pt idx="11">
                  <c:v>2155.904</c:v>
                </c:pt>
                <c:pt idx="12">
                  <c:v>1665.3072500000001</c:v>
                </c:pt>
                <c:pt idx="13">
                  <c:v>1649.51325</c:v>
                </c:pt>
                <c:pt idx="14">
                  <c:v>1471.797</c:v>
                </c:pt>
                <c:pt idx="15">
                  <c:v>1165.431</c:v>
                </c:pt>
                <c:pt idx="16">
                  <c:v>1050.808</c:v>
                </c:pt>
                <c:pt idx="17">
                  <c:v>1047.7774999999999</c:v>
                </c:pt>
                <c:pt idx="18">
                  <c:v>909.73850000000004</c:v>
                </c:pt>
                <c:pt idx="19">
                  <c:v>880.20550000000003</c:v>
                </c:pt>
              </c:numCache>
            </c:numRef>
          </c:val>
          <c:extLst>
            <c:ext xmlns:c16="http://schemas.microsoft.com/office/drawing/2014/chart" uri="{C3380CC4-5D6E-409C-BE32-E72D297353CC}">
              <c16:uniqueId val="{00000002-333C-472F-881B-6B9265903C56}"/>
            </c:ext>
          </c:extLst>
        </c:ser>
        <c:dLbls>
          <c:showLegendKey val="0"/>
          <c:showVal val="0"/>
          <c:showCatName val="0"/>
          <c:showSerName val="0"/>
          <c:showPercent val="0"/>
          <c:showBubbleSize val="0"/>
        </c:dLbls>
        <c:gapWidth val="150"/>
        <c:overlap val="-20"/>
        <c:axId val="640623576"/>
        <c:axId val="640625536"/>
      </c:barChart>
      <c:catAx>
        <c:axId val="640623576"/>
        <c:scaling>
          <c:orientation val="maxMin"/>
        </c:scaling>
        <c:delete val="0"/>
        <c:axPos val="l"/>
        <c:numFmt formatCode="General" sourceLinked="1"/>
        <c:majorTickMark val="out"/>
        <c:minorTickMark val="none"/>
        <c:tickLblPos val="nextTo"/>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640625536"/>
        <c:crosses val="autoZero"/>
        <c:auto val="1"/>
        <c:lblAlgn val="ctr"/>
        <c:lblOffset val="100"/>
        <c:tickMarkSkip val="1"/>
        <c:noMultiLvlLbl val="0"/>
      </c:catAx>
      <c:valAx>
        <c:axId val="640625536"/>
        <c:scaling>
          <c:orientation val="minMax"/>
          <c:max val="14000"/>
        </c:scaling>
        <c:delete val="0"/>
        <c:axPos val="b"/>
        <c:majorGridlines>
          <c:spPr>
            <a:ln w="3175" cap="flat" cmpd="sng" algn="ctr">
              <a:solidFill>
                <a:srgbClr val="C0C0C0"/>
              </a:solidFill>
              <a:prstDash val="sysDash"/>
              <a:round/>
            </a:ln>
            <a:effectLst/>
          </c:spPr>
        </c:majorGridlines>
        <c:numFmt formatCode="###\ ##0"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40623576"/>
        <c:crosses val="max"/>
        <c:crossBetween val="between"/>
        <c:dispUnits>
          <c:builtInUnit val="thousands"/>
        </c:dispUnits>
      </c:valAx>
      <c:spPr>
        <a:noFill/>
        <a:ln>
          <a:noFill/>
        </a:ln>
        <a:effectLst/>
      </c:spPr>
    </c:plotArea>
    <c:legend>
      <c:legendPos val="b"/>
      <c:layout>
        <c:manualLayout>
          <c:xMode val="edge"/>
          <c:yMode val="edge"/>
          <c:x val="0.40695391355379118"/>
          <c:y val="0.95283408713426698"/>
          <c:w val="0.18496186245774901"/>
          <c:h val="2.737082478754415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Top 20 EU ports handling containers, 2013, 2022 and 2023</a:t>
            </a:r>
          </a:p>
          <a:p>
            <a:pPr algn="l">
              <a:defRPr sz="1800" b="1">
                <a:latin typeface="Arial"/>
                <a:ea typeface="Arial"/>
                <a:cs typeface="Arial"/>
              </a:defRPr>
            </a:pPr>
            <a:r>
              <a:rPr lang="en-US" sz="1600" b="0"/>
              <a:t>(million TEUs)</a:t>
            </a:r>
          </a:p>
        </c:rich>
      </c:tx>
      <c:layout>
        <c:manualLayout>
          <c:xMode val="edge"/>
          <c:yMode val="edge"/>
          <c:x val="5.0486160820806484E-3"/>
          <c:y val="4.4615056360102837E-3"/>
        </c:manualLayout>
      </c:layout>
      <c:overlay val="0"/>
    </c:title>
    <c:autoTitleDeleted val="0"/>
    <c:plotArea>
      <c:layout>
        <c:manualLayout>
          <c:xMode val="edge"/>
          <c:yMode val="edge"/>
          <c:x val="5.0486160820806484E-3"/>
          <c:y val="4.4615056360102837E-3"/>
          <c:w val="0"/>
          <c:h val="0"/>
        </c:manualLayout>
      </c:layout>
      <c:barChart>
        <c:barDir val="col"/>
        <c:grouping val="clustered"/>
        <c:varyColors val="0"/>
        <c:ser>
          <c:idx val="0"/>
          <c:order val="0"/>
          <c:invertIfNegative val="0"/>
          <c:cat>
            <c:numRef>
              <c:f>Figure14!$B$1</c:f>
              <c:numCache>
                <c:formatCode>General</c:formatCode>
                <c:ptCount val="1"/>
              </c:numCache>
            </c:numRef>
          </c:cat>
          <c:val>
            <c:numRef>
              <c:f>Figure14!$A$1</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Figure14!#REF!</c15:sqref>
                        </c15:formulaRef>
                      </c:ext>
                    </c:extLst>
                    <c:strCache>
                      <c:ptCount val="1"/>
                      <c:pt idx="0">
                        <c:v>#REF!</c:v>
                      </c:pt>
                    </c:strCache>
                  </c:strRef>
                </c15:tx>
              </c15:filteredSeriesTitle>
            </c:ext>
            <c:ext xmlns:c16="http://schemas.microsoft.com/office/drawing/2014/chart" uri="{C3380CC4-5D6E-409C-BE32-E72D297353CC}">
              <c16:uniqueId val="{00000000-BF36-482F-A15A-C84DBF560AE4}"/>
            </c:ext>
          </c:extLst>
        </c:ser>
        <c:dLbls>
          <c:showLegendKey val="0"/>
          <c:showVal val="0"/>
          <c:showCatName val="0"/>
          <c:showSerName val="0"/>
          <c:showPercent val="0"/>
          <c:showBubbleSize val="0"/>
        </c:dLbls>
        <c:gapWidth val="150"/>
        <c:axId val="842683680"/>
        <c:axId val="842684040"/>
      </c:barChart>
      <c:catAx>
        <c:axId val="842683680"/>
        <c:scaling>
          <c:orientation val="minMax"/>
        </c:scaling>
        <c:delete val="1"/>
        <c:axPos val="b"/>
        <c:numFmt formatCode="General" sourceLinked="1"/>
        <c:majorTickMark val="out"/>
        <c:minorTickMark val="none"/>
        <c:tickLblPos val="nextTo"/>
        <c:crossAx val="842684040"/>
        <c:crosses val="autoZero"/>
        <c:auto val="1"/>
        <c:lblAlgn val="ctr"/>
        <c:lblOffset val="100"/>
        <c:noMultiLvlLbl val="0"/>
      </c:catAx>
      <c:valAx>
        <c:axId val="842684040"/>
        <c:scaling>
          <c:orientation val="minMax"/>
        </c:scaling>
        <c:delete val="1"/>
        <c:axPos val="l"/>
        <c:numFmt formatCode="General" sourceLinked="1"/>
        <c:majorTickMark val="out"/>
        <c:minorTickMark val="none"/>
        <c:tickLblPos val="nextTo"/>
        <c:crossAx val="842683680"/>
        <c:crosses val="autoZero"/>
        <c:crossBetween val="between"/>
      </c:valAx>
      <c:spPr>
        <a:noFill/>
        <a:ln w="25400">
          <a:noFill/>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panose="020B0604020202020204" pitchFamily="34" charset="0"/>
        </a:defRPr>
      </a:pPr>
      <a:endParaRPr lang="en-US"/>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Top 20 EU ports handling containers by loading status, 2023</a:t>
            </a:r>
          </a:p>
          <a:p>
            <a:pPr algn="l">
              <a:defRPr sz="1800" b="1">
                <a:latin typeface="Arial"/>
                <a:ea typeface="Arial"/>
                <a:cs typeface="Arial"/>
              </a:defRPr>
            </a:pPr>
            <a:r>
              <a:rPr lang="en-US" sz="1600" b="0"/>
              <a:t>(%, based on TEUs)</a:t>
            </a:r>
          </a:p>
        </c:rich>
      </c:tx>
      <c:layout>
        <c:manualLayout>
          <c:xMode val="edge"/>
          <c:yMode val="edge"/>
          <c:x val="5.3311681363570557E-3"/>
          <c:y val="1.1413602115139618E-2"/>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172138824373572"/>
          <c:y val="8.6208720613859771E-2"/>
          <c:w val="0.80519594822829399"/>
          <c:h val="0.76895719502081317"/>
        </c:manualLayout>
      </c:layout>
      <c:barChart>
        <c:barDir val="bar"/>
        <c:grouping val="stacked"/>
        <c:varyColors val="0"/>
        <c:ser>
          <c:idx val="0"/>
          <c:order val="0"/>
          <c:tx>
            <c:strRef>
              <c:f>Figure15!$F$77</c:f>
              <c:strCache>
                <c:ptCount val="1"/>
                <c:pt idx="0">
                  <c:v>Loaded</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cat>
            <c:strRef>
              <c:f>Figure15!$B$78:$B$97</c:f>
              <c:strCache>
                <c:ptCount val="20"/>
                <c:pt idx="0">
                  <c:v>Rotterdam (NL)</c:v>
                </c:pt>
                <c:pt idx="1">
                  <c:v>Antwerp-Bruges (BE)</c:v>
                </c:pt>
                <c:pt idx="2">
                  <c:v>Hamburg (DE)</c:v>
                </c:pt>
                <c:pt idx="3">
                  <c:v>Piraeus (EL)</c:v>
                </c:pt>
                <c:pt idx="4">
                  <c:v>Valencia (ES)</c:v>
                </c:pt>
                <c:pt idx="5">
                  <c:v>Algeciras (ES)</c:v>
                </c:pt>
                <c:pt idx="6">
                  <c:v>Bremerhaven (DE)</c:v>
                </c:pt>
                <c:pt idx="7">
                  <c:v>Barcelona (ES)</c:v>
                </c:pt>
                <c:pt idx="8">
                  <c:v>Genova (IT)</c:v>
                </c:pt>
                <c:pt idx="9">
                  <c:v>Gioia Tauro (IT)</c:v>
                </c:pt>
                <c:pt idx="10">
                  <c:v>HAROPA (FR)</c:v>
                </c:pt>
                <c:pt idx="11">
                  <c:v>Gdańsk (PL)</c:v>
                </c:pt>
                <c:pt idx="12">
                  <c:v>Sines (PT)</c:v>
                </c:pt>
                <c:pt idx="13">
                  <c:v>La Spezia (IT)</c:v>
                </c:pt>
                <c:pt idx="14">
                  <c:v>Marseille (FR)</c:v>
                </c:pt>
                <c:pt idx="15">
                  <c:v>Las Palmas de
Gran Canaria (ES)</c:v>
                </c:pt>
                <c:pt idx="16">
                  <c:v>Klaipėda (LT)</c:v>
                </c:pt>
                <c:pt idx="17">
                  <c:v>Koper (SI)</c:v>
                </c:pt>
                <c:pt idx="18">
                  <c:v>Göteborg (SE)</c:v>
                </c:pt>
                <c:pt idx="19">
                  <c:v>Gdynia (PL)</c:v>
                </c:pt>
              </c:strCache>
            </c:strRef>
          </c:cat>
          <c:val>
            <c:numRef>
              <c:f>Figure15!$F$78:$F$97</c:f>
              <c:numCache>
                <c:formatCode>0.0</c:formatCode>
                <c:ptCount val="20"/>
                <c:pt idx="0">
                  <c:v>81.44341181280997</c:v>
                </c:pt>
                <c:pt idx="1">
                  <c:v>81.888134315216277</c:v>
                </c:pt>
                <c:pt idx="2">
                  <c:v>87.000679601271756</c:v>
                </c:pt>
                <c:pt idx="3">
                  <c:v>73.78292528119097</c:v>
                </c:pt>
                <c:pt idx="4">
                  <c:v>76.250460121632656</c:v>
                </c:pt>
                <c:pt idx="5">
                  <c:v>84.437520782604764</c:v>
                </c:pt>
                <c:pt idx="6">
                  <c:v>82.853576615965707</c:v>
                </c:pt>
                <c:pt idx="7">
                  <c:v>74.95183409760439</c:v>
                </c:pt>
                <c:pt idx="8">
                  <c:v>99.216374883925141</c:v>
                </c:pt>
                <c:pt idx="9">
                  <c:v>99.093269300060186</c:v>
                </c:pt>
                <c:pt idx="10">
                  <c:v>81.596041677338562</c:v>
                </c:pt>
                <c:pt idx="11">
                  <c:v>85.410099429288138</c:v>
                </c:pt>
                <c:pt idx="12">
                  <c:v>92.533840226780981</c:v>
                </c:pt>
                <c:pt idx="13">
                  <c:v>98.312896243785858</c:v>
                </c:pt>
                <c:pt idx="14">
                  <c:v>87.117924550736277</c:v>
                </c:pt>
                <c:pt idx="15">
                  <c:v>71.014242799445014</c:v>
                </c:pt>
                <c:pt idx="16">
                  <c:v>57.902014449832883</c:v>
                </c:pt>
                <c:pt idx="17">
                  <c:v>81.462977588276132</c:v>
                </c:pt>
                <c:pt idx="18">
                  <c:v>76.470518725985542</c:v>
                </c:pt>
                <c:pt idx="19">
                  <c:v>77.823985421586201</c:v>
                </c:pt>
              </c:numCache>
            </c:numRef>
          </c:val>
          <c:extLst>
            <c:ext xmlns:c16="http://schemas.microsoft.com/office/drawing/2014/chart" uri="{C3380CC4-5D6E-409C-BE32-E72D297353CC}">
              <c16:uniqueId val="{00000000-05E6-4831-8CDB-23C47A130ABC}"/>
            </c:ext>
          </c:extLst>
        </c:ser>
        <c:ser>
          <c:idx val="1"/>
          <c:order val="1"/>
          <c:tx>
            <c:strRef>
              <c:f>Figure15!$G$77</c:f>
              <c:strCache>
                <c:ptCount val="1"/>
                <c:pt idx="0">
                  <c:v>Empty</c:v>
                </c:pt>
              </c:strCache>
            </c:strRef>
          </c:tx>
          <c:spPr>
            <a:solidFill>
              <a:srgbClr val="B09120">
                <a:lumMod val="100000"/>
              </a:srgbClr>
            </a:solidFill>
            <a:ln w="1270" cap="flat" cmpd="sng" algn="ctr">
              <a:solidFill>
                <a:srgbClr val="FFFFFF"/>
              </a:solidFill>
              <a:prstDash val="solid"/>
              <a:round/>
              <a:headEnd type="none" w="med" len="med"/>
              <a:tailEnd type="none" w="med" len="med"/>
            </a:ln>
            <a:effectLst/>
          </c:spPr>
          <c:invertIfNegative val="0"/>
          <c:cat>
            <c:strRef>
              <c:f>Figure15!$B$78:$B$97</c:f>
              <c:strCache>
                <c:ptCount val="20"/>
                <c:pt idx="0">
                  <c:v>Rotterdam (NL)</c:v>
                </c:pt>
                <c:pt idx="1">
                  <c:v>Antwerp-Bruges (BE)</c:v>
                </c:pt>
                <c:pt idx="2">
                  <c:v>Hamburg (DE)</c:v>
                </c:pt>
                <c:pt idx="3">
                  <c:v>Piraeus (EL)</c:v>
                </c:pt>
                <c:pt idx="4">
                  <c:v>Valencia (ES)</c:v>
                </c:pt>
                <c:pt idx="5">
                  <c:v>Algeciras (ES)</c:v>
                </c:pt>
                <c:pt idx="6">
                  <c:v>Bremerhaven (DE)</c:v>
                </c:pt>
                <c:pt idx="7">
                  <c:v>Barcelona (ES)</c:v>
                </c:pt>
                <c:pt idx="8">
                  <c:v>Genova (IT)</c:v>
                </c:pt>
                <c:pt idx="9">
                  <c:v>Gioia Tauro (IT)</c:v>
                </c:pt>
                <c:pt idx="10">
                  <c:v>HAROPA (FR)</c:v>
                </c:pt>
                <c:pt idx="11">
                  <c:v>Gdańsk (PL)</c:v>
                </c:pt>
                <c:pt idx="12">
                  <c:v>Sines (PT)</c:v>
                </c:pt>
                <c:pt idx="13">
                  <c:v>La Spezia (IT)</c:v>
                </c:pt>
                <c:pt idx="14">
                  <c:v>Marseille (FR)</c:v>
                </c:pt>
                <c:pt idx="15">
                  <c:v>Las Palmas de
Gran Canaria (ES)</c:v>
                </c:pt>
                <c:pt idx="16">
                  <c:v>Klaipėda (LT)</c:v>
                </c:pt>
                <c:pt idx="17">
                  <c:v>Koper (SI)</c:v>
                </c:pt>
                <c:pt idx="18">
                  <c:v>Göteborg (SE)</c:v>
                </c:pt>
                <c:pt idx="19">
                  <c:v>Gdynia (PL)</c:v>
                </c:pt>
              </c:strCache>
            </c:strRef>
          </c:cat>
          <c:val>
            <c:numRef>
              <c:f>Figure15!$G$78:$G$97</c:f>
              <c:numCache>
                <c:formatCode>0.0</c:formatCode>
                <c:ptCount val="20"/>
                <c:pt idx="0">
                  <c:v>18.55658818719003</c:v>
                </c:pt>
                <c:pt idx="1">
                  <c:v>18.111865684783723</c:v>
                </c:pt>
                <c:pt idx="2">
                  <c:v>12.999320398728244</c:v>
                </c:pt>
                <c:pt idx="3">
                  <c:v>26.21707471880903</c:v>
                </c:pt>
                <c:pt idx="4">
                  <c:v>23.749539878367344</c:v>
                </c:pt>
                <c:pt idx="5">
                  <c:v>15.562479217395236</c:v>
                </c:pt>
                <c:pt idx="6">
                  <c:v>17.146423384034293</c:v>
                </c:pt>
                <c:pt idx="7">
                  <c:v>25.04816590239561</c:v>
                </c:pt>
                <c:pt idx="8">
                  <c:v>0.78362511607485885</c:v>
                </c:pt>
                <c:pt idx="9">
                  <c:v>0.90673069993981414</c:v>
                </c:pt>
                <c:pt idx="10">
                  <c:v>18.403958322661438</c:v>
                </c:pt>
                <c:pt idx="11">
                  <c:v>14.589900570711862</c:v>
                </c:pt>
                <c:pt idx="12">
                  <c:v>7.4661597732190188</c:v>
                </c:pt>
                <c:pt idx="13">
                  <c:v>1.6871037562141424</c:v>
                </c:pt>
                <c:pt idx="14">
                  <c:v>12.882075449263723</c:v>
                </c:pt>
                <c:pt idx="15">
                  <c:v>28.985757200554986</c:v>
                </c:pt>
                <c:pt idx="16">
                  <c:v>42.097985550167117</c:v>
                </c:pt>
                <c:pt idx="17">
                  <c:v>18.537022411723868</c:v>
                </c:pt>
                <c:pt idx="18">
                  <c:v>23.529481274014458</c:v>
                </c:pt>
                <c:pt idx="19">
                  <c:v>22.176014578413799</c:v>
                </c:pt>
              </c:numCache>
            </c:numRef>
          </c:val>
          <c:extLst>
            <c:ext xmlns:c16="http://schemas.microsoft.com/office/drawing/2014/chart" uri="{C3380CC4-5D6E-409C-BE32-E72D297353CC}">
              <c16:uniqueId val="{00000001-05E6-4831-8CDB-23C47A130ABC}"/>
            </c:ext>
          </c:extLst>
        </c:ser>
        <c:dLbls>
          <c:showLegendKey val="0"/>
          <c:showVal val="0"/>
          <c:showCatName val="0"/>
          <c:showSerName val="0"/>
          <c:showPercent val="0"/>
          <c:showBubbleSize val="0"/>
        </c:dLbls>
        <c:gapWidth val="75"/>
        <c:overlap val="100"/>
        <c:axId val="641315088"/>
        <c:axId val="641307640"/>
      </c:barChart>
      <c:catAx>
        <c:axId val="641315088"/>
        <c:scaling>
          <c:orientation val="maxMin"/>
        </c:scaling>
        <c:delete val="0"/>
        <c:axPos val="l"/>
        <c:numFmt formatCode="General" sourceLinked="1"/>
        <c:majorTickMark val="out"/>
        <c:minorTickMark val="none"/>
        <c:tickLblPos val="nextTo"/>
        <c:spPr>
          <a:noFill/>
          <a:ln w="9525" cap="flat" cmpd="sng" algn="ctr">
            <a:solidFill>
              <a:srgbClr val="000000"/>
            </a:solidFill>
            <a:prstDash val="solid"/>
            <a:round/>
          </a:ln>
          <a:effectLst/>
        </c:spPr>
        <c:txPr>
          <a:bodyPr rot="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41307640"/>
        <c:crosses val="autoZero"/>
        <c:auto val="1"/>
        <c:lblAlgn val="ctr"/>
        <c:lblOffset val="100"/>
        <c:tickMarkSkip val="1"/>
        <c:noMultiLvlLbl val="0"/>
      </c:catAx>
      <c:valAx>
        <c:axId val="641307640"/>
        <c:scaling>
          <c:orientation val="minMax"/>
          <c:max val="100"/>
        </c:scaling>
        <c:delete val="0"/>
        <c:axPos val="b"/>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41315088"/>
        <c:crosses val="max"/>
        <c:crossBetween val="between"/>
      </c:valAx>
      <c:spPr>
        <a:noFill/>
        <a:ln>
          <a:noFill/>
        </a:ln>
        <a:effectLst/>
      </c:spPr>
    </c:plotArea>
    <c:legend>
      <c:legendPos val="b"/>
      <c:layout>
        <c:manualLayout>
          <c:xMode val="edge"/>
          <c:yMode val="edge"/>
          <c:x val="0.41617488161701605"/>
          <c:y val="0.89609382580943608"/>
          <c:w val="0.16544087564593993"/>
          <c:h val="2.3826298996284894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image" Target="file:///C:\Program%20Files\DIaLOGIKa\Eurostat%20Layout\Logo\Eurostat%20logo.png"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image" Target="file:///C:\Program%20Files\DIaLOGIKa\Eurostat%20Layout\Logo\Eurostat%20logo.png" TargetMode="External"/><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3.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2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file:///C:\Program%20Files\DIaLOGIKa\Eurostat%20Layout\Logo\Eurostat%20logo.png" TargetMode="External"/><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8.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9.xml.rels><?xml version="1.0" encoding="UTF-8" standalone="yes"?>
<Relationships xmlns="http://schemas.openxmlformats.org/package/2006/relationships"><Relationship Id="rId2" Type="http://schemas.openxmlformats.org/officeDocument/2006/relationships/image" Target="file:///C:\Program%20Files\DIaLOGIKa\Eurostat%20Layout\Logo\Eurostat%20logo.png" TargetMode="External"/><Relationship Id="rId1" Type="http://schemas.openxmlformats.org/officeDocument/2006/relationships/image" Target="../media/image4.png"/></Relationships>
</file>

<file path=xl/drawings/_rels/drawing30.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31.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xdr:from>
      <xdr:col>1</xdr:col>
      <xdr:colOff>247650</xdr:colOff>
      <xdr:row>12</xdr:row>
      <xdr:rowOff>159597</xdr:rowOff>
    </xdr:from>
    <xdr:to>
      <xdr:col>16</xdr:col>
      <xdr:colOff>514350</xdr:colOff>
      <xdr:row>44</xdr:row>
      <xdr:rowOff>31419</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872490" y="2257002"/>
          <a:ext cx="9801225" cy="5354412"/>
          <a:chOff x="830268" y="6074622"/>
          <a:chExt cx="13414035" cy="4740950"/>
        </a:xfrm>
      </xdr:grpSpPr>
      <xdr:graphicFrame macro="">
        <xdr:nvGraphicFramePr>
          <xdr:cNvPr id="16091" name="Chart 1">
            <a:extLst>
              <a:ext uri="{FF2B5EF4-FFF2-40B4-BE49-F238E27FC236}">
                <a16:creationId xmlns:a16="http://schemas.microsoft.com/office/drawing/2014/main" id="{00000000-0008-0000-0000-0000DB3E0000}"/>
              </a:ext>
            </a:extLst>
          </xdr:cNvPr>
          <xdr:cNvGraphicFramePr>
            <a:graphicFrameLocks/>
          </xdr:cNvGraphicFramePr>
        </xdr:nvGraphicFramePr>
        <xdr:xfrm>
          <a:off x="830268" y="6074622"/>
          <a:ext cx="13414035" cy="47409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6092" name="Chart 2">
            <a:extLst>
              <a:ext uri="{FF2B5EF4-FFF2-40B4-BE49-F238E27FC236}">
                <a16:creationId xmlns:a16="http://schemas.microsoft.com/office/drawing/2014/main" id="{00000000-0008-0000-0000-0000DC3E0000}"/>
              </a:ext>
            </a:extLst>
          </xdr:cNvPr>
          <xdr:cNvGraphicFramePr>
            <a:graphicFrameLocks/>
          </xdr:cNvGraphicFramePr>
        </xdr:nvGraphicFramePr>
        <xdr:xfrm>
          <a:off x="7684840" y="7362535"/>
          <a:ext cx="4694964" cy="2314852"/>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6094" name="Chart 9">
            <a:extLst>
              <a:ext uri="{FF2B5EF4-FFF2-40B4-BE49-F238E27FC236}">
                <a16:creationId xmlns:a16="http://schemas.microsoft.com/office/drawing/2014/main" id="{00000000-0008-0000-0000-0000DE3E0000}"/>
              </a:ext>
            </a:extLst>
          </xdr:cNvPr>
          <xdr:cNvGraphicFramePr>
            <a:graphicFrameLocks/>
          </xdr:cNvGraphicFramePr>
        </xdr:nvGraphicFramePr>
        <xdr:xfrm>
          <a:off x="9632821" y="6276719"/>
          <a:ext cx="4501875" cy="530649"/>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196" name="Text Box 4">
            <a:extLst>
              <a:ext uri="{FF2B5EF4-FFF2-40B4-BE49-F238E27FC236}">
                <a16:creationId xmlns:a16="http://schemas.microsoft.com/office/drawing/2014/main" id="{00000000-0008-0000-0000-000004200000}"/>
              </a:ext>
            </a:extLst>
          </xdr:cNvPr>
          <xdr:cNvSpPr txBox="1">
            <a:spLocks noChangeArrowheads="1"/>
          </xdr:cNvSpPr>
        </xdr:nvSpPr>
        <xdr:spPr bwMode="auto">
          <a:xfrm>
            <a:off x="7843965" y="7426706"/>
            <a:ext cx="4438649" cy="36085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0" u="none" strike="noStrike" baseline="0">
                <a:solidFill>
                  <a:srgbClr val="333333"/>
                </a:solidFill>
                <a:latin typeface="Arial"/>
                <a:cs typeface="Arial"/>
              </a:rPr>
              <a:t>Quarterly results for 2022 and 2023 in EU main ports:</a:t>
            </a:r>
          </a:p>
          <a:p>
            <a:pPr algn="ctr" rtl="0">
              <a:defRPr sz="1000"/>
            </a:pPr>
            <a:r>
              <a:rPr lang="en-US" sz="900" b="1" i="0" u="none" strike="noStrike" baseline="0">
                <a:solidFill>
                  <a:srgbClr val="333333"/>
                </a:solidFill>
                <a:latin typeface="Arial"/>
                <a:cs typeface="Arial"/>
              </a:rPr>
              <a:t>change rate on the same quarter of the previous year (%)</a:t>
            </a:r>
          </a:p>
        </xdr:txBody>
      </xdr:sp>
    </xdr:grpSp>
    <xdr:clientData/>
  </xdr:twoCellAnchor>
  <xdr:twoCellAnchor>
    <xdr:from>
      <xdr:col>1</xdr:col>
      <xdr:colOff>25400</xdr:colOff>
      <xdr:row>49</xdr:row>
      <xdr:rowOff>0</xdr:rowOff>
    </xdr:from>
    <xdr:to>
      <xdr:col>16</xdr:col>
      <xdr:colOff>520700</xdr:colOff>
      <xdr:row>86</xdr:row>
      <xdr:rowOff>167468</xdr:rowOff>
    </xdr:to>
    <xdr:graphicFrame macro="">
      <xdr:nvGraphicFramePr>
        <xdr:cNvPr id="2" name="Chart 1">
          <a:extLst>
            <a:ext uri="{FF2B5EF4-FFF2-40B4-BE49-F238E27FC236}">
              <a16:creationId xmlns:a16="http://schemas.microsoft.com/office/drawing/2014/main" id="{5C758807-0F66-0F51-4081-919A3873A8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0.00887</cdr:x>
      <cdr:y>0.11185</cdr:y>
    </cdr:from>
    <cdr:to>
      <cdr:x>0.98614</cdr:x>
      <cdr:y>0.93413</cdr:y>
    </cdr:to>
    <cdr:pic>
      <cdr:nvPicPr>
        <cdr:cNvPr id="2" name="chart">
          <a:extLst xmlns:a="http://schemas.openxmlformats.org/drawingml/2006/main">
            <a:ext uri="{FF2B5EF4-FFF2-40B4-BE49-F238E27FC236}">
              <a16:creationId xmlns:a16="http://schemas.microsoft.com/office/drawing/2014/main" id="{4D456D92-F248-AFC1-F0EC-2162EEE7AC4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88900" y="712470"/>
          <a:ext cx="9800000" cy="5238095"/>
        </a:xfrm>
        <a:prstGeom xmlns:a="http://schemas.openxmlformats.org/drawingml/2006/main" prst="rect">
          <a:avLst/>
        </a:prstGeom>
      </cdr:spPr>
    </cdr:pic>
  </cdr:relSizeAnchor>
  <cdr:absSizeAnchor xmlns:cdr="http://schemas.openxmlformats.org/drawingml/2006/chartDrawing">
    <cdr:from>
      <cdr:x>0.00507</cdr:x>
      <cdr:y>0.92388</cdr:y>
    </cdr:from>
    <cdr:ext cx="8497920" cy="484874"/>
    <cdr:sp macro="" textlink="">
      <cdr:nvSpPr>
        <cdr:cNvPr id="3" name="FootonotesShape">
          <a:extLst xmlns:a="http://schemas.openxmlformats.org/drawingml/2006/main">
            <a:ext uri="{FF2B5EF4-FFF2-40B4-BE49-F238E27FC236}">
              <a16:creationId xmlns:a16="http://schemas.microsoft.com/office/drawing/2014/main" id="{A86A399D-467C-AC7D-81E4-A850A219D77C}"/>
            </a:ext>
          </a:extLst>
        </cdr:cNvPr>
        <cdr:cNvSpPr txBox="1"/>
      </cdr:nvSpPr>
      <cdr:spPr>
        <a:xfrm xmlns:a="http://schemas.openxmlformats.org/drawingml/2006/main">
          <a:off x="50800" y="5885273"/>
          <a:ext cx="8497920" cy="484874"/>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kern="1200">
              <a:latin typeface="Arial" panose="020B0604020202020204" pitchFamily="34" charset="0"/>
            </a:rPr>
            <a:t>Note: break in time series from 2020 due to methodological improvement in the data reported by the Netherlands.</a:t>
          </a:r>
        </a:p>
        <a:p xmlns:a="http://schemas.openxmlformats.org/drawingml/2006/main">
          <a:pPr>
            <a:spcBef>
              <a:spcPts val="300"/>
            </a:spcBef>
          </a:pPr>
          <a:r>
            <a:rPr lang="en-GB" sz="1200" i="1" kern="1200">
              <a:latin typeface="Arial" panose="020B0604020202020204" pitchFamily="34" charset="0"/>
            </a:rPr>
            <a:t>Source:</a:t>
          </a:r>
          <a:r>
            <a:rPr lang="en-GB" sz="1200" kern="1200">
              <a:latin typeface="Arial" panose="020B0604020202020204" pitchFamily="34" charset="0"/>
            </a:rPr>
            <a:t> Eurostat (online data code: mar_mg_aa_cwh and mar_go_qm)</a:t>
          </a:r>
        </a:p>
      </cdr:txBody>
    </cdr:sp>
  </cdr:absSizeAnchor>
  <cdr:absSizeAnchor xmlns:cdr="http://schemas.openxmlformats.org/drawingml/2006/chartDrawing">
    <cdr:from>
      <cdr:x>0.84742</cdr:x>
      <cdr:y>0.93397</cdr:y>
    </cdr:from>
    <cdr:ext cx="1530099" cy="420624"/>
    <cdr:pic>
      <cdr:nvPicPr>
        <cdr:cNvPr id="5" name="LogoShape">
          <a:extLst xmlns:a="http://schemas.openxmlformats.org/drawingml/2006/main">
            <a:ext uri="{FF2B5EF4-FFF2-40B4-BE49-F238E27FC236}">
              <a16:creationId xmlns:a16="http://schemas.microsoft.com/office/drawing/2014/main" id="{35FBC665-04EB-9C61-E362-9B378103B571}"/>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2"/>
        <a:stretch xmlns:a="http://schemas.openxmlformats.org/drawingml/2006/main">
          <a:fillRect/>
        </a:stretch>
      </cdr:blipFill>
      <cdr:spPr>
        <a:xfrm xmlns:a="http://schemas.openxmlformats.org/drawingml/2006/main">
          <a:off x="8497821" y="5949523"/>
          <a:ext cx="1530099" cy="420624"/>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xdr:from>
      <xdr:col>4</xdr:col>
      <xdr:colOff>161920</xdr:colOff>
      <xdr:row>2</xdr:row>
      <xdr:rowOff>57149</xdr:rowOff>
    </xdr:from>
    <xdr:to>
      <xdr:col>17</xdr:col>
      <xdr:colOff>38095</xdr:colOff>
      <xdr:row>33</xdr:row>
      <xdr:rowOff>120260</xdr:rowOff>
    </xdr:to>
    <xdr:graphicFrame macro="">
      <xdr:nvGraphicFramePr>
        <xdr:cNvPr id="7" name="Chart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cdr:x>
      <cdr:y>0.85205</cdr:y>
    </cdr:from>
    <cdr:ext cx="7995000" cy="877419"/>
    <cdr:sp macro="" textlink="">
      <cdr:nvSpPr>
        <cdr:cNvPr id="3" name="FootonotesShape">
          <a:extLst xmlns:a="http://schemas.openxmlformats.org/drawingml/2006/main">
            <a:ext uri="{FF2B5EF4-FFF2-40B4-BE49-F238E27FC236}">
              <a16:creationId xmlns:a16="http://schemas.microsoft.com/office/drawing/2014/main" id="{6005F5FB-75AA-336C-EDCB-6BB449481777}"/>
            </a:ext>
          </a:extLst>
        </cdr:cNvPr>
        <cdr:cNvSpPr txBox="1"/>
      </cdr:nvSpPr>
      <cdr:spPr>
        <a:xfrm xmlns:a="http://schemas.openxmlformats.org/drawingml/2006/main">
          <a:off x="0" y="5053092"/>
          <a:ext cx="7995000" cy="87741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Czechia, Luxembourg, Hungary, Austria, Slovakia and the EFTA countries Liechtenstein and Switzerland have no maritime ports.</a:t>
          </a:r>
        </a:p>
        <a:p xmlns:a="http://schemas.openxmlformats.org/drawingml/2006/main">
          <a:pPr>
            <a:spcBef>
              <a:spcPts val="300"/>
            </a:spcBef>
          </a:pPr>
          <a:r>
            <a:rPr lang="en-GB" sz="1200">
              <a:latin typeface="Arial" panose="020B0604020202020204" pitchFamily="34" charset="0"/>
            </a:rPr>
            <a:t>(¹) 2022 data instead of 2023.</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mar_mg_aa_cwh)</a:t>
          </a:r>
        </a:p>
      </cdr:txBody>
    </cdr:sp>
  </cdr:absSizeAnchor>
  <cdr:absSizeAnchor xmlns:cdr="http://schemas.openxmlformats.org/drawingml/2006/chartDrawing">
    <cdr:from>
      <cdr:x>0.83936</cdr:x>
      <cdr:y>0.92907</cdr:y>
    </cdr:from>
    <cdr:ext cx="1530099" cy="420625"/>
    <cdr:pic>
      <cdr:nvPicPr>
        <cdr:cNvPr id="5" name="LogoShape">
          <a:extLst xmlns:a="http://schemas.openxmlformats.org/drawingml/2006/main">
            <a:ext uri="{FF2B5EF4-FFF2-40B4-BE49-F238E27FC236}">
              <a16:creationId xmlns:a16="http://schemas.microsoft.com/office/drawing/2014/main" id="{CF095E37-13C0-F889-9AF7-94EAE3384AEE}"/>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509886"/>
          <a:ext cx="1530099" cy="420625"/>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twoCellAnchor>
    <xdr:from>
      <xdr:col>9</xdr:col>
      <xdr:colOff>123825</xdr:colOff>
      <xdr:row>3</xdr:row>
      <xdr:rowOff>95250</xdr:rowOff>
    </xdr:from>
    <xdr:to>
      <xdr:col>23</xdr:col>
      <xdr:colOff>828675</xdr:colOff>
      <xdr:row>36</xdr:row>
      <xdr:rowOff>9525</xdr:rowOff>
    </xdr:to>
    <xdr:grpSp>
      <xdr:nvGrpSpPr>
        <xdr:cNvPr id="18" name="Group 17">
          <a:extLst>
            <a:ext uri="{FF2B5EF4-FFF2-40B4-BE49-F238E27FC236}">
              <a16:creationId xmlns:a16="http://schemas.microsoft.com/office/drawing/2014/main" id="{E9E8FF9C-1629-016C-4D9A-743B70650028}"/>
            </a:ext>
          </a:extLst>
        </xdr:cNvPr>
        <xdr:cNvGrpSpPr/>
      </xdr:nvGrpSpPr>
      <xdr:grpSpPr>
        <a:xfrm>
          <a:off x="5783580" y="596265"/>
          <a:ext cx="10892790" cy="5539740"/>
          <a:chOff x="6581775" y="352425"/>
          <a:chExt cx="10601325" cy="5238750"/>
        </a:xfrm>
      </xdr:grpSpPr>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6581775" y="627902"/>
          <a:ext cx="10601325" cy="4963273"/>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2" name="Chart 1">
            <a:extLst>
              <a:ext uri="{FF2B5EF4-FFF2-40B4-BE49-F238E27FC236}">
                <a16:creationId xmlns:a16="http://schemas.microsoft.com/office/drawing/2014/main" id="{51DE8D8A-BEE1-4B52-BA96-B5CE23790F68}"/>
              </a:ext>
            </a:extLst>
          </xdr:cNvPr>
          <xdr:cNvGraphicFramePr>
            <a:graphicFrameLocks/>
          </xdr:cNvGraphicFramePr>
        </xdr:nvGraphicFramePr>
        <xdr:xfrm>
          <a:off x="13649324" y="676276"/>
          <a:ext cx="2143125" cy="2066924"/>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Oval 4">
            <a:extLst>
              <a:ext uri="{FF2B5EF4-FFF2-40B4-BE49-F238E27FC236}">
                <a16:creationId xmlns:a16="http://schemas.microsoft.com/office/drawing/2014/main" id="{0B51E05C-72CB-481B-9C7B-812A870E9520}"/>
              </a:ext>
            </a:extLst>
          </xdr:cNvPr>
          <xdr:cNvSpPr/>
        </xdr:nvSpPr>
        <xdr:spPr>
          <a:xfrm>
            <a:off x="13249275" y="352425"/>
            <a:ext cx="2762249" cy="24669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7" name="Right Brace 6">
            <a:extLst>
              <a:ext uri="{FF2B5EF4-FFF2-40B4-BE49-F238E27FC236}">
                <a16:creationId xmlns:a16="http://schemas.microsoft.com/office/drawing/2014/main" id="{DC4BF7DD-95B3-4FD0-BB29-36BB3E6A0552}"/>
              </a:ext>
            </a:extLst>
          </xdr:cNvPr>
          <xdr:cNvSpPr/>
        </xdr:nvSpPr>
        <xdr:spPr>
          <a:xfrm rot="16200000">
            <a:off x="14435140" y="3729035"/>
            <a:ext cx="200026" cy="60960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sp macro="" textlink="">
        <xdr:nvSpPr>
          <xdr:cNvPr id="9" name="Right Brace 8">
            <a:extLst>
              <a:ext uri="{FF2B5EF4-FFF2-40B4-BE49-F238E27FC236}">
                <a16:creationId xmlns:a16="http://schemas.microsoft.com/office/drawing/2014/main" id="{BA08BB1C-8DA3-49E7-8E22-F2B661718D5B}"/>
              </a:ext>
            </a:extLst>
          </xdr:cNvPr>
          <xdr:cNvSpPr/>
        </xdr:nvSpPr>
        <xdr:spPr>
          <a:xfrm rot="16200000">
            <a:off x="15701967" y="3900487"/>
            <a:ext cx="180975" cy="3048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sp macro="" textlink="">
        <xdr:nvSpPr>
          <xdr:cNvPr id="10" name="Right Brace 9">
            <a:extLst>
              <a:ext uri="{FF2B5EF4-FFF2-40B4-BE49-F238E27FC236}">
                <a16:creationId xmlns:a16="http://schemas.microsoft.com/office/drawing/2014/main" id="{9F4463F4-8E8A-49B9-B365-F1748B3ECF86}"/>
              </a:ext>
            </a:extLst>
          </xdr:cNvPr>
          <xdr:cNvSpPr/>
        </xdr:nvSpPr>
        <xdr:spPr>
          <a:xfrm rot="16200000">
            <a:off x="16754478" y="3924299"/>
            <a:ext cx="161925" cy="29527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xnSp macro="">
        <xdr:nvCxnSpPr>
          <xdr:cNvPr id="11" name="Straight Connector 10">
            <a:extLst>
              <a:ext uri="{FF2B5EF4-FFF2-40B4-BE49-F238E27FC236}">
                <a16:creationId xmlns:a16="http://schemas.microsoft.com/office/drawing/2014/main" id="{51AEE5B8-104F-47DC-A0EC-70272375D975}"/>
              </a:ext>
            </a:extLst>
          </xdr:cNvPr>
          <xdr:cNvCxnSpPr>
            <a:stCxn id="10" idx="1"/>
          </xdr:cNvCxnSpPr>
        </xdr:nvCxnSpPr>
        <xdr:spPr>
          <a:xfrm flipH="1" flipV="1">
            <a:off x="15735300" y="2333625"/>
            <a:ext cx="1100141" cy="16573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40083251-B34A-44A0-9571-07577CFEA471}"/>
              </a:ext>
            </a:extLst>
          </xdr:cNvPr>
          <xdr:cNvCxnSpPr>
            <a:stCxn id="9" idx="1"/>
          </xdr:cNvCxnSpPr>
        </xdr:nvCxnSpPr>
        <xdr:spPr>
          <a:xfrm flipH="1" flipV="1">
            <a:off x="15449550" y="2590800"/>
            <a:ext cx="342905" cy="1371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a:extLst>
              <a:ext uri="{FF2B5EF4-FFF2-40B4-BE49-F238E27FC236}">
                <a16:creationId xmlns:a16="http://schemas.microsoft.com/office/drawing/2014/main" id="{0DD33DA5-D30F-4E34-BBF8-23E51EA79B71}"/>
              </a:ext>
            </a:extLst>
          </xdr:cNvPr>
          <xdr:cNvCxnSpPr>
            <a:stCxn id="7" idx="1"/>
          </xdr:cNvCxnSpPr>
        </xdr:nvCxnSpPr>
        <xdr:spPr>
          <a:xfrm flipV="1">
            <a:off x="14535154" y="2819400"/>
            <a:ext cx="152396" cy="11144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25400</xdr:colOff>
      <xdr:row>86</xdr:row>
      <xdr:rowOff>0</xdr:rowOff>
    </xdr:from>
    <xdr:to>
      <xdr:col>15</xdr:col>
      <xdr:colOff>492125</xdr:colOff>
      <xdr:row>127</xdr:row>
      <xdr:rowOff>126215</xdr:rowOff>
    </xdr:to>
    <xdr:graphicFrame macro="">
      <xdr:nvGraphicFramePr>
        <xdr:cNvPr id="4" name="Chart 3">
          <a:extLst>
            <a:ext uri="{FF2B5EF4-FFF2-40B4-BE49-F238E27FC236}">
              <a16:creationId xmlns:a16="http://schemas.microsoft.com/office/drawing/2014/main" id="{C1A7BE39-3A0D-23E9-482B-EAD6098F6D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0.00821</cdr:x>
      <cdr:y>0.10531</cdr:y>
    </cdr:from>
    <cdr:to>
      <cdr:x>0.98698</cdr:x>
      <cdr:y>0.87959</cdr:y>
    </cdr:to>
    <cdr:pic>
      <cdr:nvPicPr>
        <cdr:cNvPr id="2" name="chart">
          <a:extLst xmlns:a="http://schemas.openxmlformats.org/drawingml/2006/main">
            <a:ext uri="{FF2B5EF4-FFF2-40B4-BE49-F238E27FC236}">
              <a16:creationId xmlns:a16="http://schemas.microsoft.com/office/drawing/2014/main" id="{55699FAA-17F3-7FCA-9CC9-B3117C29CD5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88900" y="712470"/>
          <a:ext cx="10600000" cy="5238095"/>
        </a:xfrm>
        <a:prstGeom xmlns:a="http://schemas.openxmlformats.org/drawingml/2006/main" prst="rect">
          <a:avLst/>
        </a:prstGeom>
      </cdr:spPr>
    </cdr:pic>
  </cdr:relSizeAnchor>
  <cdr:absSizeAnchor xmlns:cdr="http://schemas.openxmlformats.org/drawingml/2006/chartDrawing">
    <cdr:from>
      <cdr:x>0.00469</cdr:x>
      <cdr:y>0.8703</cdr:y>
    </cdr:from>
    <cdr:ext cx="9299925" cy="877418"/>
    <cdr:sp macro="" textlink="">
      <cdr:nvSpPr>
        <cdr:cNvPr id="3" name="FootonotesShape">
          <a:extLst xmlns:a="http://schemas.openxmlformats.org/drawingml/2006/main">
            <a:ext uri="{FF2B5EF4-FFF2-40B4-BE49-F238E27FC236}">
              <a16:creationId xmlns:a16="http://schemas.microsoft.com/office/drawing/2014/main" id="{84B07B77-84D4-3E83-DA73-3D714D4D071E}"/>
            </a:ext>
          </a:extLst>
        </cdr:cNvPr>
        <cdr:cNvSpPr txBox="1"/>
      </cdr:nvSpPr>
      <cdr:spPr>
        <a:xfrm xmlns:a="http://schemas.openxmlformats.org/drawingml/2006/main">
          <a:off x="50800" y="5887721"/>
          <a:ext cx="9299925" cy="87741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fr-BE" sz="1200" kern="1200">
              <a:latin typeface="Arial" panose="020B0604020202020204" pitchFamily="34" charset="0"/>
            </a:rPr>
            <a:t>Note: countries are ranked based on 2023 data.</a:t>
          </a:r>
        </a:p>
        <a:p xmlns:a="http://schemas.openxmlformats.org/drawingml/2006/main">
          <a:pPr>
            <a:spcBef>
              <a:spcPts val="300"/>
            </a:spcBef>
          </a:pPr>
          <a:r>
            <a:rPr lang="fr-BE" sz="1200" kern="1200">
              <a:latin typeface="Arial" panose="020B0604020202020204" pitchFamily="34" charset="0"/>
            </a:rPr>
            <a:t>(¹) Break in time series from 2020 due to methodological improvement in the data reported by the Netherlands.</a:t>
          </a:r>
        </a:p>
        <a:p xmlns:a="http://schemas.openxmlformats.org/drawingml/2006/main">
          <a:r>
            <a:rPr lang="fr-BE" sz="1200" kern="1200">
              <a:latin typeface="Arial" panose="020B0604020202020204" pitchFamily="34" charset="0"/>
            </a:rPr>
            <a:t>(²) 2023 data not available.</a:t>
          </a:r>
        </a:p>
        <a:p xmlns:a="http://schemas.openxmlformats.org/drawingml/2006/main">
          <a:pPr>
            <a:spcBef>
              <a:spcPts val="300"/>
            </a:spcBef>
          </a:pPr>
          <a:r>
            <a:rPr lang="fr-BE" sz="1200" i="1" kern="1200">
              <a:latin typeface="Arial" panose="020B0604020202020204" pitchFamily="34" charset="0"/>
            </a:rPr>
            <a:t>Source:</a:t>
          </a:r>
          <a:r>
            <a:rPr lang="fr-BE" sz="1200" kern="1200">
              <a:latin typeface="Arial" panose="020B0604020202020204" pitchFamily="34" charset="0"/>
            </a:rPr>
            <a:t> Eurostat (online data code: mar_mg_aa_cwh)</a:t>
          </a:r>
        </a:p>
      </cdr:txBody>
    </cdr:sp>
  </cdr:absSizeAnchor>
  <cdr:absSizeAnchor xmlns:cdr="http://schemas.openxmlformats.org/drawingml/2006/chartDrawing">
    <cdr:from>
      <cdr:x>0.85872</cdr:x>
      <cdr:y>0.93782</cdr:y>
    </cdr:from>
    <cdr:ext cx="1530098" cy="420624"/>
    <cdr:pic>
      <cdr:nvPicPr>
        <cdr:cNvPr id="5" name="LogoShape">
          <a:extLst xmlns:a="http://schemas.openxmlformats.org/drawingml/2006/main">
            <a:ext uri="{FF2B5EF4-FFF2-40B4-BE49-F238E27FC236}">
              <a16:creationId xmlns:a16="http://schemas.microsoft.com/office/drawing/2014/main" id="{AEE58D58-806E-B887-49C1-6FE7076D1C6F}"/>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2"/>
        <a:stretch xmlns:a="http://schemas.openxmlformats.org/drawingml/2006/main">
          <a:fillRect/>
        </a:stretch>
      </cdr:blipFill>
      <cdr:spPr>
        <a:xfrm xmlns:a="http://schemas.openxmlformats.org/drawingml/2006/main">
          <a:off x="9299827" y="6344515"/>
          <a:ext cx="1530098" cy="420624"/>
        </a:xfrm>
        <a:prstGeom xmlns:a="http://schemas.openxmlformats.org/drawingml/2006/main" prst="rect">
          <a:avLst/>
        </a:prstGeom>
      </cdr:spPr>
    </cdr:pic>
  </cdr:absSizeAnchor>
</c:userShapes>
</file>

<file path=xl/drawings/drawing7.xml><?xml version="1.0" encoding="utf-8"?>
<xdr:wsDr xmlns:xdr="http://schemas.openxmlformats.org/drawingml/2006/spreadsheetDrawing" xmlns:a="http://schemas.openxmlformats.org/drawingml/2006/main">
  <xdr:twoCellAnchor>
    <xdr:from>
      <xdr:col>9</xdr:col>
      <xdr:colOff>133349</xdr:colOff>
      <xdr:row>2</xdr:row>
      <xdr:rowOff>123826</xdr:rowOff>
    </xdr:from>
    <xdr:to>
      <xdr:col>23</xdr:col>
      <xdr:colOff>333375</xdr:colOff>
      <xdr:row>39</xdr:row>
      <xdr:rowOff>13498</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absSizeAnchor xmlns:cdr="http://schemas.openxmlformats.org/drawingml/2006/chartDrawing">
    <cdr:from>
      <cdr:x>0</cdr:x>
      <cdr:y>0.91701</cdr:y>
    </cdr:from>
    <cdr:ext cx="7995000" cy="484876"/>
    <cdr:sp macro="" textlink="">
      <cdr:nvSpPr>
        <cdr:cNvPr id="7" name="FootonotesShape">
          <a:extLst xmlns:a="http://schemas.openxmlformats.org/drawingml/2006/main">
            <a:ext uri="{FF2B5EF4-FFF2-40B4-BE49-F238E27FC236}">
              <a16:creationId xmlns:a16="http://schemas.microsoft.com/office/drawing/2014/main" id="{0EA425EE-C781-242A-4911-1DFFFAC48B0E}"/>
            </a:ext>
          </a:extLst>
        </cdr:cNvPr>
        <cdr:cNvSpPr txBox="1"/>
      </cdr:nvSpPr>
      <cdr:spPr>
        <a:xfrm xmlns:a="http://schemas.openxmlformats.org/drawingml/2006/main">
          <a:off x="0" y="5357921"/>
          <a:ext cx="7995000"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panose="020B0604020202020204" pitchFamily="34" charset="0"/>
            </a:rPr>
            <a:t>(¹) 2022 data instead of 2023.</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mar_mg_aa_cwhd)</a:t>
          </a:r>
        </a:p>
      </cdr:txBody>
    </cdr:sp>
  </cdr:absSizeAnchor>
  <cdr:absSizeAnchor xmlns:cdr="http://schemas.openxmlformats.org/drawingml/2006/chartDrawing">
    <cdr:from>
      <cdr:x>0.83936</cdr:x>
      <cdr:y>0.92801</cdr:y>
    </cdr:from>
    <cdr:ext cx="1530099" cy="420624"/>
    <cdr:pic>
      <cdr:nvPicPr>
        <cdr:cNvPr id="9" name="LogoShape">
          <a:extLst xmlns:a="http://schemas.openxmlformats.org/drawingml/2006/main">
            <a:ext uri="{FF2B5EF4-FFF2-40B4-BE49-F238E27FC236}">
              <a16:creationId xmlns:a16="http://schemas.microsoft.com/office/drawing/2014/main" id="{D4FC5BEC-368F-05D5-CEE4-D583D208F0DD}"/>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422173"/>
          <a:ext cx="1530099" cy="420624"/>
        </a:xfrm>
        <a:prstGeom xmlns:a="http://schemas.openxmlformats.org/drawingml/2006/main" prst="rect">
          <a:avLst/>
        </a:prstGeom>
      </cdr:spPr>
    </cdr:pic>
  </cdr:absSizeAnchor>
</c:userShapes>
</file>

<file path=xl/drawings/drawing9.xml><?xml version="1.0" encoding="utf-8"?>
<xdr:wsDr xmlns:xdr="http://schemas.openxmlformats.org/drawingml/2006/spreadsheetDrawing" xmlns:a="http://schemas.openxmlformats.org/drawingml/2006/main">
  <xdr:twoCellAnchor>
    <xdr:from>
      <xdr:col>0</xdr:col>
      <xdr:colOff>133350</xdr:colOff>
      <xdr:row>6</xdr:row>
      <xdr:rowOff>114302</xdr:rowOff>
    </xdr:from>
    <xdr:to>
      <xdr:col>14</xdr:col>
      <xdr:colOff>152400</xdr:colOff>
      <xdr:row>50</xdr:row>
      <xdr:rowOff>7620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absSizeAnchor xmlns:cdr="http://schemas.openxmlformats.org/drawingml/2006/chartDrawing">
    <cdr:from>
      <cdr:x>0.00071</cdr:x>
      <cdr:y>0.88125</cdr:y>
    </cdr:from>
    <cdr:ext cx="7995000" cy="877419"/>
    <cdr:sp macro="" textlink="">
      <cdr:nvSpPr>
        <cdr:cNvPr id="3" name="FootonotesShape">
          <a:extLst xmlns:a="http://schemas.openxmlformats.org/drawingml/2006/main">
            <a:ext uri="{FF2B5EF4-FFF2-40B4-BE49-F238E27FC236}">
              <a16:creationId xmlns:a16="http://schemas.microsoft.com/office/drawing/2014/main" id="{91FD4D0E-D92E-FB9B-5229-5D7B95D6201A}"/>
            </a:ext>
          </a:extLst>
        </cdr:cNvPr>
        <cdr:cNvSpPr txBox="1"/>
      </cdr:nvSpPr>
      <cdr:spPr>
        <a:xfrm xmlns:a="http://schemas.openxmlformats.org/drawingml/2006/main">
          <a:off x="7620" y="6607663"/>
          <a:ext cx="7995000" cy="87741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kern="1200">
              <a:latin typeface="Arial" panose="020B0604020202020204" pitchFamily="34" charset="0"/>
            </a:rPr>
            <a:t>Note: countries are ranked based on the share of liquid bulk goods. Main ports are ports handling more than 1 million tonnes of goods annually. Data for Iceland are not available.</a:t>
          </a:r>
        </a:p>
        <a:p xmlns:a="http://schemas.openxmlformats.org/drawingml/2006/main">
          <a:pPr>
            <a:spcBef>
              <a:spcPts val="300"/>
            </a:spcBef>
          </a:pPr>
          <a:r>
            <a:rPr lang="en-GB" sz="1200" kern="1200">
              <a:latin typeface="Arial" panose="020B0604020202020204" pitchFamily="34" charset="0"/>
            </a:rPr>
            <a:t>(¹) 2022 data instead of 2023.</a:t>
          </a:r>
        </a:p>
        <a:p xmlns:a="http://schemas.openxmlformats.org/drawingml/2006/main">
          <a:pPr>
            <a:spcBef>
              <a:spcPts val="300"/>
            </a:spcBef>
          </a:pPr>
          <a:r>
            <a:rPr lang="en-GB" sz="1200" i="1" kern="1200">
              <a:latin typeface="Arial" panose="020B0604020202020204" pitchFamily="34" charset="0"/>
            </a:rPr>
            <a:t>Source:</a:t>
          </a:r>
          <a:r>
            <a:rPr lang="en-GB" sz="1200" kern="1200">
              <a:latin typeface="Arial" panose="020B0604020202020204" pitchFamily="34" charset="0"/>
            </a:rPr>
            <a:t> Eurostat (online data code: mar_mg_am_cwhc)</a:t>
          </a:r>
        </a:p>
      </cdr:txBody>
    </cdr:sp>
  </cdr:absSizeAnchor>
  <cdr:absSizeAnchor xmlns:cdr="http://schemas.openxmlformats.org/drawingml/2006/chartDrawing">
    <cdr:from>
      <cdr:x>0.84504</cdr:x>
      <cdr:y>0.93743</cdr:y>
    </cdr:from>
    <cdr:ext cx="1530099" cy="420625"/>
    <cdr:pic>
      <cdr:nvPicPr>
        <cdr:cNvPr id="6" name="LogoShape">
          <a:extLst xmlns:a="http://schemas.openxmlformats.org/drawingml/2006/main">
            <a:ext uri="{FF2B5EF4-FFF2-40B4-BE49-F238E27FC236}">
              <a16:creationId xmlns:a16="http://schemas.microsoft.com/office/drawing/2014/main" id="{67916579-8AE8-8FAC-9E2D-BC0BCE1CD6D4}"/>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9063219" y="7028958"/>
          <a:ext cx="1530099" cy="420625"/>
        </a:xfrm>
        <a:prstGeom xmlns:a="http://schemas.openxmlformats.org/drawingml/2006/main" prst="rect">
          <a:avLst/>
        </a:prstGeom>
      </cdr:spPr>
    </cdr:pic>
  </cdr:absSizeAnchor>
</c:userShapes>
</file>

<file path=xl/drawings/drawing11.xml><?xml version="1.0" encoding="utf-8"?>
<xdr:wsDr xmlns:xdr="http://schemas.openxmlformats.org/drawingml/2006/spreadsheetDrawing" xmlns:a="http://schemas.openxmlformats.org/drawingml/2006/main">
  <xdr:twoCellAnchor>
    <xdr:from>
      <xdr:col>1</xdr:col>
      <xdr:colOff>571498</xdr:colOff>
      <xdr:row>6</xdr:row>
      <xdr:rowOff>76202</xdr:rowOff>
    </xdr:from>
    <xdr:to>
      <xdr:col>3</xdr:col>
      <xdr:colOff>247648</xdr:colOff>
      <xdr:row>34</xdr:row>
      <xdr:rowOff>161883</xdr:rowOff>
    </xdr:to>
    <xdr:graphicFrame macro="">
      <xdr:nvGraphicFramePr>
        <xdr:cNvPr id="2" name="Chart 1">
          <a:extLst>
            <a:ext uri="{FF2B5EF4-FFF2-40B4-BE49-F238E27FC236}">
              <a16:creationId xmlns:a16="http://schemas.microsoft.com/office/drawing/2014/main" id="{5E3535B9-5433-473A-B2EB-10F4751274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absSizeAnchor xmlns:cdr="http://schemas.openxmlformats.org/drawingml/2006/chartDrawing">
    <cdr:from>
      <cdr:x>0</cdr:x>
      <cdr:y>0.89156</cdr:y>
    </cdr:from>
    <cdr:ext cx="3613500" cy="573233"/>
    <cdr:sp macro="" textlink="">
      <cdr:nvSpPr>
        <cdr:cNvPr id="2" name="FootonotesShape">
          <a:extLst xmlns:a="http://schemas.openxmlformats.org/drawingml/2006/main">
            <a:ext uri="{FF2B5EF4-FFF2-40B4-BE49-F238E27FC236}">
              <a16:creationId xmlns:a16="http://schemas.microsoft.com/office/drawing/2014/main" id="{FE9D93D7-F03F-E44C-CEF4-4CAAA44AD8C6}"/>
            </a:ext>
          </a:extLst>
        </cdr:cNvPr>
        <cdr:cNvSpPr txBox="1"/>
      </cdr:nvSpPr>
      <cdr:spPr>
        <a:xfrm xmlns:a="http://schemas.openxmlformats.org/drawingml/2006/main">
          <a:off x="0" y="4713097"/>
          <a:ext cx="3613500" cy="573233"/>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000" kern="1200">
              <a:latin typeface="Arial" panose="020B0604020202020204" pitchFamily="34" charset="0"/>
            </a:rPr>
            <a:t>Note: main ports are ports handling more than 1 million tonnes of goods annually.</a:t>
          </a:r>
        </a:p>
        <a:p xmlns:a="http://schemas.openxmlformats.org/drawingml/2006/main">
          <a:pPr>
            <a:spcBef>
              <a:spcPts val="300"/>
            </a:spcBef>
          </a:pPr>
          <a:r>
            <a:rPr lang="en-GB" sz="1000" i="1" kern="1200">
              <a:latin typeface="Arial" panose="020B0604020202020204" pitchFamily="34" charset="0"/>
            </a:rPr>
            <a:t>Source:</a:t>
          </a:r>
          <a:r>
            <a:rPr lang="en-GB" sz="1000" kern="1200">
              <a:latin typeface="Arial" panose="020B0604020202020204" pitchFamily="34" charset="0"/>
            </a:rPr>
            <a:t> Eurostat (online data code: mar_mg_am_cwhg)</a:t>
          </a:r>
        </a:p>
      </cdr:txBody>
    </cdr:sp>
  </cdr:absSizeAnchor>
  <cdr:absSizeAnchor xmlns:cdr="http://schemas.openxmlformats.org/drawingml/2006/chartDrawing">
    <cdr:from>
      <cdr:x>0.70252</cdr:x>
      <cdr:y>0.92043</cdr:y>
    </cdr:from>
    <cdr:ext cx="1530099" cy="420623"/>
    <cdr:pic>
      <cdr:nvPicPr>
        <cdr:cNvPr id="5" name="LogoShape">
          <a:extLst xmlns:a="http://schemas.openxmlformats.org/drawingml/2006/main">
            <a:ext uri="{FF2B5EF4-FFF2-40B4-BE49-F238E27FC236}">
              <a16:creationId xmlns:a16="http://schemas.microsoft.com/office/drawing/2014/main" id="{298DE09B-015F-67C5-7D9D-C182E37C71E1}"/>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3613401" y="4865707"/>
          <a:ext cx="1530099" cy="420623"/>
        </a:xfrm>
        <a:prstGeom xmlns:a="http://schemas.openxmlformats.org/drawingml/2006/main" prst="rect">
          <a:avLst/>
        </a:prstGeom>
      </cdr:spPr>
    </cdr:pic>
  </cdr:absSizeAnchor>
</c:userShapes>
</file>

<file path=xl/drawings/drawing13.xml><?xml version="1.0" encoding="utf-8"?>
<xdr:wsDr xmlns:xdr="http://schemas.openxmlformats.org/drawingml/2006/spreadsheetDrawing" xmlns:a="http://schemas.openxmlformats.org/drawingml/2006/main">
  <xdr:twoCellAnchor editAs="oneCell">
    <xdr:from>
      <xdr:col>10</xdr:col>
      <xdr:colOff>59532</xdr:colOff>
      <xdr:row>9</xdr:row>
      <xdr:rowOff>112443</xdr:rowOff>
    </xdr:from>
    <xdr:to>
      <xdr:col>25</xdr:col>
      <xdr:colOff>192882</xdr:colOff>
      <xdr:row>68</xdr:row>
      <xdr:rowOff>95249</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0.33919</cdr:x>
      <cdr:y>0.21198</cdr:y>
    </cdr:from>
    <cdr:to>
      <cdr:x>0.38335</cdr:x>
      <cdr:y>0.24011</cdr:y>
    </cdr:to>
    <cdr:sp macro="" textlink="">
      <cdr:nvSpPr>
        <cdr:cNvPr id="2" name="Rectangle 1">
          <a:extLst xmlns:a="http://schemas.openxmlformats.org/drawingml/2006/main">
            <a:ext uri="{FF2B5EF4-FFF2-40B4-BE49-F238E27FC236}">
              <a16:creationId xmlns:a16="http://schemas.microsoft.com/office/drawing/2014/main" id="{00000000-0008-0000-0600-00000D000000}"/>
            </a:ext>
          </a:extLst>
        </cdr:cNvPr>
        <cdr:cNvSpPr/>
      </cdr:nvSpPr>
      <cdr:spPr bwMode="auto">
        <a:xfrm xmlns:a="http://schemas.openxmlformats.org/drawingml/2006/main">
          <a:off x="3230806" y="2134592"/>
          <a:ext cx="420629" cy="283253"/>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b="1">
              <a:solidFill>
                <a:srgbClr val="00B050"/>
              </a:solidFill>
            </a:rPr>
            <a:t>+5</a:t>
          </a:r>
        </a:p>
      </cdr:txBody>
    </cdr:sp>
  </cdr:relSizeAnchor>
  <cdr:relSizeAnchor xmlns:cdr="http://schemas.openxmlformats.org/drawingml/2006/chartDrawing">
    <cdr:from>
      <cdr:x>0.33819</cdr:x>
      <cdr:y>0.23651</cdr:y>
    </cdr:from>
    <cdr:to>
      <cdr:x>0.38307</cdr:x>
      <cdr:y>0.26464</cdr:y>
    </cdr:to>
    <cdr:sp macro="" textlink="">
      <cdr:nvSpPr>
        <cdr:cNvPr id="3" name="Rectangle 2">
          <a:extLst xmlns:a="http://schemas.openxmlformats.org/drawingml/2006/main">
            <a:ext uri="{FF2B5EF4-FFF2-40B4-BE49-F238E27FC236}">
              <a16:creationId xmlns:a16="http://schemas.microsoft.com/office/drawing/2014/main" id="{00000000-0008-0000-0600-000010000000}"/>
            </a:ext>
          </a:extLst>
        </cdr:cNvPr>
        <cdr:cNvSpPr/>
      </cdr:nvSpPr>
      <cdr:spPr bwMode="auto">
        <a:xfrm xmlns:a="http://schemas.openxmlformats.org/drawingml/2006/main">
          <a:off x="3221281" y="2381567"/>
          <a:ext cx="427458" cy="283253"/>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b="1">
              <a:solidFill>
                <a:srgbClr val="FF0000"/>
              </a:solidFill>
            </a:rPr>
            <a:t>-1</a:t>
          </a:r>
        </a:p>
      </cdr:txBody>
    </cdr:sp>
  </cdr:relSizeAnchor>
  <cdr:relSizeAnchor xmlns:cdr="http://schemas.openxmlformats.org/drawingml/2006/chartDrawing">
    <cdr:from>
      <cdr:x>0.33919</cdr:x>
      <cdr:y>0.26623</cdr:y>
    </cdr:from>
    <cdr:to>
      <cdr:x>0.38406</cdr:x>
      <cdr:y>0.29436</cdr:y>
    </cdr:to>
    <cdr:sp macro="" textlink="">
      <cdr:nvSpPr>
        <cdr:cNvPr id="4" name="Rectangle 3">
          <a:extLst xmlns:a="http://schemas.openxmlformats.org/drawingml/2006/main">
            <a:ext uri="{FF2B5EF4-FFF2-40B4-BE49-F238E27FC236}">
              <a16:creationId xmlns:a16="http://schemas.microsoft.com/office/drawing/2014/main" id="{24AEDCCF-609E-8D69-340A-AF8937D63FA4}"/>
            </a:ext>
          </a:extLst>
        </cdr:cNvPr>
        <cdr:cNvSpPr/>
      </cdr:nvSpPr>
      <cdr:spPr bwMode="auto">
        <a:xfrm xmlns:a="http://schemas.openxmlformats.org/drawingml/2006/main">
          <a:off x="3230755" y="2680869"/>
          <a:ext cx="427458" cy="283253"/>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b="1">
              <a:solidFill>
                <a:srgbClr val="FF0000"/>
              </a:solidFill>
            </a:rPr>
            <a:t>-1</a:t>
          </a:r>
        </a:p>
      </cdr:txBody>
    </cdr:sp>
  </cdr:relSizeAnchor>
  <cdr:relSizeAnchor xmlns:cdr="http://schemas.openxmlformats.org/drawingml/2006/chartDrawing">
    <cdr:from>
      <cdr:x>0.32825</cdr:x>
      <cdr:y>0.29121</cdr:y>
    </cdr:from>
    <cdr:to>
      <cdr:x>0.37313</cdr:x>
      <cdr:y>0.31934</cdr:y>
    </cdr:to>
    <cdr:sp macro="" textlink="">
      <cdr:nvSpPr>
        <cdr:cNvPr id="5" name="Rectangle 4">
          <a:extLst xmlns:a="http://schemas.openxmlformats.org/drawingml/2006/main">
            <a:ext uri="{FF2B5EF4-FFF2-40B4-BE49-F238E27FC236}">
              <a16:creationId xmlns:a16="http://schemas.microsoft.com/office/drawing/2014/main" id="{24AEDCCF-609E-8D69-340A-AF8937D63FA4}"/>
            </a:ext>
          </a:extLst>
        </cdr:cNvPr>
        <cdr:cNvSpPr/>
      </cdr:nvSpPr>
      <cdr:spPr bwMode="auto">
        <a:xfrm xmlns:a="http://schemas.openxmlformats.org/drawingml/2006/main">
          <a:off x="3126578" y="2932413"/>
          <a:ext cx="427458" cy="283253"/>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b="1">
              <a:solidFill>
                <a:srgbClr val="FF0000"/>
              </a:solidFill>
            </a:rPr>
            <a:t>-1</a:t>
          </a:r>
        </a:p>
      </cdr:txBody>
    </cdr:sp>
  </cdr:relSizeAnchor>
  <cdr:relSizeAnchor xmlns:cdr="http://schemas.openxmlformats.org/drawingml/2006/chartDrawing">
    <cdr:from>
      <cdr:x>0.31678</cdr:x>
      <cdr:y>0.31448</cdr:y>
    </cdr:from>
    <cdr:to>
      <cdr:x>0.36111</cdr:x>
      <cdr:y>0.34238</cdr:y>
    </cdr:to>
    <cdr:sp macro="" textlink="">
      <cdr:nvSpPr>
        <cdr:cNvPr id="6" name="Rectangle 5">
          <a:extLst xmlns:a="http://schemas.openxmlformats.org/drawingml/2006/main">
            <a:ext uri="{FF2B5EF4-FFF2-40B4-BE49-F238E27FC236}">
              <a16:creationId xmlns:a16="http://schemas.microsoft.com/office/drawing/2014/main" id="{901BC7E2-1F0C-4954-B0BF-962C9FD4E8ED}"/>
            </a:ext>
          </a:extLst>
        </cdr:cNvPr>
        <cdr:cNvSpPr/>
      </cdr:nvSpPr>
      <cdr:spPr bwMode="auto">
        <a:xfrm xmlns:a="http://schemas.openxmlformats.org/drawingml/2006/main">
          <a:off x="3017363" y="3166754"/>
          <a:ext cx="422212" cy="280922"/>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b="1">
              <a:solidFill>
                <a:srgbClr val="00B050"/>
              </a:solidFill>
            </a:rPr>
            <a:t>+2</a:t>
          </a:r>
        </a:p>
      </cdr:txBody>
    </cdr:sp>
  </cdr:relSizeAnchor>
  <cdr:relSizeAnchor xmlns:cdr="http://schemas.openxmlformats.org/drawingml/2006/chartDrawing">
    <cdr:from>
      <cdr:x>0.30747</cdr:x>
      <cdr:y>0.34028</cdr:y>
    </cdr:from>
    <cdr:to>
      <cdr:x>0.35163</cdr:x>
      <cdr:y>0.36841</cdr:y>
    </cdr:to>
    <cdr:sp macro="" textlink="">
      <cdr:nvSpPr>
        <cdr:cNvPr id="7" name="Rectangle 6">
          <a:extLst xmlns:a="http://schemas.openxmlformats.org/drawingml/2006/main">
            <a:ext uri="{FF2B5EF4-FFF2-40B4-BE49-F238E27FC236}">
              <a16:creationId xmlns:a16="http://schemas.microsoft.com/office/drawing/2014/main" id="{00000000-0008-0000-0600-000011000000}"/>
            </a:ext>
          </a:extLst>
        </cdr:cNvPr>
        <cdr:cNvSpPr/>
      </cdr:nvSpPr>
      <cdr:spPr bwMode="auto">
        <a:xfrm xmlns:a="http://schemas.openxmlformats.org/drawingml/2006/main">
          <a:off x="2928671" y="3426505"/>
          <a:ext cx="420629" cy="283253"/>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b="1">
              <a:solidFill>
                <a:srgbClr val="FF0000"/>
              </a:solidFill>
            </a:rPr>
            <a:t>-2</a:t>
          </a:r>
        </a:p>
      </cdr:txBody>
    </cdr:sp>
  </cdr:relSizeAnchor>
  <cdr:relSizeAnchor xmlns:cdr="http://schemas.openxmlformats.org/drawingml/2006/chartDrawing">
    <cdr:from>
      <cdr:x>0.30426</cdr:x>
      <cdr:y>0.36813</cdr:y>
    </cdr:from>
    <cdr:to>
      <cdr:x>0.34842</cdr:x>
      <cdr:y>0.39626</cdr:y>
    </cdr:to>
    <cdr:sp macro="" textlink="">
      <cdr:nvSpPr>
        <cdr:cNvPr id="8" name="Rectangle 7">
          <a:extLst xmlns:a="http://schemas.openxmlformats.org/drawingml/2006/main">
            <a:ext uri="{FF2B5EF4-FFF2-40B4-BE49-F238E27FC236}">
              <a16:creationId xmlns:a16="http://schemas.microsoft.com/office/drawing/2014/main" id="{4D023969-435F-5792-66BA-DC074C98A12A}"/>
            </a:ext>
          </a:extLst>
        </cdr:cNvPr>
        <cdr:cNvSpPr/>
      </cdr:nvSpPr>
      <cdr:spPr bwMode="auto">
        <a:xfrm xmlns:a="http://schemas.openxmlformats.org/drawingml/2006/main">
          <a:off x="2898087" y="3707009"/>
          <a:ext cx="420629" cy="283253"/>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b="1">
              <a:solidFill>
                <a:srgbClr val="FF0000"/>
              </a:solidFill>
            </a:rPr>
            <a:t>-2</a:t>
          </a:r>
        </a:p>
      </cdr:txBody>
    </cdr:sp>
  </cdr:relSizeAnchor>
  <cdr:relSizeAnchor xmlns:cdr="http://schemas.openxmlformats.org/drawingml/2006/chartDrawing">
    <cdr:from>
      <cdr:x>0.28658</cdr:x>
      <cdr:y>0.38863</cdr:y>
    </cdr:from>
    <cdr:to>
      <cdr:x>0.33091</cdr:x>
      <cdr:y>0.41705</cdr:y>
    </cdr:to>
    <cdr:sp macro="" textlink="">
      <cdr:nvSpPr>
        <cdr:cNvPr id="9" name="Rectangle 8">
          <a:extLst xmlns:a="http://schemas.openxmlformats.org/drawingml/2006/main">
            <a:ext uri="{FF2B5EF4-FFF2-40B4-BE49-F238E27FC236}">
              <a16:creationId xmlns:a16="http://schemas.microsoft.com/office/drawing/2014/main" id="{FB895BDC-EA7B-45A3-839C-8B88E1216D72}"/>
            </a:ext>
          </a:extLst>
        </cdr:cNvPr>
        <cdr:cNvSpPr/>
      </cdr:nvSpPr>
      <cdr:spPr bwMode="auto">
        <a:xfrm xmlns:a="http://schemas.openxmlformats.org/drawingml/2006/main">
          <a:off x="2729695" y="3913401"/>
          <a:ext cx="422212" cy="286172"/>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b="1">
              <a:solidFill>
                <a:srgbClr val="00B050"/>
              </a:solidFill>
            </a:rPr>
            <a:t>+1</a:t>
          </a:r>
        </a:p>
      </cdr:txBody>
    </cdr:sp>
  </cdr:relSizeAnchor>
  <cdr:relSizeAnchor xmlns:cdr="http://schemas.openxmlformats.org/drawingml/2006/chartDrawing">
    <cdr:from>
      <cdr:x>0.27133</cdr:x>
      <cdr:y>0.46972</cdr:y>
    </cdr:from>
    <cdr:to>
      <cdr:x>0.31566</cdr:x>
      <cdr:y>0.49762</cdr:y>
    </cdr:to>
    <cdr:sp macro="" textlink="">
      <cdr:nvSpPr>
        <cdr:cNvPr id="10" name="Rectangle 9">
          <a:extLst xmlns:a="http://schemas.openxmlformats.org/drawingml/2006/main">
            <a:ext uri="{FF2B5EF4-FFF2-40B4-BE49-F238E27FC236}">
              <a16:creationId xmlns:a16="http://schemas.microsoft.com/office/drawing/2014/main" id="{73831AA3-B6BF-FA51-CF61-B2DCD0DF3936}"/>
            </a:ext>
          </a:extLst>
        </cdr:cNvPr>
        <cdr:cNvSpPr/>
      </cdr:nvSpPr>
      <cdr:spPr bwMode="auto">
        <a:xfrm xmlns:a="http://schemas.openxmlformats.org/drawingml/2006/main">
          <a:off x="2584405" y="4729984"/>
          <a:ext cx="422212" cy="280922"/>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b="1">
              <a:solidFill>
                <a:srgbClr val="00B050"/>
              </a:solidFill>
            </a:rPr>
            <a:t>+2</a:t>
          </a:r>
        </a:p>
      </cdr:txBody>
    </cdr:sp>
  </cdr:relSizeAnchor>
  <cdr:relSizeAnchor xmlns:cdr="http://schemas.openxmlformats.org/drawingml/2006/chartDrawing">
    <cdr:from>
      <cdr:x>0.28296</cdr:x>
      <cdr:y>0.49693</cdr:y>
    </cdr:from>
    <cdr:to>
      <cdr:x>0.32783</cdr:x>
      <cdr:y>0.52537</cdr:y>
    </cdr:to>
    <cdr:sp macro="" textlink="">
      <cdr:nvSpPr>
        <cdr:cNvPr id="11" name="Rectangle 10">
          <a:extLst xmlns:a="http://schemas.openxmlformats.org/drawingml/2006/main">
            <a:ext uri="{FF2B5EF4-FFF2-40B4-BE49-F238E27FC236}">
              <a16:creationId xmlns:a16="http://schemas.microsoft.com/office/drawing/2014/main" id="{00000000-0008-0000-0600-000013000000}"/>
            </a:ext>
          </a:extLst>
        </cdr:cNvPr>
        <cdr:cNvSpPr/>
      </cdr:nvSpPr>
      <cdr:spPr bwMode="auto">
        <a:xfrm xmlns:a="http://schemas.openxmlformats.org/drawingml/2006/main">
          <a:off x="2695148" y="5003971"/>
          <a:ext cx="427458" cy="286434"/>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b="1">
              <a:solidFill>
                <a:srgbClr val="FF0000"/>
              </a:solidFill>
            </a:rPr>
            <a:t>-1</a:t>
          </a:r>
        </a:p>
      </cdr:txBody>
    </cdr:sp>
  </cdr:relSizeAnchor>
  <cdr:relSizeAnchor xmlns:cdr="http://schemas.openxmlformats.org/drawingml/2006/chartDrawing">
    <cdr:from>
      <cdr:x>0.26228</cdr:x>
      <cdr:y>0.51797</cdr:y>
    </cdr:from>
    <cdr:to>
      <cdr:x>0.30661</cdr:x>
      <cdr:y>0.54587</cdr:y>
    </cdr:to>
    <cdr:sp macro="" textlink="">
      <cdr:nvSpPr>
        <cdr:cNvPr id="12" name="Rectangle 11">
          <a:extLst xmlns:a="http://schemas.openxmlformats.org/drawingml/2006/main">
            <a:ext uri="{FF2B5EF4-FFF2-40B4-BE49-F238E27FC236}">
              <a16:creationId xmlns:a16="http://schemas.microsoft.com/office/drawing/2014/main" id="{06AA9924-D4EB-AE7C-53B6-41C1BF2DEF0B}"/>
            </a:ext>
          </a:extLst>
        </cdr:cNvPr>
        <cdr:cNvSpPr/>
      </cdr:nvSpPr>
      <cdr:spPr bwMode="auto">
        <a:xfrm xmlns:a="http://schemas.openxmlformats.org/drawingml/2006/main">
          <a:off x="2498205" y="5215861"/>
          <a:ext cx="422212" cy="280922"/>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b="1">
              <a:solidFill>
                <a:srgbClr val="00B050"/>
              </a:solidFill>
            </a:rPr>
            <a:t>+3</a:t>
          </a:r>
        </a:p>
      </cdr:txBody>
    </cdr:sp>
  </cdr:relSizeAnchor>
  <cdr:relSizeAnchor xmlns:cdr="http://schemas.openxmlformats.org/drawingml/2006/chartDrawing">
    <cdr:from>
      <cdr:x>0.26701</cdr:x>
      <cdr:y>0.54587</cdr:y>
    </cdr:from>
    <cdr:to>
      <cdr:x>0.31117</cdr:x>
      <cdr:y>0.57399</cdr:y>
    </cdr:to>
    <cdr:sp macro="" textlink="">
      <cdr:nvSpPr>
        <cdr:cNvPr id="13" name="Rectangle 12">
          <a:extLst xmlns:a="http://schemas.openxmlformats.org/drawingml/2006/main">
            <a:ext uri="{FF2B5EF4-FFF2-40B4-BE49-F238E27FC236}">
              <a16:creationId xmlns:a16="http://schemas.microsoft.com/office/drawing/2014/main" id="{710991A3-D40E-6112-8E2B-471DD5804D97}"/>
            </a:ext>
          </a:extLst>
        </cdr:cNvPr>
        <cdr:cNvSpPr/>
      </cdr:nvSpPr>
      <cdr:spPr bwMode="auto">
        <a:xfrm xmlns:a="http://schemas.openxmlformats.org/drawingml/2006/main">
          <a:off x="2543307" y="5496750"/>
          <a:ext cx="420630" cy="283253"/>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b="1">
              <a:solidFill>
                <a:srgbClr val="FF0000"/>
              </a:solidFill>
            </a:rPr>
            <a:t>-2</a:t>
          </a:r>
        </a:p>
      </cdr:txBody>
    </cdr:sp>
  </cdr:relSizeAnchor>
  <cdr:relSizeAnchor xmlns:cdr="http://schemas.openxmlformats.org/drawingml/2006/chartDrawing">
    <cdr:from>
      <cdr:x>0.26591</cdr:x>
      <cdr:y>0.57434</cdr:y>
    </cdr:from>
    <cdr:to>
      <cdr:x>0.31079</cdr:x>
      <cdr:y>0.60279</cdr:y>
    </cdr:to>
    <cdr:sp macro="" textlink="">
      <cdr:nvSpPr>
        <cdr:cNvPr id="14" name="Rectangle 13">
          <a:extLst xmlns:a="http://schemas.openxmlformats.org/drawingml/2006/main">
            <a:ext uri="{FF2B5EF4-FFF2-40B4-BE49-F238E27FC236}">
              <a16:creationId xmlns:a16="http://schemas.microsoft.com/office/drawing/2014/main" id="{FC4D122E-F19E-29B7-D10F-4F2765B2D879}"/>
            </a:ext>
          </a:extLst>
        </cdr:cNvPr>
        <cdr:cNvSpPr/>
      </cdr:nvSpPr>
      <cdr:spPr bwMode="auto">
        <a:xfrm xmlns:a="http://schemas.openxmlformats.org/drawingml/2006/main">
          <a:off x="2532790" y="5783521"/>
          <a:ext cx="427458" cy="286434"/>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b="1">
              <a:solidFill>
                <a:srgbClr val="FF0000"/>
              </a:solidFill>
            </a:rPr>
            <a:t>-1</a:t>
          </a:r>
        </a:p>
      </cdr:txBody>
    </cdr:sp>
  </cdr:relSizeAnchor>
  <cdr:relSizeAnchor xmlns:cdr="http://schemas.openxmlformats.org/drawingml/2006/chartDrawing">
    <cdr:from>
      <cdr:x>0.26291</cdr:x>
      <cdr:y>0.60059</cdr:y>
    </cdr:from>
    <cdr:to>
      <cdr:x>0.30779</cdr:x>
      <cdr:y>0.62904</cdr:y>
    </cdr:to>
    <cdr:sp macro="" textlink="">
      <cdr:nvSpPr>
        <cdr:cNvPr id="15" name="Rectangle 14">
          <a:extLst xmlns:a="http://schemas.openxmlformats.org/drawingml/2006/main">
            <a:ext uri="{FF2B5EF4-FFF2-40B4-BE49-F238E27FC236}">
              <a16:creationId xmlns:a16="http://schemas.microsoft.com/office/drawing/2014/main" id="{6C0AA415-E31E-8C85-DEC0-E1E805C48A5E}"/>
            </a:ext>
          </a:extLst>
        </cdr:cNvPr>
        <cdr:cNvSpPr/>
      </cdr:nvSpPr>
      <cdr:spPr bwMode="auto">
        <a:xfrm xmlns:a="http://schemas.openxmlformats.org/drawingml/2006/main">
          <a:off x="2504223" y="6047840"/>
          <a:ext cx="427458" cy="286434"/>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b="1">
              <a:solidFill>
                <a:srgbClr val="FF0000"/>
              </a:solidFill>
            </a:rPr>
            <a:t>-1</a:t>
          </a:r>
        </a:p>
      </cdr:txBody>
    </cdr:sp>
  </cdr:relSizeAnchor>
  <cdr:relSizeAnchor xmlns:cdr="http://schemas.openxmlformats.org/drawingml/2006/chartDrawing">
    <cdr:from>
      <cdr:x>0.29642</cdr:x>
      <cdr:y>0.42007</cdr:y>
    </cdr:from>
    <cdr:to>
      <cdr:x>0.3413</cdr:x>
      <cdr:y>0.4482</cdr:y>
    </cdr:to>
    <cdr:sp macro="" textlink="">
      <cdr:nvSpPr>
        <cdr:cNvPr id="16" name="Rectangle 15">
          <a:extLst xmlns:a="http://schemas.openxmlformats.org/drawingml/2006/main">
            <a:ext uri="{FF2B5EF4-FFF2-40B4-BE49-F238E27FC236}">
              <a16:creationId xmlns:a16="http://schemas.microsoft.com/office/drawing/2014/main" id="{134A5AEB-473E-909E-DCC0-8CA069C424CA}"/>
            </a:ext>
          </a:extLst>
        </cdr:cNvPr>
        <cdr:cNvSpPr/>
      </cdr:nvSpPr>
      <cdr:spPr bwMode="auto">
        <a:xfrm xmlns:a="http://schemas.openxmlformats.org/drawingml/2006/main">
          <a:off x="2823419" y="4230060"/>
          <a:ext cx="427458" cy="283253"/>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b="1">
              <a:solidFill>
                <a:srgbClr val="FF0000"/>
              </a:solidFill>
            </a:rPr>
            <a:t>-1</a:t>
          </a:r>
        </a:p>
      </cdr:txBody>
    </cdr:sp>
  </cdr:relSizeAnchor>
  <cdr:absSizeAnchor xmlns:cdr="http://schemas.openxmlformats.org/drawingml/2006/chartDrawing">
    <cdr:from>
      <cdr:x>0.83936</cdr:x>
      <cdr:y>0.93834</cdr:y>
    </cdr:from>
    <cdr:ext cx="1530099" cy="420625"/>
    <cdr:pic>
      <cdr:nvPicPr>
        <cdr:cNvPr id="23" name="LogoShape">
          <a:extLst xmlns:a="http://schemas.openxmlformats.org/drawingml/2006/main">
            <a:ext uri="{FF2B5EF4-FFF2-40B4-BE49-F238E27FC236}">
              <a16:creationId xmlns:a16="http://schemas.microsoft.com/office/drawing/2014/main" id="{6A225808-5EB9-3794-C08E-0624C63A9579}"/>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401347"/>
          <a:ext cx="1530099" cy="420625"/>
        </a:xfrm>
        <a:prstGeom xmlns:a="http://schemas.openxmlformats.org/drawingml/2006/main" prst="rect">
          <a:avLst/>
        </a:prstGeom>
      </cdr:spPr>
    </cdr:pic>
  </cdr:absSizeAnchor>
  <cdr:absSizeAnchor xmlns:cdr="http://schemas.openxmlformats.org/drawingml/2006/chartDrawing">
    <cdr:from>
      <cdr:x>0</cdr:x>
      <cdr:y>0.74163</cdr:y>
    </cdr:from>
    <cdr:ext cx="7995000" cy="1762596"/>
    <cdr:sp macro="" textlink="">
      <cdr:nvSpPr>
        <cdr:cNvPr id="21" name="FootonotesShape">
          <a:extLst xmlns:a="http://schemas.openxmlformats.org/drawingml/2006/main">
            <a:ext uri="{FF2B5EF4-FFF2-40B4-BE49-F238E27FC236}">
              <a16:creationId xmlns:a16="http://schemas.microsoft.com/office/drawing/2014/main" id="{3E3DBD9E-DFB1-EEAB-063E-AEE852C6F2F2}"/>
            </a:ext>
          </a:extLst>
        </cdr:cNvPr>
        <cdr:cNvSpPr txBox="1"/>
      </cdr:nvSpPr>
      <cdr:spPr>
        <a:xfrm xmlns:a="http://schemas.openxmlformats.org/drawingml/2006/main">
          <a:off x="0" y="7468046"/>
          <a:ext cx="7995000" cy="176259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fr-BE" sz="1200" kern="1200">
              <a:latin typeface="Arial" panose="020B0604020202020204" pitchFamily="34" charset="0"/>
            </a:rPr>
            <a:t>Note: ports are ranked based on gross weight of goods handled in 2023. The number presented indicates the number of positions lost or gained compared to 2022. When no number is displayed, it means that the port maintained the same position compared to 2022.</a:t>
          </a:r>
        </a:p>
        <a:p xmlns:a="http://schemas.openxmlformats.org/drawingml/2006/main">
          <a:pPr>
            <a:spcBef>
              <a:spcPts val="300"/>
            </a:spcBef>
          </a:pPr>
          <a:r>
            <a:rPr lang="fr-BE" sz="1200" kern="1200">
              <a:latin typeface="Arial" panose="020B0604020202020204" pitchFamily="34" charset="0"/>
            </a:rPr>
            <a:t>(¹) Break in time series from 2020 due to methodological improvement in the data reported by the Netherlands.</a:t>
          </a:r>
        </a:p>
        <a:p xmlns:a="http://schemas.openxmlformats.org/drawingml/2006/main">
          <a:r>
            <a:rPr lang="fr-BE" sz="1200" kern="1200">
              <a:latin typeface="Arial" panose="020B0604020202020204" pitchFamily="34" charset="0"/>
            </a:rPr>
            <a:t>(²) Starting from 2022, the ports Antwerpen and Zeebrugge have been merged and the data are reported under the new port name Antwerp-Bruges.</a:t>
          </a:r>
        </a:p>
        <a:p xmlns:a="http://schemas.openxmlformats.org/drawingml/2006/main">
          <a:r>
            <a:rPr lang="fr-BE" sz="1200" kern="1200">
              <a:latin typeface="Arial" panose="020B0604020202020204" pitchFamily="34" charset="0"/>
            </a:rPr>
            <a:t>(³) Starting from 2022, the ports Le Havre and Rouen have been merged and the data are reported under the new port name HAROPA.</a:t>
          </a:r>
        </a:p>
        <a:p xmlns:a="http://schemas.openxmlformats.org/drawingml/2006/main">
          <a:pPr>
            <a:spcBef>
              <a:spcPts val="300"/>
            </a:spcBef>
          </a:pPr>
          <a:r>
            <a:rPr lang="fr-BE" sz="1200" i="1" kern="1200">
              <a:latin typeface="Arial" panose="020B0604020202020204" pitchFamily="34" charset="0"/>
            </a:rPr>
            <a:t>Source:</a:t>
          </a:r>
          <a:r>
            <a:rPr lang="fr-BE" sz="1200" kern="1200">
              <a:latin typeface="Arial" panose="020B0604020202020204" pitchFamily="34" charset="0"/>
            </a:rPr>
            <a:t> Eurostat (online data code: mar_mg_aa_pwhd)</a:t>
          </a:r>
        </a:p>
      </cdr:txBody>
    </cdr:sp>
  </cdr:absSizeAnchor>
</c:userShapes>
</file>

<file path=xl/drawings/drawing15.xml><?xml version="1.0" encoding="utf-8"?>
<xdr:wsDr xmlns:xdr="http://schemas.openxmlformats.org/drawingml/2006/spreadsheetDrawing" xmlns:a="http://schemas.openxmlformats.org/drawingml/2006/main">
  <xdr:twoCellAnchor>
    <xdr:from>
      <xdr:col>8</xdr:col>
      <xdr:colOff>101069</xdr:colOff>
      <xdr:row>2</xdr:row>
      <xdr:rowOff>95250</xdr:rowOff>
    </xdr:from>
    <xdr:to>
      <xdr:col>22</xdr:col>
      <xdr:colOff>520169</xdr:colOff>
      <xdr:row>54</xdr:row>
      <xdr:rowOff>19049</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absSizeAnchor xmlns:cdr="http://schemas.openxmlformats.org/drawingml/2006/chartDrawing">
    <cdr:from>
      <cdr:x>0</cdr:x>
      <cdr:y>0.94215</cdr:y>
    </cdr:from>
    <cdr:ext cx="7995000" cy="484876"/>
    <cdr:sp macro="" textlink="">
      <cdr:nvSpPr>
        <cdr:cNvPr id="2" name="FootonotesShape">
          <a:extLst xmlns:a="http://schemas.openxmlformats.org/drawingml/2006/main">
            <a:ext uri="{FF2B5EF4-FFF2-40B4-BE49-F238E27FC236}">
              <a16:creationId xmlns:a16="http://schemas.microsoft.com/office/drawing/2014/main" id="{943EB5F2-21E4-F4A4-33A8-704EB86AE4C0}"/>
            </a:ext>
          </a:extLst>
        </cdr:cNvPr>
        <cdr:cNvSpPr txBox="1"/>
      </cdr:nvSpPr>
      <cdr:spPr>
        <a:xfrm xmlns:a="http://schemas.openxmlformats.org/drawingml/2006/main">
          <a:off x="0" y="7897123"/>
          <a:ext cx="7995000"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ports are ranked based on total gross weight of goods handled in 2023.</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mar_mg_aa_pwhd)</a:t>
          </a:r>
        </a:p>
      </cdr:txBody>
    </cdr:sp>
  </cdr:absSizeAnchor>
  <cdr:absSizeAnchor xmlns:cdr="http://schemas.openxmlformats.org/drawingml/2006/chartDrawing">
    <cdr:from>
      <cdr:x>0.83936</cdr:x>
      <cdr:y>0.94982</cdr:y>
    </cdr:from>
    <cdr:ext cx="1530099" cy="420625"/>
    <cdr:pic>
      <cdr:nvPicPr>
        <cdr:cNvPr id="4" name="LogoShape">
          <a:extLst xmlns:a="http://schemas.openxmlformats.org/drawingml/2006/main">
            <a:ext uri="{FF2B5EF4-FFF2-40B4-BE49-F238E27FC236}">
              <a16:creationId xmlns:a16="http://schemas.microsoft.com/office/drawing/2014/main" id="{BFBA89FC-A034-5CD6-04C5-D51358146130}"/>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7961374"/>
          <a:ext cx="1530099" cy="420625"/>
        </a:xfrm>
        <a:prstGeom xmlns:a="http://schemas.openxmlformats.org/drawingml/2006/main" prst="rect">
          <a:avLst/>
        </a:prstGeom>
      </cdr:spPr>
    </cdr:pic>
  </cdr:absSizeAnchor>
</c:userShapes>
</file>

<file path=xl/drawings/drawing17.xml><?xml version="1.0" encoding="utf-8"?>
<xdr:wsDr xmlns:xdr="http://schemas.openxmlformats.org/drawingml/2006/spreadsheetDrawing" xmlns:a="http://schemas.openxmlformats.org/drawingml/2006/main">
  <xdr:twoCellAnchor>
    <xdr:from>
      <xdr:col>14</xdr:col>
      <xdr:colOff>23811</xdr:colOff>
      <xdr:row>3</xdr:row>
      <xdr:rowOff>40217</xdr:rowOff>
    </xdr:from>
    <xdr:to>
      <xdr:col>29</xdr:col>
      <xdr:colOff>566736</xdr:colOff>
      <xdr:row>53</xdr:row>
      <xdr:rowOff>66675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absSizeAnchor xmlns:cdr="http://schemas.openxmlformats.org/drawingml/2006/chartDrawing">
    <cdr:from>
      <cdr:x>0</cdr:x>
      <cdr:y>0.91254</cdr:y>
    </cdr:from>
    <cdr:ext cx="7995000" cy="484876"/>
    <cdr:sp macro="" textlink="">
      <cdr:nvSpPr>
        <cdr:cNvPr id="2" name="FootonotesShape">
          <a:extLst xmlns:a="http://schemas.openxmlformats.org/drawingml/2006/main">
            <a:ext uri="{FF2B5EF4-FFF2-40B4-BE49-F238E27FC236}">
              <a16:creationId xmlns:a16="http://schemas.microsoft.com/office/drawing/2014/main" id="{365B9F2C-454B-4974-D9D3-6E8AE8EF3618}"/>
            </a:ext>
          </a:extLst>
        </cdr:cNvPr>
        <cdr:cNvSpPr txBox="1"/>
      </cdr:nvSpPr>
      <cdr:spPr>
        <a:xfrm xmlns:a="http://schemas.openxmlformats.org/drawingml/2006/main">
          <a:off x="0" y="5059374"/>
          <a:ext cx="7995000"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fr-BE" sz="1200" kern="1200">
              <a:latin typeface="Arial" panose="020B0604020202020204" pitchFamily="34" charset="0"/>
            </a:rPr>
            <a:t>Note: ports are ranked based on total gross weight of goods handled in 2023.</a:t>
          </a:r>
        </a:p>
        <a:p xmlns:a="http://schemas.openxmlformats.org/drawingml/2006/main">
          <a:pPr>
            <a:spcBef>
              <a:spcPts val="300"/>
            </a:spcBef>
          </a:pPr>
          <a:r>
            <a:rPr lang="fr-BE" sz="1200" i="1" kern="1200">
              <a:latin typeface="Arial" panose="020B0604020202020204" pitchFamily="34" charset="0"/>
            </a:rPr>
            <a:t>Source:</a:t>
          </a:r>
          <a:r>
            <a:rPr lang="fr-BE" sz="1200" kern="1200">
              <a:latin typeface="Arial" panose="020B0604020202020204" pitchFamily="34" charset="0"/>
            </a:rPr>
            <a:t> Eurostat (online data code: mar_mg_aa_pwhc)</a:t>
          </a:r>
        </a:p>
      </cdr:txBody>
    </cdr:sp>
  </cdr:absSizeAnchor>
  <cdr:absSizeAnchor xmlns:cdr="http://schemas.openxmlformats.org/drawingml/2006/chartDrawing">
    <cdr:from>
      <cdr:x>0.83936</cdr:x>
      <cdr:y>0.92413</cdr:y>
    </cdr:from>
    <cdr:ext cx="1530099" cy="420625"/>
    <cdr:pic>
      <cdr:nvPicPr>
        <cdr:cNvPr id="4" name="LogoShape">
          <a:extLst xmlns:a="http://schemas.openxmlformats.org/drawingml/2006/main">
            <a:ext uri="{FF2B5EF4-FFF2-40B4-BE49-F238E27FC236}">
              <a16:creationId xmlns:a16="http://schemas.microsoft.com/office/drawing/2014/main" id="{2A7D979F-259E-F2F9-3502-93E1026DCC99}"/>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123625"/>
          <a:ext cx="1530099" cy="420625"/>
        </a:xfrm>
        <a:prstGeom xmlns:a="http://schemas.openxmlformats.org/drawingml/2006/main" prst="rect">
          <a:avLst/>
        </a:prstGeom>
      </cdr:spPr>
    </cdr:pic>
  </cdr:absSizeAnchor>
</c:userShapes>
</file>

<file path=xl/drawings/drawing19.xml><?xml version="1.0" encoding="utf-8"?>
<xdr:wsDr xmlns:xdr="http://schemas.openxmlformats.org/drawingml/2006/spreadsheetDrawing" xmlns:a="http://schemas.openxmlformats.org/drawingml/2006/main">
  <xdr:twoCellAnchor>
    <xdr:from>
      <xdr:col>0</xdr:col>
      <xdr:colOff>66674</xdr:colOff>
      <xdr:row>2</xdr:row>
      <xdr:rowOff>9523</xdr:rowOff>
    </xdr:from>
    <xdr:to>
      <xdr:col>15</xdr:col>
      <xdr:colOff>609600</xdr:colOff>
      <xdr:row>42</xdr:row>
      <xdr:rowOff>133350</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absSizeAnchor xmlns:cdr="http://schemas.openxmlformats.org/drawingml/2006/chartDrawing">
    <cdr:from>
      <cdr:x>0</cdr:x>
      <cdr:y>0.81402</cdr:y>
    </cdr:from>
    <cdr:ext cx="7995000" cy="1408527"/>
    <cdr:sp macro="" textlink="">
      <cdr:nvSpPr>
        <cdr:cNvPr id="2" name="FootonotesShape">
          <a:extLst xmlns:a="http://schemas.openxmlformats.org/drawingml/2006/main">
            <a:ext uri="{FF2B5EF4-FFF2-40B4-BE49-F238E27FC236}">
              <a16:creationId xmlns:a16="http://schemas.microsoft.com/office/drawing/2014/main" id="{83FCEAD0-DABC-CD01-B308-AA880C352DCB}"/>
            </a:ext>
          </a:extLst>
        </cdr:cNvPr>
        <cdr:cNvSpPr txBox="1"/>
      </cdr:nvSpPr>
      <cdr:spPr>
        <a:xfrm xmlns:a="http://schemas.openxmlformats.org/drawingml/2006/main">
          <a:off x="0" y="6396658"/>
          <a:ext cx="7995000" cy="1408527"/>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kern="1200">
              <a:latin typeface="Arial" panose="020B0604020202020204" pitchFamily="34" charset="0"/>
            </a:rPr>
            <a:t>Note: countries are ranked based on the share on 'international extra-EU' transport. The percentages of international 'intra-EU' and 'extra-EU' transport for non-EU countries express the share of total transport with EU and non-EU countries respectively. Main ports are ports handling more than 1 million tonnes of goods annually. Data for Iceland are not available.</a:t>
          </a:r>
        </a:p>
        <a:p xmlns:a="http://schemas.openxmlformats.org/drawingml/2006/main">
          <a:pPr>
            <a:spcBef>
              <a:spcPts val="300"/>
            </a:spcBef>
          </a:pPr>
          <a:r>
            <a:rPr lang="en-GB" sz="1200" kern="1200">
              <a:latin typeface="Arial" panose="020B0604020202020204" pitchFamily="34" charset="0"/>
            </a:rPr>
            <a:t>(¹) National transport: less than 0.5%.</a:t>
          </a:r>
        </a:p>
        <a:p xmlns:a="http://schemas.openxmlformats.org/drawingml/2006/main">
          <a:r>
            <a:rPr lang="en-GB" sz="1200" kern="1200">
              <a:latin typeface="Arial" panose="020B0604020202020204" pitchFamily="34" charset="0"/>
            </a:rPr>
            <a:t>(²) No national transport.</a:t>
          </a:r>
        </a:p>
        <a:p xmlns:a="http://schemas.openxmlformats.org/drawingml/2006/main">
          <a:pPr>
            <a:spcBef>
              <a:spcPts val="300"/>
            </a:spcBef>
          </a:pPr>
          <a:r>
            <a:rPr lang="en-GB" sz="1200" i="1" kern="1200">
              <a:latin typeface="Arial" panose="020B0604020202020204" pitchFamily="34" charset="0"/>
            </a:rPr>
            <a:t>Source:</a:t>
          </a:r>
          <a:r>
            <a:rPr lang="en-GB" sz="1200" kern="1200">
              <a:latin typeface="Arial" panose="020B0604020202020204" pitchFamily="34" charset="0"/>
            </a:rPr>
            <a:t> Eurostat (online data code: mar_mg_am_cwtt)</a:t>
          </a:r>
        </a:p>
      </cdr:txBody>
    </cdr:sp>
  </cdr:absSizeAnchor>
  <cdr:absSizeAnchor xmlns:cdr="http://schemas.openxmlformats.org/drawingml/2006/chartDrawing">
    <cdr:from>
      <cdr:x>0.83936</cdr:x>
      <cdr:y>0.94209</cdr:y>
    </cdr:from>
    <cdr:ext cx="1530099" cy="420625"/>
    <cdr:pic>
      <cdr:nvPicPr>
        <cdr:cNvPr id="4" name="LogoShape">
          <a:extLst xmlns:a="http://schemas.openxmlformats.org/drawingml/2006/main">
            <a:ext uri="{FF2B5EF4-FFF2-40B4-BE49-F238E27FC236}">
              <a16:creationId xmlns:a16="http://schemas.microsoft.com/office/drawing/2014/main" id="{7219E192-481A-45B7-6B75-301918A4A342}"/>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8634494" y="7403034"/>
          <a:ext cx="1530099" cy="420625"/>
        </a:xfrm>
        <a:prstGeom xmlns:a="http://schemas.openxmlformats.org/drawingml/2006/main" prst="rect">
          <a:avLst/>
        </a:prstGeom>
      </cdr:spPr>
    </cdr:pic>
  </cdr:absSizeAnchor>
</c:userShapes>
</file>

<file path=xl/drawings/drawing21.xml><?xml version="1.0" encoding="utf-8"?>
<xdr:wsDr xmlns:xdr="http://schemas.openxmlformats.org/drawingml/2006/spreadsheetDrawing" xmlns:a="http://schemas.openxmlformats.org/drawingml/2006/main">
  <xdr:twoCellAnchor>
    <xdr:from>
      <xdr:col>1</xdr:col>
      <xdr:colOff>9524</xdr:colOff>
      <xdr:row>11</xdr:row>
      <xdr:rowOff>104775</xdr:rowOff>
    </xdr:from>
    <xdr:to>
      <xdr:col>17</xdr:col>
      <xdr:colOff>466724</xdr:colOff>
      <xdr:row>49</xdr:row>
      <xdr:rowOff>31723</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absSizeAnchor xmlns:cdr="http://schemas.openxmlformats.org/drawingml/2006/chartDrawing">
    <cdr:from>
      <cdr:x>0</cdr:x>
      <cdr:y>0.8618</cdr:y>
    </cdr:from>
    <cdr:ext cx="7995000" cy="838947"/>
    <cdr:sp macro="" textlink="">
      <cdr:nvSpPr>
        <cdr:cNvPr id="2" name="FootonotesShape">
          <a:extLst xmlns:a="http://schemas.openxmlformats.org/drawingml/2006/main">
            <a:ext uri="{FF2B5EF4-FFF2-40B4-BE49-F238E27FC236}">
              <a16:creationId xmlns:a16="http://schemas.microsoft.com/office/drawing/2014/main" id="{114B964D-FECF-921E-1D17-770BE771A454}"/>
            </a:ext>
          </a:extLst>
        </cdr:cNvPr>
        <cdr:cNvSpPr txBox="1"/>
      </cdr:nvSpPr>
      <cdr:spPr>
        <a:xfrm xmlns:a="http://schemas.openxmlformats.org/drawingml/2006/main">
          <a:off x="0" y="5231626"/>
          <a:ext cx="7995000" cy="838947"/>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kern="1200">
              <a:latin typeface="Arial" panose="020B0604020202020204" pitchFamily="34" charset="0"/>
            </a:rPr>
            <a:t>Note: main ports are ports handling more than 1 million tonnes of goods annually. TEU: Twenty-foot Equivalent Unit (unit of volume equivalent to a 20 foot ISO container). Break in time series from 2020 due to methodological improvement in the data reported by the Netherlands.</a:t>
          </a:r>
        </a:p>
        <a:p xmlns:a="http://schemas.openxmlformats.org/drawingml/2006/main">
          <a:pPr>
            <a:spcBef>
              <a:spcPts val="300"/>
            </a:spcBef>
          </a:pPr>
          <a:r>
            <a:rPr lang="en-GB" sz="1200" i="1" kern="1200">
              <a:latin typeface="Arial" panose="020B0604020202020204" pitchFamily="34" charset="0"/>
            </a:rPr>
            <a:t>Source:</a:t>
          </a:r>
          <a:r>
            <a:rPr lang="en-GB" sz="1200" kern="1200">
              <a:latin typeface="Arial" panose="020B0604020202020204" pitchFamily="34" charset="0"/>
            </a:rPr>
            <a:t> Eurostat (online data code: mar_mg_am_cvh)</a:t>
          </a:r>
        </a:p>
      </cdr:txBody>
    </cdr:sp>
  </cdr:absSizeAnchor>
  <cdr:absSizeAnchor xmlns:cdr="http://schemas.openxmlformats.org/drawingml/2006/chartDrawing">
    <cdr:from>
      <cdr:x>0.83936</cdr:x>
      <cdr:y>0.93071</cdr:y>
    </cdr:from>
    <cdr:ext cx="1530099" cy="420625"/>
    <cdr:pic>
      <cdr:nvPicPr>
        <cdr:cNvPr id="5" name="LogoShape">
          <a:extLst xmlns:a="http://schemas.openxmlformats.org/drawingml/2006/main">
            <a:ext uri="{FF2B5EF4-FFF2-40B4-BE49-F238E27FC236}">
              <a16:creationId xmlns:a16="http://schemas.microsoft.com/office/drawing/2014/main" id="{288019FC-5554-B489-23EB-BC6F6F2D3336}"/>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649948"/>
          <a:ext cx="1530099" cy="420625"/>
        </a:xfrm>
        <a:prstGeom xmlns:a="http://schemas.openxmlformats.org/drawingml/2006/main" prst="rect">
          <a:avLst/>
        </a:prstGeom>
      </cdr:spPr>
    </cdr:pic>
  </cdr:absSizeAnchor>
</c:userShapes>
</file>

<file path=xl/drawings/drawing23.xml><?xml version="1.0" encoding="utf-8"?>
<xdr:wsDr xmlns:xdr="http://schemas.openxmlformats.org/drawingml/2006/spreadsheetDrawing" xmlns:a="http://schemas.openxmlformats.org/drawingml/2006/main">
  <xdr:twoCellAnchor>
    <xdr:from>
      <xdr:col>11</xdr:col>
      <xdr:colOff>9524</xdr:colOff>
      <xdr:row>2</xdr:row>
      <xdr:rowOff>85725</xdr:rowOff>
    </xdr:from>
    <xdr:to>
      <xdr:col>27</xdr:col>
      <xdr:colOff>171449</xdr:colOff>
      <xdr:row>39</xdr:row>
      <xdr:rowOff>101191</xdr:rowOff>
    </xdr:to>
    <xdr:grpSp>
      <xdr:nvGrpSpPr>
        <xdr:cNvPr id="14" name="Group 13">
          <a:extLst>
            <a:ext uri="{FF2B5EF4-FFF2-40B4-BE49-F238E27FC236}">
              <a16:creationId xmlns:a16="http://schemas.microsoft.com/office/drawing/2014/main" id="{2F681593-E7D4-322C-3188-1D7C4FFB8F8B}"/>
            </a:ext>
          </a:extLst>
        </xdr:cNvPr>
        <xdr:cNvGrpSpPr/>
      </xdr:nvGrpSpPr>
      <xdr:grpSpPr>
        <a:xfrm>
          <a:off x="7279004" y="478155"/>
          <a:ext cx="9812655" cy="6848701"/>
          <a:chOff x="7800974" y="771525"/>
          <a:chExt cx="9525000" cy="6749641"/>
        </a:xfrm>
      </xdr:grpSpPr>
      <xdr:graphicFrame macro="">
        <xdr:nvGraphicFramePr>
          <xdr:cNvPr id="2" name="Chart 2">
            <a:extLst>
              <a:ext uri="{FF2B5EF4-FFF2-40B4-BE49-F238E27FC236}">
                <a16:creationId xmlns:a16="http://schemas.microsoft.com/office/drawing/2014/main" id="{00000000-0008-0000-0C00-000002000000}"/>
              </a:ext>
            </a:extLst>
          </xdr:cNvPr>
          <xdr:cNvGraphicFramePr>
            <a:graphicFrameLocks/>
          </xdr:cNvGraphicFramePr>
        </xdr:nvGraphicFramePr>
        <xdr:xfrm>
          <a:off x="7800974" y="1591967"/>
          <a:ext cx="9525000" cy="592919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5" name="Chart 2">
            <a:extLst>
              <a:ext uri="{FF2B5EF4-FFF2-40B4-BE49-F238E27FC236}">
                <a16:creationId xmlns:a16="http://schemas.microsoft.com/office/drawing/2014/main" id="{83E886DE-5E9D-469F-9890-E79034B27195}"/>
              </a:ext>
            </a:extLst>
          </xdr:cNvPr>
          <xdr:cNvGraphicFramePr>
            <a:graphicFrameLocks/>
          </xdr:cNvGraphicFramePr>
        </xdr:nvGraphicFramePr>
        <xdr:xfrm>
          <a:off x="13363575" y="1190626"/>
          <a:ext cx="3114676" cy="228600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6" name="Oval 5">
            <a:extLst>
              <a:ext uri="{FF2B5EF4-FFF2-40B4-BE49-F238E27FC236}">
                <a16:creationId xmlns:a16="http://schemas.microsoft.com/office/drawing/2014/main" id="{93638038-11B2-443A-AD02-534ABB20EF27}"/>
              </a:ext>
            </a:extLst>
          </xdr:cNvPr>
          <xdr:cNvSpPr/>
        </xdr:nvSpPr>
        <xdr:spPr>
          <a:xfrm>
            <a:off x="12982576" y="771525"/>
            <a:ext cx="3733800" cy="27717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7" name="Right Brace 6">
            <a:extLst>
              <a:ext uri="{FF2B5EF4-FFF2-40B4-BE49-F238E27FC236}">
                <a16:creationId xmlns:a16="http://schemas.microsoft.com/office/drawing/2014/main" id="{BF6D1895-ED68-4348-AB4F-5C7670E3F42C}"/>
              </a:ext>
            </a:extLst>
          </xdr:cNvPr>
          <xdr:cNvSpPr/>
        </xdr:nvSpPr>
        <xdr:spPr>
          <a:xfrm rot="16200000">
            <a:off x="14473239" y="3500434"/>
            <a:ext cx="152400" cy="195262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sp macro="" textlink="">
        <xdr:nvSpPr>
          <xdr:cNvPr id="9" name="Right Brace 8">
            <a:extLst>
              <a:ext uri="{FF2B5EF4-FFF2-40B4-BE49-F238E27FC236}">
                <a16:creationId xmlns:a16="http://schemas.microsoft.com/office/drawing/2014/main" id="{BAB96CE6-CE68-481D-97CC-55CA934398C4}"/>
              </a:ext>
            </a:extLst>
          </xdr:cNvPr>
          <xdr:cNvSpPr/>
        </xdr:nvSpPr>
        <xdr:spPr>
          <a:xfrm rot="16200000">
            <a:off x="16944977" y="4410074"/>
            <a:ext cx="142874" cy="29527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xnSp macro="">
        <xdr:nvCxnSpPr>
          <xdr:cNvPr id="10" name="Straight Connector 9">
            <a:extLst>
              <a:ext uri="{FF2B5EF4-FFF2-40B4-BE49-F238E27FC236}">
                <a16:creationId xmlns:a16="http://schemas.microsoft.com/office/drawing/2014/main" id="{8C7838AB-0D91-48EB-94FB-36B40E26A79F}"/>
              </a:ext>
            </a:extLst>
          </xdr:cNvPr>
          <xdr:cNvCxnSpPr>
            <a:stCxn id="9" idx="1"/>
          </xdr:cNvCxnSpPr>
        </xdr:nvCxnSpPr>
        <xdr:spPr>
          <a:xfrm flipH="1" flipV="1">
            <a:off x="16040100" y="3228975"/>
            <a:ext cx="976314" cy="12573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B0824EA3-D7F6-4179-9C40-B0ABF7D7CA40}"/>
              </a:ext>
            </a:extLst>
          </xdr:cNvPr>
          <xdr:cNvCxnSpPr>
            <a:stCxn id="7" idx="1"/>
          </xdr:cNvCxnSpPr>
        </xdr:nvCxnSpPr>
        <xdr:spPr>
          <a:xfrm flipV="1">
            <a:off x="14549440" y="3552825"/>
            <a:ext cx="414335" cy="8477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25400</xdr:colOff>
      <xdr:row>48</xdr:row>
      <xdr:rowOff>0</xdr:rowOff>
    </xdr:from>
    <xdr:to>
      <xdr:col>16</xdr:col>
      <xdr:colOff>73025</xdr:colOff>
      <xdr:row>96</xdr:row>
      <xdr:rowOff>130211</xdr:rowOff>
    </xdr:to>
    <xdr:graphicFrame macro="">
      <xdr:nvGraphicFramePr>
        <xdr:cNvPr id="4" name="Chart 3">
          <a:extLst>
            <a:ext uri="{FF2B5EF4-FFF2-40B4-BE49-F238E27FC236}">
              <a16:creationId xmlns:a16="http://schemas.microsoft.com/office/drawing/2014/main" id="{366FA4DB-746E-C476-DA29-32EAC5A064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c:userShapes xmlns:c="http://schemas.openxmlformats.org/drawingml/2006/chart">
  <cdr:absSizeAnchor xmlns:cdr="http://schemas.openxmlformats.org/drawingml/2006/chartDrawing">
    <cdr:from>
      <cdr:x>0</cdr:x>
      <cdr:y>0.7923</cdr:y>
    </cdr:from>
    <cdr:ext cx="7995000" cy="1231490"/>
    <cdr:sp macro="" textlink="">
      <cdr:nvSpPr>
        <cdr:cNvPr id="2" name="FootonotesShape">
          <a:extLst xmlns:a="http://schemas.openxmlformats.org/drawingml/2006/main">
            <a:ext uri="{FF2B5EF4-FFF2-40B4-BE49-F238E27FC236}">
              <a16:creationId xmlns:a16="http://schemas.microsoft.com/office/drawing/2014/main" id="{FBC40258-FC5D-19A2-9C73-E7FE3B15EEFB}"/>
            </a:ext>
          </a:extLst>
        </cdr:cNvPr>
        <cdr:cNvSpPr txBox="1"/>
      </cdr:nvSpPr>
      <cdr:spPr>
        <a:xfrm xmlns:a="http://schemas.openxmlformats.org/drawingml/2006/main">
          <a:off x="0" y="4697708"/>
          <a:ext cx="7995000" cy="1231490"/>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fr-BE" sz="1200" kern="1200">
              <a:latin typeface="Arial" panose="020B0604020202020204" pitchFamily="34" charset="0"/>
            </a:rPr>
            <a:t>Note: countries are ranked based on 2023 data. Main ports are ports handling more than 1 million tonnes of goods annually. TEU: Twenty-foot Equivalent Unit (unit of volume equivalent to a 20 foot ISO container). Data for Iceland are not available.</a:t>
          </a:r>
        </a:p>
        <a:p xmlns:a="http://schemas.openxmlformats.org/drawingml/2006/main">
          <a:pPr>
            <a:spcBef>
              <a:spcPts val="300"/>
            </a:spcBef>
          </a:pPr>
          <a:r>
            <a:rPr lang="fr-BE" sz="1200" kern="1200">
              <a:latin typeface="Arial" panose="020B0604020202020204" pitchFamily="34" charset="0"/>
            </a:rPr>
            <a:t>(¹) Break in time series from 2020 due to methodological improvement in the data reported by the Netherlands.</a:t>
          </a:r>
        </a:p>
        <a:p xmlns:a="http://schemas.openxmlformats.org/drawingml/2006/main">
          <a:r>
            <a:rPr lang="fr-BE" sz="1200" kern="1200">
              <a:latin typeface="Arial" panose="020B0604020202020204" pitchFamily="34" charset="0"/>
            </a:rPr>
            <a:t>(²) 2013 data not available.</a:t>
          </a:r>
        </a:p>
        <a:p xmlns:a="http://schemas.openxmlformats.org/drawingml/2006/main">
          <a:pPr>
            <a:spcBef>
              <a:spcPts val="300"/>
            </a:spcBef>
          </a:pPr>
          <a:r>
            <a:rPr lang="fr-BE" sz="1200" i="1" kern="1200">
              <a:latin typeface="Arial" panose="020B0604020202020204" pitchFamily="34" charset="0"/>
            </a:rPr>
            <a:t>Source:</a:t>
          </a:r>
          <a:r>
            <a:rPr lang="fr-BE" sz="1200" kern="1200">
              <a:latin typeface="Arial" panose="020B0604020202020204" pitchFamily="34" charset="0"/>
            </a:rPr>
            <a:t> Eurostat (online data code: mar_mg_am_cvh)</a:t>
          </a:r>
        </a:p>
      </cdr:txBody>
    </cdr:sp>
  </cdr:absSizeAnchor>
  <cdr:absSizeAnchor xmlns:cdr="http://schemas.openxmlformats.org/drawingml/2006/chartDrawing">
    <cdr:from>
      <cdr:x>0.83936</cdr:x>
      <cdr:y>0.92906</cdr:y>
    </cdr:from>
    <cdr:ext cx="1530099" cy="420623"/>
    <cdr:pic>
      <cdr:nvPicPr>
        <cdr:cNvPr id="4" name="LogoShape">
          <a:extLst xmlns:a="http://schemas.openxmlformats.org/drawingml/2006/main">
            <a:ext uri="{FF2B5EF4-FFF2-40B4-BE49-F238E27FC236}">
              <a16:creationId xmlns:a16="http://schemas.microsoft.com/office/drawing/2014/main" id="{1183866C-6C54-BAF4-30CD-BD538A5EF837}"/>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508575"/>
          <a:ext cx="1530099" cy="420623"/>
        </a:xfrm>
        <a:prstGeom xmlns:a="http://schemas.openxmlformats.org/drawingml/2006/main" prst="rect">
          <a:avLst/>
        </a:prstGeom>
      </cdr:spPr>
    </cdr:pic>
  </cdr:absSizeAnchor>
</c:userShapes>
</file>

<file path=xl/drawings/drawing25.xml><?xml version="1.0" encoding="utf-8"?>
<c:userShapes xmlns:c="http://schemas.openxmlformats.org/drawingml/2006/chart">
  <cdr:relSizeAnchor xmlns:cdr="http://schemas.openxmlformats.org/drawingml/2006/chartDrawing">
    <cdr:from>
      <cdr:x>0.00911</cdr:x>
      <cdr:y>0.09016</cdr:y>
    </cdr:from>
    <cdr:to>
      <cdr:x>0.98555</cdr:x>
      <cdr:y>0.94461</cdr:y>
    </cdr:to>
    <cdr:pic>
      <cdr:nvPicPr>
        <cdr:cNvPr id="2" name="chart">
          <a:extLst xmlns:a="http://schemas.openxmlformats.org/drawingml/2006/main">
            <a:ext uri="{FF2B5EF4-FFF2-40B4-BE49-F238E27FC236}">
              <a16:creationId xmlns:a16="http://schemas.microsoft.com/office/drawing/2014/main" id="{070E2DCC-FD51-C4B7-7EB3-6F3C62E2B33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88900" y="712470"/>
          <a:ext cx="9523809" cy="6752381"/>
        </a:xfrm>
        <a:prstGeom xmlns:a="http://schemas.openxmlformats.org/drawingml/2006/main" prst="rect">
          <a:avLst/>
        </a:prstGeom>
      </cdr:spPr>
    </cdr:pic>
  </cdr:relSizeAnchor>
  <cdr:absSizeAnchor xmlns:cdr="http://schemas.openxmlformats.org/drawingml/2006/chartDrawing">
    <cdr:from>
      <cdr:x>0.84312</cdr:x>
      <cdr:y>0.94677</cdr:y>
    </cdr:from>
    <cdr:ext cx="1530098" cy="420625"/>
    <cdr:pic>
      <cdr:nvPicPr>
        <cdr:cNvPr id="4" name="LogoShape">
          <a:extLst xmlns:a="http://schemas.openxmlformats.org/drawingml/2006/main">
            <a:ext uri="{FF2B5EF4-FFF2-40B4-BE49-F238E27FC236}">
              <a16:creationId xmlns:a16="http://schemas.microsoft.com/office/drawing/2014/main" id="{9C19C723-084A-A232-DC8A-EAE6F88B364F}"/>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2"/>
        <a:stretch xmlns:a="http://schemas.openxmlformats.org/drawingml/2006/main">
          <a:fillRect/>
        </a:stretch>
      </cdr:blipFill>
      <cdr:spPr>
        <a:xfrm xmlns:a="http://schemas.openxmlformats.org/drawingml/2006/main">
          <a:off x="8223501" y="7481986"/>
          <a:ext cx="1530098" cy="420625"/>
        </a:xfrm>
        <a:prstGeom xmlns:a="http://schemas.openxmlformats.org/drawingml/2006/main" prst="rect">
          <a:avLst/>
        </a:prstGeom>
      </cdr:spPr>
    </cdr:pic>
  </cdr:absSizeAnchor>
</c:userShapes>
</file>

<file path=xl/drawings/drawing26.xml><?xml version="1.0" encoding="utf-8"?>
<xdr:wsDr xmlns:xdr="http://schemas.openxmlformats.org/drawingml/2006/spreadsheetDrawing" xmlns:a="http://schemas.openxmlformats.org/drawingml/2006/main">
  <xdr:twoCellAnchor>
    <xdr:from>
      <xdr:col>8</xdr:col>
      <xdr:colOff>38100</xdr:colOff>
      <xdr:row>2</xdr:row>
      <xdr:rowOff>76200</xdr:rowOff>
    </xdr:from>
    <xdr:to>
      <xdr:col>22</xdr:col>
      <xdr:colOff>142875</xdr:colOff>
      <xdr:row>41</xdr:row>
      <xdr:rowOff>40101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absSizeAnchor xmlns:cdr="http://schemas.openxmlformats.org/drawingml/2006/chartDrawing">
    <cdr:from>
      <cdr:x>0</cdr:x>
      <cdr:y>0.87622</cdr:y>
    </cdr:from>
    <cdr:ext cx="7995000" cy="877419"/>
    <cdr:sp macro="" textlink="">
      <cdr:nvSpPr>
        <cdr:cNvPr id="7" name="FootonotesShape">
          <a:extLst xmlns:a="http://schemas.openxmlformats.org/drawingml/2006/main">
            <a:ext uri="{FF2B5EF4-FFF2-40B4-BE49-F238E27FC236}">
              <a16:creationId xmlns:a16="http://schemas.microsoft.com/office/drawing/2014/main" id="{5E4376C2-ADD5-AFEF-EC20-15D8EBFC1D96}"/>
            </a:ext>
          </a:extLst>
        </cdr:cNvPr>
        <cdr:cNvSpPr txBox="1"/>
      </cdr:nvSpPr>
      <cdr:spPr>
        <a:xfrm xmlns:a="http://schemas.openxmlformats.org/drawingml/2006/main">
          <a:off x="0" y="6211182"/>
          <a:ext cx="7995000" cy="87741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main ports are ports handling more than 1 million tonnes of goods annually. TEU: Twenty-foot Equivalent Unit (unit of volume equivalent to a 20 foot ISO container). Data for Iceland and Montenegro are not available.</a:t>
          </a:r>
        </a:p>
        <a:p xmlns:a="http://schemas.openxmlformats.org/drawingml/2006/main">
          <a:pPr>
            <a:spcBef>
              <a:spcPts val="300"/>
            </a:spcBef>
          </a:pPr>
          <a:r>
            <a:rPr lang="en-GB" sz="1200">
              <a:latin typeface="Arial" panose="020B0604020202020204" pitchFamily="34" charset="0"/>
            </a:rPr>
            <a:t>(¹) Empty containers: 0.5%.</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mar_mg_am_cvh)</a:t>
          </a:r>
        </a:p>
      </cdr:txBody>
    </cdr:sp>
  </cdr:absSizeAnchor>
  <cdr:absSizeAnchor xmlns:cdr="http://schemas.openxmlformats.org/drawingml/2006/chartDrawing">
    <cdr:from>
      <cdr:x>0.83936</cdr:x>
      <cdr:y>0.92905</cdr:y>
    </cdr:from>
    <cdr:ext cx="1530099" cy="502920"/>
    <cdr:pic>
      <cdr:nvPicPr>
        <cdr:cNvPr id="9" name="LogoShape">
          <a:extLst xmlns:a="http://schemas.openxmlformats.org/drawingml/2006/main">
            <a:ext uri="{FF2B5EF4-FFF2-40B4-BE49-F238E27FC236}">
              <a16:creationId xmlns:a16="http://schemas.microsoft.com/office/drawing/2014/main" id="{8E23E990-04E0-A985-ADAF-039B521D8B44}"/>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585681"/>
          <a:ext cx="1530099" cy="502920"/>
        </a:xfrm>
        <a:prstGeom xmlns:a="http://schemas.openxmlformats.org/drawingml/2006/main" prst="rect">
          <a:avLst/>
        </a:prstGeom>
      </cdr:spPr>
    </cdr:pic>
  </cdr:absSizeAnchor>
</c:userShapes>
</file>

<file path=xl/drawings/drawing28.xml><?xml version="1.0" encoding="utf-8"?>
<xdr:wsDr xmlns:xdr="http://schemas.openxmlformats.org/drawingml/2006/spreadsheetDrawing" xmlns:a="http://schemas.openxmlformats.org/drawingml/2006/main">
  <xdr:twoCellAnchor>
    <xdr:from>
      <xdr:col>9</xdr:col>
      <xdr:colOff>475001</xdr:colOff>
      <xdr:row>11</xdr:row>
      <xdr:rowOff>134408</xdr:rowOff>
    </xdr:from>
    <xdr:to>
      <xdr:col>23</xdr:col>
      <xdr:colOff>427376</xdr:colOff>
      <xdr:row>68</xdr:row>
      <xdr:rowOff>29634</xdr:rowOff>
    </xdr:to>
    <xdr:grpSp>
      <xdr:nvGrpSpPr>
        <xdr:cNvPr id="26" name="Group 25">
          <a:extLst>
            <a:ext uri="{FF2B5EF4-FFF2-40B4-BE49-F238E27FC236}">
              <a16:creationId xmlns:a16="http://schemas.microsoft.com/office/drawing/2014/main" id="{E07C8C5E-A57D-7B6C-EDDB-FE66E5510FDF}"/>
            </a:ext>
          </a:extLst>
        </xdr:cNvPr>
        <xdr:cNvGrpSpPr/>
      </xdr:nvGrpSpPr>
      <xdr:grpSpPr>
        <a:xfrm>
          <a:off x="7051061" y="2045123"/>
          <a:ext cx="9818370" cy="9669781"/>
          <a:chOff x="7132976" y="1639358"/>
          <a:chExt cx="9553575" cy="9124951"/>
        </a:xfrm>
      </xdr:grpSpPr>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7132976" y="1639358"/>
          <a:ext cx="9553575" cy="9124951"/>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Rectangle 2">
            <a:extLst>
              <a:ext uri="{FF2B5EF4-FFF2-40B4-BE49-F238E27FC236}">
                <a16:creationId xmlns:a16="http://schemas.microsoft.com/office/drawing/2014/main" id="{C0B004F7-86D6-40A4-8A5E-A3130D58BBB3}"/>
              </a:ext>
            </a:extLst>
          </xdr:cNvPr>
          <xdr:cNvSpPr/>
        </xdr:nvSpPr>
        <xdr:spPr bwMode="auto">
          <a:xfrm>
            <a:off x="11495426" y="3106208"/>
            <a:ext cx="420898" cy="31278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lang="en-GB" sz="1400" b="1">
                <a:solidFill>
                  <a:srgbClr val="00B050"/>
                </a:solidFill>
              </a:rPr>
              <a:t>+3</a:t>
            </a:r>
          </a:p>
        </xdr:txBody>
      </xdr:sp>
      <xdr:sp macro="" textlink="">
        <xdr:nvSpPr>
          <xdr:cNvPr id="4" name="Rectangle 3">
            <a:extLst>
              <a:ext uri="{FF2B5EF4-FFF2-40B4-BE49-F238E27FC236}">
                <a16:creationId xmlns:a16="http://schemas.microsoft.com/office/drawing/2014/main" id="{5DE0470F-220C-45F8-9CF9-458D678EF11B}"/>
              </a:ext>
            </a:extLst>
          </xdr:cNvPr>
          <xdr:cNvSpPr/>
        </xdr:nvSpPr>
        <xdr:spPr bwMode="auto">
          <a:xfrm>
            <a:off x="11943101" y="4382558"/>
            <a:ext cx="419380" cy="30361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lang="en-GB" sz="1400" b="1">
                <a:solidFill>
                  <a:srgbClr val="FF0000"/>
                </a:solidFill>
              </a:rPr>
              <a:t>-1</a:t>
            </a:r>
          </a:p>
        </xdr:txBody>
      </xdr:sp>
      <xdr:sp macro="" textlink="">
        <xdr:nvSpPr>
          <xdr:cNvPr id="5" name="Rectangle 4">
            <a:extLst>
              <a:ext uri="{FF2B5EF4-FFF2-40B4-BE49-F238E27FC236}">
                <a16:creationId xmlns:a16="http://schemas.microsoft.com/office/drawing/2014/main" id="{AB8F7657-E42B-4015-920B-0F38684E1D32}"/>
              </a:ext>
            </a:extLst>
          </xdr:cNvPr>
          <xdr:cNvSpPr/>
        </xdr:nvSpPr>
        <xdr:spPr bwMode="auto">
          <a:xfrm>
            <a:off x="10409576" y="5154083"/>
            <a:ext cx="420898" cy="31278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lang="en-GB" sz="1400" b="1">
                <a:solidFill>
                  <a:srgbClr val="00B050"/>
                </a:solidFill>
              </a:rPr>
              <a:t>+2</a:t>
            </a:r>
          </a:p>
        </xdr:txBody>
      </xdr:sp>
      <xdr:sp macro="" textlink="">
        <xdr:nvSpPr>
          <xdr:cNvPr id="7" name="Rectangle 6">
            <a:extLst>
              <a:ext uri="{FF2B5EF4-FFF2-40B4-BE49-F238E27FC236}">
                <a16:creationId xmlns:a16="http://schemas.microsoft.com/office/drawing/2014/main" id="{0FDF3F5C-0509-42BE-94EC-B3594A8F7B8B}"/>
              </a:ext>
            </a:extLst>
          </xdr:cNvPr>
          <xdr:cNvSpPr/>
        </xdr:nvSpPr>
        <xdr:spPr bwMode="auto">
          <a:xfrm>
            <a:off x="10914401" y="5516033"/>
            <a:ext cx="419380" cy="30361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lang="en-GB" sz="1400" b="1">
                <a:solidFill>
                  <a:srgbClr val="FF0000"/>
                </a:solidFill>
              </a:rPr>
              <a:t>-2</a:t>
            </a:r>
          </a:p>
        </xdr:txBody>
      </xdr:sp>
      <xdr:sp macro="" textlink="">
        <xdr:nvSpPr>
          <xdr:cNvPr id="13" name="Rectangle 12">
            <a:extLst>
              <a:ext uri="{FF2B5EF4-FFF2-40B4-BE49-F238E27FC236}">
                <a16:creationId xmlns:a16="http://schemas.microsoft.com/office/drawing/2014/main" id="{24F4F448-E420-4EDA-B43B-AEE3705C152B}"/>
              </a:ext>
            </a:extLst>
          </xdr:cNvPr>
          <xdr:cNvSpPr/>
        </xdr:nvSpPr>
        <xdr:spPr bwMode="auto">
          <a:xfrm>
            <a:off x="10561976" y="5973233"/>
            <a:ext cx="419380" cy="30361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lang="en-GB" sz="1400" b="1">
                <a:solidFill>
                  <a:srgbClr val="FF0000"/>
                </a:solidFill>
              </a:rPr>
              <a:t>-1</a:t>
            </a:r>
          </a:p>
        </xdr:txBody>
      </xdr:sp>
      <xdr:sp macro="" textlink="">
        <xdr:nvSpPr>
          <xdr:cNvPr id="16" name="Rectangle 15">
            <a:extLst>
              <a:ext uri="{FF2B5EF4-FFF2-40B4-BE49-F238E27FC236}">
                <a16:creationId xmlns:a16="http://schemas.microsoft.com/office/drawing/2014/main" id="{ABAA0F1B-96A1-4B4D-9FD8-9C7395320B83}"/>
              </a:ext>
            </a:extLst>
          </xdr:cNvPr>
          <xdr:cNvSpPr/>
        </xdr:nvSpPr>
        <xdr:spPr bwMode="auto">
          <a:xfrm>
            <a:off x="9790451" y="7602008"/>
            <a:ext cx="419380" cy="30361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lang="en-GB" sz="1400" b="1">
                <a:solidFill>
                  <a:srgbClr val="FF0000"/>
                </a:solidFill>
              </a:rPr>
              <a:t>-1</a:t>
            </a:r>
          </a:p>
        </xdr:txBody>
      </xdr:sp>
      <xdr:sp macro="" textlink="">
        <xdr:nvSpPr>
          <xdr:cNvPr id="18" name="Rectangle 17">
            <a:extLst>
              <a:ext uri="{FF2B5EF4-FFF2-40B4-BE49-F238E27FC236}">
                <a16:creationId xmlns:a16="http://schemas.microsoft.com/office/drawing/2014/main" id="{EE1CB42A-8767-426C-8A28-2229341AF715}"/>
              </a:ext>
            </a:extLst>
          </xdr:cNvPr>
          <xdr:cNvSpPr/>
        </xdr:nvSpPr>
        <xdr:spPr bwMode="auto">
          <a:xfrm>
            <a:off x="9552326" y="7992533"/>
            <a:ext cx="419380" cy="30361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lang="en-GB" sz="1400" b="1">
                <a:solidFill>
                  <a:srgbClr val="FF0000"/>
                </a:solidFill>
              </a:rPr>
              <a:t>-1</a:t>
            </a:r>
          </a:p>
        </xdr:txBody>
      </xdr:sp>
      <xdr:sp macro="" textlink="">
        <xdr:nvSpPr>
          <xdr:cNvPr id="19" name="Rectangle 18">
            <a:extLst>
              <a:ext uri="{FF2B5EF4-FFF2-40B4-BE49-F238E27FC236}">
                <a16:creationId xmlns:a16="http://schemas.microsoft.com/office/drawing/2014/main" id="{2C6AADFD-81D6-4E30-9E34-ED594ABC280B}"/>
              </a:ext>
            </a:extLst>
          </xdr:cNvPr>
          <xdr:cNvSpPr/>
        </xdr:nvSpPr>
        <xdr:spPr bwMode="auto">
          <a:xfrm>
            <a:off x="9428501" y="9611783"/>
            <a:ext cx="419380" cy="30361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lang="en-GB" sz="1400" b="1">
                <a:solidFill>
                  <a:srgbClr val="FF0000"/>
                </a:solidFill>
              </a:rPr>
              <a:t>-1</a:t>
            </a:r>
          </a:p>
        </xdr:txBody>
      </xdr:sp>
      <xdr:sp macro="" textlink="">
        <xdr:nvSpPr>
          <xdr:cNvPr id="21" name="Rectangle 20">
            <a:extLst>
              <a:ext uri="{FF2B5EF4-FFF2-40B4-BE49-F238E27FC236}">
                <a16:creationId xmlns:a16="http://schemas.microsoft.com/office/drawing/2014/main" id="{7C36C9B8-74D6-437B-A3CF-D8D152CFAAF3}"/>
              </a:ext>
            </a:extLst>
          </xdr:cNvPr>
          <xdr:cNvSpPr/>
        </xdr:nvSpPr>
        <xdr:spPr bwMode="auto">
          <a:xfrm>
            <a:off x="11724026" y="3544358"/>
            <a:ext cx="420898" cy="31278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lang="en-GB" sz="1400" b="1">
                <a:solidFill>
                  <a:srgbClr val="FF0000"/>
                </a:solidFill>
              </a:rPr>
              <a:t>-1</a:t>
            </a:r>
          </a:p>
        </xdr:txBody>
      </xdr:sp>
      <xdr:sp macro="" textlink="">
        <xdr:nvSpPr>
          <xdr:cNvPr id="22" name="Rectangle 21">
            <a:extLst>
              <a:ext uri="{FF2B5EF4-FFF2-40B4-BE49-F238E27FC236}">
                <a16:creationId xmlns:a16="http://schemas.microsoft.com/office/drawing/2014/main" id="{07F6CDA3-DB9F-43B8-9249-272AE596E185}"/>
              </a:ext>
            </a:extLst>
          </xdr:cNvPr>
          <xdr:cNvSpPr/>
        </xdr:nvSpPr>
        <xdr:spPr bwMode="auto">
          <a:xfrm>
            <a:off x="11600201" y="3982508"/>
            <a:ext cx="420898" cy="31278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lang="en-GB" sz="1400" b="1">
                <a:solidFill>
                  <a:srgbClr val="FF0000"/>
                </a:solidFill>
              </a:rPr>
              <a:t>-1</a:t>
            </a:r>
          </a:p>
        </xdr:txBody>
      </xdr:sp>
      <xdr:sp macro="" textlink="">
        <xdr:nvSpPr>
          <xdr:cNvPr id="23" name="Rectangle 22">
            <a:extLst>
              <a:ext uri="{FF2B5EF4-FFF2-40B4-BE49-F238E27FC236}">
                <a16:creationId xmlns:a16="http://schemas.microsoft.com/office/drawing/2014/main" id="{3057B2F6-5005-4656-8C43-B03A1C8960B5}"/>
              </a:ext>
            </a:extLst>
          </xdr:cNvPr>
          <xdr:cNvSpPr/>
        </xdr:nvSpPr>
        <xdr:spPr bwMode="auto">
          <a:xfrm>
            <a:off x="10885826" y="4744508"/>
            <a:ext cx="420898" cy="31278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lang="en-GB" sz="1400" b="1">
                <a:solidFill>
                  <a:srgbClr val="00B050"/>
                </a:solidFill>
              </a:rPr>
              <a:t>+2</a:t>
            </a:r>
          </a:p>
        </xdr:txBody>
      </xdr:sp>
      <xdr:sp macro="" textlink="">
        <xdr:nvSpPr>
          <xdr:cNvPr id="24" name="Rectangle 23">
            <a:extLst>
              <a:ext uri="{FF2B5EF4-FFF2-40B4-BE49-F238E27FC236}">
                <a16:creationId xmlns:a16="http://schemas.microsoft.com/office/drawing/2014/main" id="{42D72B6C-17D8-471F-B5D9-E1BF19510CA8}"/>
              </a:ext>
            </a:extLst>
          </xdr:cNvPr>
          <xdr:cNvSpPr/>
        </xdr:nvSpPr>
        <xdr:spPr bwMode="auto">
          <a:xfrm>
            <a:off x="9866651" y="7116233"/>
            <a:ext cx="420898" cy="31278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lang="en-GB" sz="1400" b="1">
                <a:solidFill>
                  <a:srgbClr val="00B050"/>
                </a:solidFill>
              </a:rPr>
              <a:t>+2</a:t>
            </a:r>
          </a:p>
        </xdr:txBody>
      </xdr:sp>
      <xdr:sp macro="" textlink="">
        <xdr:nvSpPr>
          <xdr:cNvPr id="25" name="Rectangle 24">
            <a:extLst>
              <a:ext uri="{FF2B5EF4-FFF2-40B4-BE49-F238E27FC236}">
                <a16:creationId xmlns:a16="http://schemas.microsoft.com/office/drawing/2014/main" id="{A15437EF-9D23-4336-ADC1-2E058C00E5A1}"/>
              </a:ext>
            </a:extLst>
          </xdr:cNvPr>
          <xdr:cNvSpPr/>
        </xdr:nvSpPr>
        <xdr:spPr bwMode="auto">
          <a:xfrm>
            <a:off x="9438026" y="9183158"/>
            <a:ext cx="420898" cy="31278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lang="en-GB" sz="1400" b="1">
                <a:solidFill>
                  <a:srgbClr val="00B050"/>
                </a:solidFill>
              </a:rPr>
              <a:t>+2</a:t>
            </a:r>
          </a:p>
        </xdr:txBody>
      </xdr:sp>
    </xdr:grpSp>
    <xdr:clientData/>
  </xdr:twoCellAnchor>
  <xdr:twoCellAnchor>
    <xdr:from>
      <xdr:col>0</xdr:col>
      <xdr:colOff>17780</xdr:colOff>
      <xdr:row>72</xdr:row>
      <xdr:rowOff>70485</xdr:rowOff>
    </xdr:from>
    <xdr:to>
      <xdr:col>13</xdr:col>
      <xdr:colOff>151130</xdr:colOff>
      <xdr:row>142</xdr:row>
      <xdr:rowOff>165574</xdr:rowOff>
    </xdr:to>
    <xdr:graphicFrame macro="">
      <xdr:nvGraphicFramePr>
        <xdr:cNvPr id="6" name="Chart 5">
          <a:extLst>
            <a:ext uri="{FF2B5EF4-FFF2-40B4-BE49-F238E27FC236}">
              <a16:creationId xmlns:a16="http://schemas.microsoft.com/office/drawing/2014/main" id="{3C534307-FCAE-2C61-3958-D2E2710BB29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0.00884</cdr:x>
      <cdr:y>0.05887</cdr:y>
    </cdr:from>
    <cdr:to>
      <cdr:x>0.98542</cdr:x>
      <cdr:y>0.85762</cdr:y>
    </cdr:to>
    <cdr:pic>
      <cdr:nvPicPr>
        <cdr:cNvPr id="2" name="chart">
          <a:extLst xmlns:a="http://schemas.openxmlformats.org/drawingml/2006/main">
            <a:ext uri="{FF2B5EF4-FFF2-40B4-BE49-F238E27FC236}">
              <a16:creationId xmlns:a16="http://schemas.microsoft.com/office/drawing/2014/main" id="{5F3F0E6B-52BF-1485-C733-1BDB5FE5FEC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88900" y="712470"/>
          <a:ext cx="9819048" cy="9666667"/>
        </a:xfrm>
        <a:prstGeom xmlns:a="http://schemas.openxmlformats.org/drawingml/2006/main" prst="rect">
          <a:avLst/>
        </a:prstGeom>
      </cdr:spPr>
    </cdr:pic>
  </cdr:relSizeAnchor>
  <cdr:absSizeAnchor xmlns:cdr="http://schemas.openxmlformats.org/drawingml/2006/chartDrawing">
    <cdr:from>
      <cdr:x>0.00505</cdr:x>
      <cdr:y>0.85429</cdr:y>
    </cdr:from>
    <cdr:ext cx="8524591" cy="1762597"/>
    <cdr:sp macro="" textlink="">
      <cdr:nvSpPr>
        <cdr:cNvPr id="3" name="FootonotesShape">
          <a:extLst xmlns:a="http://schemas.openxmlformats.org/drawingml/2006/main">
            <a:ext uri="{FF2B5EF4-FFF2-40B4-BE49-F238E27FC236}">
              <a16:creationId xmlns:a16="http://schemas.microsoft.com/office/drawing/2014/main" id="{759DF551-C962-B622-FA43-59B3BFB78112}"/>
            </a:ext>
          </a:extLst>
        </cdr:cNvPr>
        <cdr:cNvSpPr txBox="1"/>
      </cdr:nvSpPr>
      <cdr:spPr>
        <a:xfrm xmlns:a="http://schemas.openxmlformats.org/drawingml/2006/main">
          <a:off x="50800" y="10333991"/>
          <a:ext cx="8524591" cy="1762597"/>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kern="1200">
              <a:latin typeface="Arial" panose="020B0604020202020204" pitchFamily="34" charset="0"/>
            </a:rPr>
            <a:t>Note: ports are ranked based on TEUs handled in 2023. TEU: Twenty-foot Equivalent Unit (unit of volume equivalent to a 20 foot ISO container). The number presented indicates the number of positions lost or gained compared to 2022. When no number is displayed, it means that the port maintained the same position compared to 2022.</a:t>
          </a:r>
        </a:p>
        <a:p xmlns:a="http://schemas.openxmlformats.org/drawingml/2006/main">
          <a:pPr>
            <a:spcBef>
              <a:spcPts val="300"/>
            </a:spcBef>
          </a:pPr>
          <a:r>
            <a:rPr lang="en-GB" sz="1200" kern="1200">
              <a:latin typeface="Arial" panose="020B0604020202020204" pitchFamily="34" charset="0"/>
            </a:rPr>
            <a:t>(¹) Break in time series from 2020 due to methodological improvement in the data reported by the Netherlands.</a:t>
          </a:r>
        </a:p>
        <a:p xmlns:a="http://schemas.openxmlformats.org/drawingml/2006/main">
          <a:r>
            <a:rPr lang="en-GB" sz="1200" kern="1200">
              <a:latin typeface="Arial" panose="020B0604020202020204" pitchFamily="34" charset="0"/>
            </a:rPr>
            <a:t>(²) Starting from 2022, the ports Antwerpen and Zeebrugge have been merged and the data are reported under the new port name Antwerp-Bruges.</a:t>
          </a:r>
        </a:p>
        <a:p xmlns:a="http://schemas.openxmlformats.org/drawingml/2006/main">
          <a:r>
            <a:rPr lang="en-GB" sz="1200" kern="1200">
              <a:latin typeface="Arial" panose="020B0604020202020204" pitchFamily="34" charset="0"/>
            </a:rPr>
            <a:t>(³) Starting from 2022, the ports Le Havre and Rouen have been merged and the data are reported under the new port name HAROPA.</a:t>
          </a:r>
        </a:p>
        <a:p xmlns:a="http://schemas.openxmlformats.org/drawingml/2006/main">
          <a:pPr>
            <a:spcBef>
              <a:spcPts val="300"/>
            </a:spcBef>
          </a:pPr>
          <a:r>
            <a:rPr lang="en-GB" sz="1200" i="1" kern="1200">
              <a:latin typeface="Arial" panose="020B0604020202020204" pitchFamily="34" charset="0"/>
            </a:rPr>
            <a:t>Source:</a:t>
          </a:r>
          <a:r>
            <a:rPr lang="en-GB" sz="1200" kern="1200">
              <a:latin typeface="Arial" panose="020B0604020202020204" pitchFamily="34" charset="0"/>
            </a:rPr>
            <a:t> Eurostat (online data code: mar_mg_am_pvh)</a:t>
          </a:r>
        </a:p>
      </cdr:txBody>
    </cdr:sp>
  </cdr:absSizeAnchor>
  <cdr:absSizeAnchor xmlns:cdr="http://schemas.openxmlformats.org/drawingml/2006/chartDrawing">
    <cdr:from>
      <cdr:x>0.84788</cdr:x>
      <cdr:y>0.96523</cdr:y>
    </cdr:from>
    <cdr:ext cx="1530098" cy="420624"/>
    <cdr:pic>
      <cdr:nvPicPr>
        <cdr:cNvPr id="5" name="LogoShape">
          <a:extLst xmlns:a="http://schemas.openxmlformats.org/drawingml/2006/main">
            <a:ext uri="{FF2B5EF4-FFF2-40B4-BE49-F238E27FC236}">
              <a16:creationId xmlns:a16="http://schemas.microsoft.com/office/drawing/2014/main" id="{1F55FB88-ABC9-CE40-FEA8-D9F1CE9DFC3A}"/>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2"/>
        <a:stretch xmlns:a="http://schemas.openxmlformats.org/drawingml/2006/main">
          <a:fillRect/>
        </a:stretch>
      </cdr:blipFill>
      <cdr:spPr>
        <a:xfrm xmlns:a="http://schemas.openxmlformats.org/drawingml/2006/main">
          <a:off x="8528301" y="11675964"/>
          <a:ext cx="1530098" cy="420624"/>
        </a:xfrm>
        <a:prstGeom xmlns:a="http://schemas.openxmlformats.org/drawingml/2006/main" prst="rect">
          <a:avLst/>
        </a:prstGeom>
      </cdr:spPr>
    </cdr:pic>
  </cdr:absSizeAnchor>
</c:userShapes>
</file>

<file path=xl/drawings/drawing30.xml><?xml version="1.0" encoding="utf-8"?>
<xdr:wsDr xmlns:xdr="http://schemas.openxmlformats.org/drawingml/2006/spreadsheetDrawing" xmlns:a="http://schemas.openxmlformats.org/drawingml/2006/main">
  <xdr:twoCellAnchor>
    <xdr:from>
      <xdr:col>0</xdr:col>
      <xdr:colOff>174731</xdr:colOff>
      <xdr:row>2</xdr:row>
      <xdr:rowOff>16281</xdr:rowOff>
    </xdr:from>
    <xdr:to>
      <xdr:col>13</xdr:col>
      <xdr:colOff>210926</xdr:colOff>
      <xdr:row>62</xdr:row>
      <xdr:rowOff>28575</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absSizeAnchor xmlns:cdr="http://schemas.openxmlformats.org/drawingml/2006/chartDrawing">
    <cdr:from>
      <cdr:x>0</cdr:x>
      <cdr:y>0.92974</cdr:y>
    </cdr:from>
    <cdr:ext cx="8002619" cy="661911"/>
    <cdr:sp macro="" textlink="">
      <cdr:nvSpPr>
        <cdr:cNvPr id="2" name="FootonotesShape">
          <a:extLst xmlns:a="http://schemas.openxmlformats.org/drawingml/2006/main">
            <a:ext uri="{FF2B5EF4-FFF2-40B4-BE49-F238E27FC236}">
              <a16:creationId xmlns:a16="http://schemas.microsoft.com/office/drawing/2014/main" id="{D8D190B3-BB94-E5E3-DC35-3ADAEE11400C}"/>
            </a:ext>
          </a:extLst>
        </cdr:cNvPr>
        <cdr:cNvSpPr txBox="1"/>
      </cdr:nvSpPr>
      <cdr:spPr>
        <a:xfrm xmlns:a="http://schemas.openxmlformats.org/drawingml/2006/main">
          <a:off x="0" y="9552592"/>
          <a:ext cx="8002619" cy="661911"/>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kern="1200">
              <a:latin typeface="Arial" panose="020B0604020202020204" pitchFamily="34" charset="0"/>
            </a:rPr>
            <a:t>Note: ports are ranked based on TEUs handled in 2023. TEU: Twenty-foot Equivalent Unit (unit of volume equivalent to a 20 foot ISO container).</a:t>
          </a:r>
        </a:p>
        <a:p xmlns:a="http://schemas.openxmlformats.org/drawingml/2006/main">
          <a:pPr>
            <a:spcBef>
              <a:spcPts val="300"/>
            </a:spcBef>
          </a:pPr>
          <a:r>
            <a:rPr lang="en-GB" sz="1200" i="1" kern="1200">
              <a:latin typeface="Arial" panose="020B0604020202020204" pitchFamily="34" charset="0"/>
            </a:rPr>
            <a:t>Source:</a:t>
          </a:r>
          <a:r>
            <a:rPr lang="en-GB" sz="1200" kern="1200">
              <a:latin typeface="Arial" panose="020B0604020202020204" pitchFamily="34" charset="0"/>
            </a:rPr>
            <a:t> Eurostat (online data code: mar_mg_am_pvh)</a:t>
          </a:r>
        </a:p>
      </cdr:txBody>
    </cdr:sp>
  </cdr:absSizeAnchor>
  <cdr:absSizeAnchor xmlns:cdr="http://schemas.openxmlformats.org/drawingml/2006/chartDrawing">
    <cdr:from>
      <cdr:x>0.83749</cdr:x>
      <cdr:y>0.95906</cdr:y>
    </cdr:from>
    <cdr:ext cx="1530096" cy="420623"/>
    <cdr:pic>
      <cdr:nvPicPr>
        <cdr:cNvPr id="5" name="LogoShape">
          <a:extLst xmlns:a="http://schemas.openxmlformats.org/drawingml/2006/main">
            <a:ext uri="{FF2B5EF4-FFF2-40B4-BE49-F238E27FC236}">
              <a16:creationId xmlns:a16="http://schemas.microsoft.com/office/drawing/2014/main" id="{90722E1A-F199-A1C1-0233-65F316FBA7AB}"/>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83472" y="9853906"/>
          <a:ext cx="1530096" cy="420623"/>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Palette A">
      <a:dk1>
        <a:sysClr val="windowText" lastClr="000000"/>
      </a:dk1>
      <a:lt1>
        <a:sysClr val="window" lastClr="FFFFFF"/>
      </a:lt1>
      <a:dk2>
        <a:srgbClr val="1F497D"/>
      </a:dk2>
      <a:lt2>
        <a:srgbClr val="EEECE1"/>
      </a:lt2>
      <a:accent1>
        <a:srgbClr val="2644A7"/>
      </a:accent1>
      <a:accent2>
        <a:srgbClr val="B09120"/>
      </a:accent2>
      <a:accent3>
        <a:srgbClr val="E04040"/>
      </a:accent3>
      <a:accent4>
        <a:srgbClr val="208486"/>
      </a:accent4>
      <a:accent5>
        <a:srgbClr val="388AE2"/>
      </a:accent5>
      <a:accent6>
        <a:srgbClr val="C05F03"/>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D1BBA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D1BBA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49"/>
  <sheetViews>
    <sheetView showGridLines="0" tabSelected="1" zoomScaleNormal="100" workbookViewId="0"/>
  </sheetViews>
  <sheetFormatPr defaultColWidth="9.109375" defaultRowHeight="13.2"/>
  <cols>
    <col min="3" max="3" width="10.6640625" customWidth="1"/>
    <col min="8" max="8" width="8.109375" customWidth="1"/>
    <col min="9" max="9" width="9.33203125" bestFit="1" customWidth="1"/>
    <col min="10" max="18" width="9.33203125" customWidth="1"/>
    <col min="20" max="20" width="7.5546875" bestFit="1" customWidth="1"/>
    <col min="21" max="21" width="6.5546875" bestFit="1" customWidth="1"/>
    <col min="22" max="23" width="7.5546875" bestFit="1" customWidth="1"/>
    <col min="24" max="27" width="7.5546875" customWidth="1"/>
    <col min="28" max="30" width="7.5546875" bestFit="1" customWidth="1"/>
    <col min="31" max="35" width="7.33203125" customWidth="1"/>
    <col min="36" max="38" width="9.33203125" bestFit="1" customWidth="1"/>
  </cols>
  <sheetData>
    <row r="1" spans="1:40" ht="15.6">
      <c r="A1" s="12" t="s">
        <v>147</v>
      </c>
      <c r="D1" s="37"/>
      <c r="E1" s="37"/>
      <c r="F1" s="38"/>
      <c r="G1" s="38"/>
      <c r="S1" s="25"/>
    </row>
    <row r="2" spans="1:40" ht="13.8">
      <c r="A2" s="137" t="s">
        <v>61</v>
      </c>
      <c r="D2" s="37"/>
      <c r="E2" s="37"/>
      <c r="F2" s="38"/>
      <c r="G2" s="38"/>
      <c r="S2" s="31"/>
      <c r="T2" s="40"/>
    </row>
    <row r="5" spans="1:40" ht="15" customHeight="1">
      <c r="B5" s="28" t="s">
        <v>9</v>
      </c>
      <c r="C5" s="24">
        <v>305.27107599999999</v>
      </c>
      <c r="D5" s="24">
        <v>293.90639499999997</v>
      </c>
      <c r="E5" s="24">
        <v>338.07779499999998</v>
      </c>
      <c r="F5" s="24">
        <v>359.08188999999999</v>
      </c>
      <c r="G5" s="24">
        <v>374.714156</v>
      </c>
      <c r="H5" s="24">
        <v>379.400486</v>
      </c>
      <c r="I5" s="24">
        <v>378.687862</v>
      </c>
      <c r="J5" s="24">
        <v>411.782759</v>
      </c>
      <c r="K5" s="24">
        <v>425.85341599999998</v>
      </c>
      <c r="L5" s="24">
        <v>465.98136799999997</v>
      </c>
      <c r="M5" s="24">
        <v>454.37025499999999</v>
      </c>
      <c r="N5" s="24">
        <v>478.11619899999999</v>
      </c>
      <c r="O5" s="24">
        <v>490.55618299999998</v>
      </c>
      <c r="P5" s="24">
        <v>519.90732800000001</v>
      </c>
      <c r="Q5" s="29">
        <v>535.82484499999998</v>
      </c>
      <c r="R5" s="29">
        <v>514.34513700000002</v>
      </c>
      <c r="T5" s="28"/>
      <c r="U5" s="19">
        <v>2021</v>
      </c>
      <c r="V5" s="20"/>
      <c r="W5" s="20"/>
      <c r="X5" s="21"/>
      <c r="Y5" s="158">
        <v>2022</v>
      </c>
      <c r="Z5" s="159"/>
      <c r="AA5" s="159"/>
      <c r="AB5" s="160"/>
      <c r="AC5" s="158">
        <v>2023</v>
      </c>
      <c r="AD5" s="159"/>
      <c r="AE5" s="159"/>
      <c r="AF5" s="160"/>
      <c r="AG5" s="155">
        <v>2022</v>
      </c>
      <c r="AH5" s="156"/>
      <c r="AI5" s="156"/>
      <c r="AJ5" s="157"/>
      <c r="AK5" s="155">
        <f>AC5</f>
        <v>2023</v>
      </c>
      <c r="AL5" s="156"/>
      <c r="AM5" s="156"/>
      <c r="AN5" s="157"/>
    </row>
    <row r="6" spans="1:40" ht="12.75" customHeight="1">
      <c r="B6" s="30"/>
      <c r="C6" s="23">
        <v>2008</v>
      </c>
      <c r="D6" s="23">
        <v>2009</v>
      </c>
      <c r="E6" s="23">
        <v>2010</v>
      </c>
      <c r="F6" s="23">
        <v>2011</v>
      </c>
      <c r="G6" s="23">
        <v>2012</v>
      </c>
      <c r="H6" s="23">
        <v>2013</v>
      </c>
      <c r="I6" s="23">
        <v>2014</v>
      </c>
      <c r="J6" s="23">
        <v>2015</v>
      </c>
      <c r="K6" s="23">
        <v>2016</v>
      </c>
      <c r="L6" s="23">
        <v>2017</v>
      </c>
      <c r="M6" s="23">
        <v>2018</v>
      </c>
      <c r="N6" s="23">
        <v>2019</v>
      </c>
      <c r="O6" s="23">
        <v>2020</v>
      </c>
      <c r="P6" s="23">
        <v>2021</v>
      </c>
      <c r="Q6" s="23">
        <v>2022</v>
      </c>
      <c r="R6" s="23">
        <v>2023</v>
      </c>
      <c r="T6" s="30"/>
      <c r="U6" s="23" t="s">
        <v>1</v>
      </c>
      <c r="V6" s="23" t="s">
        <v>2</v>
      </c>
      <c r="W6" s="23" t="s">
        <v>3</v>
      </c>
      <c r="X6" s="23" t="s">
        <v>4</v>
      </c>
      <c r="Y6" s="23"/>
      <c r="Z6" s="23"/>
      <c r="AA6" s="23"/>
      <c r="AB6" s="23"/>
      <c r="AC6" s="23" t="s">
        <v>1</v>
      </c>
      <c r="AD6" s="23" t="s">
        <v>2</v>
      </c>
      <c r="AE6" s="23" t="s">
        <v>3</v>
      </c>
      <c r="AF6" s="23" t="s">
        <v>4</v>
      </c>
      <c r="AG6" s="23" t="s">
        <v>1</v>
      </c>
      <c r="AH6" s="23" t="s">
        <v>2</v>
      </c>
      <c r="AI6" s="23" t="s">
        <v>3</v>
      </c>
      <c r="AJ6" s="23" t="s">
        <v>4</v>
      </c>
      <c r="AK6" s="23" t="s">
        <v>1</v>
      </c>
      <c r="AL6" s="23" t="s">
        <v>2</v>
      </c>
      <c r="AM6" s="23" t="s">
        <v>3</v>
      </c>
      <c r="AN6" s="23" t="s">
        <v>4</v>
      </c>
    </row>
    <row r="7" spans="1:40">
      <c r="B7" s="31" t="s">
        <v>69</v>
      </c>
      <c r="C7" s="32">
        <v>3383.5441178299998</v>
      </c>
      <c r="D7" s="32">
        <v>2965.9248149999994</v>
      </c>
      <c r="E7" s="32">
        <v>3159.119674</v>
      </c>
      <c r="F7" s="32">
        <v>3266.5656439999993</v>
      </c>
      <c r="G7" s="32">
        <v>3241.804631</v>
      </c>
      <c r="H7" s="32">
        <v>3215.9064339999995</v>
      </c>
      <c r="I7" s="32">
        <v>3287.2102409999998</v>
      </c>
      <c r="J7" s="32">
        <v>3343.7550030000007</v>
      </c>
      <c r="K7" s="32">
        <v>3376.7044729811005</v>
      </c>
      <c r="L7" s="32">
        <v>3476.0758099130007</v>
      </c>
      <c r="M7" s="32">
        <v>3584.5374505575396</v>
      </c>
      <c r="N7" s="32">
        <v>3587.2575200000006</v>
      </c>
      <c r="O7" s="32">
        <v>3315.8210870000003</v>
      </c>
      <c r="P7" s="32">
        <v>3453.0314709999993</v>
      </c>
      <c r="Q7" s="32">
        <v>3512.1305160000002</v>
      </c>
      <c r="R7" s="32">
        <v>3375.2783690000001</v>
      </c>
      <c r="T7" s="31" t="s">
        <v>69</v>
      </c>
      <c r="U7" s="33">
        <v>821.37872600000003</v>
      </c>
      <c r="V7" s="33">
        <v>851.28908200000012</v>
      </c>
      <c r="W7" s="33">
        <v>864.28436899999997</v>
      </c>
      <c r="X7" s="33">
        <v>867.00756800000011</v>
      </c>
      <c r="Y7" s="33">
        <v>841.26900000000001</v>
      </c>
      <c r="Z7" s="33">
        <v>893.97743299999979</v>
      </c>
      <c r="AA7" s="33">
        <v>871.32609400000013</v>
      </c>
      <c r="AB7" s="33">
        <v>854.65713699999992</v>
      </c>
      <c r="AC7" s="33">
        <v>835.52675899999997</v>
      </c>
      <c r="AD7" s="33">
        <v>842.92613000000006</v>
      </c>
      <c r="AE7" s="33">
        <v>828.514814</v>
      </c>
      <c r="AF7" s="33">
        <v>831.6249929999999</v>
      </c>
      <c r="AG7" s="34">
        <v>2.4215716052037095</v>
      </c>
      <c r="AH7" s="35">
        <v>5.0145540337142025</v>
      </c>
      <c r="AI7" s="35">
        <v>0.81474630949853744</v>
      </c>
      <c r="AJ7" s="35">
        <v>-1.4244894111466566</v>
      </c>
      <c r="AK7" s="35">
        <v>-0.68256895238028026</v>
      </c>
      <c r="AL7" s="35">
        <v>-5.7105807278246772</v>
      </c>
      <c r="AM7" s="35">
        <v>-4.9133476312486213</v>
      </c>
      <c r="AN7" s="35">
        <v>-2.6948986912865402</v>
      </c>
    </row>
    <row r="8" spans="1:40">
      <c r="B8" s="31" t="s">
        <v>69</v>
      </c>
      <c r="C8" s="36"/>
      <c r="D8" s="36">
        <f t="shared" ref="D8:O8" si="0">(D7/C7-1)</f>
        <v>-0.1234265871189042</v>
      </c>
      <c r="E8" s="36">
        <f t="shared" si="0"/>
        <v>6.513815118405164E-2</v>
      </c>
      <c r="F8" s="36">
        <f t="shared" si="0"/>
        <v>3.4011364268436761E-2</v>
      </c>
      <c r="G8" s="36">
        <f t="shared" si="0"/>
        <v>-7.5801363568126501E-3</v>
      </c>
      <c r="H8" s="36">
        <f t="shared" si="0"/>
        <v>-7.9888210265193216E-3</v>
      </c>
      <c r="I8" s="36">
        <f t="shared" si="0"/>
        <v>2.2172226855279309E-2</v>
      </c>
      <c r="J8" s="36">
        <f t="shared" si="0"/>
        <v>1.7201443733273258E-2</v>
      </c>
      <c r="K8" s="36">
        <f t="shared" si="0"/>
        <v>9.8540323533087282E-3</v>
      </c>
      <c r="L8" s="36">
        <f t="shared" si="0"/>
        <v>2.9428496845674834E-2</v>
      </c>
      <c r="M8" s="36">
        <f t="shared" si="0"/>
        <v>3.1202323129786214E-2</v>
      </c>
      <c r="N8" s="36">
        <f t="shared" si="0"/>
        <v>7.588341536333143E-4</v>
      </c>
      <c r="O8" s="36">
        <f t="shared" si="0"/>
        <v>-7.5666837824344468E-2</v>
      </c>
      <c r="P8" s="36">
        <f t="shared" ref="P8:Q8" si="1">(P7/O7-1)</f>
        <v>4.1380514931262713E-2</v>
      </c>
      <c r="Q8" s="36">
        <f t="shared" si="1"/>
        <v>1.7115119134111456E-2</v>
      </c>
      <c r="R8" s="36">
        <f>(R7/Q7-1)</f>
        <v>-3.896556417153374E-2</v>
      </c>
      <c r="S8" t="s">
        <v>161</v>
      </c>
    </row>
    <row r="9" spans="1:40">
      <c r="D9" s="37"/>
      <c r="E9" s="37"/>
      <c r="F9" s="38"/>
      <c r="G9" s="38"/>
      <c r="Q9" s="31" t="s">
        <v>69</v>
      </c>
      <c r="R9" s="31"/>
      <c r="S9" s="39">
        <f>R7-C7</f>
        <v>-8.2657488299996658</v>
      </c>
      <c r="T9" s="39" t="s">
        <v>132</v>
      </c>
      <c r="U9" s="39"/>
      <c r="V9" s="39"/>
      <c r="W9" s="39"/>
      <c r="X9" s="39"/>
      <c r="Y9" s="39"/>
      <c r="Z9" s="39"/>
      <c r="AA9" s="39"/>
      <c r="AB9" s="39"/>
      <c r="AC9" s="39"/>
      <c r="AD9" s="39"/>
      <c r="AE9" s="39"/>
      <c r="AF9" s="39"/>
      <c r="AG9" s="39"/>
      <c r="AH9" s="39"/>
      <c r="AI9" s="39"/>
    </row>
    <row r="10" spans="1:40">
      <c r="D10" s="9"/>
      <c r="E10" s="9"/>
      <c r="F10" s="9"/>
      <c r="G10" s="9"/>
      <c r="H10" s="9"/>
      <c r="I10" s="9"/>
      <c r="J10" s="9"/>
      <c r="Q10" s="31" t="s">
        <v>69</v>
      </c>
      <c r="R10" s="31"/>
      <c r="S10" s="25">
        <f>S9/C7</f>
        <v>-2.4429262755707223E-3</v>
      </c>
      <c r="T10" t="s">
        <v>133</v>
      </c>
    </row>
    <row r="11" spans="1:40">
      <c r="D11" s="37"/>
      <c r="E11" s="37"/>
      <c r="F11" s="38"/>
      <c r="G11" s="38"/>
      <c r="Q11" s="31" t="s">
        <v>69</v>
      </c>
      <c r="R11" s="31"/>
      <c r="S11" s="25">
        <f>R7/H7-1</f>
        <v>4.9557391755882252E-2</v>
      </c>
      <c r="T11" t="s">
        <v>162</v>
      </c>
    </row>
    <row r="12" spans="1:40">
      <c r="D12" s="37"/>
      <c r="E12" s="37"/>
      <c r="F12" s="38"/>
      <c r="G12" s="38"/>
      <c r="Q12" s="31"/>
      <c r="R12" s="31"/>
      <c r="S12" s="25"/>
    </row>
    <row r="13" spans="1:40">
      <c r="D13" s="37"/>
      <c r="E13" s="37"/>
      <c r="F13" s="38"/>
      <c r="G13" s="38"/>
    </row>
    <row r="14" spans="1:40">
      <c r="D14" s="37"/>
      <c r="E14" s="37"/>
      <c r="F14" s="38"/>
      <c r="G14" s="38"/>
    </row>
    <row r="15" spans="1:40">
      <c r="D15" s="37"/>
      <c r="E15" s="37"/>
      <c r="F15" s="38"/>
      <c r="G15" s="38"/>
    </row>
    <row r="38" spans="2:3">
      <c r="C38" s="11"/>
    </row>
    <row r="46" spans="2:3">
      <c r="B46" t="s">
        <v>119</v>
      </c>
    </row>
    <row r="47" spans="2:3">
      <c r="B47" s="41" t="s">
        <v>90</v>
      </c>
    </row>
    <row r="49" spans="37:37" ht="16.5" customHeight="1">
      <c r="AK49" s="22"/>
    </row>
  </sheetData>
  <mergeCells count="4">
    <mergeCell ref="AG5:AJ5"/>
    <mergeCell ref="AK5:AN5"/>
    <mergeCell ref="Y5:AB5"/>
    <mergeCell ref="AC5:AF5"/>
  </mergeCells>
  <phoneticPr fontId="0" type="noConversion"/>
  <pageMargins left="0.18470588235294122" right="0.19647058823529415" top="0.44352941176470595" bottom="0.44352941176470595" header="0.50980392156862753" footer="0.50980392156862753"/>
  <pageSetup paperSize="9" scale="4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68"/>
  <sheetViews>
    <sheetView showGridLines="0" zoomScaleNormal="100" workbookViewId="0"/>
  </sheetViews>
  <sheetFormatPr defaultColWidth="9.109375" defaultRowHeight="13.2"/>
  <cols>
    <col min="5" max="5" width="3.6640625" customWidth="1"/>
    <col min="6" max="6" width="10.6640625" customWidth="1"/>
    <col min="7" max="7" width="11" bestFit="1" customWidth="1"/>
    <col min="8" max="8" width="11.109375" bestFit="1" customWidth="1"/>
    <col min="9" max="9" width="15.44140625" customWidth="1"/>
    <col min="10" max="10" width="13.5546875" bestFit="1" customWidth="1"/>
    <col min="11" max="11" width="13.5546875" customWidth="1"/>
    <col min="12" max="12" width="15.44140625" customWidth="1"/>
    <col min="13" max="13" width="13.5546875" bestFit="1" customWidth="1"/>
    <col min="14" max="14" width="9.109375" customWidth="1"/>
  </cols>
  <sheetData>
    <row r="1" spans="1:18" ht="15.6">
      <c r="A1" s="12" t="s">
        <v>148</v>
      </c>
      <c r="P1" s="9"/>
      <c r="Q1" s="9"/>
      <c r="R1" s="9"/>
    </row>
    <row r="2" spans="1:18" ht="16.5" customHeight="1">
      <c r="A2" s="137" t="s">
        <v>68</v>
      </c>
    </row>
    <row r="3" spans="1:18" ht="21" customHeight="1">
      <c r="B3" t="s">
        <v>56</v>
      </c>
      <c r="C3" t="s">
        <v>57</v>
      </c>
    </row>
    <row r="4" spans="1:18" ht="21" customHeight="1">
      <c r="B4" t="s">
        <v>69</v>
      </c>
      <c r="C4" s="39">
        <v>7.5276695963070459</v>
      </c>
      <c r="D4" s="39"/>
    </row>
    <row r="5" spans="1:18">
      <c r="C5" s="39"/>
      <c r="D5" s="39"/>
    </row>
    <row r="6" spans="1:18" ht="15" customHeight="1">
      <c r="B6" s="2" t="s">
        <v>45</v>
      </c>
      <c r="C6" s="39">
        <v>30.491770121547003</v>
      </c>
      <c r="D6" s="39"/>
    </row>
    <row r="7" spans="1:18" ht="15" customHeight="1">
      <c r="B7" s="2" t="s">
        <v>31</v>
      </c>
      <c r="C7" s="39">
        <v>23.15918865387286</v>
      </c>
      <c r="D7" s="39"/>
    </row>
    <row r="8" spans="1:18" ht="15" customHeight="1">
      <c r="B8" s="2" t="s">
        <v>42</v>
      </c>
      <c r="C8" s="39">
        <v>19.256705256345725</v>
      </c>
      <c r="D8" s="39"/>
    </row>
    <row r="9" spans="1:18" ht="15" customHeight="1">
      <c r="B9" s="2" t="s">
        <v>50</v>
      </c>
      <c r="C9" s="39">
        <v>17.127812567213194</v>
      </c>
      <c r="D9" s="39"/>
    </row>
    <row r="10" spans="1:18" ht="15" customHeight="1">
      <c r="B10" s="2" t="s">
        <v>34</v>
      </c>
      <c r="C10" s="39">
        <v>16.792266723880999</v>
      </c>
      <c r="D10" s="39"/>
    </row>
    <row r="11" spans="1:18" ht="15" customHeight="1">
      <c r="B11" s="2" t="s">
        <v>36</v>
      </c>
      <c r="C11" s="39">
        <v>16.521506136894907</v>
      </c>
      <c r="D11" s="39"/>
    </row>
    <row r="12" spans="1:18" ht="15" customHeight="1">
      <c r="B12" s="2" t="s">
        <v>33</v>
      </c>
      <c r="C12" s="39">
        <v>15.701130091515788</v>
      </c>
      <c r="D12" s="39"/>
    </row>
    <row r="13" spans="1:18" ht="15" customHeight="1">
      <c r="B13" s="2" t="s">
        <v>51</v>
      </c>
      <c r="C13" s="39">
        <v>15.148187485336871</v>
      </c>
      <c r="D13" s="39"/>
    </row>
    <row r="14" spans="1:18" ht="15" customHeight="1">
      <c r="B14" s="2" t="s">
        <v>44</v>
      </c>
      <c r="C14" s="39">
        <v>13.045670080525086</v>
      </c>
      <c r="D14" s="39"/>
    </row>
    <row r="15" spans="1:18" ht="15" customHeight="1">
      <c r="B15" s="2" t="s">
        <v>43</v>
      </c>
      <c r="C15" s="39">
        <v>12.96741207381986</v>
      </c>
      <c r="D15" s="39"/>
    </row>
    <row r="16" spans="1:18" ht="15" customHeight="1">
      <c r="B16" s="2" t="s">
        <v>49</v>
      </c>
      <c r="C16" s="39">
        <v>9.9684026256554592</v>
      </c>
      <c r="D16" s="39"/>
    </row>
    <row r="17" spans="2:5" ht="15" customHeight="1">
      <c r="B17" s="2" t="s">
        <v>37</v>
      </c>
      <c r="C17" s="39">
        <v>9.7567819994700908</v>
      </c>
      <c r="D17" s="39"/>
    </row>
    <row r="18" spans="2:5" ht="15" customHeight="1">
      <c r="B18" s="2" t="s">
        <v>41</v>
      </c>
      <c r="C18" s="39">
        <v>9.4353540005803023</v>
      </c>
      <c r="D18" s="39"/>
    </row>
    <row r="19" spans="2:5" ht="15" customHeight="1">
      <c r="B19" s="2" t="s">
        <v>35</v>
      </c>
      <c r="C19" s="39">
        <v>9.3781128947170096</v>
      </c>
      <c r="D19" s="39"/>
    </row>
    <row r="20" spans="2:5" ht="15" customHeight="1">
      <c r="B20" s="2" t="s">
        <v>40</v>
      </c>
      <c r="C20" s="39">
        <v>8.4907535960544784</v>
      </c>
      <c r="D20" s="39"/>
    </row>
    <row r="21" spans="2:5" ht="15" customHeight="1">
      <c r="B21" s="2" t="s">
        <v>47</v>
      </c>
      <c r="C21" s="39">
        <v>7.762181450220047</v>
      </c>
      <c r="D21" s="39"/>
    </row>
    <row r="22" spans="2:5" ht="15" customHeight="1">
      <c r="B22" s="2" t="s">
        <v>39</v>
      </c>
      <c r="C22" s="39">
        <v>6.0158130665374276</v>
      </c>
      <c r="D22" s="39"/>
    </row>
    <row r="23" spans="2:5" ht="15" customHeight="1">
      <c r="B23" s="2" t="s">
        <v>32</v>
      </c>
      <c r="C23" s="39">
        <v>4.6509733198729997</v>
      </c>
      <c r="D23" s="39"/>
    </row>
    <row r="24" spans="2:5" ht="15" customHeight="1">
      <c r="B24" s="2" t="s">
        <v>38</v>
      </c>
      <c r="C24" s="39">
        <v>3.9826356767236142</v>
      </c>
      <c r="D24" s="39"/>
    </row>
    <row r="25" spans="2:5" ht="15" customHeight="1">
      <c r="B25" s="2" t="s">
        <v>46</v>
      </c>
      <c r="C25" s="39">
        <v>3.7181736987130143</v>
      </c>
      <c r="D25" s="39"/>
    </row>
    <row r="26" spans="2:5" ht="15.75" customHeight="1">
      <c r="B26" s="42" t="s">
        <v>48</v>
      </c>
      <c r="C26" s="39">
        <v>3.6333855715573335</v>
      </c>
      <c r="D26" s="39"/>
    </row>
    <row r="27" spans="2:5" ht="15" customHeight="1">
      <c r="B27" s="2" t="s">
        <v>55</v>
      </c>
      <c r="C27" s="39">
        <v>3.1922686205893038</v>
      </c>
      <c r="D27" s="39"/>
    </row>
    <row r="28" spans="2:5">
      <c r="B28" s="28"/>
      <c r="C28" s="28"/>
      <c r="D28" s="28"/>
    </row>
    <row r="29" spans="2:5">
      <c r="B29" s="2" t="s">
        <v>53</v>
      </c>
      <c r="C29" s="39">
        <v>39.218661553730222</v>
      </c>
      <c r="D29" s="39"/>
    </row>
    <row r="30" spans="2:5">
      <c r="B30" s="2" t="s">
        <v>52</v>
      </c>
      <c r="C30" s="39">
        <v>18.014351123302717</v>
      </c>
      <c r="D30" s="39"/>
    </row>
    <row r="31" spans="2:5">
      <c r="B31" s="1"/>
      <c r="C31" s="39"/>
      <c r="D31" s="39"/>
      <c r="E31" s="1"/>
    </row>
    <row r="32" spans="2:5">
      <c r="B32" s="42" t="s">
        <v>85</v>
      </c>
      <c r="C32" s="39">
        <v>6.0280025781132389</v>
      </c>
      <c r="D32" s="39"/>
    </row>
    <row r="33" spans="2:13">
      <c r="B33" s="2" t="s">
        <v>75</v>
      </c>
      <c r="C33" s="39">
        <v>4.7455463399380093</v>
      </c>
      <c r="D33" s="39"/>
    </row>
    <row r="35" spans="2:13">
      <c r="E35" s="11" t="s">
        <v>60</v>
      </c>
    </row>
    <row r="36" spans="2:13" ht="15.75" customHeight="1">
      <c r="E36" s="11" t="s">
        <v>140</v>
      </c>
    </row>
    <row r="37" spans="2:13">
      <c r="E37" s="41" t="s">
        <v>91</v>
      </c>
    </row>
    <row r="38" spans="2:13">
      <c r="G38" s="9"/>
      <c r="H38" s="9"/>
      <c r="I38" s="9"/>
      <c r="J38" s="9"/>
      <c r="K38" s="9"/>
      <c r="L38" s="9"/>
      <c r="M38" s="9"/>
    </row>
    <row r="39" spans="2:13">
      <c r="H39" s="9"/>
      <c r="I39" s="9"/>
    </row>
    <row r="41" spans="2:13">
      <c r="F41" s="39"/>
    </row>
    <row r="42" spans="2:13">
      <c r="F42" s="39"/>
    </row>
    <row r="43" spans="2:13">
      <c r="F43" s="39"/>
    </row>
    <row r="44" spans="2:13">
      <c r="F44" s="39"/>
    </row>
    <row r="45" spans="2:13">
      <c r="F45" s="39"/>
    </row>
    <row r="46" spans="2:13">
      <c r="F46" s="39"/>
    </row>
    <row r="47" spans="2:13">
      <c r="F47" s="39"/>
    </row>
    <row r="48" spans="2:13">
      <c r="F48" s="39"/>
    </row>
    <row r="49" spans="6:6">
      <c r="F49" s="39"/>
    </row>
    <row r="50" spans="6:6">
      <c r="F50" s="39"/>
    </row>
    <row r="51" spans="6:6">
      <c r="F51" s="39"/>
    </row>
    <row r="52" spans="6:6">
      <c r="F52" s="39"/>
    </row>
    <row r="53" spans="6:6">
      <c r="F53" s="39"/>
    </row>
    <row r="54" spans="6:6">
      <c r="F54" s="39"/>
    </row>
    <row r="55" spans="6:6">
      <c r="F55" s="39"/>
    </row>
    <row r="56" spans="6:6">
      <c r="F56" s="39"/>
    </row>
    <row r="57" spans="6:6">
      <c r="F57" s="39"/>
    </row>
    <row r="58" spans="6:6">
      <c r="F58" s="39"/>
    </row>
    <row r="59" spans="6:6">
      <c r="F59" s="39"/>
    </row>
    <row r="60" spans="6:6">
      <c r="F60" s="39"/>
    </row>
    <row r="61" spans="6:6">
      <c r="F61" s="39"/>
    </row>
    <row r="62" spans="6:6">
      <c r="F62" s="39"/>
    </row>
    <row r="63" spans="6:6">
      <c r="F63" s="39"/>
    </row>
    <row r="64" spans="6:6">
      <c r="F64" s="39"/>
    </row>
    <row r="65" spans="6:6">
      <c r="F65" s="28"/>
    </row>
    <row r="66" spans="6:6">
      <c r="F66" s="39"/>
    </row>
    <row r="67" spans="6:6">
      <c r="F67" s="39"/>
    </row>
    <row r="68" spans="6:6">
      <c r="F68" s="1"/>
    </row>
  </sheetData>
  <sortState xmlns:xlrd2="http://schemas.microsoft.com/office/spreadsheetml/2017/richdata2" ref="B6:C27">
    <sortCondition descending="1" ref="C6:C27"/>
  </sortState>
  <pageMargins left="0.18470588235294122" right="0.19647058823529415" top="0.44352941176470595" bottom="0.44352941176470595" header="0.50980392156862753" footer="0.50980392156862753"/>
  <pageSetup paperSize="9" scale="5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86"/>
  <sheetViews>
    <sheetView showGridLines="0" zoomScaleNormal="100" workbookViewId="0"/>
  </sheetViews>
  <sheetFormatPr defaultColWidth="9.109375" defaultRowHeight="13.2"/>
  <cols>
    <col min="11" max="11" width="15.6640625" customWidth="1"/>
    <col min="12" max="12" width="8" customWidth="1"/>
    <col min="13" max="13" width="14.5546875" customWidth="1"/>
    <col min="14" max="14" width="16.109375" customWidth="1"/>
    <col min="15" max="15" width="9.5546875" bestFit="1" customWidth="1"/>
    <col min="16" max="16" width="10.6640625" bestFit="1" customWidth="1"/>
    <col min="17" max="17" width="9.6640625" customWidth="1"/>
    <col min="24" max="24" width="13.33203125" customWidth="1"/>
    <col min="28" max="28" width="11.6640625" customWidth="1"/>
    <col min="29" max="29" width="11.44140625" customWidth="1"/>
    <col min="30" max="30" width="10" bestFit="1" customWidth="1"/>
  </cols>
  <sheetData>
    <row r="1" spans="1:13" ht="15.6">
      <c r="A1" s="12" t="s">
        <v>149</v>
      </c>
    </row>
    <row r="2" spans="1:13" ht="13.8">
      <c r="A2" s="137" t="s">
        <v>61</v>
      </c>
      <c r="L2" s="9"/>
      <c r="M2" s="9"/>
    </row>
    <row r="3" spans="1:13" ht="11.25" customHeight="1"/>
    <row r="4" spans="1:13" ht="11.25" customHeight="1">
      <c r="B4" s="6" t="s">
        <v>0</v>
      </c>
      <c r="C4" s="138">
        <v>2013</v>
      </c>
      <c r="D4" s="138">
        <v>2022</v>
      </c>
      <c r="E4" s="138">
        <v>2023</v>
      </c>
      <c r="F4" s="6" t="s">
        <v>116</v>
      </c>
      <c r="G4" s="6" t="s">
        <v>117</v>
      </c>
    </row>
    <row r="5" spans="1:13">
      <c r="B5" s="44" t="s">
        <v>105</v>
      </c>
      <c r="C5" s="14">
        <v>558.54190900000003</v>
      </c>
      <c r="D5" s="14">
        <v>589.93540599999994</v>
      </c>
      <c r="E5" s="14">
        <v>545.10494200000005</v>
      </c>
      <c r="F5" s="15">
        <f>E5/C5-1</f>
        <v>-2.4057222535113221E-2</v>
      </c>
      <c r="G5" s="15">
        <f>E5/D5-1</f>
        <v>-7.5992157012525374E-2</v>
      </c>
    </row>
    <row r="6" spans="1:13">
      <c r="B6" s="44" t="s">
        <v>40</v>
      </c>
      <c r="C6" s="14">
        <v>457.07815099999999</v>
      </c>
      <c r="D6" s="14">
        <v>509.39676900000001</v>
      </c>
      <c r="E6" s="14">
        <v>500.89906000000002</v>
      </c>
      <c r="F6" s="15">
        <f t="shared" ref="F6:F13" si="0">E6/C6-1</f>
        <v>9.5871808582685958E-2</v>
      </c>
      <c r="G6" s="15">
        <f t="shared" ref="G6:G13" si="1">E6/D6-1</f>
        <v>-1.6681905966309696E-2</v>
      </c>
    </row>
    <row r="7" spans="1:13">
      <c r="B7" s="44" t="s">
        <v>37</v>
      </c>
      <c r="C7" s="14">
        <v>397.46240699999998</v>
      </c>
      <c r="D7" s="14">
        <v>489.71405499999997</v>
      </c>
      <c r="E7" s="14">
        <v>471.72001799999998</v>
      </c>
      <c r="F7" s="15">
        <f t="shared" si="0"/>
        <v>0.18682926911374542</v>
      </c>
      <c r="G7" s="15">
        <f t="shared" si="1"/>
        <v>-3.67439668440801E-2</v>
      </c>
    </row>
    <row r="8" spans="1:13">
      <c r="B8" s="44" t="s">
        <v>31</v>
      </c>
      <c r="C8" s="14">
        <v>228.129842</v>
      </c>
      <c r="D8" s="14">
        <v>288.22890699999999</v>
      </c>
      <c r="E8" s="14">
        <v>272.98715299999998</v>
      </c>
      <c r="F8" s="15">
        <f t="shared" si="0"/>
        <v>0.19663061442001073</v>
      </c>
      <c r="G8" s="15">
        <f t="shared" si="1"/>
        <v>-5.288072649840081E-2</v>
      </c>
    </row>
    <row r="9" spans="1:13">
      <c r="B9" s="44" t="s">
        <v>38</v>
      </c>
      <c r="C9" s="14">
        <v>303.03125999999997</v>
      </c>
      <c r="D9" s="14">
        <v>282.60920399999998</v>
      </c>
      <c r="E9" s="17">
        <v>271.96418199999999</v>
      </c>
      <c r="F9" s="15">
        <f t="shared" si="0"/>
        <v>-0.10252103363857568</v>
      </c>
      <c r="G9" s="15">
        <f t="shared" si="1"/>
        <v>-3.7666933168956418E-2</v>
      </c>
    </row>
    <row r="10" spans="1:13">
      <c r="B10" s="45" t="s">
        <v>55</v>
      </c>
      <c r="C10" s="14">
        <v>297.28132799999997</v>
      </c>
      <c r="D10" s="14">
        <v>279.17744699999997</v>
      </c>
      <c r="E10" s="17">
        <v>267.83747599999998</v>
      </c>
      <c r="F10" s="15">
        <f t="shared" si="0"/>
        <v>-9.9043731397755352E-2</v>
      </c>
      <c r="G10" s="15">
        <f t="shared" si="1"/>
        <v>-4.0619223085022305E-2</v>
      </c>
    </row>
    <row r="11" spans="1:13">
      <c r="B11" s="44" t="s">
        <v>36</v>
      </c>
      <c r="C11" s="14">
        <v>160.98576</v>
      </c>
      <c r="D11" s="14">
        <v>170.69546099999999</v>
      </c>
      <c r="E11" s="17">
        <v>171.915986</v>
      </c>
      <c r="F11" s="15">
        <f t="shared" si="0"/>
        <v>6.7895607661199397E-2</v>
      </c>
      <c r="G11" s="15">
        <f t="shared" si="1"/>
        <v>7.1503072949314905E-3</v>
      </c>
    </row>
    <row r="12" spans="1:13">
      <c r="B12" s="44" t="s">
        <v>51</v>
      </c>
      <c r="C12" s="14">
        <v>161.56991300000001</v>
      </c>
      <c r="D12" s="14">
        <v>172.05470500000001</v>
      </c>
      <c r="E12" s="17">
        <v>159.61087699999999</v>
      </c>
      <c r="F12" s="15">
        <f t="shared" si="0"/>
        <v>-1.2125004981589749E-2</v>
      </c>
      <c r="G12" s="15">
        <f t="shared" si="1"/>
        <v>-7.2324834127610926E-2</v>
      </c>
    </row>
    <row r="13" spans="1:13">
      <c r="B13" s="44" t="s">
        <v>46</v>
      </c>
      <c r="C13" s="14">
        <v>64.282476000000003</v>
      </c>
      <c r="D13" s="14">
        <v>118.95759099999999</v>
      </c>
      <c r="E13" s="17">
        <v>136.40995100000001</v>
      </c>
      <c r="F13" s="15">
        <f t="shared" si="0"/>
        <v>1.1220394653124437</v>
      </c>
      <c r="G13" s="15">
        <f t="shared" si="1"/>
        <v>0.14671077190862092</v>
      </c>
    </row>
    <row r="14" spans="1:13">
      <c r="B14" s="44" t="s">
        <v>50</v>
      </c>
      <c r="C14" s="14">
        <v>105.11742099999999</v>
      </c>
      <c r="D14" s="14">
        <v>105.092349</v>
      </c>
      <c r="E14" s="17">
        <v>95.640180999999998</v>
      </c>
      <c r="F14" s="15">
        <f>E14/C14-1</f>
        <v>-9.0158604633193917E-2</v>
      </c>
      <c r="G14" s="15">
        <f>E14/D14-1</f>
        <v>-8.9941542747322134E-2</v>
      </c>
    </row>
    <row r="15" spans="1:13">
      <c r="B15" s="44" t="s">
        <v>33</v>
      </c>
      <c r="C15" s="14">
        <v>88.405805000000001</v>
      </c>
      <c r="D15" s="14">
        <v>98.230282000000003</v>
      </c>
      <c r="E15" s="17">
        <v>93.373867000000004</v>
      </c>
      <c r="F15" s="15">
        <f t="shared" ref="F15:F26" si="2">E15/C15-1</f>
        <v>5.6196106126741308E-2</v>
      </c>
      <c r="G15" s="15">
        <f t="shared" ref="G15:G26" si="3">E15/D15-1</f>
        <v>-4.9439082339191476E-2</v>
      </c>
    </row>
    <row r="16" spans="1:13">
      <c r="B16" s="44" t="s">
        <v>47</v>
      </c>
      <c r="C16" s="14">
        <v>78.244202999999999</v>
      </c>
      <c r="D16" s="14">
        <v>85.025486000000001</v>
      </c>
      <c r="E16" s="17">
        <v>82.109706000000003</v>
      </c>
      <c r="F16" s="15">
        <f t="shared" si="2"/>
        <v>4.9403059291178497E-2</v>
      </c>
      <c r="G16" s="15">
        <f t="shared" si="3"/>
        <v>-3.4293011862349121E-2</v>
      </c>
    </row>
    <row r="17" spans="2:21">
      <c r="B17" s="44" t="s">
        <v>48</v>
      </c>
      <c r="C17" s="14">
        <v>43.576686000000002</v>
      </c>
      <c r="D17" s="14">
        <v>60.259830000000001</v>
      </c>
      <c r="E17" s="17">
        <v>69.250435999999993</v>
      </c>
      <c r="F17" s="15">
        <f t="shared" si="2"/>
        <v>0.5891625168559167</v>
      </c>
      <c r="G17" s="15">
        <f t="shared" si="3"/>
        <v>0.14919733427724569</v>
      </c>
    </row>
    <row r="18" spans="2:21">
      <c r="B18" s="44" t="s">
        <v>35</v>
      </c>
      <c r="C18" s="14">
        <v>46.721609999999998</v>
      </c>
      <c r="D18" s="14">
        <v>53.481619999999999</v>
      </c>
      <c r="E18" s="17">
        <v>49.775272000000001</v>
      </c>
      <c r="F18" s="15">
        <f t="shared" si="2"/>
        <v>6.5358663796046379E-2</v>
      </c>
      <c r="G18" s="15">
        <f t="shared" si="3"/>
        <v>-6.9301341283229623E-2</v>
      </c>
    </row>
    <row r="19" spans="2:21">
      <c r="B19" s="44" t="s">
        <v>43</v>
      </c>
      <c r="C19" s="14">
        <v>39.757219999999997</v>
      </c>
      <c r="D19" s="14">
        <v>40.015329999999999</v>
      </c>
      <c r="E19" s="17">
        <v>37.237026</v>
      </c>
      <c r="F19" s="15">
        <f t="shared" si="2"/>
        <v>-6.3389593135536049E-2</v>
      </c>
      <c r="G19" s="15">
        <f t="shared" si="3"/>
        <v>-6.943099057286295E-2</v>
      </c>
    </row>
    <row r="20" spans="2:21">
      <c r="B20" s="44" t="s">
        <v>42</v>
      </c>
      <c r="C20" s="14">
        <v>67.147965999999997</v>
      </c>
      <c r="D20" s="14">
        <v>46.073003</v>
      </c>
      <c r="E20" s="17">
        <v>36.153404999999999</v>
      </c>
      <c r="F20" s="15">
        <f t="shared" si="2"/>
        <v>-0.46158599949252366</v>
      </c>
      <c r="G20" s="15">
        <f t="shared" si="3"/>
        <v>-0.21530174623086762</v>
      </c>
    </row>
    <row r="21" spans="2:21">
      <c r="B21" s="44" t="s">
        <v>32</v>
      </c>
      <c r="C21" s="14">
        <v>28.840658999999999</v>
      </c>
      <c r="D21" s="14">
        <v>30.730837999999999</v>
      </c>
      <c r="E21" s="17">
        <v>29.982945999999998</v>
      </c>
      <c r="F21" s="15">
        <f t="shared" si="2"/>
        <v>3.9606827291983837E-2</v>
      </c>
      <c r="G21" s="15">
        <f t="shared" si="3"/>
        <v>-2.4336856677972807E-2</v>
      </c>
    </row>
    <row r="22" spans="2:21">
      <c r="B22" s="44" t="s">
        <v>39</v>
      </c>
      <c r="C22" s="14">
        <v>19.365978999999999</v>
      </c>
      <c r="D22" s="14">
        <v>23.606642000000001</v>
      </c>
      <c r="E22" s="17">
        <v>23.199567999999999</v>
      </c>
      <c r="F22" s="15">
        <f t="shared" si="2"/>
        <v>0.19795482583142321</v>
      </c>
      <c r="G22" s="15">
        <f t="shared" si="3"/>
        <v>-1.7244045129332752E-2</v>
      </c>
    </row>
    <row r="23" spans="2:21">
      <c r="B23" s="44" t="s">
        <v>34</v>
      </c>
      <c r="C23" s="14">
        <v>42.908310999999998</v>
      </c>
      <c r="D23" s="14">
        <v>33.335144999999997</v>
      </c>
      <c r="E23" s="14">
        <v>23.010207999999999</v>
      </c>
      <c r="F23" s="15">
        <f t="shared" si="2"/>
        <v>-0.4637354054789059</v>
      </c>
      <c r="G23" s="15">
        <f t="shared" si="3"/>
        <v>-0.30973127610514362</v>
      </c>
    </row>
    <row r="24" spans="2:21">
      <c r="B24" s="44" t="s">
        <v>49</v>
      </c>
      <c r="C24" s="14">
        <v>17.184287000000001</v>
      </c>
      <c r="D24" s="14">
        <v>22.387167999999999</v>
      </c>
      <c r="E24" s="14">
        <v>21.137609000000001</v>
      </c>
      <c r="F24" s="15">
        <f t="shared" si="2"/>
        <v>0.23005446778210814</v>
      </c>
      <c r="G24" s="15">
        <f t="shared" si="3"/>
        <v>-5.5815858441764399E-2</v>
      </c>
    </row>
    <row r="25" spans="2:21">
      <c r="B25" s="44" t="s">
        <v>41</v>
      </c>
      <c r="C25" s="14">
        <v>7.1719410000000003</v>
      </c>
      <c r="D25" s="14">
        <v>8.23522</v>
      </c>
      <c r="E25" s="14">
        <v>8.7475450000000006</v>
      </c>
      <c r="F25" s="15">
        <f t="shared" si="2"/>
        <v>0.21969003927946429</v>
      </c>
      <c r="G25" s="15">
        <f t="shared" si="3"/>
        <v>6.2211452760217778E-2</v>
      </c>
    </row>
    <row r="26" spans="2:21">
      <c r="B26" s="49" t="s">
        <v>44</v>
      </c>
      <c r="C26" s="14">
        <v>3.1013000000000002</v>
      </c>
      <c r="D26" s="14">
        <v>4.888058</v>
      </c>
      <c r="E26" s="14">
        <v>7.2109550000000002</v>
      </c>
      <c r="F26" s="15">
        <f t="shared" si="2"/>
        <v>1.3251394576467934</v>
      </c>
      <c r="G26" s="15">
        <f t="shared" si="3"/>
        <v>0.47521878832043329</v>
      </c>
    </row>
    <row r="27" spans="2:21">
      <c r="B27" s="46"/>
      <c r="C27" s="14"/>
      <c r="D27" s="14"/>
      <c r="E27" s="14"/>
      <c r="F27" s="142"/>
      <c r="G27" s="142"/>
    </row>
    <row r="28" spans="2:21">
      <c r="B28" s="47" t="s">
        <v>53</v>
      </c>
      <c r="C28" s="14">
        <v>207.05663899999999</v>
      </c>
      <c r="D28" s="14">
        <v>214.92204599999999</v>
      </c>
      <c r="E28" s="17">
        <v>216.47108900000001</v>
      </c>
      <c r="F28" s="15">
        <f>E28/C28-1</f>
        <v>4.5467993904798165E-2</v>
      </c>
      <c r="G28" s="15">
        <f>E28/D28-1</f>
        <v>7.2074644217745565E-3</v>
      </c>
      <c r="R28" s="11"/>
    </row>
    <row r="29" spans="2:21">
      <c r="B29" s="50" t="s">
        <v>52</v>
      </c>
      <c r="C29" s="14">
        <v>6.8332670000000002</v>
      </c>
      <c r="D29" s="14">
        <v>7.7476929999999999</v>
      </c>
      <c r="E29" s="17">
        <v>7.0859269999999999</v>
      </c>
      <c r="F29" s="15">
        <f>E29/C29-1</f>
        <v>3.6974993074323059E-2</v>
      </c>
      <c r="G29" s="15">
        <f>E29/D29-1</f>
        <v>-8.5414587284240673E-2</v>
      </c>
    </row>
    <row r="30" spans="2:21">
      <c r="B30" s="28"/>
      <c r="C30" s="14"/>
      <c r="D30" s="14"/>
      <c r="E30" s="14"/>
      <c r="F30" s="142"/>
      <c r="G30" s="142"/>
    </row>
    <row r="31" spans="2:21">
      <c r="B31" s="47" t="s">
        <v>85</v>
      </c>
      <c r="C31" s="14">
        <v>379.400486</v>
      </c>
      <c r="D31" s="14">
        <v>535.82484499999998</v>
      </c>
      <c r="E31" s="17">
        <v>514.34513700000002</v>
      </c>
      <c r="F31" s="15">
        <f>E31/C31-1</f>
        <v>0.35567864559878304</v>
      </c>
      <c r="G31" s="15">
        <f>E31/D31-1</f>
        <v>-4.0087181847642706E-2</v>
      </c>
      <c r="U31" s="11"/>
    </row>
    <row r="32" spans="2:21">
      <c r="B32" s="28" t="s">
        <v>113</v>
      </c>
      <c r="C32" s="14">
        <v>1.2670589999999999</v>
      </c>
      <c r="D32" s="14">
        <v>2.9288989999999999</v>
      </c>
      <c r="E32" s="14">
        <v>0</v>
      </c>
      <c r="F32" s="15">
        <f>E32/C32-1</f>
        <v>-1</v>
      </c>
      <c r="G32" s="15">
        <f>E32/D32-1</f>
        <v>-1</v>
      </c>
    </row>
    <row r="34" spans="2:17">
      <c r="B34" s="28" t="s">
        <v>160</v>
      </c>
      <c r="F34" s="51">
        <f>MIN(F5:F26)</f>
        <v>-0.4637354054789059</v>
      </c>
      <c r="G34" s="51">
        <f>MIN(G5:G26)</f>
        <v>-0.30973127610514362</v>
      </c>
    </row>
    <row r="35" spans="2:17">
      <c r="B35" s="44" t="s">
        <v>41</v>
      </c>
      <c r="C35" s="55">
        <v>7.1719410000000003</v>
      </c>
      <c r="D35" s="55">
        <v>8.23522</v>
      </c>
      <c r="E35" s="55">
        <v>8.7475450000000006</v>
      </c>
      <c r="F35" s="51">
        <f>MAX(F5:F26)</f>
        <v>1.3251394576467934</v>
      </c>
      <c r="G35" s="51">
        <f>MAX(G5:G26)</f>
        <v>0.47521878832043329</v>
      </c>
    </row>
    <row r="36" spans="2:17">
      <c r="B36" s="49" t="s">
        <v>44</v>
      </c>
      <c r="C36" s="55">
        <v>3.1013000000000002</v>
      </c>
      <c r="D36" s="55">
        <v>4.888058</v>
      </c>
      <c r="E36" s="55">
        <v>7.2109550000000002</v>
      </c>
      <c r="G36" s="51"/>
    </row>
    <row r="37" spans="2:17">
      <c r="G37" s="51"/>
    </row>
    <row r="38" spans="2:17">
      <c r="B38" s="50" t="s">
        <v>52</v>
      </c>
      <c r="C38" s="55">
        <v>6.8332670000000002</v>
      </c>
      <c r="D38" s="55">
        <v>7.7476929999999999</v>
      </c>
      <c r="E38" s="55">
        <v>7.0859269999999999</v>
      </c>
      <c r="G38" s="51"/>
      <c r="J38" t="s">
        <v>118</v>
      </c>
    </row>
    <row r="39" spans="2:17" ht="15.75" customHeight="1">
      <c r="G39" s="51"/>
      <c r="J39" s="11" t="s">
        <v>120</v>
      </c>
    </row>
    <row r="40" spans="2:17" ht="15.75" customHeight="1">
      <c r="B40" s="28" t="s">
        <v>54</v>
      </c>
      <c r="C40" s="55">
        <v>1.2670589999999999</v>
      </c>
      <c r="D40" s="55">
        <v>2.9288989999999999</v>
      </c>
      <c r="E40" s="55">
        <v>0</v>
      </c>
      <c r="G40" s="51"/>
      <c r="J40" s="11" t="s">
        <v>159</v>
      </c>
    </row>
    <row r="41" spans="2:17">
      <c r="J41" s="41" t="s">
        <v>91</v>
      </c>
    </row>
    <row r="46" spans="2:17">
      <c r="Q46" s="127"/>
    </row>
    <row r="47" spans="2:17">
      <c r="Q47" s="127"/>
    </row>
    <row r="48" spans="2:17">
      <c r="Q48" s="127"/>
    </row>
    <row r="82" spans="16:16">
      <c r="P82" s="51"/>
    </row>
    <row r="83" spans="16:16">
      <c r="P83" s="51"/>
    </row>
    <row r="84" spans="16:16">
      <c r="P84" s="51"/>
    </row>
    <row r="85" spans="16:16">
      <c r="P85" s="51"/>
    </row>
    <row r="86" spans="16:16">
      <c r="P86" s="51"/>
    </row>
  </sheetData>
  <sortState xmlns:xlrd2="http://schemas.microsoft.com/office/spreadsheetml/2017/richdata2" ref="U47:X68">
    <sortCondition descending="1" ref="X47:X68"/>
  </sortState>
  <conditionalFormatting sqref="F5:F26 G5:G32">
    <cfRule type="cellIs" dxfId="14" priority="3" operator="lessThan">
      <formula>0</formula>
    </cfRule>
  </conditionalFormatting>
  <conditionalFormatting sqref="F28:F29">
    <cfRule type="cellIs" dxfId="13" priority="6" operator="lessThan">
      <formula>0</formula>
    </cfRule>
  </conditionalFormatting>
  <conditionalFormatting sqref="F31:F32">
    <cfRule type="cellIs" dxfId="12" priority="5" operator="lessThan">
      <formula>0</formula>
    </cfRule>
  </conditionalFormatting>
  <pageMargins left="0.18470588235294122" right="0.19647058823529415" top="0.44352941176470595" bottom="0.44352941176470595" header="0.50980392156862753" footer="0.50980392156862753"/>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5"/>
  <sheetViews>
    <sheetView showGridLines="0" zoomScaleNormal="100" workbookViewId="0"/>
  </sheetViews>
  <sheetFormatPr defaultColWidth="9.109375" defaultRowHeight="13.2"/>
  <cols>
    <col min="1" max="1" width="4.88671875" customWidth="1"/>
    <col min="11" max="11" width="15.6640625" customWidth="1"/>
    <col min="12" max="12" width="11.109375" customWidth="1"/>
    <col min="13" max="13" width="12.33203125" customWidth="1"/>
    <col min="14" max="14" width="9.6640625" customWidth="1"/>
    <col min="15" max="15" width="10" bestFit="1" customWidth="1"/>
    <col min="20" max="20" width="13.33203125" customWidth="1"/>
    <col min="24" max="24" width="11.6640625" customWidth="1"/>
    <col min="25" max="25" width="11.44140625" customWidth="1"/>
    <col min="26" max="26" width="10" bestFit="1" customWidth="1"/>
  </cols>
  <sheetData>
    <row r="1" spans="1:13" ht="15.6">
      <c r="A1" s="12" t="s">
        <v>150</v>
      </c>
    </row>
    <row r="2" spans="1:13" ht="13.8">
      <c r="A2" s="137" t="s">
        <v>70</v>
      </c>
      <c r="L2" s="9"/>
      <c r="M2" s="9"/>
    </row>
    <row r="3" spans="1:13" ht="11.25" customHeight="1"/>
    <row r="4" spans="1:13" ht="11.25" customHeight="1">
      <c r="B4" s="6" t="s">
        <v>0</v>
      </c>
      <c r="C4" s="5" t="s">
        <v>10</v>
      </c>
      <c r="D4" s="5" t="s">
        <v>11</v>
      </c>
      <c r="F4" s="5" t="s">
        <v>10</v>
      </c>
      <c r="G4" s="5" t="s">
        <v>11</v>
      </c>
    </row>
    <row r="5" spans="1:13">
      <c r="B5" s="6" t="s">
        <v>69</v>
      </c>
      <c r="C5" s="10">
        <v>2083.3129269999999</v>
      </c>
      <c r="D5" s="10">
        <v>1291.9654419999999</v>
      </c>
      <c r="E5" s="52">
        <v>3375.2783689999997</v>
      </c>
      <c r="F5" s="52">
        <v>61.72269955965816</v>
      </c>
      <c r="G5" s="52">
        <v>38.27730044034184</v>
      </c>
    </row>
    <row r="6" spans="1:13">
      <c r="B6" s="6"/>
      <c r="C6" s="5"/>
      <c r="D6" s="5"/>
      <c r="F6" s="25"/>
    </row>
    <row r="7" spans="1:13">
      <c r="B7" s="44" t="s">
        <v>44</v>
      </c>
      <c r="C7" s="53">
        <v>6.1443830000000004</v>
      </c>
      <c r="D7" s="53">
        <v>1.0665720000000001</v>
      </c>
      <c r="E7" s="52">
        <v>7.2109550000000002</v>
      </c>
      <c r="F7" s="52">
        <v>85.209004909890581</v>
      </c>
      <c r="G7" s="52">
        <v>14.790995090109419</v>
      </c>
    </row>
    <row r="8" spans="1:13">
      <c r="B8" s="44" t="s">
        <v>41</v>
      </c>
      <c r="C8" s="53">
        <v>7.0869150000000003</v>
      </c>
      <c r="D8" s="53">
        <v>1.6606300000000001</v>
      </c>
      <c r="E8" s="52">
        <v>8.7475450000000006</v>
      </c>
      <c r="F8" s="52">
        <v>81.016045073217683</v>
      </c>
      <c r="G8" s="52">
        <v>18.983954926782317</v>
      </c>
    </row>
    <row r="9" spans="1:13">
      <c r="B9" s="56" t="s">
        <v>49</v>
      </c>
      <c r="C9" s="53">
        <v>15.529057999999999</v>
      </c>
      <c r="D9" s="53">
        <v>5.6085510000000003</v>
      </c>
      <c r="E9" s="52">
        <v>21.137608999999998</v>
      </c>
      <c r="F9" s="52">
        <v>73.46648336621233</v>
      </c>
      <c r="G9" s="52">
        <v>26.53351663378767</v>
      </c>
    </row>
    <row r="10" spans="1:13">
      <c r="B10" s="44" t="s">
        <v>39</v>
      </c>
      <c r="C10" s="58">
        <v>16.796519</v>
      </c>
      <c r="D10" s="58">
        <v>6.4030490000000002</v>
      </c>
      <c r="E10" s="52">
        <v>23.199567999999999</v>
      </c>
      <c r="F10" s="52">
        <v>72.400136933584292</v>
      </c>
      <c r="G10" s="52">
        <v>27.599863066415708</v>
      </c>
    </row>
    <row r="11" spans="1:13">
      <c r="B11" s="44" t="s">
        <v>46</v>
      </c>
      <c r="C11" s="53">
        <v>96.703011000000004</v>
      </c>
      <c r="D11" s="53">
        <v>39.706940000000003</v>
      </c>
      <c r="E11" s="52">
        <v>136.40995100000001</v>
      </c>
      <c r="F11" s="52">
        <v>70.891463775982146</v>
      </c>
      <c r="G11" s="52">
        <v>29.108536224017854</v>
      </c>
    </row>
    <row r="12" spans="1:13">
      <c r="B12" s="44" t="s">
        <v>45</v>
      </c>
      <c r="C12" s="53">
        <v>380.843681</v>
      </c>
      <c r="D12" s="53">
        <v>164.26126099999999</v>
      </c>
      <c r="E12" s="52">
        <v>545.10494199999994</v>
      </c>
      <c r="F12" s="52">
        <v>69.866121485282747</v>
      </c>
      <c r="G12" s="52">
        <v>30.133878514717253</v>
      </c>
    </row>
    <row r="13" spans="1:13">
      <c r="B13" s="44" t="s">
        <v>38</v>
      </c>
      <c r="C13" s="53">
        <v>187.715126</v>
      </c>
      <c r="D13" s="53">
        <v>84.249055999999996</v>
      </c>
      <c r="E13" s="52">
        <v>271.96418199999999</v>
      </c>
      <c r="F13" s="52">
        <v>69.022003051857752</v>
      </c>
      <c r="G13" s="52">
        <v>30.977996948142248</v>
      </c>
    </row>
    <row r="14" spans="1:13">
      <c r="B14" s="44" t="s">
        <v>35</v>
      </c>
      <c r="C14" s="53">
        <v>33.701917000000002</v>
      </c>
      <c r="D14" s="53">
        <v>16.073354999999999</v>
      </c>
      <c r="E14" s="52">
        <v>49.775272000000001</v>
      </c>
      <c r="F14" s="55">
        <v>67.708152353240791</v>
      </c>
      <c r="G14" s="52">
        <v>32.291847646759209</v>
      </c>
    </row>
    <row r="15" spans="1:13">
      <c r="B15" s="44" t="s">
        <v>40</v>
      </c>
      <c r="C15" s="53">
        <v>321.16673300000002</v>
      </c>
      <c r="D15" s="53">
        <v>179.732327</v>
      </c>
      <c r="E15" s="52">
        <v>500.89906000000002</v>
      </c>
      <c r="F15" s="52">
        <v>64.118054643584287</v>
      </c>
      <c r="G15" s="52">
        <v>35.881945356415713</v>
      </c>
    </row>
    <row r="16" spans="1:13">
      <c r="B16" s="44" t="s">
        <v>33</v>
      </c>
      <c r="C16" s="53">
        <v>58.396034</v>
      </c>
      <c r="D16" s="53">
        <v>34.977832999999997</v>
      </c>
      <c r="E16" s="52">
        <v>93.37386699999999</v>
      </c>
      <c r="F16" s="52">
        <v>62.540018825609963</v>
      </c>
      <c r="G16" s="52">
        <v>37.459981174390037</v>
      </c>
    </row>
    <row r="17" spans="2:7">
      <c r="B17" s="44" t="s">
        <v>47</v>
      </c>
      <c r="C17" s="53">
        <v>51.314081000000002</v>
      </c>
      <c r="D17" s="53">
        <v>30.795625000000001</v>
      </c>
      <c r="E17" s="52">
        <v>82.109706000000003</v>
      </c>
      <c r="F17" s="52">
        <v>62.494537491097589</v>
      </c>
      <c r="G17" s="52">
        <v>37.505462508902411</v>
      </c>
    </row>
    <row r="18" spans="2:7">
      <c r="B18" s="44" t="s">
        <v>37</v>
      </c>
      <c r="C18" s="53">
        <v>287.22422499999999</v>
      </c>
      <c r="D18" s="53">
        <v>184.49579299999999</v>
      </c>
      <c r="E18" s="52">
        <v>471.72001799999998</v>
      </c>
      <c r="F18" s="52">
        <v>60.888708140429188</v>
      </c>
      <c r="G18" s="52">
        <v>39.111291859570812</v>
      </c>
    </row>
    <row r="19" spans="2:7">
      <c r="B19" s="44" t="s">
        <v>55</v>
      </c>
      <c r="C19" s="53">
        <v>161.83688699999999</v>
      </c>
      <c r="D19" s="53">
        <v>106.00058900000001</v>
      </c>
      <c r="E19" s="52">
        <v>267.83747599999998</v>
      </c>
      <c r="F19" s="52">
        <v>60.423540953619202</v>
      </c>
      <c r="G19" s="52">
        <v>39.576459046380798</v>
      </c>
    </row>
    <row r="20" spans="2:7">
      <c r="B20" s="45" t="s">
        <v>36</v>
      </c>
      <c r="C20" s="53">
        <v>95.186331999999993</v>
      </c>
      <c r="D20" s="53">
        <v>76.729653999999996</v>
      </c>
      <c r="E20" s="52">
        <v>171.91598599999998</v>
      </c>
      <c r="F20" s="52">
        <v>55.367935358844413</v>
      </c>
      <c r="G20" s="52">
        <v>44.632064641155587</v>
      </c>
    </row>
    <row r="21" spans="2:7">
      <c r="B21" s="44" t="s">
        <v>43</v>
      </c>
      <c r="C21" s="53">
        <v>20.092444</v>
      </c>
      <c r="D21" s="53">
        <v>17.144582</v>
      </c>
      <c r="E21" s="52">
        <v>37.237026</v>
      </c>
      <c r="F21" s="52">
        <v>53.958240381495557</v>
      </c>
      <c r="G21" s="52">
        <v>46.041759618504443</v>
      </c>
    </row>
    <row r="22" spans="2:7">
      <c r="B22" s="54" t="s">
        <v>51</v>
      </c>
      <c r="C22" s="53">
        <v>85.830095</v>
      </c>
      <c r="D22" s="53">
        <v>73.780782000000002</v>
      </c>
      <c r="E22" s="52">
        <v>159.61087700000002</v>
      </c>
      <c r="F22" s="52">
        <v>53.774590186607391</v>
      </c>
      <c r="G22" s="52">
        <v>46.225409813392609</v>
      </c>
    </row>
    <row r="23" spans="2:7">
      <c r="B23" s="44" t="s">
        <v>31</v>
      </c>
      <c r="C23" s="53">
        <v>146.39724200000001</v>
      </c>
      <c r="D23" s="53">
        <v>126.589911</v>
      </c>
      <c r="E23" s="52">
        <v>272.98715300000003</v>
      </c>
      <c r="F23" s="52">
        <v>53.627887023679826</v>
      </c>
      <c r="G23" s="52">
        <v>46.372112976320174</v>
      </c>
    </row>
    <row r="24" spans="2:7">
      <c r="B24" s="44" t="s">
        <v>50</v>
      </c>
      <c r="C24" s="53">
        <v>49.231479</v>
      </c>
      <c r="D24" s="53">
        <v>46.408701999999998</v>
      </c>
      <c r="E24" s="52">
        <v>95.640180999999998</v>
      </c>
      <c r="F24" s="52">
        <v>51.475727550118293</v>
      </c>
      <c r="G24" s="52">
        <v>48.524272449881707</v>
      </c>
    </row>
    <row r="25" spans="2:7">
      <c r="B25" s="44" t="s">
        <v>32</v>
      </c>
      <c r="C25" s="53">
        <v>13.700663</v>
      </c>
      <c r="D25" s="53">
        <v>16.282283</v>
      </c>
      <c r="E25" s="52">
        <v>29.982945999999998</v>
      </c>
      <c r="F25" s="52">
        <v>45.694852667246245</v>
      </c>
      <c r="G25" s="52">
        <v>54.305147332753755</v>
      </c>
    </row>
    <row r="26" spans="2:7">
      <c r="B26" s="44" t="s">
        <v>48</v>
      </c>
      <c r="C26" s="53">
        <v>28.126241</v>
      </c>
      <c r="D26" s="53">
        <v>41.124195</v>
      </c>
      <c r="E26" s="52">
        <v>69.250436000000008</v>
      </c>
      <c r="F26" s="52">
        <v>40.615254754497137</v>
      </c>
      <c r="G26" s="52">
        <v>59.384745245502863</v>
      </c>
    </row>
    <row r="27" spans="2:7">
      <c r="B27" s="44" t="s">
        <v>34</v>
      </c>
      <c r="C27" s="53">
        <v>9.1049310000000006</v>
      </c>
      <c r="D27" s="53">
        <v>13.905277</v>
      </c>
      <c r="E27" s="52">
        <v>23.010207999999999</v>
      </c>
      <c r="F27" s="52">
        <v>39.569094725262808</v>
      </c>
      <c r="G27" s="52">
        <v>60.430905274737192</v>
      </c>
    </row>
    <row r="28" spans="2:7">
      <c r="B28" s="57" t="s">
        <v>42</v>
      </c>
      <c r="C28" s="53">
        <v>11.18493</v>
      </c>
      <c r="D28" s="53">
        <v>24.968475000000002</v>
      </c>
      <c r="E28" s="52">
        <v>36.153404999999999</v>
      </c>
      <c r="F28" s="52">
        <v>30.937417927854927</v>
      </c>
      <c r="G28" s="52">
        <v>69.062582072145076</v>
      </c>
    </row>
    <row r="29" spans="2:7">
      <c r="B29" s="46"/>
      <c r="C29" s="53"/>
      <c r="D29" s="53"/>
      <c r="F29" s="81"/>
    </row>
    <row r="30" spans="2:7">
      <c r="B30" s="50" t="s">
        <v>52</v>
      </c>
      <c r="C30" s="53">
        <v>2.2343579999999998</v>
      </c>
      <c r="D30" s="53">
        <v>4.8515689999999996</v>
      </c>
      <c r="E30" s="52">
        <v>7.0859269999999999</v>
      </c>
      <c r="F30" s="52">
        <v>31.532331620125351</v>
      </c>
      <c r="G30" s="52">
        <v>68.467668379874652</v>
      </c>
    </row>
    <row r="31" spans="2:7">
      <c r="B31" s="47" t="s">
        <v>53</v>
      </c>
      <c r="C31" s="53">
        <v>54.981552000000001</v>
      </c>
      <c r="D31" s="53">
        <v>161.48953700000001</v>
      </c>
      <c r="E31" s="52">
        <v>216.47108900000001</v>
      </c>
      <c r="F31" s="52">
        <v>25.399027765781693</v>
      </c>
      <c r="G31" s="52">
        <v>74.600972234218304</v>
      </c>
    </row>
    <row r="32" spans="2:7">
      <c r="B32" s="45"/>
      <c r="C32" s="53"/>
      <c r="D32" s="53"/>
      <c r="E32" s="52"/>
      <c r="F32" s="81"/>
    </row>
    <row r="33" spans="2:13">
      <c r="B33" s="47" t="s">
        <v>85</v>
      </c>
      <c r="C33" s="58">
        <v>298.62400100000002</v>
      </c>
      <c r="D33" s="58">
        <v>215.721136</v>
      </c>
      <c r="E33" s="52">
        <v>514.34513700000002</v>
      </c>
      <c r="F33" s="52">
        <v>58.059069585409539</v>
      </c>
      <c r="G33" s="52">
        <v>41.940930414590461</v>
      </c>
    </row>
    <row r="34" spans="2:13">
      <c r="B34" s="28" t="s">
        <v>75</v>
      </c>
      <c r="C34" s="148">
        <v>1.100579</v>
      </c>
      <c r="D34" s="148">
        <v>1.8283199999999999</v>
      </c>
      <c r="E34" s="52">
        <v>2.9288989999999999</v>
      </c>
      <c r="F34" s="52">
        <v>37.576543267623777</v>
      </c>
      <c r="G34" s="52">
        <v>62.423456732376223</v>
      </c>
      <c r="H34" s="143" t="s">
        <v>139</v>
      </c>
    </row>
    <row r="43" spans="2:13" ht="15.75" customHeight="1">
      <c r="J43" s="11" t="s">
        <v>140</v>
      </c>
    </row>
    <row r="44" spans="2:13">
      <c r="J44" s="41" t="s">
        <v>92</v>
      </c>
    </row>
    <row r="45" spans="2:13">
      <c r="K45" s="6" t="s">
        <v>0</v>
      </c>
      <c r="L45" s="6" t="s">
        <v>0</v>
      </c>
      <c r="M45" s="6" t="s">
        <v>0</v>
      </c>
    </row>
  </sheetData>
  <sortState xmlns:xlrd2="http://schemas.microsoft.com/office/spreadsheetml/2017/richdata2" ref="B7:G28">
    <sortCondition descending="1" ref="F7:F28"/>
  </sortState>
  <pageMargins left="0.18470588235294122" right="0.19647058823529415" top="0.44352941176470595" bottom="0.44352941176470595" header="0.50980392156862753" footer="0.50980392156862753"/>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89"/>
  <sheetViews>
    <sheetView showGridLines="0" zoomScaleNormal="100" workbookViewId="0"/>
  </sheetViews>
  <sheetFormatPr defaultColWidth="9.109375" defaultRowHeight="13.2"/>
  <cols>
    <col min="1" max="1" width="16.5546875" customWidth="1"/>
    <col min="2" max="7" width="11.44140625" customWidth="1"/>
    <col min="8" max="9" width="12.109375" customWidth="1"/>
    <col min="10" max="10" width="11.88671875" customWidth="1"/>
    <col min="11" max="11" width="12.5546875" customWidth="1"/>
    <col min="13" max="13" width="10" bestFit="1" customWidth="1"/>
    <col min="18" max="18" width="8.5546875" customWidth="1"/>
    <col min="20" max="20" width="13.6640625" customWidth="1"/>
    <col min="21" max="21" width="13.109375" customWidth="1"/>
  </cols>
  <sheetData>
    <row r="1" spans="1:16" ht="17.25" customHeight="1">
      <c r="A1" s="13" t="s">
        <v>151</v>
      </c>
      <c r="B1" s="7"/>
      <c r="C1" s="7"/>
      <c r="D1" s="7"/>
      <c r="E1" s="7"/>
      <c r="F1" s="7"/>
      <c r="G1" s="7"/>
      <c r="H1" s="7"/>
      <c r="I1" s="7"/>
      <c r="K1" s="7"/>
    </row>
    <row r="2" spans="1:16" ht="13.8">
      <c r="A2" s="137" t="s">
        <v>70</v>
      </c>
    </row>
    <row r="4" spans="1:16" ht="15.75" customHeight="1">
      <c r="A4" s="11" t="s">
        <v>121</v>
      </c>
      <c r="K4" s="59"/>
      <c r="L4" s="59"/>
      <c r="N4" s="59"/>
      <c r="O4" s="59"/>
      <c r="P4" s="59"/>
    </row>
    <row r="5" spans="1:16" ht="15.75" customHeight="1">
      <c r="A5" s="11" t="s">
        <v>140</v>
      </c>
      <c r="K5" s="59"/>
      <c r="L5" s="59"/>
      <c r="N5" s="59"/>
      <c r="O5" s="59"/>
      <c r="P5" s="59"/>
    </row>
    <row r="6" spans="1:16" ht="15.75" customHeight="1">
      <c r="A6" s="41" t="s">
        <v>93</v>
      </c>
      <c r="K6" s="60"/>
      <c r="L6" s="60"/>
      <c r="N6" s="60"/>
      <c r="O6" s="60"/>
      <c r="P6" s="60"/>
    </row>
    <row r="7" spans="1:16" ht="16.5" customHeight="1"/>
    <row r="8" spans="1:16" ht="15" customHeight="1"/>
    <row r="9" spans="1:16" ht="15" customHeight="1"/>
    <row r="10" spans="1:16" ht="15" customHeight="1"/>
    <row r="11" spans="1:16" ht="15" customHeight="1"/>
    <row r="12" spans="1:16" ht="15" customHeight="1"/>
    <row r="13" spans="1:16" ht="15" customHeight="1"/>
    <row r="14" spans="1:16" ht="15" customHeight="1"/>
    <row r="15" spans="1:16" ht="15" customHeight="1"/>
    <row r="16" spans="1:16" ht="15" customHeight="1"/>
    <row r="17" spans="2:11" ht="15" customHeight="1"/>
    <row r="18" spans="2:11" ht="15" customHeight="1"/>
    <row r="19" spans="2:11" ht="15" customHeight="1"/>
    <row r="20" spans="2:11" ht="15" customHeight="1"/>
    <row r="21" spans="2:11" ht="15" customHeight="1"/>
    <row r="22" spans="2:11" ht="15" customHeight="1"/>
    <row r="23" spans="2:11" ht="15" customHeight="1"/>
    <row r="24" spans="2:11" ht="15" customHeight="1"/>
    <row r="25" spans="2:11" ht="15" customHeight="1"/>
    <row r="26" spans="2:11" ht="15" customHeight="1"/>
    <row r="27" spans="2:11" ht="15" customHeight="1"/>
    <row r="28" spans="2:11" ht="4.5" customHeight="1">
      <c r="B28" s="61"/>
      <c r="C28" s="61"/>
      <c r="D28" s="61"/>
      <c r="E28" s="61"/>
      <c r="F28" s="61"/>
      <c r="G28" s="61"/>
      <c r="H28" s="61"/>
      <c r="I28" s="61"/>
      <c r="J28" s="59"/>
      <c r="K28" s="59"/>
    </row>
    <row r="29" spans="2:11" ht="3.75" customHeight="1"/>
    <row r="30" spans="2:11" ht="12" customHeight="1">
      <c r="H30" s="62"/>
      <c r="I30" s="62"/>
    </row>
    <row r="31" spans="2:11" ht="12" customHeight="1">
      <c r="H31" s="62"/>
      <c r="I31" s="62"/>
    </row>
    <row r="54" spans="1:18" ht="39.6">
      <c r="A54" s="6">
        <v>2023</v>
      </c>
      <c r="B54" s="63" t="s">
        <v>20</v>
      </c>
      <c r="C54" s="63" t="s">
        <v>21</v>
      </c>
      <c r="D54" s="63" t="s">
        <v>22</v>
      </c>
      <c r="E54" s="63" t="s">
        <v>26</v>
      </c>
      <c r="F54" s="63" t="s">
        <v>58</v>
      </c>
      <c r="G54" s="63" t="s">
        <v>12</v>
      </c>
      <c r="H54" s="63" t="s">
        <v>13</v>
      </c>
      <c r="I54" s="63" t="s">
        <v>102</v>
      </c>
      <c r="J54" s="63" t="s">
        <v>101</v>
      </c>
      <c r="K54" s="63" t="s">
        <v>59</v>
      </c>
    </row>
    <row r="55" spans="1:18">
      <c r="A55" s="64" t="s">
        <v>69</v>
      </c>
      <c r="B55" s="39">
        <v>1263.9036089999997</v>
      </c>
      <c r="C55" s="39">
        <v>719.65828299999998</v>
      </c>
      <c r="D55" s="39">
        <v>757.44878699999992</v>
      </c>
      <c r="E55" s="39">
        <v>424.57985000000008</v>
      </c>
      <c r="F55" s="39">
        <v>173.00216699999996</v>
      </c>
      <c r="G55" s="39">
        <v>37.85737656810592</v>
      </c>
      <c r="H55" s="39">
        <v>21.55573765743361</v>
      </c>
      <c r="I55" s="39">
        <v>22.687666809656253</v>
      </c>
      <c r="J55" s="39">
        <v>12.717329984837423</v>
      </c>
      <c r="K55" s="39">
        <v>5.1818889799667849</v>
      </c>
    </row>
    <row r="56" spans="1:18">
      <c r="A56" s="64"/>
      <c r="B56" s="39"/>
      <c r="C56" s="39"/>
      <c r="D56" s="39"/>
      <c r="E56" s="39"/>
      <c r="F56" s="39"/>
    </row>
    <row r="57" spans="1:18">
      <c r="A57" s="44" t="s">
        <v>38</v>
      </c>
      <c r="B57" s="43">
        <v>135.841294</v>
      </c>
      <c r="C57" s="43">
        <v>56.019632000000001</v>
      </c>
      <c r="D57" s="43">
        <v>39.616723999999998</v>
      </c>
      <c r="E57" s="43">
        <v>28.9344</v>
      </c>
      <c r="F57" s="43">
        <v>6.447273</v>
      </c>
      <c r="G57" s="39">
        <v>50.903709292554858</v>
      </c>
      <c r="H57" s="39">
        <v>20.992195951872365</v>
      </c>
      <c r="I57" s="39">
        <v>14.845546168158418</v>
      </c>
      <c r="J57" s="39">
        <v>10.842566665733465</v>
      </c>
      <c r="K57" s="39">
        <v>2.4159819216808849</v>
      </c>
      <c r="L57" s="39"/>
      <c r="N57" s="39"/>
      <c r="R57" s="39"/>
    </row>
    <row r="58" spans="1:18">
      <c r="A58" s="44" t="s">
        <v>39</v>
      </c>
      <c r="B58" s="43">
        <v>10.69248</v>
      </c>
      <c r="C58" s="43">
        <v>5.8768130000000003</v>
      </c>
      <c r="D58" s="43">
        <v>3.905688</v>
      </c>
      <c r="E58" s="43">
        <v>8.0726999999999993E-2</v>
      </c>
      <c r="F58" s="43">
        <v>0.84050999999999998</v>
      </c>
      <c r="G58" s="39">
        <v>49.973691612227917</v>
      </c>
      <c r="H58" s="39">
        <v>27.466597134129035</v>
      </c>
      <c r="I58" s="39">
        <v>18.254104533801254</v>
      </c>
      <c r="J58" s="39">
        <v>0.37729565103515017</v>
      </c>
      <c r="K58" s="39">
        <v>3.928311068806646</v>
      </c>
      <c r="L58" s="39"/>
      <c r="N58" s="39"/>
      <c r="R58" s="39"/>
    </row>
    <row r="59" spans="1:18">
      <c r="A59" s="44" t="s">
        <v>45</v>
      </c>
      <c r="B59" s="43">
        <v>264.74132500000002</v>
      </c>
      <c r="C59" s="43">
        <v>129.81307100000001</v>
      </c>
      <c r="D59" s="43">
        <v>105.42806299999999</v>
      </c>
      <c r="E59" s="43">
        <v>26.892983000000001</v>
      </c>
      <c r="F59" s="43">
        <v>18.229555999999999</v>
      </c>
      <c r="G59" s="39">
        <v>48.567033135146566</v>
      </c>
      <c r="H59" s="39">
        <v>23.814324116690635</v>
      </c>
      <c r="I59" s="39">
        <v>19.340872563417587</v>
      </c>
      <c r="J59" s="39">
        <v>4.9335418128013568</v>
      </c>
      <c r="K59" s="39">
        <v>3.3442283719438577</v>
      </c>
      <c r="L59" s="39"/>
      <c r="N59" s="39"/>
      <c r="R59" s="39"/>
    </row>
    <row r="60" spans="1:18">
      <c r="A60" s="44" t="s">
        <v>43</v>
      </c>
      <c r="B60" s="43">
        <v>16.580226</v>
      </c>
      <c r="C60" s="43">
        <v>9.1965269999999997</v>
      </c>
      <c r="D60" s="43">
        <v>6.892474</v>
      </c>
      <c r="E60" s="43">
        <v>3.090878</v>
      </c>
      <c r="F60" s="43">
        <v>1.4769209999999999</v>
      </c>
      <c r="G60" s="39">
        <v>44.526182085540356</v>
      </c>
      <c r="H60" s="39">
        <v>24.69726502863038</v>
      </c>
      <c r="I60" s="39">
        <v>18.509732759001757</v>
      </c>
      <c r="J60" s="39">
        <v>8.3005501030076907</v>
      </c>
      <c r="K60" s="39">
        <v>3.9662700238198401</v>
      </c>
      <c r="L60" s="39"/>
      <c r="N60" s="39"/>
      <c r="R60" s="39"/>
    </row>
    <row r="61" spans="1:18">
      <c r="A61" s="45" t="s">
        <v>41</v>
      </c>
      <c r="B61" s="43">
        <v>3.7525949999999999</v>
      </c>
      <c r="C61" s="43">
        <v>1.9442379999999999</v>
      </c>
      <c r="D61" s="43">
        <v>2.1052819999999999</v>
      </c>
      <c r="E61" s="43">
        <v>0.111181</v>
      </c>
      <c r="F61" s="43">
        <v>0.83424900000000002</v>
      </c>
      <c r="G61" s="39">
        <v>42.898836187753247</v>
      </c>
      <c r="H61" s="39">
        <v>22.226098865453107</v>
      </c>
      <c r="I61" s="39">
        <v>24.067118260037528</v>
      </c>
      <c r="J61" s="39">
        <v>1.2709966053332677</v>
      </c>
      <c r="K61" s="39">
        <v>9.5369500814228445</v>
      </c>
      <c r="L61" s="39"/>
      <c r="N61" s="39"/>
      <c r="R61" s="39"/>
    </row>
    <row r="62" spans="1:18">
      <c r="A62" s="44" t="s">
        <v>40</v>
      </c>
      <c r="B62" s="43">
        <v>204.46659600000001</v>
      </c>
      <c r="C62" s="43">
        <v>62.757300000000001</v>
      </c>
      <c r="D62" s="43">
        <v>84.498313999999993</v>
      </c>
      <c r="E62" s="43">
        <v>112.96886000000001</v>
      </c>
      <c r="F62" s="43">
        <v>24.873569</v>
      </c>
      <c r="G62" s="39">
        <v>41.764984582556835</v>
      </c>
      <c r="H62" s="39">
        <v>12.819001823373114</v>
      </c>
      <c r="I62" s="39">
        <v>17.259889148162106</v>
      </c>
      <c r="J62" s="39">
        <v>23.07537166711095</v>
      </c>
      <c r="K62" s="39">
        <v>5.0807527787969988</v>
      </c>
      <c r="L62" s="39"/>
      <c r="N62" s="39"/>
      <c r="R62" s="39"/>
    </row>
    <row r="63" spans="1:18">
      <c r="A63" s="44" t="s">
        <v>46</v>
      </c>
      <c r="B63" s="43">
        <v>53.112240999999997</v>
      </c>
      <c r="C63" s="43">
        <v>41.998852999999997</v>
      </c>
      <c r="D63" s="43">
        <v>26.853406</v>
      </c>
      <c r="E63" s="43">
        <v>8.7261450000000007</v>
      </c>
      <c r="F63" s="43">
        <v>5.2868440000000003</v>
      </c>
      <c r="G63" s="39">
        <v>39.05958360504804</v>
      </c>
      <c r="H63" s="39">
        <v>30.886621976083116</v>
      </c>
      <c r="I63" s="39">
        <v>19.748420269769802</v>
      </c>
      <c r="J63" s="39">
        <v>6.417345300441605</v>
      </c>
      <c r="K63" s="39">
        <v>3.8880288486574424</v>
      </c>
      <c r="L63" s="39"/>
      <c r="N63" s="39"/>
      <c r="R63" s="39"/>
    </row>
    <row r="64" spans="1:18">
      <c r="A64" s="44" t="s">
        <v>44</v>
      </c>
      <c r="B64" s="43">
        <v>2.7777419999999999</v>
      </c>
      <c r="C64" s="43">
        <v>1.0569269999999999</v>
      </c>
      <c r="D64" s="43">
        <v>1.998977</v>
      </c>
      <c r="E64" s="43">
        <v>1.1494120000000001</v>
      </c>
      <c r="F64" s="43">
        <v>0.22789699999999999</v>
      </c>
      <c r="G64" s="39">
        <v>38.521139016954066</v>
      </c>
      <c r="H64" s="39">
        <v>14.657240268452654</v>
      </c>
      <c r="I64" s="39">
        <v>27.721390578640417</v>
      </c>
      <c r="J64" s="39">
        <v>15.939802702970692</v>
      </c>
      <c r="K64" s="39">
        <v>3.160427432982178</v>
      </c>
      <c r="L64" s="39"/>
      <c r="N64" s="39"/>
      <c r="R64" s="39"/>
    </row>
    <row r="65" spans="1:18">
      <c r="A65" s="44" t="s">
        <v>32</v>
      </c>
      <c r="B65" s="43">
        <v>11.36736</v>
      </c>
      <c r="C65" s="43">
        <v>13.283480000000001</v>
      </c>
      <c r="D65" s="43">
        <v>2.881494</v>
      </c>
      <c r="E65" s="43">
        <v>0.17360700000000001</v>
      </c>
      <c r="F65" s="43">
        <v>2.2770570000000001</v>
      </c>
      <c r="G65" s="39">
        <v>37.912686383129525</v>
      </c>
      <c r="H65" s="39">
        <v>44.303374865982384</v>
      </c>
      <c r="I65" s="39">
        <v>9.6104265490729119</v>
      </c>
      <c r="J65" s="39">
        <v>0.57901814888557845</v>
      </c>
      <c r="K65" s="39">
        <v>7.5944940529295968</v>
      </c>
      <c r="L65" s="39"/>
      <c r="N65" s="39"/>
      <c r="R65" s="39"/>
    </row>
    <row r="66" spans="1:18">
      <c r="A66" s="44" t="s">
        <v>37</v>
      </c>
      <c r="B66" s="43">
        <v>175.07773399999999</v>
      </c>
      <c r="C66" s="43">
        <v>98.437090999999995</v>
      </c>
      <c r="D66" s="43">
        <v>144.58594500000001</v>
      </c>
      <c r="E66" s="43">
        <v>31.232682</v>
      </c>
      <c r="F66" s="43">
        <v>22.386565999999998</v>
      </c>
      <c r="G66" s="39">
        <v>37.114756067019393</v>
      </c>
      <c r="H66" s="39">
        <v>20.867694234676296</v>
      </c>
      <c r="I66" s="39">
        <v>30.650796973386022</v>
      </c>
      <c r="J66" s="39">
        <v>6.6210211159620531</v>
      </c>
      <c r="K66" s="39">
        <v>4.7457316089562251</v>
      </c>
      <c r="L66" s="39"/>
      <c r="N66" s="39"/>
      <c r="R66" s="39"/>
    </row>
    <row r="67" spans="1:18">
      <c r="A67" s="44" t="s">
        <v>36</v>
      </c>
      <c r="B67" s="43">
        <v>62.389119000000001</v>
      </c>
      <c r="C67" s="43">
        <v>29.503938999999999</v>
      </c>
      <c r="D67" s="43">
        <v>43.421810000000001</v>
      </c>
      <c r="E67" s="43">
        <v>32.613450999999998</v>
      </c>
      <c r="F67" s="43">
        <v>3.867248</v>
      </c>
      <c r="G67" s="39">
        <v>36.31590738310495</v>
      </c>
      <c r="H67" s="39">
        <v>17.173865144029008</v>
      </c>
      <c r="I67" s="39">
        <v>25.275279658409353</v>
      </c>
      <c r="J67" s="39">
        <v>18.98387226720466</v>
      </c>
      <c r="K67" s="39">
        <v>2.2510755472520434</v>
      </c>
      <c r="L67" s="39"/>
      <c r="N67" s="39"/>
      <c r="R67" s="39"/>
    </row>
    <row r="68" spans="1:18">
      <c r="A68" s="44" t="s">
        <v>47</v>
      </c>
      <c r="B68" s="149">
        <v>29.038315000000001</v>
      </c>
      <c r="C68" s="43">
        <v>15.605275000000001</v>
      </c>
      <c r="D68" s="43">
        <v>29.635477999999999</v>
      </c>
      <c r="E68" s="43">
        <v>1.5575540000000001</v>
      </c>
      <c r="F68" s="43">
        <v>6.2586810000000002</v>
      </c>
      <c r="G68" s="39">
        <v>35.371469424992569</v>
      </c>
      <c r="H68" s="39">
        <v>19.008730621287803</v>
      </c>
      <c r="I68" s="39">
        <v>36.098871576124161</v>
      </c>
      <c r="J68" s="39">
        <v>1.8972510522313322</v>
      </c>
      <c r="K68" s="39">
        <v>7.6236773253641577</v>
      </c>
      <c r="L68" s="39"/>
      <c r="N68" s="39"/>
      <c r="R68" s="39"/>
    </row>
    <row r="69" spans="1:18">
      <c r="A69" s="44" t="s">
        <v>31</v>
      </c>
      <c r="B69" s="43">
        <v>93.292418999999995</v>
      </c>
      <c r="C69" s="43">
        <v>34.379058000000001</v>
      </c>
      <c r="D69" s="43">
        <v>103.785752</v>
      </c>
      <c r="E69" s="43">
        <v>27.960739</v>
      </c>
      <c r="F69" s="43">
        <v>13.569184999999999</v>
      </c>
      <c r="G69" s="39">
        <v>34.174655464464294</v>
      </c>
      <c r="H69" s="39">
        <v>12.593654178297541</v>
      </c>
      <c r="I69" s="39">
        <v>38.018548074311759</v>
      </c>
      <c r="J69" s="39">
        <v>10.242510936036613</v>
      </c>
      <c r="K69" s="39">
        <v>4.9706313468897934</v>
      </c>
      <c r="L69" s="39"/>
      <c r="N69" s="39"/>
      <c r="R69" s="39"/>
    </row>
    <row r="70" spans="1:18">
      <c r="A70" s="54" t="s">
        <v>50</v>
      </c>
      <c r="B70" s="43">
        <v>31.697047999999999</v>
      </c>
      <c r="C70" s="43">
        <v>24.058769000000002</v>
      </c>
      <c r="D70" s="43">
        <v>8.8695749999999993</v>
      </c>
      <c r="E70" s="43">
        <v>17.504593</v>
      </c>
      <c r="F70" s="43">
        <v>11.475557999999999</v>
      </c>
      <c r="G70" s="39">
        <v>33.862362189384442</v>
      </c>
      <c r="H70" s="39">
        <v>25.702290942321653</v>
      </c>
      <c r="I70" s="39">
        <v>9.4754805278999328</v>
      </c>
      <c r="J70" s="39">
        <v>18.700380809713373</v>
      </c>
      <c r="K70" s="39">
        <v>12.259485530680589</v>
      </c>
      <c r="L70" s="39"/>
      <c r="N70" s="39"/>
      <c r="R70" s="39"/>
    </row>
    <row r="71" spans="1:18">
      <c r="A71" s="44" t="s">
        <v>51</v>
      </c>
      <c r="B71" s="43">
        <v>53.415399999999998</v>
      </c>
      <c r="C71" s="43">
        <v>27.158887</v>
      </c>
      <c r="D71" s="43">
        <v>13.184747</v>
      </c>
      <c r="E71" s="43">
        <v>44.908546000000001</v>
      </c>
      <c r="F71" s="43">
        <v>20.943297000000001</v>
      </c>
      <c r="G71" s="39">
        <v>33.466014975909196</v>
      </c>
      <c r="H71" s="39">
        <v>17.015686844449831</v>
      </c>
      <c r="I71" s="39">
        <v>8.260556703789053</v>
      </c>
      <c r="J71" s="39">
        <v>28.136269184211056</v>
      </c>
      <c r="K71" s="39">
        <v>13.121472291640879</v>
      </c>
      <c r="L71" s="39"/>
      <c r="N71" s="39"/>
      <c r="R71" s="39"/>
    </row>
    <row r="72" spans="1:18">
      <c r="A72" s="56" t="s">
        <v>33</v>
      </c>
      <c r="B72" s="43">
        <v>21.469950000000001</v>
      </c>
      <c r="C72" s="43">
        <v>24.403611999999999</v>
      </c>
      <c r="D72" s="43">
        <v>7.2547569999999997</v>
      </c>
      <c r="E72" s="43">
        <v>23.152866</v>
      </c>
      <c r="F72" s="43">
        <v>6.9498959999999999</v>
      </c>
      <c r="G72" s="39">
        <v>25.795591913554507</v>
      </c>
      <c r="H72" s="39">
        <v>29.32031124286371</v>
      </c>
      <c r="I72" s="39">
        <v>8.716403671364068</v>
      </c>
      <c r="J72" s="39">
        <v>27.817572139907689</v>
      </c>
      <c r="K72" s="39">
        <v>8.3501210323100352</v>
      </c>
      <c r="L72" s="39"/>
      <c r="N72" s="39"/>
      <c r="R72" s="39"/>
    </row>
    <row r="73" spans="1:18">
      <c r="A73" s="44" t="s">
        <v>48</v>
      </c>
      <c r="B73" s="43">
        <v>16.576104999999998</v>
      </c>
      <c r="C73" s="43">
        <v>41.597282</v>
      </c>
      <c r="D73" s="43">
        <v>7.393033</v>
      </c>
      <c r="E73" s="43">
        <v>0.38780100000000001</v>
      </c>
      <c r="F73" s="43">
        <v>2.6999300000000002</v>
      </c>
      <c r="G73" s="39">
        <v>24.144359457594927</v>
      </c>
      <c r="H73" s="39">
        <v>60.589609505184917</v>
      </c>
      <c r="I73" s="39">
        <v>10.768515657560171</v>
      </c>
      <c r="J73" s="39">
        <v>0.56486169350488369</v>
      </c>
      <c r="K73" s="39">
        <v>3.9326536861551178</v>
      </c>
      <c r="L73" s="39"/>
      <c r="N73" s="39"/>
      <c r="R73" s="39"/>
    </row>
    <row r="74" spans="1:18">
      <c r="A74" s="44" t="s">
        <v>35</v>
      </c>
      <c r="B74" s="43">
        <v>10.696930999999999</v>
      </c>
      <c r="C74" s="43">
        <v>12.311776</v>
      </c>
      <c r="D74" s="43">
        <v>7.817056</v>
      </c>
      <c r="E74" s="43">
        <v>15.952370999999999</v>
      </c>
      <c r="F74" s="43">
        <v>1.046257</v>
      </c>
      <c r="G74" s="39">
        <v>22.367103430548649</v>
      </c>
      <c r="H74" s="39">
        <v>25.743717259253756</v>
      </c>
      <c r="I74" s="39">
        <v>16.345333074915686</v>
      </c>
      <c r="J74" s="39">
        <v>33.356140384516344</v>
      </c>
      <c r="K74" s="39">
        <v>2.1877058507655645</v>
      </c>
      <c r="L74" s="39"/>
      <c r="N74" s="39"/>
      <c r="R74" s="39"/>
    </row>
    <row r="75" spans="1:18">
      <c r="A75" s="44" t="s">
        <v>49</v>
      </c>
      <c r="B75" s="43">
        <v>4.4736560000000001</v>
      </c>
      <c r="C75" s="43">
        <v>5.041696</v>
      </c>
      <c r="D75" s="43">
        <v>8.9491130000000005</v>
      </c>
      <c r="E75" s="43">
        <v>1.5945320000000001</v>
      </c>
      <c r="F75" s="43">
        <v>1.077172</v>
      </c>
      <c r="G75" s="39">
        <v>21.165879209236071</v>
      </c>
      <c r="H75" s="39">
        <v>23.853405032860966</v>
      </c>
      <c r="I75" s="39">
        <v>42.340279357153136</v>
      </c>
      <c r="J75" s="39">
        <v>7.5440918361317033</v>
      </c>
      <c r="K75" s="39">
        <v>5.0963445646181196</v>
      </c>
      <c r="L75" s="39"/>
      <c r="N75" s="39"/>
      <c r="R75" s="39"/>
    </row>
    <row r="76" spans="1:18">
      <c r="A76" s="44" t="s">
        <v>55</v>
      </c>
      <c r="B76" s="43">
        <v>54.511777000000002</v>
      </c>
      <c r="C76" s="43">
        <v>59.485703000000001</v>
      </c>
      <c r="D76" s="43">
        <v>102.56834499999999</v>
      </c>
      <c r="E76" s="43">
        <v>36.661790000000003</v>
      </c>
      <c r="F76" s="43">
        <v>14.609864999999999</v>
      </c>
      <c r="G76" s="39">
        <v>20.352557453870912</v>
      </c>
      <c r="H76" s="39">
        <v>22.209626150903155</v>
      </c>
      <c r="I76" s="39">
        <v>38.294993292200928</v>
      </c>
      <c r="J76" s="39">
        <v>13.68807308073538</v>
      </c>
      <c r="K76" s="39">
        <v>5.4547500222896366</v>
      </c>
      <c r="L76" s="39"/>
      <c r="N76" s="39"/>
      <c r="R76" s="39"/>
    </row>
    <row r="77" spans="1:18">
      <c r="A77" s="44" t="s">
        <v>34</v>
      </c>
      <c r="B77" s="43">
        <v>3.3488039999999999</v>
      </c>
      <c r="C77" s="43">
        <v>5.8781330000000001</v>
      </c>
      <c r="D77" s="43">
        <v>1.8782490000000001</v>
      </c>
      <c r="E77" s="43">
        <v>6.876118</v>
      </c>
      <c r="F77" s="43">
        <v>4.0585630000000004</v>
      </c>
      <c r="G77" s="39">
        <v>15.194302216070541</v>
      </c>
      <c r="H77" s="39">
        <v>26.670455860736364</v>
      </c>
      <c r="I77" s="39">
        <v>8.5220523336188911</v>
      </c>
      <c r="J77" s="39">
        <v>31.198545798847153</v>
      </c>
      <c r="K77" s="39">
        <v>18.414643790727052</v>
      </c>
      <c r="L77" s="39"/>
      <c r="N77" s="39"/>
      <c r="R77" s="39"/>
    </row>
    <row r="78" spans="1:18">
      <c r="A78" s="57" t="s">
        <v>42</v>
      </c>
      <c r="B78" s="43">
        <v>4.584492</v>
      </c>
      <c r="C78" s="43">
        <v>19.850221000000001</v>
      </c>
      <c r="D78" s="43">
        <v>3.9245049999999999</v>
      </c>
      <c r="E78" s="43">
        <v>2.0486140000000002</v>
      </c>
      <c r="F78" s="43">
        <v>3.5660729999999998</v>
      </c>
      <c r="G78" s="39">
        <v>13.494156765317381</v>
      </c>
      <c r="H78" s="39">
        <v>58.42784631322187</v>
      </c>
      <c r="I78" s="39">
        <v>11.551527562109801</v>
      </c>
      <c r="J78" s="39">
        <v>6.0299632909434457</v>
      </c>
      <c r="K78" s="39">
        <v>10.496506068407502</v>
      </c>
      <c r="L78" s="39"/>
      <c r="N78" s="39"/>
      <c r="R78" s="39"/>
    </row>
    <row r="80" spans="1:18">
      <c r="A80" s="47" t="s">
        <v>53</v>
      </c>
      <c r="B80" s="43">
        <v>91.727920999999995</v>
      </c>
      <c r="C80" s="43">
        <v>80.885564000000002</v>
      </c>
      <c r="D80" s="43">
        <v>6.5156460000000003</v>
      </c>
      <c r="E80" s="43">
        <v>4.5793720000000002</v>
      </c>
      <c r="F80" s="43">
        <v>8.2926599999999997</v>
      </c>
      <c r="G80" s="39">
        <v>47.774669469059404</v>
      </c>
      <c r="H80" s="39">
        <v>42.127642737247378</v>
      </c>
      <c r="I80" s="39">
        <v>3.3935450693077311</v>
      </c>
      <c r="J80" s="39">
        <v>2.3850751362375862</v>
      </c>
      <c r="K80" s="39">
        <v>4.3190675881478899</v>
      </c>
      <c r="L80" s="39"/>
      <c r="N80" s="39"/>
    </row>
    <row r="81" spans="1:15">
      <c r="A81" s="48"/>
      <c r="B81" s="43"/>
      <c r="C81" s="43"/>
      <c r="D81" s="43"/>
      <c r="E81" s="43"/>
      <c r="F81" s="43"/>
    </row>
    <row r="82" spans="1:15">
      <c r="A82" s="47" t="s">
        <v>85</v>
      </c>
      <c r="B82" s="43">
        <v>159.28861699999999</v>
      </c>
      <c r="C82" s="43">
        <v>185.94381799999999</v>
      </c>
      <c r="D82" s="43">
        <v>126.926001</v>
      </c>
      <c r="E82" s="43">
        <v>11.457808999999999</v>
      </c>
      <c r="F82" s="43">
        <v>30.728891999999998</v>
      </c>
      <c r="G82" s="39">
        <v>30.969208327520356</v>
      </c>
      <c r="H82" s="39">
        <v>36.151565286404171</v>
      </c>
      <c r="I82" s="39">
        <v>24.677204442976972</v>
      </c>
      <c r="J82" s="39">
        <v>2.2276499136026633</v>
      </c>
      <c r="K82" s="39">
        <v>5.9743720294958278</v>
      </c>
      <c r="L82" s="39"/>
      <c r="N82" s="39"/>
    </row>
    <row r="83" spans="1:15">
      <c r="A83" s="28" t="s">
        <v>75</v>
      </c>
      <c r="B83" s="43">
        <v>0.23385600000000001</v>
      </c>
      <c r="C83" s="43">
        <v>1.519665</v>
      </c>
      <c r="D83" s="43">
        <v>0.41151799999999999</v>
      </c>
      <c r="E83" s="43">
        <v>1.9236E-2</v>
      </c>
      <c r="F83" s="43">
        <v>0.21134500000000001</v>
      </c>
      <c r="G83" s="39">
        <v>9.7618153129461263</v>
      </c>
      <c r="H83" s="39">
        <v>63.435144138051939</v>
      </c>
      <c r="I83" s="39">
        <v>17.17793306116997</v>
      </c>
      <c r="J83" s="39">
        <v>0.80296541187667492</v>
      </c>
      <c r="K83" s="39">
        <v>8.8221420759552842</v>
      </c>
      <c r="L83" s="39"/>
      <c r="N83" s="39"/>
    </row>
    <row r="85" spans="1:15">
      <c r="B85" s="27"/>
      <c r="C85" s="27"/>
      <c r="D85" s="27"/>
      <c r="E85" s="27"/>
      <c r="F85" s="27"/>
      <c r="G85" s="27"/>
      <c r="K85" s="39"/>
      <c r="L85" s="39"/>
      <c r="M85" s="39"/>
      <c r="N85" s="39"/>
      <c r="O85" s="39"/>
    </row>
    <row r="86" spans="1:15">
      <c r="B86" s="27"/>
      <c r="C86" s="27"/>
      <c r="D86" s="27"/>
      <c r="E86" s="27"/>
      <c r="F86" s="27"/>
      <c r="G86" s="27"/>
    </row>
    <row r="87" spans="1:15">
      <c r="B87" s="27"/>
      <c r="C87" s="27"/>
      <c r="D87" s="27"/>
      <c r="E87" s="27"/>
      <c r="F87" s="27"/>
      <c r="G87" s="27"/>
    </row>
    <row r="88" spans="1:15">
      <c r="B88" s="27"/>
      <c r="C88" s="27"/>
      <c r="D88" s="27"/>
      <c r="E88" s="27"/>
      <c r="F88" s="27"/>
      <c r="G88" s="27"/>
    </row>
    <row r="89" spans="1:15">
      <c r="B89" s="27"/>
      <c r="C89" s="27"/>
      <c r="D89" s="27"/>
      <c r="E89" s="27"/>
      <c r="F89" s="27"/>
      <c r="G89" s="27"/>
    </row>
  </sheetData>
  <sortState xmlns:xlrd2="http://schemas.microsoft.com/office/spreadsheetml/2017/richdata2" ref="A57:P78">
    <sortCondition descending="1" ref="G57:G78"/>
  </sortState>
  <conditionalFormatting sqref="M57:P78">
    <cfRule type="cellIs" dxfId="11" priority="6" operator="equal">
      <formula>TRUE</formula>
    </cfRule>
  </conditionalFormatting>
  <conditionalFormatting sqref="M80:P80">
    <cfRule type="cellIs" dxfId="10" priority="2" operator="equal">
      <formula>TRUE</formula>
    </cfRule>
  </conditionalFormatting>
  <conditionalFormatting sqref="M82:P83">
    <cfRule type="cellIs" dxfId="9" priority="1" operator="equal">
      <formula>TRUE</formula>
    </cfRule>
  </conditionalFormatting>
  <pageMargins left="0.43307086614173229" right="0.43307086614173229" top="0.43307086614173229" bottom="0.43307086614173229"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87C23-A678-4AC4-83D7-BE13872A3131}">
  <dimension ref="A1:H61"/>
  <sheetViews>
    <sheetView showGridLines="0" topLeftCell="B1" zoomScaleNormal="100" workbookViewId="0">
      <selection activeCell="B1" sqref="B1"/>
    </sheetView>
  </sheetViews>
  <sheetFormatPr defaultRowHeight="13.2"/>
  <cols>
    <col min="1" max="1" width="7" customWidth="1"/>
    <col min="2" max="2" width="16" customWidth="1"/>
    <col min="3" max="3" width="66" customWidth="1"/>
    <col min="4" max="4" width="16" customWidth="1"/>
    <col min="8" max="8" width="12.6640625" bestFit="1" customWidth="1"/>
    <col min="256" max="256" width="7" customWidth="1"/>
    <col min="257" max="257" width="5" customWidth="1"/>
    <col min="258" max="258" width="16" customWidth="1"/>
    <col min="259" max="259" width="66" customWidth="1"/>
    <col min="260" max="260" width="16" customWidth="1"/>
    <col min="264" max="264" width="12.6640625" bestFit="1" customWidth="1"/>
    <col min="512" max="512" width="7" customWidth="1"/>
    <col min="513" max="513" width="5" customWidth="1"/>
    <col min="514" max="514" width="16" customWidth="1"/>
    <col min="515" max="515" width="66" customWidth="1"/>
    <col min="516" max="516" width="16" customWidth="1"/>
    <col min="520" max="520" width="12.6640625" bestFit="1" customWidth="1"/>
    <col min="768" max="768" width="7" customWidth="1"/>
    <col min="769" max="769" width="5" customWidth="1"/>
    <col min="770" max="770" width="16" customWidth="1"/>
    <col min="771" max="771" width="66" customWidth="1"/>
    <col min="772" max="772" width="16" customWidth="1"/>
    <col min="776" max="776" width="12.6640625" bestFit="1" customWidth="1"/>
    <col min="1024" max="1024" width="7" customWidth="1"/>
    <col min="1025" max="1025" width="5" customWidth="1"/>
    <col min="1026" max="1026" width="16" customWidth="1"/>
    <col min="1027" max="1027" width="66" customWidth="1"/>
    <col min="1028" max="1028" width="16" customWidth="1"/>
    <col min="1032" max="1032" width="12.6640625" bestFit="1" customWidth="1"/>
    <col min="1280" max="1280" width="7" customWidth="1"/>
    <col min="1281" max="1281" width="5" customWidth="1"/>
    <col min="1282" max="1282" width="16" customWidth="1"/>
    <col min="1283" max="1283" width="66" customWidth="1"/>
    <col min="1284" max="1284" width="16" customWidth="1"/>
    <col min="1288" max="1288" width="12.6640625" bestFit="1" customWidth="1"/>
    <col min="1536" max="1536" width="7" customWidth="1"/>
    <col min="1537" max="1537" width="5" customWidth="1"/>
    <col min="1538" max="1538" width="16" customWidth="1"/>
    <col min="1539" max="1539" width="66" customWidth="1"/>
    <col min="1540" max="1540" width="16" customWidth="1"/>
    <col min="1544" max="1544" width="12.6640625" bestFit="1" customWidth="1"/>
    <col min="1792" max="1792" width="7" customWidth="1"/>
    <col min="1793" max="1793" width="5" customWidth="1"/>
    <col min="1794" max="1794" width="16" customWidth="1"/>
    <col min="1795" max="1795" width="66" customWidth="1"/>
    <col min="1796" max="1796" width="16" customWidth="1"/>
    <col min="1800" max="1800" width="12.6640625" bestFit="1" customWidth="1"/>
    <col min="2048" max="2048" width="7" customWidth="1"/>
    <col min="2049" max="2049" width="5" customWidth="1"/>
    <col min="2050" max="2050" width="16" customWidth="1"/>
    <col min="2051" max="2051" width="66" customWidth="1"/>
    <col min="2052" max="2052" width="16" customWidth="1"/>
    <col min="2056" max="2056" width="12.6640625" bestFit="1" customWidth="1"/>
    <col min="2304" max="2304" width="7" customWidth="1"/>
    <col min="2305" max="2305" width="5" customWidth="1"/>
    <col min="2306" max="2306" width="16" customWidth="1"/>
    <col min="2307" max="2307" width="66" customWidth="1"/>
    <col min="2308" max="2308" width="16" customWidth="1"/>
    <col min="2312" max="2312" width="12.6640625" bestFit="1" customWidth="1"/>
    <col min="2560" max="2560" width="7" customWidth="1"/>
    <col min="2561" max="2561" width="5" customWidth="1"/>
    <col min="2562" max="2562" width="16" customWidth="1"/>
    <col min="2563" max="2563" width="66" customWidth="1"/>
    <col min="2564" max="2564" width="16" customWidth="1"/>
    <col min="2568" max="2568" width="12.6640625" bestFit="1" customWidth="1"/>
    <col min="2816" max="2816" width="7" customWidth="1"/>
    <col min="2817" max="2817" width="5" customWidth="1"/>
    <col min="2818" max="2818" width="16" customWidth="1"/>
    <col min="2819" max="2819" width="66" customWidth="1"/>
    <col min="2820" max="2820" width="16" customWidth="1"/>
    <col min="2824" max="2824" width="12.6640625" bestFit="1" customWidth="1"/>
    <col min="3072" max="3072" width="7" customWidth="1"/>
    <col min="3073" max="3073" width="5" customWidth="1"/>
    <col min="3074" max="3074" width="16" customWidth="1"/>
    <col min="3075" max="3075" width="66" customWidth="1"/>
    <col min="3076" max="3076" width="16" customWidth="1"/>
    <col min="3080" max="3080" width="12.6640625" bestFit="1" customWidth="1"/>
    <col min="3328" max="3328" width="7" customWidth="1"/>
    <col min="3329" max="3329" width="5" customWidth="1"/>
    <col min="3330" max="3330" width="16" customWidth="1"/>
    <col min="3331" max="3331" width="66" customWidth="1"/>
    <col min="3332" max="3332" width="16" customWidth="1"/>
    <col min="3336" max="3336" width="12.6640625" bestFit="1" customWidth="1"/>
    <col min="3584" max="3584" width="7" customWidth="1"/>
    <col min="3585" max="3585" width="5" customWidth="1"/>
    <col min="3586" max="3586" width="16" customWidth="1"/>
    <col min="3587" max="3587" width="66" customWidth="1"/>
    <col min="3588" max="3588" width="16" customWidth="1"/>
    <col min="3592" max="3592" width="12.6640625" bestFit="1" customWidth="1"/>
    <col min="3840" max="3840" width="7" customWidth="1"/>
    <col min="3841" max="3841" width="5" customWidth="1"/>
    <col min="3842" max="3842" width="16" customWidth="1"/>
    <col min="3843" max="3843" width="66" customWidth="1"/>
    <col min="3844" max="3844" width="16" customWidth="1"/>
    <col min="3848" max="3848" width="12.6640625" bestFit="1" customWidth="1"/>
    <col min="4096" max="4096" width="7" customWidth="1"/>
    <col min="4097" max="4097" width="5" customWidth="1"/>
    <col min="4098" max="4098" width="16" customWidth="1"/>
    <col min="4099" max="4099" width="66" customWidth="1"/>
    <col min="4100" max="4100" width="16" customWidth="1"/>
    <col min="4104" max="4104" width="12.6640625" bestFit="1" customWidth="1"/>
    <col min="4352" max="4352" width="7" customWidth="1"/>
    <col min="4353" max="4353" width="5" customWidth="1"/>
    <col min="4354" max="4354" width="16" customWidth="1"/>
    <col min="4355" max="4355" width="66" customWidth="1"/>
    <col min="4356" max="4356" width="16" customWidth="1"/>
    <col min="4360" max="4360" width="12.6640625" bestFit="1" customWidth="1"/>
    <col min="4608" max="4608" width="7" customWidth="1"/>
    <col min="4609" max="4609" width="5" customWidth="1"/>
    <col min="4610" max="4610" width="16" customWidth="1"/>
    <col min="4611" max="4611" width="66" customWidth="1"/>
    <col min="4612" max="4612" width="16" customWidth="1"/>
    <col min="4616" max="4616" width="12.6640625" bestFit="1" customWidth="1"/>
    <col min="4864" max="4864" width="7" customWidth="1"/>
    <col min="4865" max="4865" width="5" customWidth="1"/>
    <col min="4866" max="4866" width="16" customWidth="1"/>
    <col min="4867" max="4867" width="66" customWidth="1"/>
    <col min="4868" max="4868" width="16" customWidth="1"/>
    <col min="4872" max="4872" width="12.6640625" bestFit="1" customWidth="1"/>
    <col min="5120" max="5120" width="7" customWidth="1"/>
    <col min="5121" max="5121" width="5" customWidth="1"/>
    <col min="5122" max="5122" width="16" customWidth="1"/>
    <col min="5123" max="5123" width="66" customWidth="1"/>
    <col min="5124" max="5124" width="16" customWidth="1"/>
    <col min="5128" max="5128" width="12.6640625" bestFit="1" customWidth="1"/>
    <col min="5376" max="5376" width="7" customWidth="1"/>
    <col min="5377" max="5377" width="5" customWidth="1"/>
    <col min="5378" max="5378" width="16" customWidth="1"/>
    <col min="5379" max="5379" width="66" customWidth="1"/>
    <col min="5380" max="5380" width="16" customWidth="1"/>
    <col min="5384" max="5384" width="12.6640625" bestFit="1" customWidth="1"/>
    <col min="5632" max="5632" width="7" customWidth="1"/>
    <col min="5633" max="5633" width="5" customWidth="1"/>
    <col min="5634" max="5634" width="16" customWidth="1"/>
    <col min="5635" max="5635" width="66" customWidth="1"/>
    <col min="5636" max="5636" width="16" customWidth="1"/>
    <col min="5640" max="5640" width="12.6640625" bestFit="1" customWidth="1"/>
    <col min="5888" max="5888" width="7" customWidth="1"/>
    <col min="5889" max="5889" width="5" customWidth="1"/>
    <col min="5890" max="5890" width="16" customWidth="1"/>
    <col min="5891" max="5891" width="66" customWidth="1"/>
    <col min="5892" max="5892" width="16" customWidth="1"/>
    <col min="5896" max="5896" width="12.6640625" bestFit="1" customWidth="1"/>
    <col min="6144" max="6144" width="7" customWidth="1"/>
    <col min="6145" max="6145" width="5" customWidth="1"/>
    <col min="6146" max="6146" width="16" customWidth="1"/>
    <col min="6147" max="6147" width="66" customWidth="1"/>
    <col min="6148" max="6148" width="16" customWidth="1"/>
    <col min="6152" max="6152" width="12.6640625" bestFit="1" customWidth="1"/>
    <col min="6400" max="6400" width="7" customWidth="1"/>
    <col min="6401" max="6401" width="5" customWidth="1"/>
    <col min="6402" max="6402" width="16" customWidth="1"/>
    <col min="6403" max="6403" width="66" customWidth="1"/>
    <col min="6404" max="6404" width="16" customWidth="1"/>
    <col min="6408" max="6408" width="12.6640625" bestFit="1" customWidth="1"/>
    <col min="6656" max="6656" width="7" customWidth="1"/>
    <col min="6657" max="6657" width="5" customWidth="1"/>
    <col min="6658" max="6658" width="16" customWidth="1"/>
    <col min="6659" max="6659" width="66" customWidth="1"/>
    <col min="6660" max="6660" width="16" customWidth="1"/>
    <col min="6664" max="6664" width="12.6640625" bestFit="1" customWidth="1"/>
    <col min="6912" max="6912" width="7" customWidth="1"/>
    <col min="6913" max="6913" width="5" customWidth="1"/>
    <col min="6914" max="6914" width="16" customWidth="1"/>
    <col min="6915" max="6915" width="66" customWidth="1"/>
    <col min="6916" max="6916" width="16" customWidth="1"/>
    <col min="6920" max="6920" width="12.6640625" bestFit="1" customWidth="1"/>
    <col min="7168" max="7168" width="7" customWidth="1"/>
    <col min="7169" max="7169" width="5" customWidth="1"/>
    <col min="7170" max="7170" width="16" customWidth="1"/>
    <col min="7171" max="7171" width="66" customWidth="1"/>
    <col min="7172" max="7172" width="16" customWidth="1"/>
    <col min="7176" max="7176" width="12.6640625" bestFit="1" customWidth="1"/>
    <col min="7424" max="7424" width="7" customWidth="1"/>
    <col min="7425" max="7425" width="5" customWidth="1"/>
    <col min="7426" max="7426" width="16" customWidth="1"/>
    <col min="7427" max="7427" width="66" customWidth="1"/>
    <col min="7428" max="7428" width="16" customWidth="1"/>
    <col min="7432" max="7432" width="12.6640625" bestFit="1" customWidth="1"/>
    <col min="7680" max="7680" width="7" customWidth="1"/>
    <col min="7681" max="7681" width="5" customWidth="1"/>
    <col min="7682" max="7682" width="16" customWidth="1"/>
    <col min="7683" max="7683" width="66" customWidth="1"/>
    <col min="7684" max="7684" width="16" customWidth="1"/>
    <col min="7688" max="7688" width="12.6640625" bestFit="1" customWidth="1"/>
    <col min="7936" max="7936" width="7" customWidth="1"/>
    <col min="7937" max="7937" width="5" customWidth="1"/>
    <col min="7938" max="7938" width="16" customWidth="1"/>
    <col min="7939" max="7939" width="66" customWidth="1"/>
    <col min="7940" max="7940" width="16" customWidth="1"/>
    <col min="7944" max="7944" width="12.6640625" bestFit="1" customWidth="1"/>
    <col min="8192" max="8192" width="7" customWidth="1"/>
    <col min="8193" max="8193" width="5" customWidth="1"/>
    <col min="8194" max="8194" width="16" customWidth="1"/>
    <col min="8195" max="8195" width="66" customWidth="1"/>
    <col min="8196" max="8196" width="16" customWidth="1"/>
    <col min="8200" max="8200" width="12.6640625" bestFit="1" customWidth="1"/>
    <col min="8448" max="8448" width="7" customWidth="1"/>
    <col min="8449" max="8449" width="5" customWidth="1"/>
    <col min="8450" max="8450" width="16" customWidth="1"/>
    <col min="8451" max="8451" width="66" customWidth="1"/>
    <col min="8452" max="8452" width="16" customWidth="1"/>
    <col min="8456" max="8456" width="12.6640625" bestFit="1" customWidth="1"/>
    <col min="8704" max="8704" width="7" customWidth="1"/>
    <col min="8705" max="8705" width="5" customWidth="1"/>
    <col min="8706" max="8706" width="16" customWidth="1"/>
    <col min="8707" max="8707" width="66" customWidth="1"/>
    <col min="8708" max="8708" width="16" customWidth="1"/>
    <col min="8712" max="8712" width="12.6640625" bestFit="1" customWidth="1"/>
    <col min="8960" max="8960" width="7" customWidth="1"/>
    <col min="8961" max="8961" width="5" customWidth="1"/>
    <col min="8962" max="8962" width="16" customWidth="1"/>
    <col min="8963" max="8963" width="66" customWidth="1"/>
    <col min="8964" max="8964" width="16" customWidth="1"/>
    <col min="8968" max="8968" width="12.6640625" bestFit="1" customWidth="1"/>
    <col min="9216" max="9216" width="7" customWidth="1"/>
    <col min="9217" max="9217" width="5" customWidth="1"/>
    <col min="9218" max="9218" width="16" customWidth="1"/>
    <col min="9219" max="9219" width="66" customWidth="1"/>
    <col min="9220" max="9220" width="16" customWidth="1"/>
    <col min="9224" max="9224" width="12.6640625" bestFit="1" customWidth="1"/>
    <col min="9472" max="9472" width="7" customWidth="1"/>
    <col min="9473" max="9473" width="5" customWidth="1"/>
    <col min="9474" max="9474" width="16" customWidth="1"/>
    <col min="9475" max="9475" width="66" customWidth="1"/>
    <col min="9476" max="9476" width="16" customWidth="1"/>
    <col min="9480" max="9480" width="12.6640625" bestFit="1" customWidth="1"/>
    <col min="9728" max="9728" width="7" customWidth="1"/>
    <col min="9729" max="9729" width="5" customWidth="1"/>
    <col min="9730" max="9730" width="16" customWidth="1"/>
    <col min="9731" max="9731" width="66" customWidth="1"/>
    <col min="9732" max="9732" width="16" customWidth="1"/>
    <col min="9736" max="9736" width="12.6640625" bestFit="1" customWidth="1"/>
    <col min="9984" max="9984" width="7" customWidth="1"/>
    <col min="9985" max="9985" width="5" customWidth="1"/>
    <col min="9986" max="9986" width="16" customWidth="1"/>
    <col min="9987" max="9987" width="66" customWidth="1"/>
    <col min="9988" max="9988" width="16" customWidth="1"/>
    <col min="9992" max="9992" width="12.6640625" bestFit="1" customWidth="1"/>
    <col min="10240" max="10240" width="7" customWidth="1"/>
    <col min="10241" max="10241" width="5" customWidth="1"/>
    <col min="10242" max="10242" width="16" customWidth="1"/>
    <col min="10243" max="10243" width="66" customWidth="1"/>
    <col min="10244" max="10244" width="16" customWidth="1"/>
    <col min="10248" max="10248" width="12.6640625" bestFit="1" customWidth="1"/>
    <col min="10496" max="10496" width="7" customWidth="1"/>
    <col min="10497" max="10497" width="5" customWidth="1"/>
    <col min="10498" max="10498" width="16" customWidth="1"/>
    <col min="10499" max="10499" width="66" customWidth="1"/>
    <col min="10500" max="10500" width="16" customWidth="1"/>
    <col min="10504" max="10504" width="12.6640625" bestFit="1" customWidth="1"/>
    <col min="10752" max="10752" width="7" customWidth="1"/>
    <col min="10753" max="10753" width="5" customWidth="1"/>
    <col min="10754" max="10754" width="16" customWidth="1"/>
    <col min="10755" max="10755" width="66" customWidth="1"/>
    <col min="10756" max="10756" width="16" customWidth="1"/>
    <col min="10760" max="10760" width="12.6640625" bestFit="1" customWidth="1"/>
    <col min="11008" max="11008" width="7" customWidth="1"/>
    <col min="11009" max="11009" width="5" customWidth="1"/>
    <col min="11010" max="11010" width="16" customWidth="1"/>
    <col min="11011" max="11011" width="66" customWidth="1"/>
    <col min="11012" max="11012" width="16" customWidth="1"/>
    <col min="11016" max="11016" width="12.6640625" bestFit="1" customWidth="1"/>
    <col min="11264" max="11264" width="7" customWidth="1"/>
    <col min="11265" max="11265" width="5" customWidth="1"/>
    <col min="11266" max="11266" width="16" customWidth="1"/>
    <col min="11267" max="11267" width="66" customWidth="1"/>
    <col min="11268" max="11268" width="16" customWidth="1"/>
    <col min="11272" max="11272" width="12.6640625" bestFit="1" customWidth="1"/>
    <col min="11520" max="11520" width="7" customWidth="1"/>
    <col min="11521" max="11521" width="5" customWidth="1"/>
    <col min="11522" max="11522" width="16" customWidth="1"/>
    <col min="11523" max="11523" width="66" customWidth="1"/>
    <col min="11524" max="11524" width="16" customWidth="1"/>
    <col min="11528" max="11528" width="12.6640625" bestFit="1" customWidth="1"/>
    <col min="11776" max="11776" width="7" customWidth="1"/>
    <col min="11777" max="11777" width="5" customWidth="1"/>
    <col min="11778" max="11778" width="16" customWidth="1"/>
    <col min="11779" max="11779" width="66" customWidth="1"/>
    <col min="11780" max="11780" width="16" customWidth="1"/>
    <col min="11784" max="11784" width="12.6640625" bestFit="1" customWidth="1"/>
    <col min="12032" max="12032" width="7" customWidth="1"/>
    <col min="12033" max="12033" width="5" customWidth="1"/>
    <col min="12034" max="12034" width="16" customWidth="1"/>
    <col min="12035" max="12035" width="66" customWidth="1"/>
    <col min="12036" max="12036" width="16" customWidth="1"/>
    <col min="12040" max="12040" width="12.6640625" bestFit="1" customWidth="1"/>
    <col min="12288" max="12288" width="7" customWidth="1"/>
    <col min="12289" max="12289" width="5" customWidth="1"/>
    <col min="12290" max="12290" width="16" customWidth="1"/>
    <col min="12291" max="12291" width="66" customWidth="1"/>
    <col min="12292" max="12292" width="16" customWidth="1"/>
    <col min="12296" max="12296" width="12.6640625" bestFit="1" customWidth="1"/>
    <col min="12544" max="12544" width="7" customWidth="1"/>
    <col min="12545" max="12545" width="5" customWidth="1"/>
    <col min="12546" max="12546" width="16" customWidth="1"/>
    <col min="12547" max="12547" width="66" customWidth="1"/>
    <col min="12548" max="12548" width="16" customWidth="1"/>
    <col min="12552" max="12552" width="12.6640625" bestFit="1" customWidth="1"/>
    <col min="12800" max="12800" width="7" customWidth="1"/>
    <col min="12801" max="12801" width="5" customWidth="1"/>
    <col min="12802" max="12802" width="16" customWidth="1"/>
    <col min="12803" max="12803" width="66" customWidth="1"/>
    <col min="12804" max="12804" width="16" customWidth="1"/>
    <col min="12808" max="12808" width="12.6640625" bestFit="1" customWidth="1"/>
    <col min="13056" max="13056" width="7" customWidth="1"/>
    <col min="13057" max="13057" width="5" customWidth="1"/>
    <col min="13058" max="13058" width="16" customWidth="1"/>
    <col min="13059" max="13059" width="66" customWidth="1"/>
    <col min="13060" max="13060" width="16" customWidth="1"/>
    <col min="13064" max="13064" width="12.6640625" bestFit="1" customWidth="1"/>
    <col min="13312" max="13312" width="7" customWidth="1"/>
    <col min="13313" max="13313" width="5" customWidth="1"/>
    <col min="13314" max="13314" width="16" customWidth="1"/>
    <col min="13315" max="13315" width="66" customWidth="1"/>
    <col min="13316" max="13316" width="16" customWidth="1"/>
    <col min="13320" max="13320" width="12.6640625" bestFit="1" customWidth="1"/>
    <col min="13568" max="13568" width="7" customWidth="1"/>
    <col min="13569" max="13569" width="5" customWidth="1"/>
    <col min="13570" max="13570" width="16" customWidth="1"/>
    <col min="13571" max="13571" width="66" customWidth="1"/>
    <col min="13572" max="13572" width="16" customWidth="1"/>
    <col min="13576" max="13576" width="12.6640625" bestFit="1" customWidth="1"/>
    <col min="13824" max="13824" width="7" customWidth="1"/>
    <col min="13825" max="13825" width="5" customWidth="1"/>
    <col min="13826" max="13826" width="16" customWidth="1"/>
    <col min="13827" max="13827" width="66" customWidth="1"/>
    <col min="13828" max="13828" width="16" customWidth="1"/>
    <col min="13832" max="13832" width="12.6640625" bestFit="1" customWidth="1"/>
    <col min="14080" max="14080" width="7" customWidth="1"/>
    <col min="14081" max="14081" width="5" customWidth="1"/>
    <col min="14082" max="14082" width="16" customWidth="1"/>
    <col min="14083" max="14083" width="66" customWidth="1"/>
    <col min="14084" max="14084" width="16" customWidth="1"/>
    <col min="14088" max="14088" width="12.6640625" bestFit="1" customWidth="1"/>
    <col min="14336" max="14336" width="7" customWidth="1"/>
    <col min="14337" max="14337" width="5" customWidth="1"/>
    <col min="14338" max="14338" width="16" customWidth="1"/>
    <col min="14339" max="14339" width="66" customWidth="1"/>
    <col min="14340" max="14340" width="16" customWidth="1"/>
    <col min="14344" max="14344" width="12.6640625" bestFit="1" customWidth="1"/>
    <col min="14592" max="14592" width="7" customWidth="1"/>
    <col min="14593" max="14593" width="5" customWidth="1"/>
    <col min="14594" max="14594" width="16" customWidth="1"/>
    <col min="14595" max="14595" width="66" customWidth="1"/>
    <col min="14596" max="14596" width="16" customWidth="1"/>
    <col min="14600" max="14600" width="12.6640625" bestFit="1" customWidth="1"/>
    <col min="14848" max="14848" width="7" customWidth="1"/>
    <col min="14849" max="14849" width="5" customWidth="1"/>
    <col min="14850" max="14850" width="16" customWidth="1"/>
    <col min="14851" max="14851" width="66" customWidth="1"/>
    <col min="14852" max="14852" width="16" customWidth="1"/>
    <col min="14856" max="14856" width="12.6640625" bestFit="1" customWidth="1"/>
    <col min="15104" max="15104" width="7" customWidth="1"/>
    <col min="15105" max="15105" width="5" customWidth="1"/>
    <col min="15106" max="15106" width="16" customWidth="1"/>
    <col min="15107" max="15107" width="66" customWidth="1"/>
    <col min="15108" max="15108" width="16" customWidth="1"/>
    <col min="15112" max="15112" width="12.6640625" bestFit="1" customWidth="1"/>
    <col min="15360" max="15360" width="7" customWidth="1"/>
    <col min="15361" max="15361" width="5" customWidth="1"/>
    <col min="15362" max="15362" width="16" customWidth="1"/>
    <col min="15363" max="15363" width="66" customWidth="1"/>
    <col min="15364" max="15364" width="16" customWidth="1"/>
    <col min="15368" max="15368" width="12.6640625" bestFit="1" customWidth="1"/>
    <col min="15616" max="15616" width="7" customWidth="1"/>
    <col min="15617" max="15617" width="5" customWidth="1"/>
    <col min="15618" max="15618" width="16" customWidth="1"/>
    <col min="15619" max="15619" width="66" customWidth="1"/>
    <col min="15620" max="15620" width="16" customWidth="1"/>
    <col min="15624" max="15624" width="12.6640625" bestFit="1" customWidth="1"/>
    <col min="15872" max="15872" width="7" customWidth="1"/>
    <col min="15873" max="15873" width="5" customWidth="1"/>
    <col min="15874" max="15874" width="16" customWidth="1"/>
    <col min="15875" max="15875" width="66" customWidth="1"/>
    <col min="15876" max="15876" width="16" customWidth="1"/>
    <col min="15880" max="15880" width="12.6640625" bestFit="1" customWidth="1"/>
    <col min="16128" max="16128" width="7" customWidth="1"/>
    <col min="16129" max="16129" width="5" customWidth="1"/>
    <col min="16130" max="16130" width="16" customWidth="1"/>
    <col min="16131" max="16131" width="66" customWidth="1"/>
    <col min="16132" max="16132" width="16" customWidth="1"/>
    <col min="16136" max="16136" width="12.6640625" bestFit="1" customWidth="1"/>
  </cols>
  <sheetData>
    <row r="1" spans="1:2" ht="15.6">
      <c r="B1" s="13" t="s">
        <v>152</v>
      </c>
    </row>
    <row r="2" spans="1:2" ht="13.8">
      <c r="B2" s="137" t="s">
        <v>70</v>
      </c>
    </row>
    <row r="3" spans="1:2" ht="15.45" customHeight="1">
      <c r="A3" s="67">
        <v>2020</v>
      </c>
    </row>
    <row r="4" spans="1:2">
      <c r="B4" s="59" t="s">
        <v>122</v>
      </c>
    </row>
    <row r="5" spans="1:2" ht="15" customHeight="1">
      <c r="B5" s="41" t="s">
        <v>94</v>
      </c>
    </row>
    <row r="6" spans="1:2" ht="15" customHeight="1"/>
    <row r="7" spans="1:2" ht="15" customHeight="1"/>
    <row r="8" spans="1:2" ht="15" customHeight="1"/>
    <row r="9" spans="1:2" ht="15" customHeight="1"/>
    <row r="10" spans="1:2" ht="15" customHeight="1"/>
    <row r="11" spans="1:2" ht="15" customHeight="1"/>
    <row r="12" spans="1:2" ht="15" customHeight="1"/>
    <row r="13" spans="1:2" ht="15" customHeight="1"/>
    <row r="14" spans="1:2" ht="15" customHeight="1"/>
    <row r="15" spans="1:2" ht="15" customHeight="1"/>
    <row r="16" spans="1:2" ht="15" customHeight="1"/>
    <row r="17" customFormat="1" ht="15" customHeight="1"/>
    <row r="18" customFormat="1" ht="15" customHeight="1"/>
    <row r="19" customFormat="1" ht="15" customHeight="1"/>
    <row r="20" customFormat="1" ht="15" customHeight="1"/>
    <row r="21" customFormat="1" ht="15" customHeight="1"/>
    <row r="22" customFormat="1" ht="15" customHeight="1"/>
    <row r="23" customFormat="1" ht="15" customHeight="1"/>
    <row r="24" customFormat="1" ht="15" customHeight="1"/>
    <row r="25" customFormat="1" ht="15" customHeight="1"/>
    <row r="27" customFormat="1" ht="22.5" customHeight="1"/>
    <row r="43" spans="7:8">
      <c r="G43" t="s">
        <v>76</v>
      </c>
      <c r="H43" s="68">
        <v>700246387</v>
      </c>
    </row>
    <row r="44" spans="7:8">
      <c r="G44" t="s">
        <v>81</v>
      </c>
      <c r="H44" s="68">
        <v>538755382</v>
      </c>
    </row>
    <row r="45" spans="7:8">
      <c r="G45" t="s">
        <v>80</v>
      </c>
      <c r="H45" s="68">
        <v>241796742</v>
      </c>
    </row>
    <row r="46" spans="7:8">
      <c r="G46" t="s">
        <v>79</v>
      </c>
      <c r="H46" s="68">
        <v>227051006</v>
      </c>
    </row>
    <row r="47" spans="7:8">
      <c r="G47" t="s">
        <v>82</v>
      </c>
      <c r="H47" s="68">
        <v>213305255</v>
      </c>
    </row>
    <row r="48" spans="7:8">
      <c r="G48" t="s">
        <v>77</v>
      </c>
      <c r="H48" s="68">
        <v>157236343</v>
      </c>
    </row>
    <row r="49" spans="7:8">
      <c r="G49" t="s">
        <v>83</v>
      </c>
      <c r="H49" s="68">
        <v>141364187</v>
      </c>
    </row>
    <row r="50" spans="7:8">
      <c r="G50" t="s">
        <v>78</v>
      </c>
      <c r="H50" s="68">
        <v>1118364714</v>
      </c>
    </row>
    <row r="52" spans="7:8">
      <c r="G52" t="s">
        <v>84</v>
      </c>
      <c r="H52" s="68">
        <v>556768374</v>
      </c>
    </row>
    <row r="53" spans="7:8">
      <c r="H53" s="68"/>
    </row>
    <row r="54" spans="7:8">
      <c r="H54" s="68"/>
    </row>
    <row r="55" spans="7:8">
      <c r="H55" s="68"/>
    </row>
    <row r="56" spans="7:8">
      <c r="H56" s="68"/>
    </row>
    <row r="57" spans="7:8">
      <c r="H57" s="68"/>
    </row>
    <row r="58" spans="7:8">
      <c r="H58" s="68"/>
    </row>
    <row r="59" spans="7:8">
      <c r="H59" s="68"/>
    </row>
    <row r="60" spans="7:8">
      <c r="H60" s="68"/>
    </row>
    <row r="61" spans="7:8">
      <c r="H61" s="68"/>
    </row>
  </sheetData>
  <printOptions headings="1"/>
  <pageMargins left="0.44431372549019615" right="0.44431372549019615" top="0.44431372549019615" bottom="0.44431372549019615" header="0.50980392156862753" footer="0.50980392156862753"/>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64"/>
  <sheetViews>
    <sheetView showGridLines="0" zoomScaleNormal="100" workbookViewId="0"/>
  </sheetViews>
  <sheetFormatPr defaultColWidth="9.109375" defaultRowHeight="13.2"/>
  <cols>
    <col min="1" max="1" width="10" customWidth="1"/>
    <col min="2" max="2" width="22.6640625" customWidth="1"/>
    <col min="3" max="3" width="5.5546875" customWidth="1"/>
    <col min="4" max="5" width="7.44140625" customWidth="1"/>
    <col min="6" max="7" width="9.6640625" customWidth="1"/>
    <col min="8" max="8" width="10.5546875" customWidth="1"/>
    <col min="9" max="9" width="11.6640625" customWidth="1"/>
    <col min="11" max="11" width="8.33203125" customWidth="1"/>
    <col min="12" max="12" width="10.6640625" customWidth="1"/>
    <col min="13" max="13" width="7" customWidth="1"/>
    <col min="14" max="14" width="14.33203125" bestFit="1" customWidth="1"/>
  </cols>
  <sheetData>
    <row r="1" spans="1:24" ht="15.6">
      <c r="A1" s="12" t="s">
        <v>153</v>
      </c>
      <c r="B1" s="9"/>
      <c r="C1" s="9"/>
      <c r="D1" s="9"/>
      <c r="E1" s="9"/>
      <c r="F1" s="9"/>
      <c r="G1" s="9"/>
      <c r="H1" s="9"/>
      <c r="I1" s="9"/>
      <c r="J1" s="66"/>
      <c r="K1" s="66"/>
    </row>
    <row r="2" spans="1:24" ht="12.75" customHeight="1">
      <c r="A2" s="169" t="s">
        <v>61</v>
      </c>
      <c r="B2" s="169"/>
      <c r="C2" s="169"/>
      <c r="D2" s="169"/>
      <c r="E2" s="169"/>
      <c r="F2" s="169"/>
    </row>
    <row r="3" spans="1:24" ht="12.75" customHeight="1">
      <c r="A3" s="11"/>
      <c r="B3" s="11"/>
      <c r="C3" s="11"/>
      <c r="D3" s="11"/>
      <c r="E3" s="11"/>
      <c r="F3" s="11"/>
    </row>
    <row r="4" spans="1:24" ht="15.75" customHeight="1">
      <c r="A4" s="11" t="s">
        <v>123</v>
      </c>
      <c r="B4" s="11"/>
      <c r="C4" s="11"/>
      <c r="D4" s="11"/>
      <c r="E4" s="11"/>
      <c r="F4" s="11"/>
    </row>
    <row r="5" spans="1:24" ht="15.75" customHeight="1">
      <c r="A5" s="11" t="s">
        <v>120</v>
      </c>
      <c r="B5" s="11"/>
      <c r="C5" s="11"/>
      <c r="D5" s="11"/>
      <c r="E5" s="11"/>
      <c r="F5" s="11"/>
      <c r="R5" s="75"/>
      <c r="S5" s="75"/>
      <c r="T5" s="75"/>
      <c r="U5" s="75"/>
      <c r="V5" s="75"/>
      <c r="W5" s="75"/>
      <c r="X5" s="75"/>
    </row>
    <row r="6" spans="1:24" ht="15.75" customHeight="1">
      <c r="A6" s="11" t="s">
        <v>106</v>
      </c>
      <c r="B6" s="11"/>
      <c r="C6" s="11"/>
      <c r="D6" s="11"/>
      <c r="E6" s="11"/>
      <c r="F6" s="11"/>
      <c r="N6" s="75"/>
      <c r="O6" s="75"/>
      <c r="P6" s="75"/>
      <c r="R6" s="75"/>
      <c r="S6" s="75"/>
      <c r="T6" s="75"/>
      <c r="U6" s="75"/>
      <c r="V6" s="75"/>
      <c r="W6" s="75"/>
      <c r="X6" s="75"/>
    </row>
    <row r="7" spans="1:24" ht="15.75" customHeight="1">
      <c r="A7" s="11" t="s">
        <v>107</v>
      </c>
      <c r="B7" s="11"/>
      <c r="C7" s="11"/>
      <c r="D7" s="11"/>
      <c r="E7" s="11"/>
      <c r="F7" s="11"/>
      <c r="N7" s="75"/>
      <c r="O7" s="75"/>
      <c r="P7" s="75"/>
      <c r="R7" s="75"/>
      <c r="S7" s="75"/>
      <c r="T7" s="75"/>
      <c r="U7" s="75"/>
      <c r="V7" s="75"/>
      <c r="W7" s="75"/>
      <c r="X7" s="75"/>
    </row>
    <row r="8" spans="1:24">
      <c r="A8" s="161" t="s">
        <v>95</v>
      </c>
      <c r="B8" s="161"/>
      <c r="C8" s="161"/>
      <c r="D8" s="161"/>
      <c r="E8" s="161"/>
      <c r="F8" s="161"/>
      <c r="G8" s="70"/>
      <c r="H8" s="71"/>
      <c r="I8" s="72"/>
      <c r="K8" s="25"/>
    </row>
    <row r="9" spans="1:24">
      <c r="A9" s="41"/>
      <c r="B9" s="31"/>
      <c r="C9" s="31"/>
      <c r="D9" s="73"/>
      <c r="E9" s="73"/>
      <c r="F9" s="73"/>
      <c r="G9" s="73"/>
      <c r="H9" s="73"/>
      <c r="J9" s="73"/>
      <c r="K9" s="73"/>
      <c r="L9" s="73"/>
      <c r="M9" s="73"/>
      <c r="N9" s="73"/>
    </row>
    <row r="10" spans="1:24" ht="12.75" customHeight="1">
      <c r="B10" s="73"/>
      <c r="C10" s="73"/>
      <c r="D10" s="74"/>
      <c r="E10" s="74"/>
      <c r="F10" s="65"/>
      <c r="J10" s="75"/>
      <c r="L10" s="75"/>
      <c r="M10" s="75"/>
      <c r="N10" s="75"/>
      <c r="O10" s="73"/>
    </row>
    <row r="11" spans="1:24">
      <c r="B11" s="74"/>
      <c r="C11" s="74"/>
      <c r="D11" s="76">
        <v>2013</v>
      </c>
      <c r="E11" s="76">
        <v>2022</v>
      </c>
      <c r="F11" s="77">
        <v>2023</v>
      </c>
      <c r="J11" s="75"/>
      <c r="K11" s="75"/>
      <c r="L11" s="75"/>
      <c r="M11" s="75"/>
      <c r="N11" s="73"/>
    </row>
    <row r="12" spans="1:24">
      <c r="A12">
        <v>1</v>
      </c>
      <c r="B12" s="3" t="s">
        <v>110</v>
      </c>
      <c r="C12" s="78">
        <v>0</v>
      </c>
      <c r="D12" s="79">
        <v>411.85476399999999</v>
      </c>
      <c r="E12" s="79">
        <v>427.24540500000001</v>
      </c>
      <c r="F12" s="80">
        <v>401.59593000000001</v>
      </c>
      <c r="G12" s="25">
        <f>F12/$F$33</f>
        <v>0.11898157310177103</v>
      </c>
      <c r="I12" s="81">
        <f>F12/E12-1</f>
        <v>-6.0034525122628302E-2</v>
      </c>
      <c r="J12" s="75"/>
      <c r="K12" s="75"/>
      <c r="L12" s="75"/>
      <c r="M12" s="75"/>
      <c r="N12" s="73"/>
    </row>
    <row r="13" spans="1:24">
      <c r="A13">
        <v>2</v>
      </c>
      <c r="B13" s="3" t="s">
        <v>109</v>
      </c>
      <c r="C13" s="78">
        <v>0</v>
      </c>
      <c r="D13" s="170">
        <v>199.33941899999999</v>
      </c>
      <c r="E13" s="79">
        <v>254.257351</v>
      </c>
      <c r="F13" s="80">
        <v>242.243493</v>
      </c>
      <c r="G13" s="25">
        <f t="shared" ref="G13:G31" si="0">F13/$F$33</f>
        <v>7.1769930215198785E-2</v>
      </c>
      <c r="I13" s="81">
        <f t="shared" ref="I13:I31" si="1">F13/E13-1</f>
        <v>-4.725077938847877E-2</v>
      </c>
    </row>
    <row r="14" spans="1:24">
      <c r="A14">
        <v>3</v>
      </c>
      <c r="B14" s="3" t="s">
        <v>14</v>
      </c>
      <c r="C14" s="78">
        <v>0</v>
      </c>
      <c r="D14" s="170">
        <v>120.568392</v>
      </c>
      <c r="E14" s="79">
        <v>103.35307</v>
      </c>
      <c r="F14" s="80">
        <v>99.602901000000003</v>
      </c>
      <c r="G14" s="25">
        <f t="shared" si="0"/>
        <v>2.950953672882084E-2</v>
      </c>
      <c r="I14" s="140">
        <f t="shared" si="1"/>
        <v>-3.6285027624239907E-2</v>
      </c>
      <c r="L14" s="82"/>
      <c r="M14" s="82"/>
    </row>
    <row r="15" spans="1:24">
      <c r="A15">
        <v>4</v>
      </c>
      <c r="B15" s="3" t="s">
        <v>111</v>
      </c>
      <c r="C15" s="78">
        <v>0</v>
      </c>
      <c r="D15" s="170">
        <v>92.348159999999993</v>
      </c>
      <c r="E15" s="79">
        <v>95.419443000000001</v>
      </c>
      <c r="F15" s="80">
        <v>80.760150999999993</v>
      </c>
      <c r="G15" s="25">
        <f t="shared" si="0"/>
        <v>2.3926960141046665E-2</v>
      </c>
      <c r="I15" s="81">
        <f t="shared" si="1"/>
        <v>-0.1536300311457488</v>
      </c>
      <c r="L15" s="82"/>
      <c r="M15" s="82"/>
    </row>
    <row r="16" spans="1:24">
      <c r="A16">
        <v>5</v>
      </c>
      <c r="B16" s="3" t="s">
        <v>168</v>
      </c>
      <c r="C16" s="78">
        <v>5</v>
      </c>
      <c r="D16" s="170">
        <v>27.335381000000002</v>
      </c>
      <c r="E16" s="79">
        <v>63.153227999999999</v>
      </c>
      <c r="F16" s="80">
        <v>79.781906000000006</v>
      </c>
      <c r="G16" s="25">
        <f t="shared" si="0"/>
        <v>2.3637133675477304E-2</v>
      </c>
      <c r="I16" s="81">
        <f t="shared" si="1"/>
        <v>0.26330685741036075</v>
      </c>
      <c r="L16" s="82"/>
      <c r="M16" s="82"/>
    </row>
    <row r="17" spans="1:13">
      <c r="A17">
        <v>6</v>
      </c>
      <c r="B17" s="3" t="s">
        <v>18</v>
      </c>
      <c r="C17" s="78">
        <v>-1</v>
      </c>
      <c r="D17" s="170">
        <v>67.617562000000007</v>
      </c>
      <c r="E17" s="79">
        <v>81.180062000000007</v>
      </c>
      <c r="F17" s="80">
        <v>79.485950000000003</v>
      </c>
      <c r="G17" s="25">
        <f t="shared" si="0"/>
        <v>2.3549450240914337E-2</v>
      </c>
      <c r="I17" s="81">
        <f t="shared" si="1"/>
        <v>-2.0868572384189599E-2</v>
      </c>
    </row>
    <row r="18" spans="1:13">
      <c r="A18">
        <v>7</v>
      </c>
      <c r="B18" s="3" t="s">
        <v>108</v>
      </c>
      <c r="C18" s="78">
        <v>-1</v>
      </c>
      <c r="D18" s="170">
        <v>86.659550999999993</v>
      </c>
      <c r="E18" s="79">
        <v>79.063676000000001</v>
      </c>
      <c r="F18" s="80">
        <v>75.564006000000006</v>
      </c>
      <c r="G18" s="25">
        <f t="shared" si="0"/>
        <v>2.2387488597684906E-2</v>
      </c>
      <c r="I18" s="81">
        <f t="shared" si="1"/>
        <v>-4.4263942394987987E-2</v>
      </c>
      <c r="L18" s="81"/>
      <c r="M18" s="81"/>
    </row>
    <row r="19" spans="1:13">
      <c r="A19">
        <v>8</v>
      </c>
      <c r="B19" s="3" t="s">
        <v>15</v>
      </c>
      <c r="C19" s="78">
        <v>-1</v>
      </c>
      <c r="D19" s="170">
        <v>76.247563</v>
      </c>
      <c r="E19" s="79">
        <v>66.991373999999993</v>
      </c>
      <c r="F19" s="80">
        <v>67.261244000000005</v>
      </c>
      <c r="G19" s="25">
        <f t="shared" si="0"/>
        <v>1.9927613857794971E-2</v>
      </c>
      <c r="I19" s="81">
        <f t="shared" si="1"/>
        <v>4.0284290929757383E-3</v>
      </c>
      <c r="L19" s="81"/>
      <c r="M19" s="81"/>
    </row>
    <row r="20" spans="1:13">
      <c r="A20">
        <v>9</v>
      </c>
      <c r="B20" s="3" t="s">
        <v>169</v>
      </c>
      <c r="C20" s="78">
        <v>2</v>
      </c>
      <c r="D20" s="79">
        <v>35.650132999999997</v>
      </c>
      <c r="E20" s="79">
        <v>57.457816999999999</v>
      </c>
      <c r="F20" s="80">
        <v>67.222920999999999</v>
      </c>
      <c r="G20" s="25">
        <f t="shared" si="0"/>
        <v>1.9916259831308746E-2</v>
      </c>
      <c r="I20" s="140">
        <f t="shared" si="1"/>
        <v>0.16995257581749068</v>
      </c>
      <c r="L20" s="81"/>
      <c r="M20" s="81"/>
    </row>
    <row r="21" spans="1:13">
      <c r="A21">
        <v>10</v>
      </c>
      <c r="B21" s="3" t="s">
        <v>17</v>
      </c>
      <c r="C21" s="78">
        <v>-2</v>
      </c>
      <c r="D21" s="79">
        <v>53.469695999999999</v>
      </c>
      <c r="E21" s="79">
        <v>64.254481999999996</v>
      </c>
      <c r="F21" s="80">
        <v>62.250433999999998</v>
      </c>
      <c r="G21" s="25">
        <f t="shared" si="0"/>
        <v>1.8443051859584267E-2</v>
      </c>
      <c r="I21" s="81">
        <f t="shared" si="1"/>
        <v>-3.1189232838263248E-2</v>
      </c>
    </row>
    <row r="22" spans="1:13">
      <c r="A22">
        <v>11</v>
      </c>
      <c r="B22" s="3" t="s">
        <v>19</v>
      </c>
      <c r="C22" s="78">
        <v>-2</v>
      </c>
      <c r="D22" s="79">
        <v>45.986089999999997</v>
      </c>
      <c r="E22" s="79">
        <v>63.643514000000003</v>
      </c>
      <c r="F22" s="80">
        <v>55.613571999999998</v>
      </c>
      <c r="G22" s="25">
        <f t="shared" si="0"/>
        <v>1.6476736411070218E-2</v>
      </c>
      <c r="I22" s="81">
        <f t="shared" si="1"/>
        <v>-0.12617062596512196</v>
      </c>
      <c r="L22" s="61"/>
      <c r="M22" s="61"/>
    </row>
    <row r="23" spans="1:13">
      <c r="A23">
        <v>12</v>
      </c>
      <c r="B23" s="3" t="s">
        <v>23</v>
      </c>
      <c r="C23" s="78">
        <v>1</v>
      </c>
      <c r="D23" s="79">
        <v>40.830083999999999</v>
      </c>
      <c r="E23" s="79">
        <v>50.349589999999999</v>
      </c>
      <c r="F23" s="80">
        <v>53.055695999999998</v>
      </c>
      <c r="G23" s="25">
        <f t="shared" si="0"/>
        <v>1.5718909731205048E-2</v>
      </c>
      <c r="I23" s="81">
        <f t="shared" si="1"/>
        <v>5.3746336365400271E-2</v>
      </c>
      <c r="L23" s="61"/>
      <c r="M23" s="61"/>
    </row>
    <row r="24" spans="1:13">
      <c r="A24">
        <v>13</v>
      </c>
      <c r="B24" s="3" t="s">
        <v>28</v>
      </c>
      <c r="C24" s="78">
        <v>-1</v>
      </c>
      <c r="D24" s="79">
        <v>34.371611000000001</v>
      </c>
      <c r="E24" s="79">
        <v>57.444259000000002</v>
      </c>
      <c r="F24" s="80">
        <v>51.460019000000003</v>
      </c>
      <c r="G24" s="25">
        <f t="shared" si="0"/>
        <v>1.5246155538645589E-2</v>
      </c>
      <c r="I24" s="81">
        <f t="shared" si="1"/>
        <v>-0.10417472701667196</v>
      </c>
      <c r="L24" s="61"/>
      <c r="M24" s="61"/>
    </row>
    <row r="25" spans="1:13">
      <c r="A25">
        <v>14</v>
      </c>
      <c r="B25" s="3" t="s">
        <v>29</v>
      </c>
      <c r="C25" s="78">
        <v>0</v>
      </c>
      <c r="D25" s="79">
        <v>40.191906000000003</v>
      </c>
      <c r="E25" s="79">
        <v>42.828485999999998</v>
      </c>
      <c r="F25" s="80">
        <v>45.238304999999997</v>
      </c>
      <c r="G25" s="25">
        <f t="shared" si="0"/>
        <v>1.3402836760217449E-2</v>
      </c>
      <c r="I25" s="140">
        <f t="shared" si="1"/>
        <v>5.6266733313897754E-2</v>
      </c>
    </row>
    <row r="26" spans="1:13">
      <c r="A26">
        <v>15</v>
      </c>
      <c r="B26" s="3" t="s">
        <v>30</v>
      </c>
      <c r="C26" s="78">
        <v>2</v>
      </c>
      <c r="D26" s="79">
        <v>34.599502999999999</v>
      </c>
      <c r="E26" s="79">
        <v>41.615000999999999</v>
      </c>
      <c r="F26" s="80">
        <v>39.840055999999997</v>
      </c>
      <c r="G26" s="25">
        <f t="shared" si="0"/>
        <v>1.1803487488886282E-2</v>
      </c>
      <c r="I26" s="140">
        <f t="shared" si="1"/>
        <v>-4.2651566919342465E-2</v>
      </c>
    </row>
    <row r="27" spans="1:13">
      <c r="A27">
        <v>16</v>
      </c>
      <c r="B27" s="3" t="s">
        <v>16</v>
      </c>
      <c r="C27" s="78">
        <v>-1</v>
      </c>
      <c r="D27" s="79">
        <v>54.505541999999998</v>
      </c>
      <c r="E27" s="79">
        <v>42.799410000000002</v>
      </c>
      <c r="F27" s="80">
        <v>39.188687999999999</v>
      </c>
      <c r="G27" s="25">
        <f t="shared" si="0"/>
        <v>1.1610505480059265E-2</v>
      </c>
      <c r="I27" s="81">
        <f t="shared" si="1"/>
        <v>-8.436382651069263E-2</v>
      </c>
    </row>
    <row r="28" spans="1:13">
      <c r="A28">
        <v>17</v>
      </c>
      <c r="B28" s="3" t="s">
        <v>86</v>
      </c>
      <c r="C28" s="78">
        <v>3</v>
      </c>
      <c r="D28" s="79">
        <v>29.210875000000001</v>
      </c>
      <c r="E28" s="79">
        <v>36.274169999999998</v>
      </c>
      <c r="F28" s="80">
        <v>37.397032000000003</v>
      </c>
      <c r="G28" s="25">
        <f t="shared" si="0"/>
        <v>1.1079688224672174E-2</v>
      </c>
      <c r="I28" s="81">
        <f t="shared" si="1"/>
        <v>3.0954864025834583E-2</v>
      </c>
    </row>
    <row r="29" spans="1:13">
      <c r="A29">
        <v>18</v>
      </c>
      <c r="B29" s="3" t="s">
        <v>112</v>
      </c>
      <c r="C29" s="78">
        <v>-2</v>
      </c>
      <c r="D29" s="79">
        <v>32.062027</v>
      </c>
      <c r="E29" s="79">
        <v>41.806097000000001</v>
      </c>
      <c r="F29" s="80">
        <v>36.554358000000001</v>
      </c>
      <c r="G29" s="25">
        <f t="shared" si="0"/>
        <v>1.0830027631418746E-2</v>
      </c>
      <c r="I29" s="81">
        <f t="shared" si="1"/>
        <v>-0.12562136570653804</v>
      </c>
    </row>
    <row r="30" spans="1:13">
      <c r="A30">
        <v>19</v>
      </c>
      <c r="B30" s="3" t="s">
        <v>63</v>
      </c>
      <c r="C30" s="78">
        <v>-1</v>
      </c>
      <c r="D30" s="79">
        <v>36.634270999999998</v>
      </c>
      <c r="E30" s="79">
        <v>40.411478000000002</v>
      </c>
      <c r="F30" s="80">
        <v>35.386035</v>
      </c>
      <c r="G30" s="25">
        <f t="shared" si="0"/>
        <v>1.0483886403266906E-2</v>
      </c>
      <c r="I30" s="81">
        <f t="shared" si="1"/>
        <v>-0.12435682258392045</v>
      </c>
    </row>
    <row r="31" spans="1:13">
      <c r="A31">
        <v>20</v>
      </c>
      <c r="B31" s="3" t="s">
        <v>170</v>
      </c>
      <c r="C31" s="78">
        <v>-1</v>
      </c>
      <c r="D31" s="79">
        <v>38.379736999999999</v>
      </c>
      <c r="E31" s="79">
        <v>39.956066</v>
      </c>
      <c r="F31" s="80">
        <v>34.979177999999997</v>
      </c>
      <c r="G31" s="25">
        <f t="shared" si="0"/>
        <v>1.0363346123171269E-2</v>
      </c>
      <c r="I31" s="81">
        <f t="shared" si="1"/>
        <v>-0.12455900938796138</v>
      </c>
    </row>
    <row r="32" spans="1:13">
      <c r="F32" s="55">
        <f>SUM(F12:F31)</f>
        <v>1684.4818750000004</v>
      </c>
      <c r="G32" s="25">
        <f>F32/$F$33</f>
        <v>0.49906457804221493</v>
      </c>
    </row>
    <row r="33" spans="6:6">
      <c r="F33">
        <f>Figure1!R7</f>
        <v>3375.2783690000001</v>
      </c>
    </row>
    <row r="64" ht="54.9" customHeight="1"/>
  </sheetData>
  <mergeCells count="1">
    <mergeCell ref="A8:F8"/>
  </mergeCells>
  <conditionalFormatting sqref="C12:C31">
    <cfRule type="cellIs" dxfId="8" priority="2" operator="lessThan">
      <formula>0</formula>
    </cfRule>
    <cfRule type="cellIs" dxfId="7" priority="3" operator="equal">
      <formula>"="</formula>
    </cfRule>
    <cfRule type="cellIs" dxfId="6" priority="4" operator="greaterThan">
      <formula>0</formula>
    </cfRule>
  </conditionalFormatting>
  <conditionalFormatting sqref="I12:I31">
    <cfRule type="cellIs" dxfId="5" priority="1" operator="greaterThan">
      <formula>0</formula>
    </cfRule>
  </conditionalFormatting>
  <pageMargins left="0.44431372549019615" right="0.44431372549019615" top="0.44431372549019615" bottom="0.44431372549019615" header="0.50980392156862753" footer="0.50980392156862753"/>
  <pageSetup paperSize="9" scale="5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82"/>
  <sheetViews>
    <sheetView showGridLines="0" zoomScaleNormal="100" workbookViewId="0"/>
  </sheetViews>
  <sheetFormatPr defaultColWidth="9.109375" defaultRowHeight="13.2"/>
  <cols>
    <col min="2" max="2" width="23.33203125" bestFit="1" customWidth="1"/>
    <col min="9" max="9" width="5.88671875" customWidth="1"/>
    <col min="10" max="10" width="22.6640625" customWidth="1"/>
    <col min="11" max="12" width="8.33203125" customWidth="1"/>
  </cols>
  <sheetData>
    <row r="1" spans="1:12" ht="15.6">
      <c r="A1" s="12" t="s">
        <v>154</v>
      </c>
      <c r="B1" s="9"/>
      <c r="C1" s="9"/>
      <c r="D1" s="9"/>
    </row>
    <row r="2" spans="1:12" ht="12.75" customHeight="1">
      <c r="A2" s="169" t="s">
        <v>70</v>
      </c>
      <c r="B2" s="169"/>
      <c r="C2" s="169"/>
      <c r="D2" s="169"/>
    </row>
    <row r="3" spans="1:12">
      <c r="I3" s="163"/>
      <c r="J3" s="164"/>
      <c r="K3" s="164"/>
      <c r="L3" s="164"/>
    </row>
    <row r="4" spans="1:12">
      <c r="B4" s="31"/>
      <c r="C4" s="85" t="s">
        <v>10</v>
      </c>
      <c r="D4" s="85" t="s">
        <v>11</v>
      </c>
      <c r="F4" s="85" t="s">
        <v>10</v>
      </c>
      <c r="G4" s="85" t="s">
        <v>11</v>
      </c>
      <c r="I4" s="60"/>
      <c r="J4" s="28"/>
      <c r="K4" s="28"/>
      <c r="L4" s="28"/>
    </row>
    <row r="5" spans="1:12">
      <c r="B5" s="8" t="s">
        <v>163</v>
      </c>
      <c r="C5" s="84">
        <v>291.29652800000002</v>
      </c>
      <c r="D5" s="84">
        <v>110.299402</v>
      </c>
      <c r="E5" s="86">
        <v>401.59593000000001</v>
      </c>
      <c r="F5" s="39">
        <v>72.53473111642343</v>
      </c>
      <c r="G5" s="39">
        <v>27.465268883576584</v>
      </c>
      <c r="I5" s="60"/>
      <c r="J5" s="28"/>
      <c r="K5" s="28"/>
      <c r="L5" s="28"/>
    </row>
    <row r="6" spans="1:12" ht="15.75" customHeight="1">
      <c r="B6" s="8" t="s">
        <v>164</v>
      </c>
      <c r="C6" s="84">
        <v>123.037947</v>
      </c>
      <c r="D6" s="84">
        <v>119.205546</v>
      </c>
      <c r="E6" s="86">
        <v>242.243493</v>
      </c>
      <c r="F6" s="39">
        <v>50.791022485792837</v>
      </c>
      <c r="G6" s="39">
        <v>49.208977514207163</v>
      </c>
      <c r="I6" s="60"/>
      <c r="J6" s="28"/>
      <c r="K6" s="28"/>
      <c r="L6" s="28"/>
    </row>
    <row r="7" spans="1:12">
      <c r="B7" s="8" t="s">
        <v>14</v>
      </c>
      <c r="C7" s="84">
        <v>57.996324000000001</v>
      </c>
      <c r="D7" s="84">
        <v>41.606577000000001</v>
      </c>
      <c r="E7" s="86">
        <v>99.602901000000003</v>
      </c>
      <c r="F7" s="39">
        <v>58.227544998915242</v>
      </c>
      <c r="G7" s="39">
        <v>41.772455001084751</v>
      </c>
      <c r="I7" s="60"/>
      <c r="J7" s="28"/>
      <c r="K7" s="28"/>
      <c r="L7" s="28"/>
    </row>
    <row r="8" spans="1:12">
      <c r="B8" s="8" t="s">
        <v>165</v>
      </c>
      <c r="C8" s="84">
        <v>49.526048000000003</v>
      </c>
      <c r="D8" s="84">
        <v>31.234103000000001</v>
      </c>
      <c r="E8" s="86">
        <v>80.760151000000008</v>
      </c>
      <c r="F8" s="39">
        <v>61.324858097404991</v>
      </c>
      <c r="G8" s="39">
        <v>38.675141902595001</v>
      </c>
      <c r="I8" s="60"/>
      <c r="J8" s="28"/>
      <c r="K8" s="28"/>
      <c r="L8" s="28"/>
    </row>
    <row r="9" spans="1:12">
      <c r="B9" s="8" t="s">
        <v>168</v>
      </c>
      <c r="C9" s="84">
        <v>63.239331999999997</v>
      </c>
      <c r="D9" s="84">
        <v>16.542573999999998</v>
      </c>
      <c r="E9" s="86">
        <v>79.781905999999992</v>
      </c>
      <c r="F9" s="39">
        <v>79.265255959164477</v>
      </c>
      <c r="G9" s="39">
        <v>20.734744040835523</v>
      </c>
      <c r="I9" s="60"/>
      <c r="J9" s="28"/>
      <c r="K9" s="28"/>
      <c r="L9" s="28"/>
    </row>
    <row r="10" spans="1:12">
      <c r="B10" s="8" t="s">
        <v>18</v>
      </c>
      <c r="C10" s="84">
        <v>44.095579999999998</v>
      </c>
      <c r="D10" s="84">
        <v>35.390369999999997</v>
      </c>
      <c r="E10" s="86">
        <v>79.485950000000003</v>
      </c>
      <c r="F10" s="39">
        <v>55.47594260369285</v>
      </c>
      <c r="G10" s="39">
        <v>44.524057396307143</v>
      </c>
      <c r="I10" s="60"/>
      <c r="J10" s="28"/>
      <c r="K10" s="28"/>
      <c r="L10" s="28"/>
    </row>
    <row r="11" spans="1:12" ht="12.75" customHeight="1">
      <c r="B11" s="8" t="s">
        <v>108</v>
      </c>
      <c r="C11" s="84">
        <v>47.473517999999999</v>
      </c>
      <c r="D11" s="84">
        <v>28.090488000000001</v>
      </c>
      <c r="E11" s="86">
        <v>75.564006000000006</v>
      </c>
      <c r="F11" s="39">
        <v>62.825570682422516</v>
      </c>
      <c r="G11" s="39">
        <v>37.17442931757747</v>
      </c>
      <c r="I11" s="60"/>
      <c r="J11" s="28"/>
      <c r="K11" s="28"/>
      <c r="L11" s="28"/>
    </row>
    <row r="12" spans="1:12">
      <c r="B12" s="8" t="s">
        <v>15</v>
      </c>
      <c r="C12" s="84">
        <v>51.712291</v>
      </c>
      <c r="D12" s="84">
        <v>15.548952999999999</v>
      </c>
      <c r="E12" s="86">
        <v>67.261244000000005</v>
      </c>
      <c r="F12" s="39">
        <v>76.882745433611078</v>
      </c>
      <c r="G12" s="39">
        <v>23.117254566388926</v>
      </c>
      <c r="I12" s="60"/>
      <c r="J12" s="28"/>
      <c r="K12" s="28"/>
      <c r="L12" s="28"/>
    </row>
    <row r="13" spans="1:12">
      <c r="B13" s="8" t="s">
        <v>169</v>
      </c>
      <c r="C13" s="84">
        <v>26.681826999999998</v>
      </c>
      <c r="D13" s="84">
        <v>40.541094000000001</v>
      </c>
      <c r="E13" s="86">
        <v>67.222920999999999</v>
      </c>
      <c r="F13" s="39">
        <v>39.69156145416531</v>
      </c>
      <c r="G13" s="39">
        <v>60.30843854583469</v>
      </c>
      <c r="I13" s="60"/>
      <c r="J13" s="28"/>
      <c r="K13" s="28"/>
      <c r="L13" s="28"/>
    </row>
    <row r="14" spans="1:12">
      <c r="B14" s="8" t="s">
        <v>17</v>
      </c>
      <c r="C14" s="84">
        <v>30.61026</v>
      </c>
      <c r="D14" s="84">
        <v>31.640173999999998</v>
      </c>
      <c r="E14" s="86">
        <v>62.250433999999998</v>
      </c>
      <c r="F14" s="39">
        <v>49.172765606742594</v>
      </c>
      <c r="G14" s="39">
        <v>50.827234393257399</v>
      </c>
      <c r="I14" s="60"/>
      <c r="J14" s="28"/>
      <c r="K14" s="28"/>
      <c r="L14" s="28"/>
    </row>
    <row r="15" spans="1:12">
      <c r="B15" s="8" t="s">
        <v>19</v>
      </c>
      <c r="C15" s="84">
        <v>47.315997000000003</v>
      </c>
      <c r="D15" s="84">
        <v>8.2975750000000001</v>
      </c>
      <c r="E15" s="86">
        <v>55.613572000000005</v>
      </c>
      <c r="F15" s="39">
        <v>85.079945952761321</v>
      </c>
      <c r="G15" s="39">
        <v>14.920054047238684</v>
      </c>
      <c r="I15" s="60"/>
      <c r="J15" s="28"/>
      <c r="K15" s="28"/>
      <c r="L15" s="28"/>
    </row>
    <row r="16" spans="1:12">
      <c r="B16" s="8" t="s">
        <v>23</v>
      </c>
      <c r="C16" s="84">
        <v>30.981422999999999</v>
      </c>
      <c r="D16" s="84">
        <v>22.074273000000002</v>
      </c>
      <c r="E16" s="86">
        <v>53.055695999999998</v>
      </c>
      <c r="F16" s="39">
        <v>58.394150554541781</v>
      </c>
      <c r="G16" s="39">
        <v>41.605849445458226</v>
      </c>
      <c r="I16" s="60"/>
      <c r="J16" s="28"/>
      <c r="K16" s="28"/>
      <c r="L16" s="28"/>
    </row>
    <row r="17" spans="2:12">
      <c r="B17" s="8" t="s">
        <v>28</v>
      </c>
      <c r="C17" s="84">
        <v>27.988209999999999</v>
      </c>
      <c r="D17" s="84">
        <v>23.471809</v>
      </c>
      <c r="E17" s="86">
        <v>51.460019000000003</v>
      </c>
      <c r="F17" s="39">
        <v>54.388262079732222</v>
      </c>
      <c r="G17" s="39">
        <v>45.611737920267764</v>
      </c>
      <c r="I17" s="60"/>
      <c r="J17" s="28"/>
      <c r="K17" s="28"/>
      <c r="L17" s="28"/>
    </row>
    <row r="18" spans="2:12">
      <c r="B18" s="8" t="s">
        <v>29</v>
      </c>
      <c r="C18" s="84">
        <v>23.559904</v>
      </c>
      <c r="D18" s="84">
        <v>21.678401000000001</v>
      </c>
      <c r="E18" s="86">
        <v>45.238304999999997</v>
      </c>
      <c r="F18" s="39">
        <v>52.079546304840562</v>
      </c>
      <c r="G18" s="39">
        <v>47.920453695159445</v>
      </c>
      <c r="I18" s="60"/>
      <c r="J18" s="28"/>
      <c r="K18" s="28"/>
      <c r="L18" s="28"/>
    </row>
    <row r="19" spans="2:12">
      <c r="B19" s="8" t="s">
        <v>30</v>
      </c>
      <c r="C19" s="84">
        <v>23.862061000000001</v>
      </c>
      <c r="D19" s="84">
        <v>15.977995</v>
      </c>
      <c r="E19" s="86">
        <v>39.840056000000004</v>
      </c>
      <c r="F19" s="39">
        <v>59.894647236439617</v>
      </c>
      <c r="G19" s="39">
        <v>40.105352763560369</v>
      </c>
      <c r="I19" s="60"/>
      <c r="J19" s="28"/>
      <c r="K19" s="28"/>
      <c r="L19" s="28"/>
    </row>
    <row r="20" spans="2:12">
      <c r="B20" s="8" t="s">
        <v>16</v>
      </c>
      <c r="C20" s="84">
        <v>17.928087999999999</v>
      </c>
      <c r="D20" s="84">
        <v>21.2606</v>
      </c>
      <c r="E20" s="86">
        <v>39.188687999999999</v>
      </c>
      <c r="F20" s="39">
        <v>45.748119967680466</v>
      </c>
      <c r="G20" s="39">
        <v>54.251880032319534</v>
      </c>
      <c r="I20" s="60"/>
      <c r="J20" s="28"/>
      <c r="K20" s="28"/>
      <c r="L20" s="28"/>
    </row>
    <row r="21" spans="2:12">
      <c r="B21" s="8" t="s">
        <v>86</v>
      </c>
      <c r="C21" s="84">
        <v>27.098880999999999</v>
      </c>
      <c r="D21" s="84">
        <v>10.298151000000001</v>
      </c>
      <c r="E21" s="86">
        <v>37.397031999999996</v>
      </c>
      <c r="F21" s="39">
        <v>72.462651581547973</v>
      </c>
      <c r="G21" s="39">
        <v>27.537348418452034</v>
      </c>
      <c r="I21" s="60"/>
      <c r="J21" s="28"/>
      <c r="K21" s="28"/>
      <c r="L21" s="28"/>
    </row>
    <row r="22" spans="2:12">
      <c r="B22" s="8" t="s">
        <v>167</v>
      </c>
      <c r="C22" s="84">
        <v>25.176275</v>
      </c>
      <c r="D22" s="84">
        <v>11.378083</v>
      </c>
      <c r="E22" s="86">
        <v>36.554358000000001</v>
      </c>
      <c r="F22" s="39">
        <v>68.87352528527515</v>
      </c>
      <c r="G22" s="39">
        <v>31.126474714724846</v>
      </c>
      <c r="I22" s="60"/>
      <c r="J22" s="28"/>
      <c r="K22" s="28"/>
      <c r="L22" s="28"/>
    </row>
    <row r="23" spans="2:12">
      <c r="B23" s="8" t="s">
        <v>63</v>
      </c>
      <c r="C23" s="84">
        <v>26.403804999999998</v>
      </c>
      <c r="D23" s="84">
        <v>8.9822299999999995</v>
      </c>
      <c r="E23" s="86">
        <v>35.386035</v>
      </c>
      <c r="F23" s="39">
        <v>74.616455333297438</v>
      </c>
      <c r="G23" s="39">
        <v>25.383544666702555</v>
      </c>
      <c r="I23" s="60"/>
      <c r="J23" s="28"/>
      <c r="K23" s="28"/>
      <c r="L23" s="28"/>
    </row>
    <row r="24" spans="2:12">
      <c r="B24" s="3" t="s">
        <v>170</v>
      </c>
      <c r="C24" s="84">
        <v>18.13223</v>
      </c>
      <c r="D24" s="84">
        <v>16.846948000000001</v>
      </c>
      <c r="E24" s="86">
        <v>34.979178000000005</v>
      </c>
      <c r="F24" s="39">
        <v>51.8372101254066</v>
      </c>
      <c r="G24" s="39">
        <v>48.162789874593393</v>
      </c>
      <c r="I24" s="60"/>
      <c r="J24" s="28"/>
      <c r="K24" s="28"/>
      <c r="L24" s="28"/>
    </row>
    <row r="25" spans="2:12">
      <c r="I25" s="60"/>
      <c r="J25" s="28"/>
      <c r="K25" s="28"/>
      <c r="L25" s="28"/>
    </row>
    <row r="26" spans="2:12">
      <c r="I26" s="60"/>
      <c r="J26" s="28"/>
      <c r="K26" s="28"/>
      <c r="L26" s="28"/>
    </row>
    <row r="27" spans="2:12">
      <c r="I27" s="60"/>
      <c r="J27" s="28"/>
      <c r="K27" s="28"/>
      <c r="L27" s="28"/>
    </row>
    <row r="28" spans="2:12">
      <c r="I28" s="60"/>
      <c r="J28" s="28"/>
      <c r="K28" s="28"/>
      <c r="L28" s="28"/>
    </row>
    <row r="29" spans="2:12">
      <c r="I29" s="60"/>
      <c r="J29" s="28"/>
      <c r="K29" s="28"/>
      <c r="L29" s="28"/>
    </row>
    <row r="30" spans="2:12">
      <c r="I30" s="60"/>
      <c r="J30" s="28"/>
      <c r="K30" s="28"/>
      <c r="L30" s="28"/>
    </row>
    <row r="31" spans="2:12">
      <c r="I31" s="60"/>
      <c r="J31" s="28"/>
      <c r="K31" s="28"/>
      <c r="L31" s="28"/>
    </row>
    <row r="32" spans="2:12">
      <c r="I32" s="60"/>
      <c r="J32" s="28"/>
      <c r="K32" s="28"/>
      <c r="L32" s="28"/>
    </row>
    <row r="33" spans="9:12">
      <c r="I33" s="60"/>
      <c r="J33" s="28"/>
      <c r="K33" s="28"/>
      <c r="L33" s="28"/>
    </row>
    <row r="34" spans="9:12">
      <c r="I34" s="60"/>
      <c r="J34" s="28"/>
      <c r="K34" s="28"/>
      <c r="L34" s="28"/>
    </row>
    <row r="35" spans="9:12">
      <c r="I35" s="60"/>
      <c r="J35" s="28"/>
      <c r="K35" s="28"/>
      <c r="L35" s="28"/>
    </row>
    <row r="36" spans="9:12">
      <c r="I36" s="60"/>
      <c r="J36" s="28"/>
      <c r="K36" s="28"/>
      <c r="L36" s="28"/>
    </row>
    <row r="37" spans="9:12">
      <c r="I37" s="60"/>
      <c r="J37" s="28"/>
      <c r="K37" s="28"/>
      <c r="L37" s="28"/>
    </row>
    <row r="38" spans="9:12">
      <c r="I38" s="60"/>
      <c r="J38" s="28"/>
      <c r="K38" s="28"/>
      <c r="L38" s="28"/>
    </row>
    <row r="39" spans="9:12">
      <c r="I39" s="60"/>
      <c r="J39" s="28"/>
      <c r="K39" s="28"/>
      <c r="L39" s="28"/>
    </row>
    <row r="40" spans="9:12">
      <c r="I40" s="60"/>
      <c r="J40" s="28"/>
      <c r="K40" s="28"/>
      <c r="L40" s="28"/>
    </row>
    <row r="41" spans="9:12">
      <c r="I41" s="60"/>
      <c r="J41" s="28"/>
      <c r="K41" s="28"/>
      <c r="L41" s="28"/>
    </row>
    <row r="42" spans="9:12">
      <c r="I42" s="60"/>
      <c r="J42" s="28"/>
      <c r="K42" s="28"/>
      <c r="L42" s="28"/>
    </row>
    <row r="43" spans="9:12">
      <c r="I43" s="60"/>
      <c r="J43" s="28"/>
      <c r="K43" s="28"/>
      <c r="L43" s="28"/>
    </row>
    <row r="44" spans="9:12">
      <c r="I44" s="60"/>
      <c r="J44" s="28"/>
      <c r="K44" s="28"/>
      <c r="L44" s="28"/>
    </row>
    <row r="45" spans="9:12">
      <c r="I45" s="60"/>
      <c r="J45" s="28"/>
      <c r="K45" s="28"/>
      <c r="L45" s="28"/>
    </row>
    <row r="46" spans="9:12">
      <c r="I46" s="60"/>
      <c r="J46" s="28"/>
      <c r="K46" s="28"/>
      <c r="L46" s="28"/>
    </row>
    <row r="47" spans="9:12">
      <c r="I47" s="60"/>
      <c r="J47" s="28"/>
      <c r="K47" s="28"/>
      <c r="L47" s="28"/>
    </row>
    <row r="48" spans="9:12">
      <c r="I48" s="60"/>
      <c r="J48" s="28"/>
      <c r="K48" s="28"/>
      <c r="L48" s="28"/>
    </row>
    <row r="49" spans="9:12">
      <c r="I49" s="60"/>
      <c r="J49" s="28"/>
      <c r="K49" s="28"/>
      <c r="L49" s="28"/>
    </row>
    <row r="50" spans="9:12">
      <c r="I50" s="60"/>
      <c r="J50" s="28"/>
      <c r="K50" s="28"/>
      <c r="L50" s="28"/>
    </row>
    <row r="51" spans="9:12">
      <c r="I51" s="60"/>
      <c r="J51" s="28"/>
      <c r="K51" s="28"/>
      <c r="L51" s="28"/>
    </row>
    <row r="52" spans="9:12">
      <c r="I52" s="60"/>
      <c r="J52" s="28"/>
      <c r="K52" s="28"/>
      <c r="L52" s="28"/>
    </row>
    <row r="53" spans="9:12">
      <c r="I53" s="60"/>
      <c r="J53" s="28"/>
      <c r="K53" s="28"/>
      <c r="L53" s="28"/>
    </row>
    <row r="54" spans="9:12">
      <c r="I54" s="60"/>
      <c r="J54" s="28"/>
      <c r="K54" s="28"/>
      <c r="L54" s="28"/>
    </row>
    <row r="55" spans="9:12">
      <c r="I55" s="60"/>
      <c r="J55" s="28"/>
      <c r="K55" s="28"/>
      <c r="L55" s="28"/>
    </row>
    <row r="56" spans="9:12">
      <c r="I56" s="11" t="s">
        <v>124</v>
      </c>
    </row>
    <row r="57" spans="9:12">
      <c r="I57" s="41" t="s">
        <v>95</v>
      </c>
      <c r="J57" s="41"/>
      <c r="K57" s="41"/>
      <c r="L57" s="41"/>
    </row>
    <row r="58" spans="9:12">
      <c r="I58" s="41"/>
      <c r="J58" s="31"/>
      <c r="K58" s="73"/>
      <c r="L58" s="73"/>
    </row>
    <row r="59" spans="9:12">
      <c r="J59" s="74"/>
      <c r="K59" s="59"/>
      <c r="L59" s="59"/>
    </row>
    <row r="82" spans="14:14">
      <c r="N82" s="31"/>
    </row>
  </sheetData>
  <mergeCells count="1">
    <mergeCell ref="I3:L3"/>
  </mergeCells>
  <conditionalFormatting sqref="F5:F24">
    <cfRule type="cellIs" dxfId="4" priority="1" operator="greaterThan">
      <formula>50</formula>
    </cfRule>
  </conditionalFormatting>
  <pageMargins left="0.44431372549019615" right="0.44431372549019615" top="0.44431372549019615" bottom="0.44431372549019615" header="0.50980392156862753" footer="0.50980392156862753"/>
  <pageSetup paperSize="9" scale="54"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84"/>
  <sheetViews>
    <sheetView showGridLines="0" zoomScaleNormal="100" workbookViewId="0"/>
  </sheetViews>
  <sheetFormatPr defaultColWidth="9.109375" defaultRowHeight="13.2"/>
  <cols>
    <col min="15" max="15" width="5.88671875" customWidth="1"/>
    <col min="16" max="16" width="22.6640625" customWidth="1"/>
    <col min="17" max="18" width="8.33203125" customWidth="1"/>
    <col min="19" max="19" width="7.44140625" customWidth="1"/>
    <col min="20" max="21" width="7" customWidth="1"/>
    <col min="22" max="22" width="9.6640625" customWidth="1"/>
    <col min="23" max="27" width="7.44140625" customWidth="1"/>
    <col min="28" max="28" width="7" customWidth="1"/>
    <col min="29" max="29" width="14.33203125" bestFit="1" customWidth="1"/>
  </cols>
  <sheetData>
    <row r="1" spans="1:30" ht="15.6">
      <c r="A1" s="12" t="s">
        <v>155</v>
      </c>
      <c r="B1" s="9"/>
      <c r="C1" s="9"/>
      <c r="D1" s="9"/>
      <c r="S1" s="9"/>
      <c r="T1" s="9"/>
      <c r="U1" s="9"/>
      <c r="V1" s="9"/>
      <c r="W1" s="9"/>
      <c r="X1" s="9"/>
      <c r="Y1" s="66"/>
      <c r="Z1" s="66"/>
    </row>
    <row r="2" spans="1:30" ht="12.75" customHeight="1">
      <c r="A2" s="169" t="s">
        <v>70</v>
      </c>
      <c r="B2" s="169"/>
      <c r="C2" s="169"/>
      <c r="D2" s="169"/>
    </row>
    <row r="3" spans="1:30" ht="12.75" customHeight="1">
      <c r="A3" s="137"/>
      <c r="B3" s="137"/>
      <c r="C3" s="137"/>
      <c r="D3" s="137"/>
    </row>
    <row r="4" spans="1:30" ht="39.6">
      <c r="B4" s="31"/>
      <c r="C4" s="63" t="s">
        <v>12</v>
      </c>
      <c r="D4" s="63" t="s">
        <v>13</v>
      </c>
      <c r="E4" s="63" t="s">
        <v>22</v>
      </c>
      <c r="F4" s="63" t="s">
        <v>27</v>
      </c>
      <c r="G4" s="63" t="s">
        <v>59</v>
      </c>
      <c r="I4" s="63" t="s">
        <v>12</v>
      </c>
      <c r="J4" s="63" t="s">
        <v>13</v>
      </c>
      <c r="K4" s="63" t="s">
        <v>102</v>
      </c>
      <c r="L4" s="63" t="s">
        <v>27</v>
      </c>
      <c r="M4" s="63" t="s">
        <v>59</v>
      </c>
      <c r="O4" s="11"/>
      <c r="P4" s="11"/>
      <c r="Q4" s="11"/>
      <c r="R4" s="11"/>
    </row>
    <row r="5" spans="1:30">
      <c r="B5" s="8" t="s">
        <v>163</v>
      </c>
      <c r="C5" s="150">
        <v>205.94088300000001</v>
      </c>
      <c r="D5" s="150">
        <v>67.437134</v>
      </c>
      <c r="E5" s="150">
        <v>100.974423</v>
      </c>
      <c r="F5" s="150">
        <v>18.305933</v>
      </c>
      <c r="G5" s="150">
        <v>8.9376180000000005</v>
      </c>
      <c r="H5" s="86">
        <v>401.59599099999997</v>
      </c>
      <c r="I5" s="39">
        <v>51.280612260892823</v>
      </c>
      <c r="J5" s="39">
        <v>16.792282669973169</v>
      </c>
      <c r="K5" s="39">
        <v>25.143284610129491</v>
      </c>
      <c r="L5" s="39">
        <v>4.5582957525091432</v>
      </c>
      <c r="M5" s="39">
        <v>2.2255247064953894</v>
      </c>
      <c r="O5" s="11"/>
      <c r="P5" s="11"/>
      <c r="Q5" s="11"/>
      <c r="R5" s="11"/>
    </row>
    <row r="6" spans="1:30">
      <c r="B6" s="8" t="s">
        <v>164</v>
      </c>
      <c r="C6" s="150">
        <v>88.706518000000003</v>
      </c>
      <c r="D6" s="150">
        <v>14.434754</v>
      </c>
      <c r="E6" s="150">
        <v>103.758973</v>
      </c>
      <c r="F6" s="150">
        <v>25.382521000000001</v>
      </c>
      <c r="G6" s="150">
        <v>9.9607270000000003</v>
      </c>
      <c r="H6" s="86">
        <v>242.24349299999997</v>
      </c>
      <c r="I6" s="39">
        <v>36.618741292671174</v>
      </c>
      <c r="J6" s="39">
        <v>5.9587788391079721</v>
      </c>
      <c r="K6" s="39">
        <v>42.832511913952636</v>
      </c>
      <c r="L6" s="39">
        <v>10.478102295197669</v>
      </c>
      <c r="M6" s="39">
        <v>4.1118656590705625</v>
      </c>
      <c r="O6" s="11"/>
      <c r="P6" s="11"/>
      <c r="Q6" s="11"/>
      <c r="R6" s="11"/>
    </row>
    <row r="7" spans="1:30">
      <c r="B7" s="8" t="s">
        <v>14</v>
      </c>
      <c r="C7" s="150">
        <v>10.583624</v>
      </c>
      <c r="D7" s="150">
        <v>25.763788000000002</v>
      </c>
      <c r="E7" s="150">
        <v>62.136029000000001</v>
      </c>
      <c r="F7" s="150">
        <v>0.43585800000000002</v>
      </c>
      <c r="G7" s="150">
        <v>0.68360299999999996</v>
      </c>
      <c r="H7" s="86">
        <v>99.602902</v>
      </c>
      <c r="I7" s="39">
        <v>10.625818914392674</v>
      </c>
      <c r="J7" s="39">
        <v>25.866503367542443</v>
      </c>
      <c r="K7" s="39">
        <v>62.38375363802151</v>
      </c>
      <c r="L7" s="39">
        <v>0.43759568370809115</v>
      </c>
      <c r="M7" s="39">
        <v>0.68632839633527942</v>
      </c>
      <c r="O7" s="11"/>
      <c r="P7" s="11"/>
      <c r="Q7" s="11"/>
      <c r="R7" s="11"/>
    </row>
    <row r="8" spans="1:30">
      <c r="B8" s="8" t="s">
        <v>165</v>
      </c>
      <c r="C8" s="150">
        <v>37.621310999999999</v>
      </c>
      <c r="D8" s="150">
        <v>36.996755999999998</v>
      </c>
      <c r="E8" s="150">
        <v>0.60634399999999999</v>
      </c>
      <c r="F8" s="150">
        <v>0.58712600000000004</v>
      </c>
      <c r="G8" s="150">
        <v>4.9486220000000003</v>
      </c>
      <c r="H8" s="86">
        <v>80.760159000000002</v>
      </c>
      <c r="I8" s="39">
        <v>46.583998181578615</v>
      </c>
      <c r="J8" s="39">
        <v>45.810652750200745</v>
      </c>
      <c r="K8" s="39">
        <v>0.75079594630317648</v>
      </c>
      <c r="L8" s="39">
        <v>0.72699955927526094</v>
      </c>
      <c r="M8" s="39">
        <v>6.127553562642194</v>
      </c>
      <c r="O8" s="11"/>
      <c r="P8" s="11"/>
      <c r="Q8" s="11"/>
      <c r="R8" s="11"/>
    </row>
    <row r="9" spans="1:30">
      <c r="B9" s="8" t="s">
        <v>168</v>
      </c>
      <c r="C9" s="150">
        <v>37.816971000000002</v>
      </c>
      <c r="D9" s="150">
        <v>21.537061999999999</v>
      </c>
      <c r="E9" s="150">
        <v>18.952780000000001</v>
      </c>
      <c r="F9" s="150">
        <v>0.39489999999999997</v>
      </c>
      <c r="G9" s="150">
        <v>1.080193</v>
      </c>
      <c r="H9" s="86">
        <v>79.781906000000006</v>
      </c>
      <c r="I9" s="39">
        <v>47.40043563261073</v>
      </c>
      <c r="J9" s="39">
        <v>26.994920377058929</v>
      </c>
      <c r="K9" s="39">
        <v>23.755737297125989</v>
      </c>
      <c r="L9" s="39">
        <v>0.49497438679893146</v>
      </c>
      <c r="M9" s="39">
        <v>1.3539323064054147</v>
      </c>
      <c r="O9" s="11"/>
      <c r="P9" s="11"/>
      <c r="Q9" s="11"/>
      <c r="R9" s="11"/>
    </row>
    <row r="10" spans="1:30">
      <c r="B10" s="8" t="s">
        <v>18</v>
      </c>
      <c r="C10" s="150">
        <v>26.529610000000002</v>
      </c>
      <c r="D10" s="150">
        <v>0.44784600000000002</v>
      </c>
      <c r="E10" s="154">
        <v>47.009869000000002</v>
      </c>
      <c r="F10" s="150">
        <v>5.27738</v>
      </c>
      <c r="G10" s="150">
        <v>0.221245</v>
      </c>
      <c r="H10" s="86">
        <v>79.485949999999988</v>
      </c>
      <c r="I10" s="39">
        <v>33.3764772264784</v>
      </c>
      <c r="J10" s="39">
        <v>0.56342787624731172</v>
      </c>
      <c r="K10" s="39">
        <v>59.142362895580924</v>
      </c>
      <c r="L10" s="39">
        <v>6.6393872124570441</v>
      </c>
      <c r="M10" s="39">
        <v>0.27834478923633676</v>
      </c>
      <c r="O10" s="11"/>
      <c r="P10" s="11"/>
      <c r="Q10" s="11"/>
      <c r="R10" s="11"/>
    </row>
    <row r="11" spans="1:30" ht="12.75" customHeight="1">
      <c r="B11" s="8" t="s">
        <v>108</v>
      </c>
      <c r="C11" s="150">
        <v>42.018999999999998</v>
      </c>
      <c r="D11" s="150">
        <v>12.694113</v>
      </c>
      <c r="E11" s="150">
        <v>19.589971999999999</v>
      </c>
      <c r="F11" s="150">
        <v>0.50130699999999995</v>
      </c>
      <c r="G11" s="150">
        <v>0.75961400000000001</v>
      </c>
      <c r="H11" s="86">
        <v>75.564005999999992</v>
      </c>
      <c r="I11" s="39">
        <v>55.607163018858479</v>
      </c>
      <c r="J11" s="39">
        <v>16.799153025317374</v>
      </c>
      <c r="K11" s="39">
        <v>25.925004558387233</v>
      </c>
      <c r="L11" s="39">
        <v>0.66342035915883024</v>
      </c>
      <c r="M11" s="39">
        <v>1.0052590382780924</v>
      </c>
      <c r="O11" s="11"/>
      <c r="P11" s="11"/>
      <c r="Q11" s="11"/>
      <c r="R11" s="11"/>
      <c r="AC11" s="75"/>
      <c r="AD11" s="73"/>
    </row>
    <row r="12" spans="1:30">
      <c r="B12" s="8" t="s">
        <v>15</v>
      </c>
      <c r="C12" s="150">
        <v>45.134425999999998</v>
      </c>
      <c r="D12" s="150">
        <v>8.6988540000000008</v>
      </c>
      <c r="E12" s="150">
        <v>9.7196429999999996</v>
      </c>
      <c r="F12" s="150">
        <v>2.2839070000000001</v>
      </c>
      <c r="G12" s="150">
        <v>1.4244140000000001</v>
      </c>
      <c r="H12" s="86">
        <v>67.261244000000005</v>
      </c>
      <c r="I12" s="39">
        <v>67.103168653853615</v>
      </c>
      <c r="J12" s="39">
        <v>12.932936536231772</v>
      </c>
      <c r="K12" s="39">
        <v>14.450584648716873</v>
      </c>
      <c r="L12" s="39">
        <v>3.3955765076245097</v>
      </c>
      <c r="M12" s="39">
        <v>2.1177336535732225</v>
      </c>
      <c r="O12" s="11"/>
      <c r="P12" s="11"/>
      <c r="Q12" s="11"/>
      <c r="R12" s="11"/>
      <c r="AC12" s="73"/>
    </row>
    <row r="13" spans="1:30">
      <c r="B13" s="8" t="s">
        <v>169</v>
      </c>
      <c r="C13" s="150">
        <v>16.203996</v>
      </c>
      <c r="D13" s="150">
        <v>40.728690999999998</v>
      </c>
      <c r="E13" s="150">
        <v>7.393033</v>
      </c>
      <c r="F13" s="150">
        <v>0.38780100000000001</v>
      </c>
      <c r="G13" s="150">
        <v>2.5093999999999999</v>
      </c>
      <c r="H13" s="86">
        <v>67.222920999999999</v>
      </c>
      <c r="I13" s="39">
        <v>24.104867445435762</v>
      </c>
      <c r="J13" s="39">
        <v>60.587505562276888</v>
      </c>
      <c r="K13" s="39">
        <v>10.997786008138505</v>
      </c>
      <c r="L13" s="39">
        <v>0.57688805281162947</v>
      </c>
      <c r="M13" s="39">
        <v>3.7329529313372145</v>
      </c>
      <c r="O13" s="11"/>
      <c r="P13" s="11"/>
      <c r="Q13" s="11"/>
      <c r="R13" s="11"/>
      <c r="AC13" s="73"/>
    </row>
    <row r="14" spans="1:30">
      <c r="B14" s="8" t="s">
        <v>17</v>
      </c>
      <c r="C14" s="150">
        <v>5.296951</v>
      </c>
      <c r="D14" s="150">
        <v>2.4655680000000002</v>
      </c>
      <c r="E14" s="150">
        <v>43.658028999999999</v>
      </c>
      <c r="F14" s="150">
        <v>1.450097</v>
      </c>
      <c r="G14" s="150">
        <v>9.3797890000000006</v>
      </c>
      <c r="H14" s="86">
        <v>62.250433999999998</v>
      </c>
      <c r="I14" s="39">
        <v>8.5090989084509836</v>
      </c>
      <c r="J14" s="39">
        <v>3.9607241935052215</v>
      </c>
      <c r="K14" s="39">
        <v>70.132890961049355</v>
      </c>
      <c r="L14" s="39">
        <v>2.3294568516582554</v>
      </c>
      <c r="M14" s="39">
        <v>15.067829085336177</v>
      </c>
      <c r="O14" s="11"/>
      <c r="P14" s="11"/>
      <c r="Q14" s="11"/>
      <c r="R14" s="11"/>
    </row>
    <row r="15" spans="1:30">
      <c r="B15" s="8" t="s">
        <v>19</v>
      </c>
      <c r="C15" s="150">
        <v>39.087400000000002</v>
      </c>
      <c r="D15" s="150">
        <v>1.156623</v>
      </c>
      <c r="E15" s="150">
        <v>7.4329650000000003</v>
      </c>
      <c r="F15" s="150">
        <v>6.8798050000000002</v>
      </c>
      <c r="G15" s="150">
        <v>1.0567789999999999</v>
      </c>
      <c r="H15" s="86">
        <v>55.613572000000005</v>
      </c>
      <c r="I15" s="39">
        <v>70.283922780575935</v>
      </c>
      <c r="J15" s="39">
        <v>2.0797495258891119</v>
      </c>
      <c r="K15" s="39">
        <v>13.36537958755823</v>
      </c>
      <c r="L15" s="39">
        <v>12.37073029583498</v>
      </c>
      <c r="M15" s="39">
        <v>1.90021781014174</v>
      </c>
      <c r="O15" s="11"/>
      <c r="P15" s="11"/>
      <c r="Q15" s="11"/>
      <c r="R15" s="11"/>
    </row>
    <row r="16" spans="1:30">
      <c r="B16" s="8" t="s">
        <v>23</v>
      </c>
      <c r="C16" s="150">
        <v>14.081078</v>
      </c>
      <c r="D16" s="150">
        <v>2.223859</v>
      </c>
      <c r="E16" s="150">
        <v>24.004905000000001</v>
      </c>
      <c r="F16" s="150">
        <v>10.339626000000001</v>
      </c>
      <c r="G16" s="150">
        <v>2.406228</v>
      </c>
      <c r="H16" s="86">
        <v>53.055696000000005</v>
      </c>
      <c r="I16" s="39">
        <v>26.540181472692392</v>
      </c>
      <c r="J16" s="39">
        <v>4.1915556060182491</v>
      </c>
      <c r="K16" s="39">
        <v>45.244727352177222</v>
      </c>
      <c r="L16" s="39">
        <v>19.488248726394993</v>
      </c>
      <c r="M16" s="39">
        <v>4.5352868427171327</v>
      </c>
      <c r="O16" s="11"/>
      <c r="P16" s="11"/>
      <c r="Q16" s="11"/>
      <c r="R16" s="11"/>
    </row>
    <row r="17" spans="2:18">
      <c r="B17" s="8" t="s">
        <v>28</v>
      </c>
      <c r="C17" s="150">
        <v>12.914574999999999</v>
      </c>
      <c r="D17" s="150">
        <v>4.7948599999999999</v>
      </c>
      <c r="E17" s="150">
        <v>26.813742999999999</v>
      </c>
      <c r="F17" s="150">
        <v>6.5585950000000004</v>
      </c>
      <c r="G17" s="150">
        <v>0.37824600000000003</v>
      </c>
      <c r="H17" s="86">
        <v>51.460018999999996</v>
      </c>
      <c r="I17" s="39">
        <v>25.096327694709949</v>
      </c>
      <c r="J17" s="39">
        <v>9.3176413323904921</v>
      </c>
      <c r="K17" s="39">
        <v>52.105971822513325</v>
      </c>
      <c r="L17" s="39">
        <v>12.745030272919255</v>
      </c>
      <c r="M17" s="39">
        <v>0.73502887746699053</v>
      </c>
      <c r="O17" s="11"/>
      <c r="P17" s="11"/>
      <c r="Q17" s="11"/>
      <c r="R17" s="11"/>
    </row>
    <row r="18" spans="2:18">
      <c r="B18" s="8" t="s">
        <v>29</v>
      </c>
      <c r="C18" s="150">
        <v>0.65878599999999998</v>
      </c>
      <c r="D18" s="150">
        <v>0.50042299999999995</v>
      </c>
      <c r="E18" s="150">
        <v>38.825631000000001</v>
      </c>
      <c r="F18" s="150">
        <v>5.2383649999999999</v>
      </c>
      <c r="G18" s="150">
        <v>1.5100000000000001E-2</v>
      </c>
      <c r="H18" s="86">
        <v>45.238304999999997</v>
      </c>
      <c r="I18" s="39">
        <v>1.4562570370397387</v>
      </c>
      <c r="J18" s="39">
        <v>1.10619308128366</v>
      </c>
      <c r="K18" s="39">
        <v>85.824681097136605</v>
      </c>
      <c r="L18" s="39">
        <v>11.579489991943776</v>
      </c>
      <c r="M18" s="39">
        <v>3.3378792596230125E-2</v>
      </c>
      <c r="O18" s="11"/>
      <c r="P18" s="11"/>
      <c r="Q18" s="11"/>
      <c r="R18" s="11"/>
    </row>
    <row r="19" spans="2:18">
      <c r="B19" s="8" t="s">
        <v>30</v>
      </c>
      <c r="C19" s="150">
        <v>22.481784999999999</v>
      </c>
      <c r="D19" s="150">
        <v>0.43587199999999998</v>
      </c>
      <c r="E19" s="150">
        <v>16.871386000000001</v>
      </c>
      <c r="F19" s="150">
        <v>3.1699999999999999E-2</v>
      </c>
      <c r="G19" s="150">
        <v>1.9313E-2</v>
      </c>
      <c r="H19" s="86">
        <v>39.840055999999997</v>
      </c>
      <c r="I19" s="39">
        <v>56.43010391350856</v>
      </c>
      <c r="J19" s="39">
        <v>1.0940546870717249</v>
      </c>
      <c r="K19" s="39">
        <v>42.347796900687094</v>
      </c>
      <c r="L19" s="39">
        <v>7.9568161249572542E-2</v>
      </c>
      <c r="M19" s="39">
        <v>4.8476337483059767E-2</v>
      </c>
      <c r="O19" s="11"/>
      <c r="P19" s="11"/>
      <c r="Q19" s="11"/>
      <c r="R19" s="11"/>
    </row>
    <row r="20" spans="2:18">
      <c r="B20" s="8" t="s">
        <v>16</v>
      </c>
      <c r="C20" s="150">
        <v>0.28949999999999998</v>
      </c>
      <c r="D20" s="150">
        <v>0.18484200000000001</v>
      </c>
      <c r="E20" s="150">
        <v>34.888700999999998</v>
      </c>
      <c r="F20" s="150">
        <v>3.1627450000000001</v>
      </c>
      <c r="G20" s="150">
        <v>0.66290000000000004</v>
      </c>
      <c r="H20" s="86">
        <v>39.188687999999999</v>
      </c>
      <c r="I20" s="39">
        <v>0.73873358556938673</v>
      </c>
      <c r="J20" s="39">
        <v>0.47167182529815749</v>
      </c>
      <c r="K20" s="39">
        <v>89.027479052118295</v>
      </c>
      <c r="L20" s="39">
        <v>8.0705559726827296</v>
      </c>
      <c r="M20" s="39">
        <v>1.6915595643314216</v>
      </c>
      <c r="O20" s="11"/>
      <c r="P20" s="11"/>
      <c r="Q20" s="11"/>
      <c r="R20" s="11"/>
    </row>
    <row r="21" spans="2:18">
      <c r="B21" s="8" t="s">
        <v>86</v>
      </c>
      <c r="C21" s="150">
        <v>27.807545000000001</v>
      </c>
      <c r="D21" s="150">
        <v>8.7547080000000008</v>
      </c>
      <c r="E21" s="150">
        <v>0.54112400000000005</v>
      </c>
      <c r="F21" s="150">
        <v>3.0554000000000001E-2</v>
      </c>
      <c r="G21" s="150">
        <v>0.26310099999999997</v>
      </c>
      <c r="H21" s="86">
        <v>37.397032000000003</v>
      </c>
      <c r="I21" s="39">
        <v>74.357625492846594</v>
      </c>
      <c r="J21" s="39">
        <v>23.410167951296241</v>
      </c>
      <c r="K21" s="39">
        <v>1.4469704440716045</v>
      </c>
      <c r="L21" s="39">
        <v>8.1701670870565346E-2</v>
      </c>
      <c r="M21" s="39">
        <v>0.70353444091499018</v>
      </c>
      <c r="O21" s="11"/>
      <c r="P21" s="11"/>
      <c r="Q21" s="11"/>
      <c r="R21" s="11"/>
    </row>
    <row r="22" spans="2:18">
      <c r="B22" s="8" t="s">
        <v>167</v>
      </c>
      <c r="C22" s="150">
        <v>11.724809</v>
      </c>
      <c r="D22" s="150">
        <v>19.706012999999999</v>
      </c>
      <c r="E22" s="150">
        <v>1.510934</v>
      </c>
      <c r="F22" s="150">
        <v>0.91068700000000002</v>
      </c>
      <c r="G22" s="150">
        <v>2.7019090000000001</v>
      </c>
      <c r="H22" s="86">
        <v>36.554352000000002</v>
      </c>
      <c r="I22" s="39">
        <v>32.075001630448817</v>
      </c>
      <c r="J22" s="39">
        <v>53.908801337799659</v>
      </c>
      <c r="K22" s="39">
        <v>4.1333901911323716</v>
      </c>
      <c r="L22" s="39">
        <v>2.4913230577852947</v>
      </c>
      <c r="M22" s="39">
        <v>7.3914837828338467</v>
      </c>
      <c r="O22" s="11"/>
      <c r="P22" s="11"/>
      <c r="Q22" s="11"/>
      <c r="R22" s="11"/>
    </row>
    <row r="23" spans="2:18">
      <c r="B23" s="8" t="s">
        <v>63</v>
      </c>
      <c r="C23" s="150">
        <v>11.683141000000001</v>
      </c>
      <c r="D23" s="150">
        <v>14.173895999999999</v>
      </c>
      <c r="E23" s="150">
        <v>3.5606589999999998</v>
      </c>
      <c r="F23" s="150">
        <v>4.4804700000000004</v>
      </c>
      <c r="G23" s="150">
        <v>1.4878690000000001</v>
      </c>
      <c r="H23" s="86">
        <v>35.386035000000007</v>
      </c>
      <c r="I23" s="39">
        <v>33.016247793797746</v>
      </c>
      <c r="J23" s="39">
        <v>40.055055617279521</v>
      </c>
      <c r="K23" s="39">
        <v>10.06232826028686</v>
      </c>
      <c r="L23" s="39">
        <v>12.661689844595472</v>
      </c>
      <c r="M23" s="39">
        <v>4.2046784840403841</v>
      </c>
      <c r="O23" s="11"/>
      <c r="P23" s="11"/>
      <c r="Q23" s="11"/>
      <c r="R23" s="11"/>
    </row>
    <row r="24" spans="2:18">
      <c r="B24" s="3" t="s">
        <v>170</v>
      </c>
      <c r="C24" s="150">
        <v>17.701267999999999</v>
      </c>
      <c r="D24" s="150">
        <v>0.32755000000000001</v>
      </c>
      <c r="E24" s="150">
        <v>7.8577969999999997</v>
      </c>
      <c r="F24" s="150">
        <v>8.6262740000000004</v>
      </c>
      <c r="G24" s="150">
        <v>0.46628900000000001</v>
      </c>
      <c r="H24" s="86">
        <v>34.979178000000005</v>
      </c>
      <c r="I24" s="39">
        <v>50.605157159496422</v>
      </c>
      <c r="J24" s="39">
        <v>0.93641422905935634</v>
      </c>
      <c r="K24" s="39">
        <v>22.464212852571887</v>
      </c>
      <c r="L24" s="39">
        <v>24.661168424255138</v>
      </c>
      <c r="M24" s="39">
        <v>1.3330473346171827</v>
      </c>
      <c r="O24" s="11"/>
      <c r="P24" s="11"/>
      <c r="Q24" s="11"/>
      <c r="R24" s="11"/>
    </row>
    <row r="25" spans="2:18">
      <c r="O25" s="11"/>
      <c r="P25" s="11"/>
      <c r="Q25" s="11"/>
      <c r="R25" s="11"/>
    </row>
    <row r="26" spans="2:18">
      <c r="O26" s="11"/>
      <c r="P26" s="11"/>
      <c r="Q26" s="11"/>
      <c r="R26" s="11"/>
    </row>
    <row r="27" spans="2:18">
      <c r="O27" s="11"/>
      <c r="P27" s="11"/>
      <c r="Q27" s="11"/>
      <c r="R27" s="11"/>
    </row>
    <row r="28" spans="2:18">
      <c r="O28" s="11"/>
      <c r="P28" s="11"/>
      <c r="Q28" s="11"/>
      <c r="R28" s="11"/>
    </row>
    <row r="29" spans="2:18">
      <c r="O29" s="11"/>
      <c r="P29" s="11"/>
      <c r="Q29" s="11"/>
      <c r="R29" s="11"/>
    </row>
    <row r="30" spans="2:18">
      <c r="O30" s="11"/>
      <c r="P30" s="11"/>
      <c r="Q30" s="11"/>
      <c r="R30" s="11"/>
    </row>
    <row r="31" spans="2:18">
      <c r="O31" s="11"/>
      <c r="P31" s="11"/>
      <c r="Q31" s="11"/>
      <c r="R31" s="11"/>
    </row>
    <row r="32" spans="2:18">
      <c r="O32" s="11"/>
      <c r="P32" s="11"/>
      <c r="Q32" s="11"/>
      <c r="R32" s="11"/>
    </row>
    <row r="33" spans="15:18">
      <c r="O33" s="11"/>
      <c r="P33" s="11"/>
      <c r="Q33" s="11"/>
      <c r="R33" s="11"/>
    </row>
    <row r="34" spans="15:18">
      <c r="O34" s="11"/>
      <c r="P34" s="11"/>
      <c r="Q34" s="11"/>
      <c r="R34" s="11"/>
    </row>
    <row r="35" spans="15:18">
      <c r="O35" s="11"/>
      <c r="P35" s="11"/>
      <c r="Q35" s="11"/>
      <c r="R35" s="11"/>
    </row>
    <row r="36" spans="15:18">
      <c r="O36" s="11"/>
      <c r="P36" s="11"/>
      <c r="Q36" s="11"/>
      <c r="R36" s="11"/>
    </row>
    <row r="37" spans="15:18">
      <c r="O37" s="11"/>
      <c r="P37" s="11"/>
      <c r="Q37" s="11"/>
      <c r="R37" s="11"/>
    </row>
    <row r="38" spans="15:18">
      <c r="O38" s="11"/>
      <c r="P38" s="11"/>
      <c r="Q38" s="11"/>
      <c r="R38" s="11"/>
    </row>
    <row r="39" spans="15:18">
      <c r="O39" s="11"/>
      <c r="P39" s="11"/>
      <c r="Q39" s="11"/>
      <c r="R39" s="11"/>
    </row>
    <row r="40" spans="15:18">
      <c r="O40" s="11"/>
      <c r="P40" s="11"/>
      <c r="Q40" s="11"/>
      <c r="R40" s="11"/>
    </row>
    <row r="41" spans="15:18">
      <c r="O41" s="11"/>
      <c r="P41" s="11"/>
      <c r="Q41" s="11"/>
      <c r="R41" s="11"/>
    </row>
    <row r="42" spans="15:18">
      <c r="O42" s="11"/>
      <c r="P42" s="11"/>
      <c r="Q42" s="11"/>
      <c r="R42" s="11"/>
    </row>
    <row r="43" spans="15:18">
      <c r="O43" s="11"/>
      <c r="P43" s="11"/>
      <c r="Q43" s="11"/>
      <c r="R43" s="11"/>
    </row>
    <row r="44" spans="15:18">
      <c r="O44" s="11"/>
      <c r="P44" s="11"/>
      <c r="Q44" s="11"/>
      <c r="R44" s="11"/>
    </row>
    <row r="45" spans="15:18">
      <c r="O45" s="11"/>
      <c r="P45" s="11"/>
      <c r="Q45" s="11"/>
      <c r="R45" s="11"/>
    </row>
    <row r="46" spans="15:18">
      <c r="O46" s="11"/>
      <c r="P46" s="11"/>
      <c r="Q46" s="11"/>
      <c r="R46" s="11"/>
    </row>
    <row r="47" spans="15:18">
      <c r="O47" s="11"/>
      <c r="P47" s="11"/>
      <c r="Q47" s="11"/>
      <c r="R47" s="11"/>
    </row>
    <row r="48" spans="15:18">
      <c r="O48" s="11"/>
      <c r="P48" s="11"/>
      <c r="Q48" s="11"/>
      <c r="R48" s="11"/>
    </row>
    <row r="49" spans="15:28">
      <c r="O49" s="11"/>
      <c r="P49" s="11"/>
      <c r="Q49" s="11"/>
      <c r="R49" s="11"/>
    </row>
    <row r="50" spans="15:28">
      <c r="O50" s="11"/>
      <c r="P50" s="11"/>
      <c r="Q50" s="11"/>
      <c r="R50" s="11"/>
    </row>
    <row r="51" spans="15:28">
      <c r="O51" s="11"/>
      <c r="P51" s="11"/>
      <c r="Q51" s="11"/>
      <c r="R51" s="11"/>
    </row>
    <row r="52" spans="15:28">
      <c r="O52" s="11"/>
      <c r="P52" s="11"/>
      <c r="Q52" s="11"/>
      <c r="R52" s="11"/>
    </row>
    <row r="53" spans="15:28">
      <c r="O53" s="11"/>
      <c r="P53" s="11"/>
      <c r="Q53" s="11"/>
      <c r="R53" s="11"/>
    </row>
    <row r="54" spans="15:28">
      <c r="O54" s="11"/>
      <c r="P54" s="11"/>
      <c r="Q54" s="11"/>
      <c r="R54" s="11"/>
    </row>
    <row r="55" spans="15:28">
      <c r="O55" s="163"/>
      <c r="P55" s="164"/>
      <c r="Q55" s="164"/>
      <c r="R55" s="164"/>
      <c r="S55" s="164"/>
      <c r="T55" s="164"/>
      <c r="U55" s="164"/>
      <c r="V55" s="70"/>
      <c r="W55" s="71"/>
      <c r="X55" s="72"/>
      <c r="Z55" s="25"/>
    </row>
    <row r="56" spans="15:28">
      <c r="O56" s="11" t="str">
        <f>'Figure 8'!I56</f>
        <v>Note: ports are ranked based on total gross weight of goods handled in 2023.</v>
      </c>
      <c r="P56" s="28"/>
      <c r="Q56" s="28"/>
      <c r="R56" s="28"/>
      <c r="S56" s="28"/>
      <c r="T56" s="28"/>
      <c r="U56" s="28"/>
      <c r="V56" s="70"/>
      <c r="W56" s="71"/>
      <c r="X56" s="72"/>
      <c r="Z56" s="25"/>
    </row>
    <row r="57" spans="15:28">
      <c r="O57" s="41" t="s">
        <v>96</v>
      </c>
      <c r="P57" s="41"/>
      <c r="Q57" s="41"/>
      <c r="R57" s="41"/>
      <c r="S57" s="41"/>
      <c r="T57" s="41"/>
      <c r="U57" s="41"/>
      <c r="V57" s="70"/>
      <c r="W57" s="71"/>
      <c r="X57" s="72"/>
      <c r="Z57" s="25"/>
    </row>
    <row r="58" spans="15:28">
      <c r="O58" s="41"/>
      <c r="P58" s="31"/>
      <c r="Q58" s="73"/>
      <c r="R58" s="73"/>
      <c r="S58" s="73"/>
      <c r="T58" s="70"/>
      <c r="U58" s="70"/>
      <c r="V58" s="70"/>
      <c r="W58" s="71"/>
      <c r="X58" s="72"/>
      <c r="Z58" s="25"/>
    </row>
    <row r="59" spans="15:28">
      <c r="P59" s="74"/>
      <c r="Q59" s="165"/>
      <c r="R59" s="165"/>
      <c r="S59" s="165"/>
      <c r="T59" s="165"/>
      <c r="U59" s="165"/>
      <c r="Y59" s="75"/>
      <c r="AA59" s="75"/>
      <c r="AB59" s="75"/>
    </row>
    <row r="60" spans="15:28">
      <c r="AB60" s="75"/>
    </row>
    <row r="61" spans="15:28">
      <c r="AB61" s="75"/>
    </row>
    <row r="63" spans="15:28">
      <c r="AB63" s="82"/>
    </row>
    <row r="64" spans="15:28">
      <c r="AB64" s="82"/>
    </row>
    <row r="65" spans="28:28">
      <c r="AB65" s="82"/>
    </row>
    <row r="67" spans="28:28">
      <c r="AB67" s="81"/>
    </row>
    <row r="68" spans="28:28">
      <c r="AB68" s="81"/>
    </row>
    <row r="69" spans="28:28">
      <c r="AB69" s="81"/>
    </row>
    <row r="71" spans="28:28">
      <c r="AB71" s="61"/>
    </row>
    <row r="72" spans="28:28">
      <c r="AB72" s="61"/>
    </row>
    <row r="73" spans="28:28">
      <c r="AB73" s="61"/>
    </row>
    <row r="84" spans="22:26">
      <c r="V84" s="70"/>
      <c r="W84" s="71"/>
      <c r="X84" s="72"/>
      <c r="Z84" s="25"/>
    </row>
  </sheetData>
  <mergeCells count="2">
    <mergeCell ref="Q59:U59"/>
    <mergeCell ref="O55:U55"/>
  </mergeCells>
  <pageMargins left="0.44431372549019615" right="0.44431372549019615" top="0.44431372549019615" bottom="0.44431372549019615" header="0.50980392156862753" footer="0.50980392156862753"/>
  <pageSetup paperSize="9" scale="54"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37"/>
  <sheetViews>
    <sheetView showGridLines="0" zoomScaleNormal="100" workbookViewId="0">
      <selection sqref="A1:I1"/>
    </sheetView>
  </sheetViews>
  <sheetFormatPr defaultColWidth="9.109375" defaultRowHeight="13.2"/>
  <cols>
    <col min="1" max="1" width="14.6640625" customWidth="1"/>
    <col min="3" max="3" width="8.6640625" customWidth="1"/>
    <col min="4" max="4" width="10.109375" customWidth="1"/>
    <col min="5" max="6" width="8.6640625" customWidth="1"/>
    <col min="7" max="7" width="9.33203125" customWidth="1"/>
    <col min="8" max="9" width="10.5546875" customWidth="1"/>
    <col min="10" max="11" width="8.6640625" customWidth="1"/>
    <col min="12" max="12" width="11.109375" customWidth="1"/>
  </cols>
  <sheetData>
    <row r="1" spans="1:12" ht="30" customHeight="1">
      <c r="A1" s="166" t="s">
        <v>156</v>
      </c>
      <c r="B1" s="166"/>
      <c r="C1" s="166"/>
      <c r="D1" s="166"/>
      <c r="E1" s="166"/>
      <c r="F1" s="166"/>
      <c r="G1" s="166"/>
      <c r="H1" s="166"/>
      <c r="I1" s="166"/>
      <c r="J1" s="87"/>
      <c r="K1" s="87"/>
      <c r="L1" s="87"/>
    </row>
    <row r="2" spans="1:12" ht="14.25" customHeight="1">
      <c r="A2" s="152" t="s">
        <v>61</v>
      </c>
      <c r="B2" s="151"/>
      <c r="C2" s="151"/>
      <c r="D2" s="151"/>
      <c r="E2" s="151"/>
      <c r="F2" s="151"/>
      <c r="G2" s="151"/>
      <c r="H2" s="151"/>
      <c r="I2" s="151"/>
      <c r="J2" s="88"/>
      <c r="K2" s="88"/>
      <c r="L2" s="88"/>
    </row>
    <row r="3" spans="1:12" ht="48" customHeight="1">
      <c r="A3" s="89" t="s">
        <v>0</v>
      </c>
      <c r="B3" s="90">
        <v>2013</v>
      </c>
      <c r="C3" s="90">
        <v>2019</v>
      </c>
      <c r="D3" s="90">
        <v>2020</v>
      </c>
      <c r="E3" s="90">
        <v>2021</v>
      </c>
      <c r="F3" s="90">
        <v>2022</v>
      </c>
      <c r="G3" s="91">
        <v>2023</v>
      </c>
      <c r="H3" s="92" t="s">
        <v>134</v>
      </c>
      <c r="I3" s="92" t="s">
        <v>135</v>
      </c>
    </row>
    <row r="4" spans="1:12" ht="15" customHeight="1">
      <c r="A4" s="93" t="s">
        <v>136</v>
      </c>
      <c r="B4" s="94">
        <v>2704.9821400000001</v>
      </c>
      <c r="C4" s="94">
        <v>3015.9715270000002</v>
      </c>
      <c r="D4" s="94">
        <v>2782.3561289999998</v>
      </c>
      <c r="E4" s="94">
        <v>2917.6467200000002</v>
      </c>
      <c r="F4" s="94">
        <v>2972.01856</v>
      </c>
      <c r="G4" s="95">
        <v>2844.3364529999999</v>
      </c>
      <c r="H4" s="96">
        <v>-4.2961409702636626</v>
      </c>
      <c r="I4" s="96">
        <v>5.1517646249597648</v>
      </c>
      <c r="K4" s="39"/>
      <c r="L4" s="39"/>
    </row>
    <row r="5" spans="1:12" ht="14.25" customHeight="1">
      <c r="A5" s="45" t="s">
        <v>31</v>
      </c>
      <c r="B5" s="97">
        <v>226.62368000000001</v>
      </c>
      <c r="C5" s="97">
        <v>277.75385499999999</v>
      </c>
      <c r="D5" s="97">
        <v>268.65376600000002</v>
      </c>
      <c r="E5" s="97">
        <v>288.20679000000001</v>
      </c>
      <c r="F5" s="97">
        <v>287.572475</v>
      </c>
      <c r="G5" s="98">
        <v>272.69824799999998</v>
      </c>
      <c r="H5" s="99">
        <v>-5.1723402943901426</v>
      </c>
      <c r="I5" s="99">
        <v>20.330870984003081</v>
      </c>
      <c r="K5" s="39"/>
      <c r="L5" s="39"/>
    </row>
    <row r="6" spans="1:12" ht="14.25" customHeight="1">
      <c r="A6" s="44" t="s">
        <v>32</v>
      </c>
      <c r="B6" s="100">
        <v>28.840654000000001</v>
      </c>
      <c r="C6" s="100">
        <v>30.985683000000002</v>
      </c>
      <c r="D6" s="100">
        <v>25.257995000000001</v>
      </c>
      <c r="E6" s="100">
        <v>25.575994999999999</v>
      </c>
      <c r="F6" s="100">
        <v>30.730851000000001</v>
      </c>
      <c r="G6" s="101">
        <v>29.98076</v>
      </c>
      <c r="H6" s="102">
        <v>-2.4408403138591939</v>
      </c>
      <c r="I6" s="102">
        <v>3.9531211740205352</v>
      </c>
      <c r="K6" s="39"/>
      <c r="L6" s="39"/>
    </row>
    <row r="7" spans="1:12" ht="14.25" customHeight="1">
      <c r="A7" s="44" t="s">
        <v>33</v>
      </c>
      <c r="B7" s="100">
        <v>74.499837999999997</v>
      </c>
      <c r="C7" s="100">
        <v>81.123716000000002</v>
      </c>
      <c r="D7" s="100">
        <v>79.394898999999995</v>
      </c>
      <c r="E7" s="100">
        <v>81.606156999999996</v>
      </c>
      <c r="F7" s="100">
        <v>85.661473000000001</v>
      </c>
      <c r="G7" s="101">
        <v>80.771825000000007</v>
      </c>
      <c r="H7" s="102">
        <v>-5.7081063735618827</v>
      </c>
      <c r="I7" s="102">
        <v>8.4187928032810166</v>
      </c>
      <c r="K7" s="39"/>
      <c r="L7" s="39"/>
    </row>
    <row r="8" spans="1:12" ht="14.25" customHeight="1">
      <c r="A8" s="44" t="s">
        <v>55</v>
      </c>
      <c r="B8" s="100">
        <v>294.49766199999999</v>
      </c>
      <c r="C8" s="100">
        <v>291.601493</v>
      </c>
      <c r="D8" s="100">
        <v>272.95238699999999</v>
      </c>
      <c r="E8" s="100">
        <v>285.76620400000002</v>
      </c>
      <c r="F8" s="100">
        <v>274.90491500000002</v>
      </c>
      <c r="G8" s="101">
        <v>263.30393600000002</v>
      </c>
      <c r="H8" s="102">
        <v>-4.2199969396691239</v>
      </c>
      <c r="I8" s="102">
        <v>-10.592181203801875</v>
      </c>
      <c r="K8" s="39"/>
      <c r="L8" s="39"/>
    </row>
    <row r="9" spans="1:12" ht="14.25" customHeight="1">
      <c r="A9" s="44" t="s">
        <v>34</v>
      </c>
      <c r="B9" s="100">
        <v>39.298017000000002</v>
      </c>
      <c r="C9" s="100">
        <v>34.219189</v>
      </c>
      <c r="D9" s="100">
        <v>34.545516999999997</v>
      </c>
      <c r="E9" s="100">
        <v>38.343097999999998</v>
      </c>
      <c r="F9" s="100">
        <v>32.361407999999997</v>
      </c>
      <c r="G9" s="101">
        <v>22.034866999999998</v>
      </c>
      <c r="H9" s="102">
        <v>-31.910048536825098</v>
      </c>
      <c r="I9" s="102">
        <v>-43.928806891197588</v>
      </c>
      <c r="K9" s="39"/>
      <c r="L9" s="39"/>
    </row>
    <row r="10" spans="1:12" ht="14.25" customHeight="1">
      <c r="A10" s="44" t="s">
        <v>35</v>
      </c>
      <c r="B10" s="100">
        <v>44.744819</v>
      </c>
      <c r="C10" s="100">
        <v>50.261360000000003</v>
      </c>
      <c r="D10" s="100">
        <v>48.890121000000001</v>
      </c>
      <c r="E10" s="100">
        <v>50.983443000000001</v>
      </c>
      <c r="F10" s="100">
        <v>50.352569000000003</v>
      </c>
      <c r="G10" s="101">
        <v>46.990623999999997</v>
      </c>
      <c r="H10" s="102">
        <v>-6.6768092805751467</v>
      </c>
      <c r="I10" s="102">
        <v>5.0191397578343011</v>
      </c>
      <c r="K10" s="39"/>
      <c r="L10" s="39"/>
    </row>
    <row r="11" spans="1:12" ht="14.25" customHeight="1">
      <c r="A11" s="44" t="s">
        <v>36</v>
      </c>
      <c r="B11" s="100">
        <v>119.75798</v>
      </c>
      <c r="C11" s="100">
        <v>156.84099800000001</v>
      </c>
      <c r="D11" s="100">
        <v>146.27487199999999</v>
      </c>
      <c r="E11" s="100">
        <v>145.386944</v>
      </c>
      <c r="F11" s="100">
        <v>137.04418899999999</v>
      </c>
      <c r="G11" s="101">
        <v>143.075928</v>
      </c>
      <c r="H11" s="102">
        <v>4.4013095659240387</v>
      </c>
      <c r="I11" s="102">
        <v>19.470892879121713</v>
      </c>
      <c r="K11" s="39"/>
      <c r="L11" s="39"/>
    </row>
    <row r="12" spans="1:12" ht="14.25" customHeight="1">
      <c r="A12" s="44" t="s">
        <v>37</v>
      </c>
      <c r="B12" s="100">
        <v>371.33090399999998</v>
      </c>
      <c r="C12" s="100">
        <v>461.11515900000001</v>
      </c>
      <c r="D12" s="100">
        <v>424.19993699999998</v>
      </c>
      <c r="E12" s="100">
        <v>443.38286900000003</v>
      </c>
      <c r="F12" s="100">
        <v>453.43780800000002</v>
      </c>
      <c r="G12" s="101">
        <v>435.65342099999998</v>
      </c>
      <c r="H12" s="102">
        <v>-3.9221226563445399</v>
      </c>
      <c r="I12" s="102">
        <v>17.322155604910282</v>
      </c>
      <c r="K12" s="39"/>
      <c r="L12" s="39"/>
    </row>
    <row r="13" spans="1:12" ht="14.25" customHeight="1">
      <c r="A13" s="44" t="s">
        <v>38</v>
      </c>
      <c r="B13" s="100">
        <v>292.08144099999998</v>
      </c>
      <c r="C13" s="100">
        <v>289.431307</v>
      </c>
      <c r="D13" s="100">
        <v>262.45655900000003</v>
      </c>
      <c r="E13" s="100">
        <v>267.36580700000002</v>
      </c>
      <c r="F13" s="100">
        <v>275.91475700000001</v>
      </c>
      <c r="G13" s="101">
        <v>263.95976400000001</v>
      </c>
      <c r="H13" s="102">
        <v>-4.3328574121898056</v>
      </c>
      <c r="I13" s="102">
        <v>-9.6280259723862329</v>
      </c>
      <c r="K13" s="39"/>
      <c r="L13" s="39"/>
    </row>
    <row r="14" spans="1:12" ht="14.25" customHeight="1">
      <c r="A14" s="44" t="s">
        <v>39</v>
      </c>
      <c r="B14" s="100">
        <v>14.591063999999999</v>
      </c>
      <c r="C14" s="100">
        <v>18.065294999999999</v>
      </c>
      <c r="D14" s="100">
        <v>19.081121</v>
      </c>
      <c r="E14" s="100">
        <v>19.377963000000001</v>
      </c>
      <c r="F14" s="100">
        <v>20.806363000000001</v>
      </c>
      <c r="G14" s="101">
        <v>20.863074000000001</v>
      </c>
      <c r="H14" s="102">
        <v>0.27256565695792379</v>
      </c>
      <c r="I14" s="102">
        <v>42.985281950651455</v>
      </c>
      <c r="K14" s="39"/>
      <c r="L14" s="39"/>
    </row>
    <row r="15" spans="1:12" ht="14.25" customHeight="1">
      <c r="A15" s="44" t="s">
        <v>40</v>
      </c>
      <c r="B15" s="100">
        <v>371.41813400000001</v>
      </c>
      <c r="C15" s="100">
        <v>407.094562</v>
      </c>
      <c r="D15" s="100">
        <v>370.61493899999999</v>
      </c>
      <c r="E15" s="100">
        <v>405.889948</v>
      </c>
      <c r="F15" s="100">
        <v>403.43194999999997</v>
      </c>
      <c r="G15" s="101">
        <v>398.69292100000001</v>
      </c>
      <c r="H15" s="102">
        <v>-1.1746786539836407</v>
      </c>
      <c r="I15" s="102">
        <v>7.3434182403167236</v>
      </c>
      <c r="K15" s="39"/>
      <c r="L15" s="39"/>
    </row>
    <row r="16" spans="1:12" ht="14.25" customHeight="1">
      <c r="A16" s="44" t="s">
        <v>41</v>
      </c>
      <c r="B16" s="100">
        <v>7.171735</v>
      </c>
      <c r="C16" s="100">
        <v>7.428045</v>
      </c>
      <c r="D16" s="100">
        <v>7.4730150000000002</v>
      </c>
      <c r="E16" s="100">
        <v>6.9852610000000004</v>
      </c>
      <c r="F16" s="100">
        <v>8.23522</v>
      </c>
      <c r="G16" s="101">
        <v>8.7475450000000006</v>
      </c>
      <c r="H16" s="102">
        <v>6.2211452760217778</v>
      </c>
      <c r="I16" s="102">
        <v>21.972507350034554</v>
      </c>
      <c r="K16" s="39"/>
      <c r="L16" s="39"/>
    </row>
    <row r="17" spans="1:18" ht="14.25" customHeight="1">
      <c r="A17" s="44" t="s">
        <v>42</v>
      </c>
      <c r="B17" s="100">
        <v>65.512641000000002</v>
      </c>
      <c r="C17" s="100">
        <v>57.188777000000002</v>
      </c>
      <c r="D17" s="100">
        <v>40.338878999999999</v>
      </c>
      <c r="E17" s="100">
        <v>37.609124000000001</v>
      </c>
      <c r="F17" s="100">
        <v>43.893129000000002</v>
      </c>
      <c r="G17" s="101">
        <v>33.972405000000002</v>
      </c>
      <c r="H17" s="102">
        <v>-22.601997683965525</v>
      </c>
      <c r="I17" s="102">
        <v>-48.143740686625655</v>
      </c>
      <c r="K17" s="39"/>
      <c r="L17" s="39"/>
    </row>
    <row r="18" spans="1:18" ht="14.25" customHeight="1">
      <c r="A18" s="44" t="s">
        <v>43</v>
      </c>
      <c r="B18" s="100">
        <v>39.757219999999997</v>
      </c>
      <c r="C18" s="100">
        <v>52.244289999999999</v>
      </c>
      <c r="D18" s="100">
        <v>51.528902000000002</v>
      </c>
      <c r="E18" s="100">
        <v>49.385283999999999</v>
      </c>
      <c r="F18" s="100">
        <v>40.015329999999999</v>
      </c>
      <c r="G18" s="101">
        <v>37.237026</v>
      </c>
      <c r="H18" s="102">
        <v>-6.943099057286295</v>
      </c>
      <c r="I18" s="102">
        <v>-6.3389593135536053</v>
      </c>
      <c r="K18" s="39"/>
      <c r="L18" s="39"/>
    </row>
    <row r="19" spans="1:18" ht="14.25" customHeight="1">
      <c r="A19" s="44" t="s">
        <v>44</v>
      </c>
      <c r="B19" s="100">
        <v>3.0914069999999998</v>
      </c>
      <c r="C19" s="100">
        <v>5.1951910000000003</v>
      </c>
      <c r="D19" s="100">
        <v>5.737717</v>
      </c>
      <c r="E19" s="100">
        <v>3.3697720000000002</v>
      </c>
      <c r="F19" s="100">
        <v>4.8880520000000001</v>
      </c>
      <c r="G19" s="101">
        <v>7.2109550000000002</v>
      </c>
      <c r="H19" s="102">
        <v>47.522059912619596</v>
      </c>
      <c r="I19" s="102">
        <v>133.25802781710726</v>
      </c>
      <c r="K19" s="39"/>
      <c r="L19" s="39"/>
    </row>
    <row r="20" spans="1:18" ht="14.25" customHeight="1">
      <c r="A20" s="44" t="s">
        <v>105</v>
      </c>
      <c r="B20" s="100">
        <v>558.44165299999997</v>
      </c>
      <c r="C20" s="100">
        <v>607.50007900000003</v>
      </c>
      <c r="D20" s="100">
        <v>547.29308500000002</v>
      </c>
      <c r="E20" s="100">
        <v>579.76835100000005</v>
      </c>
      <c r="F20" s="100">
        <v>588.79373399999997</v>
      </c>
      <c r="G20" s="101">
        <v>542.94907999999998</v>
      </c>
      <c r="H20" s="102">
        <v>-7.7861993687589059</v>
      </c>
      <c r="I20" s="102">
        <v>-2.7742509744343891</v>
      </c>
      <c r="K20" s="39"/>
      <c r="L20" s="39"/>
    </row>
    <row r="21" spans="1:18" ht="14.25" customHeight="1">
      <c r="A21" s="44" t="s">
        <v>46</v>
      </c>
      <c r="B21" s="100">
        <v>63.20185</v>
      </c>
      <c r="C21" s="100">
        <v>92.367568000000006</v>
      </c>
      <c r="D21" s="100">
        <v>87.137051</v>
      </c>
      <c r="E21" s="100">
        <v>94.638486</v>
      </c>
      <c r="F21" s="100">
        <v>116.47205099999999</v>
      </c>
      <c r="G21" s="101">
        <v>134.64720800000001</v>
      </c>
      <c r="H21" s="102">
        <v>15.604736796469743</v>
      </c>
      <c r="I21" s="102">
        <v>113.04314351557747</v>
      </c>
      <c r="K21" s="39"/>
      <c r="L21" s="39"/>
    </row>
    <row r="22" spans="1:18" ht="14.25" customHeight="1">
      <c r="A22" s="44" t="s">
        <v>47</v>
      </c>
      <c r="B22" s="100">
        <v>71.430740999999998</v>
      </c>
      <c r="C22" s="100">
        <v>79.078633999999994</v>
      </c>
      <c r="D22" s="100">
        <v>73.926753000000005</v>
      </c>
      <c r="E22" s="100">
        <v>77.412598000000003</v>
      </c>
      <c r="F22" s="100">
        <v>78.652654999999996</v>
      </c>
      <c r="G22" s="101">
        <v>75.990993000000003</v>
      </c>
      <c r="H22" s="102">
        <v>-3.3840713959369717</v>
      </c>
      <c r="I22" s="102">
        <v>6.3841588875579669</v>
      </c>
      <c r="K22" s="39"/>
      <c r="L22" s="39"/>
    </row>
    <row r="23" spans="1:18" ht="14.25" customHeight="1">
      <c r="A23" s="44" t="s">
        <v>48</v>
      </c>
      <c r="B23" s="100">
        <v>42.512146999999999</v>
      </c>
      <c r="C23" s="100">
        <v>51.886803</v>
      </c>
      <c r="D23" s="100">
        <v>46.411015999999996</v>
      </c>
      <c r="E23" s="100">
        <v>52.357519000000003</v>
      </c>
      <c r="F23" s="100">
        <v>59.568050999999997</v>
      </c>
      <c r="G23" s="101">
        <v>68.650070999999997</v>
      </c>
      <c r="H23" s="102">
        <v>15.24646156376679</v>
      </c>
      <c r="I23" s="102">
        <v>61.4834249608706</v>
      </c>
      <c r="K23" s="39"/>
      <c r="L23" s="39"/>
    </row>
    <row r="24" spans="1:18" ht="14.25" customHeight="1">
      <c r="A24" s="44" t="s">
        <v>49</v>
      </c>
      <c r="B24" s="100">
        <v>17.184294000000001</v>
      </c>
      <c r="C24" s="100">
        <v>22.113969999999998</v>
      </c>
      <c r="D24" s="100">
        <v>18.313490999999999</v>
      </c>
      <c r="E24" s="100">
        <v>20.060212</v>
      </c>
      <c r="F24" s="100">
        <v>22.387160999999999</v>
      </c>
      <c r="G24" s="101">
        <v>21.136168999999999</v>
      </c>
      <c r="H24" s="102">
        <v>-5.5879885797042288</v>
      </c>
      <c r="I24" s="102">
        <v>22.997016927201063</v>
      </c>
      <c r="K24" s="39"/>
      <c r="L24" s="39"/>
    </row>
    <row r="25" spans="1:18" ht="14.25" customHeight="1">
      <c r="A25" s="48" t="s">
        <v>50</v>
      </c>
      <c r="B25" s="103">
        <v>98.159587000000002</v>
      </c>
      <c r="C25" s="103">
        <v>112.130321</v>
      </c>
      <c r="D25" s="103">
        <v>101.63193</v>
      </c>
      <c r="E25" s="103">
        <v>96.872243999999995</v>
      </c>
      <c r="F25" s="103">
        <v>99.073740999999998</v>
      </c>
      <c r="G25" s="104">
        <v>90.128529</v>
      </c>
      <c r="H25" s="105">
        <v>-9.0288424659365596</v>
      </c>
      <c r="I25" s="105">
        <v>-8.1816338530438237</v>
      </c>
      <c r="K25" s="39"/>
      <c r="L25" s="39"/>
    </row>
    <row r="26" spans="1:18" ht="14.25" customHeight="1">
      <c r="A26" s="106" t="s">
        <v>51</v>
      </c>
      <c r="B26" s="107">
        <v>157.056093</v>
      </c>
      <c r="C26" s="107">
        <v>165.24311499999999</v>
      </c>
      <c r="D26" s="107">
        <v>164.116972</v>
      </c>
      <c r="E26" s="107">
        <v>168.81979999999999</v>
      </c>
      <c r="F26" s="107">
        <v>170.26851400000001</v>
      </c>
      <c r="G26" s="108">
        <v>156.457235</v>
      </c>
      <c r="H26" s="109">
        <v>-8.1114697459566791</v>
      </c>
      <c r="I26" s="109">
        <v>-0.38130198489020328</v>
      </c>
      <c r="K26" s="39"/>
      <c r="L26" s="39"/>
    </row>
    <row r="27" spans="1:18" ht="14.25" customHeight="1">
      <c r="A27" s="50" t="s">
        <v>52</v>
      </c>
      <c r="B27" s="110" t="s">
        <v>5</v>
      </c>
      <c r="C27" s="110" t="s">
        <v>5</v>
      </c>
      <c r="D27" s="110" t="s">
        <v>5</v>
      </c>
      <c r="E27" s="110" t="s">
        <v>5</v>
      </c>
      <c r="F27" s="110" t="s">
        <v>5</v>
      </c>
      <c r="G27" s="111" t="s">
        <v>5</v>
      </c>
      <c r="H27" s="112" t="s">
        <v>5</v>
      </c>
      <c r="I27" s="112" t="s">
        <v>5</v>
      </c>
      <c r="K27" s="39"/>
      <c r="L27" s="39"/>
    </row>
    <row r="28" spans="1:18" ht="14.25" customHeight="1">
      <c r="A28" s="47" t="s">
        <v>53</v>
      </c>
      <c r="B28" s="113">
        <v>172.93834200000001</v>
      </c>
      <c r="C28" s="113">
        <v>179.453755</v>
      </c>
      <c r="D28" s="113">
        <v>191.75477699999999</v>
      </c>
      <c r="E28" s="113">
        <v>196.56775999999999</v>
      </c>
      <c r="F28" s="113">
        <v>186.092975</v>
      </c>
      <c r="G28" s="114">
        <v>189.68640400000001</v>
      </c>
      <c r="H28" s="115">
        <v>1.9309858418889991</v>
      </c>
      <c r="I28" s="115">
        <v>9.6844122629555542</v>
      </c>
      <c r="K28" s="39"/>
      <c r="L28" s="39"/>
    </row>
    <row r="29" spans="1:18" ht="14.25" customHeight="1">
      <c r="A29" s="28" t="s">
        <v>54</v>
      </c>
      <c r="B29" s="97" t="s">
        <v>5</v>
      </c>
      <c r="C29" s="97">
        <v>2.0346869999999999</v>
      </c>
      <c r="D29" s="97">
        <v>2.0435240000000001</v>
      </c>
      <c r="E29" s="97">
        <v>1.8457859999999999</v>
      </c>
      <c r="F29" s="97">
        <v>2.9288340000000002</v>
      </c>
      <c r="G29" s="116">
        <v>2.3956200000000001</v>
      </c>
      <c r="H29" s="99">
        <v>-18.205675022893075</v>
      </c>
      <c r="I29" s="99" t="s">
        <v>5</v>
      </c>
      <c r="K29" s="39"/>
      <c r="L29" s="39"/>
    </row>
    <row r="30" spans="1:18" ht="14.25" customHeight="1">
      <c r="A30" s="47" t="s">
        <v>85</v>
      </c>
      <c r="B30" s="113">
        <v>357.09273300000001</v>
      </c>
      <c r="C30" s="113">
        <v>453.16310099999998</v>
      </c>
      <c r="D30" s="113">
        <v>464.01227799999998</v>
      </c>
      <c r="E30" s="113">
        <v>492.01617800000002</v>
      </c>
      <c r="F30" s="113">
        <v>505.39503300000001</v>
      </c>
      <c r="G30" s="117">
        <v>485.92668900000001</v>
      </c>
      <c r="H30" s="115">
        <v>-3.8521043399332378</v>
      </c>
      <c r="I30" s="115">
        <v>36.078571220882274</v>
      </c>
      <c r="K30" s="39"/>
      <c r="L30" s="39"/>
    </row>
    <row r="31" spans="1:18">
      <c r="A31" s="164" t="s">
        <v>62</v>
      </c>
      <c r="B31" s="164"/>
      <c r="C31" s="164"/>
      <c r="D31" s="164"/>
      <c r="E31" s="164"/>
      <c r="F31" s="164"/>
      <c r="G31" s="164"/>
      <c r="H31" s="164"/>
      <c r="I31" s="164"/>
      <c r="J31" s="118"/>
      <c r="K31" s="118"/>
      <c r="L31" s="71"/>
      <c r="R31" s="119"/>
    </row>
    <row r="32" spans="1:18" ht="12" customHeight="1">
      <c r="A32" s="167" t="s">
        <v>122</v>
      </c>
      <c r="B32" s="167"/>
      <c r="C32" s="167"/>
      <c r="D32" s="167"/>
      <c r="E32" s="167"/>
      <c r="F32" s="167"/>
      <c r="G32" s="167"/>
      <c r="H32" s="167"/>
      <c r="I32" s="167"/>
      <c r="J32" s="120"/>
      <c r="K32" s="120"/>
      <c r="L32" s="120"/>
    </row>
    <row r="33" spans="1:12" ht="12" customHeight="1">
      <c r="A33" s="11" t="s">
        <v>120</v>
      </c>
      <c r="B33" s="18"/>
      <c r="C33" s="18"/>
      <c r="D33" s="18"/>
      <c r="E33" s="18"/>
      <c r="F33" s="18"/>
      <c r="G33" s="18"/>
      <c r="H33" s="18"/>
      <c r="I33" s="18"/>
      <c r="J33" s="120"/>
      <c r="K33" s="120"/>
      <c r="L33" s="120"/>
    </row>
    <row r="34" spans="1:12">
      <c r="A34" s="161" t="s">
        <v>97</v>
      </c>
      <c r="B34" s="161"/>
      <c r="C34" s="161"/>
      <c r="D34" s="161"/>
      <c r="E34" s="161"/>
      <c r="F34" s="161"/>
      <c r="G34" s="161"/>
      <c r="H34" s="161"/>
      <c r="I34" s="161"/>
      <c r="J34" s="41"/>
      <c r="K34" s="41"/>
      <c r="L34" s="41"/>
    </row>
    <row r="35" spans="1:12">
      <c r="A35" s="69"/>
      <c r="B35" s="69"/>
      <c r="C35" s="69"/>
      <c r="D35" s="69"/>
      <c r="E35" s="69"/>
      <c r="F35" s="69"/>
      <c r="G35" s="69"/>
      <c r="H35" s="69"/>
      <c r="I35" s="69"/>
      <c r="J35" s="41"/>
      <c r="K35" s="41"/>
      <c r="L35" s="41"/>
    </row>
    <row r="36" spans="1:12">
      <c r="E36" s="69"/>
      <c r="F36" s="69"/>
      <c r="G36" s="69"/>
      <c r="H36" s="69"/>
      <c r="I36" s="69"/>
      <c r="J36" s="41"/>
      <c r="K36" s="41"/>
      <c r="L36" s="41"/>
    </row>
    <row r="37" spans="1:12">
      <c r="A37" s="41"/>
    </row>
  </sheetData>
  <mergeCells count="4">
    <mergeCell ref="A34:I34"/>
    <mergeCell ref="A31:I31"/>
    <mergeCell ref="A1:I1"/>
    <mergeCell ref="A32:I32"/>
  </mergeCells>
  <phoneticPr fontId="0" type="noConversion"/>
  <pageMargins left="0.44431372549019615" right="0.44431372549019615" top="0.44431372549019615" bottom="0.44431372549019615" header="0.50980392156862753" footer="0.50980392156862753"/>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87"/>
  <sheetViews>
    <sheetView showGridLines="0" zoomScaleNormal="100" workbookViewId="0"/>
  </sheetViews>
  <sheetFormatPr defaultColWidth="9.109375" defaultRowHeight="13.2"/>
  <cols>
    <col min="1" max="1" width="16.44140625" customWidth="1"/>
    <col min="3" max="6" width="8.6640625" customWidth="1"/>
    <col min="7" max="7" width="9.33203125" customWidth="1"/>
    <col min="8" max="11" width="8.6640625" customWidth="1"/>
    <col min="12" max="12" width="11.109375" customWidth="1"/>
    <col min="13" max="14" width="10.5546875" bestFit="1" customWidth="1"/>
    <col min="15" max="17" width="9.33203125" bestFit="1" customWidth="1"/>
    <col min="20" max="20" width="9.33203125" bestFit="1" customWidth="1"/>
    <col min="21" max="21" width="11.109375" bestFit="1" customWidth="1"/>
    <col min="22" max="24" width="9.33203125" bestFit="1" customWidth="1"/>
  </cols>
  <sheetData>
    <row r="1" spans="1:12" ht="15.6">
      <c r="A1" s="12" t="s">
        <v>157</v>
      </c>
      <c r="B1" s="12"/>
      <c r="C1" s="12"/>
      <c r="D1" s="12"/>
      <c r="E1" s="12"/>
      <c r="F1" s="12"/>
      <c r="G1" s="12"/>
      <c r="H1" s="12"/>
      <c r="I1" s="12"/>
      <c r="J1" s="12"/>
      <c r="K1" s="12"/>
      <c r="L1" s="12"/>
    </row>
    <row r="2" spans="1:12" ht="13.8">
      <c r="A2" s="162" t="s">
        <v>70</v>
      </c>
      <c r="B2" s="162"/>
      <c r="C2" s="162"/>
      <c r="D2" s="162"/>
    </row>
    <row r="3" spans="1:12" ht="16.5" customHeight="1"/>
    <row r="4" spans="1:12" ht="39.75" customHeight="1"/>
    <row r="5" spans="1:12" ht="15.75" customHeight="1"/>
    <row r="7" spans="1:12" ht="27" customHeight="1"/>
    <row r="8" spans="1:12" ht="15" customHeight="1"/>
    <row r="9" spans="1:12" ht="14.25" customHeight="1"/>
    <row r="10" spans="1:12" ht="14.25" customHeight="1"/>
    <row r="11" spans="1:12" ht="14.25" customHeight="1"/>
    <row r="12" spans="1:12" ht="14.25" customHeight="1"/>
    <row r="13" spans="1:12" ht="14.25" customHeight="1"/>
    <row r="14" spans="1:12" ht="14.25" customHeight="1"/>
    <row r="15" spans="1:12" ht="14.25" customHeight="1"/>
    <row r="16" spans="1:12" ht="14.25" customHeight="1"/>
    <row r="17" customFormat="1" ht="14.25" customHeight="1"/>
    <row r="18" customFormat="1" ht="14.25" customHeight="1"/>
    <row r="19" customFormat="1" ht="14.25" customHeight="1"/>
    <row r="20" customFormat="1" ht="14.25" customHeight="1"/>
    <row r="21" customFormat="1" ht="14.25" customHeight="1"/>
    <row r="22" customFormat="1" ht="14.25" customHeight="1"/>
    <row r="23" customFormat="1" ht="14.25" customHeight="1"/>
    <row r="24" customFormat="1" ht="14.25" customHeight="1"/>
    <row r="25" customFormat="1" ht="14.25" customHeight="1"/>
    <row r="26" customFormat="1" ht="14.25" customHeight="1"/>
    <row r="27" customFormat="1" ht="14.25" customHeight="1"/>
    <row r="28" customFormat="1" ht="14.25" customHeight="1"/>
    <row r="29" customFormat="1" ht="14.25" customHeight="1"/>
    <row r="30" customFormat="1" ht="14.25" customHeight="1"/>
    <row r="31" customFormat="1" ht="14.25" customHeight="1"/>
    <row r="32" customFormat="1" ht="14.25" customHeight="1"/>
    <row r="33" spans="1:18" ht="14.25" customHeight="1"/>
    <row r="34" spans="1:18" ht="14.25" customHeight="1"/>
    <row r="35" spans="1:18" ht="14.25" customHeight="1"/>
    <row r="36" spans="1:18" ht="6.75" customHeight="1">
      <c r="A36" s="28"/>
      <c r="B36" s="121"/>
      <c r="C36" s="118"/>
      <c r="D36" s="118"/>
      <c r="E36" s="118"/>
      <c r="F36" s="118"/>
      <c r="G36" s="122"/>
      <c r="H36" s="118"/>
      <c r="I36" s="118"/>
      <c r="J36" s="118"/>
      <c r="K36" s="118"/>
      <c r="L36" s="71"/>
      <c r="R36" s="119"/>
    </row>
    <row r="37" spans="1:18">
      <c r="A37" s="28"/>
      <c r="B37" s="121"/>
      <c r="C37" s="118"/>
      <c r="D37" s="118"/>
      <c r="E37" s="118"/>
      <c r="F37" s="118"/>
      <c r="G37" s="122"/>
      <c r="H37" s="118"/>
      <c r="I37" s="118"/>
      <c r="J37" s="118"/>
      <c r="K37" s="118"/>
      <c r="L37" s="71"/>
      <c r="R37" s="119"/>
    </row>
    <row r="38" spans="1:18">
      <c r="A38" s="28"/>
      <c r="B38" s="121"/>
      <c r="C38" s="118"/>
      <c r="D38" s="118"/>
      <c r="E38" s="118"/>
      <c r="F38" s="118"/>
      <c r="G38" s="122"/>
      <c r="H38" s="118"/>
      <c r="I38" s="118"/>
      <c r="J38" s="118"/>
      <c r="K38" s="118"/>
      <c r="L38" s="71"/>
      <c r="R38" s="119"/>
    </row>
    <row r="39" spans="1:18">
      <c r="A39" s="28"/>
      <c r="B39" s="121"/>
      <c r="C39" s="118"/>
      <c r="D39" s="118"/>
      <c r="E39" s="118"/>
      <c r="F39" s="118"/>
      <c r="G39" s="122"/>
      <c r="H39" s="118"/>
      <c r="I39" s="118"/>
      <c r="J39" s="118"/>
      <c r="K39" s="118"/>
      <c r="L39" s="71"/>
      <c r="R39" s="119"/>
    </row>
    <row r="40" spans="1:18">
      <c r="A40" s="28"/>
      <c r="B40" s="121"/>
      <c r="C40" s="118"/>
      <c r="D40" s="118"/>
      <c r="E40" s="118"/>
      <c r="F40" s="118"/>
      <c r="G40" s="122"/>
      <c r="H40" s="118"/>
      <c r="I40" s="118"/>
      <c r="J40" s="118"/>
      <c r="K40" s="118"/>
      <c r="L40" s="71"/>
      <c r="R40" s="119"/>
    </row>
    <row r="41" spans="1:18" ht="27" customHeight="1"/>
    <row r="47" spans="1:18" ht="12.75" customHeight="1">
      <c r="A47" t="s">
        <v>158</v>
      </c>
    </row>
    <row r="48" spans="1:18" ht="12.75" customHeight="1">
      <c r="A48" s="11" t="s">
        <v>143</v>
      </c>
    </row>
    <row r="49" spans="1:12">
      <c r="A49" s="11" t="s">
        <v>141</v>
      </c>
      <c r="B49" s="18"/>
      <c r="C49" s="18"/>
      <c r="D49" s="18"/>
      <c r="E49" s="18"/>
      <c r="F49" s="18"/>
      <c r="G49" s="18"/>
      <c r="H49" s="18"/>
      <c r="I49" s="18"/>
      <c r="J49" s="18"/>
      <c r="K49" s="18"/>
      <c r="L49" s="18"/>
    </row>
    <row r="50" spans="1:12">
      <c r="A50" s="41" t="s">
        <v>98</v>
      </c>
      <c r="B50" s="41"/>
      <c r="C50" s="41"/>
      <c r="D50" s="41"/>
      <c r="E50" s="41"/>
      <c r="F50" s="41"/>
      <c r="G50" s="41"/>
      <c r="H50" s="41"/>
      <c r="I50" s="41"/>
      <c r="J50" s="41"/>
      <c r="K50" s="41"/>
      <c r="L50" s="41"/>
    </row>
    <row r="54" spans="1:12">
      <c r="A54" s="41"/>
    </row>
    <row r="55" spans="1:12">
      <c r="A55" s="65" t="s">
        <v>0</v>
      </c>
      <c r="B55" s="65" t="s">
        <v>0</v>
      </c>
      <c r="C55" s="123"/>
      <c r="D55" s="123"/>
      <c r="E55" s="123"/>
      <c r="F55" s="123"/>
    </row>
    <row r="56" spans="1:12">
      <c r="A56" s="65" t="s">
        <v>0</v>
      </c>
      <c r="B56" s="65" t="s">
        <v>0</v>
      </c>
      <c r="C56" s="5" t="s">
        <v>6</v>
      </c>
      <c r="D56" s="5" t="s">
        <v>71</v>
      </c>
      <c r="E56" s="5" t="s">
        <v>72</v>
      </c>
      <c r="F56" s="5" t="s">
        <v>8</v>
      </c>
    </row>
    <row r="57" spans="1:12">
      <c r="A57" s="65" t="s">
        <v>0</v>
      </c>
      <c r="B57" s="93" t="s">
        <v>69</v>
      </c>
      <c r="C57" s="26">
        <v>8.5203844202182371</v>
      </c>
      <c r="D57" s="26">
        <v>20.372744806220719</v>
      </c>
      <c r="E57" s="26">
        <v>68.919365426422004</v>
      </c>
      <c r="F57" s="26">
        <v>2.1875053471390431</v>
      </c>
    </row>
    <row r="58" spans="1:12">
      <c r="A58" s="65" t="s">
        <v>0</v>
      </c>
      <c r="B58" s="65" t="s">
        <v>0</v>
      </c>
      <c r="C58" s="65" t="s">
        <v>0</v>
      </c>
      <c r="D58" s="65" t="s">
        <v>0</v>
      </c>
      <c r="E58" s="65" t="s">
        <v>0</v>
      </c>
      <c r="F58" s="65" t="s">
        <v>0</v>
      </c>
      <c r="H58" s="65" t="s">
        <v>0</v>
      </c>
    </row>
    <row r="59" spans="1:12">
      <c r="A59" s="65" t="s">
        <v>0</v>
      </c>
      <c r="B59" s="45" t="s">
        <v>142</v>
      </c>
      <c r="C59" s="26">
        <v>0.13190459481347369</v>
      </c>
      <c r="D59" s="26">
        <v>17.393174822786346</v>
      </c>
      <c r="E59" s="26">
        <v>82.471585109917172</v>
      </c>
      <c r="F59" s="26">
        <v>3.3354724830191099E-3</v>
      </c>
    </row>
    <row r="60" spans="1:12">
      <c r="A60" s="65" t="s">
        <v>0</v>
      </c>
      <c r="B60" s="44" t="s">
        <v>87</v>
      </c>
      <c r="C60" s="26">
        <v>1.4193679091040579E-5</v>
      </c>
      <c r="D60" s="26">
        <v>19.826497413036392</v>
      </c>
      <c r="E60" s="26">
        <v>80.173488393284515</v>
      </c>
      <c r="F60" s="26">
        <v>0</v>
      </c>
    </row>
    <row r="61" spans="1:12">
      <c r="A61" s="65" t="s">
        <v>0</v>
      </c>
      <c r="B61" s="44" t="s">
        <v>45</v>
      </c>
      <c r="C61" s="26">
        <v>0.74891700709760856</v>
      </c>
      <c r="D61" s="26">
        <v>15.16132728321411</v>
      </c>
      <c r="E61" s="26">
        <v>80.045367606111427</v>
      </c>
      <c r="F61" s="26">
        <v>4.0443881035768587</v>
      </c>
    </row>
    <row r="62" spans="1:12">
      <c r="A62" s="65" t="s">
        <v>0</v>
      </c>
      <c r="B62" s="44" t="s">
        <v>31</v>
      </c>
      <c r="C62" s="26">
        <v>1.2558001472748737</v>
      </c>
      <c r="D62" s="26">
        <v>25.156075810212027</v>
      </c>
      <c r="E62" s="26">
        <v>73.508765263501061</v>
      </c>
      <c r="F62" s="26">
        <v>7.9358779012030908E-2</v>
      </c>
    </row>
    <row r="63" spans="1:12">
      <c r="A63" s="65" t="s">
        <v>0</v>
      </c>
      <c r="B63" s="44" t="s">
        <v>144</v>
      </c>
      <c r="C63" s="26">
        <v>3.005532215691372E-2</v>
      </c>
      <c r="D63" s="26">
        <v>20.963539862908519</v>
      </c>
      <c r="E63" s="26">
        <v>73.354754432810424</v>
      </c>
      <c r="F63" s="26">
        <v>5.6516503821241502</v>
      </c>
    </row>
    <row r="64" spans="1:12">
      <c r="A64" s="65" t="s">
        <v>0</v>
      </c>
      <c r="B64" s="44" t="s">
        <v>37</v>
      </c>
      <c r="C64" s="26">
        <v>8.9075935432629141</v>
      </c>
      <c r="D64" s="26">
        <v>21.15207652644601</v>
      </c>
      <c r="E64" s="26">
        <v>69.714205228288563</v>
      </c>
      <c r="F64" s="26">
        <v>0.22612470200251222</v>
      </c>
    </row>
    <row r="65" spans="1:6">
      <c r="A65" s="65" t="s">
        <v>0</v>
      </c>
      <c r="B65" s="44" t="s">
        <v>39</v>
      </c>
      <c r="C65" s="26">
        <v>2.8326650233805428</v>
      </c>
      <c r="D65" s="26">
        <v>32.26499124721505</v>
      </c>
      <c r="E65" s="26">
        <v>64.896611113012383</v>
      </c>
      <c r="F65" s="26">
        <v>5.7326163920043607E-3</v>
      </c>
    </row>
    <row r="66" spans="1:6">
      <c r="A66" s="65" t="s">
        <v>0</v>
      </c>
      <c r="B66" s="44" t="s">
        <v>38</v>
      </c>
      <c r="C66" s="26">
        <v>8.229696704835666</v>
      </c>
      <c r="D66" s="26">
        <v>17.79967874194644</v>
      </c>
      <c r="E66" s="139">
        <v>62.968710261462427</v>
      </c>
      <c r="F66" s="26">
        <v>11.001914291755465</v>
      </c>
    </row>
    <row r="67" spans="1:6">
      <c r="A67" s="65" t="s">
        <v>0</v>
      </c>
      <c r="B67" s="44" t="s">
        <v>55</v>
      </c>
      <c r="C67" s="26">
        <v>1.726477039826704</v>
      </c>
      <c r="D67" s="26">
        <v>35.014105903832743</v>
      </c>
      <c r="E67" s="26">
        <v>62.700305399156655</v>
      </c>
      <c r="F67" s="26">
        <v>0.55911165718388656</v>
      </c>
    </row>
    <row r="68" spans="1:6">
      <c r="A68" s="65" t="s">
        <v>0</v>
      </c>
      <c r="B68" s="44" t="s">
        <v>47</v>
      </c>
      <c r="C68" s="26">
        <v>8.7224350391104899</v>
      </c>
      <c r="D68" s="26">
        <v>30.730162981289109</v>
      </c>
      <c r="E68" s="26">
        <v>59.992878366519044</v>
      </c>
      <c r="F68" s="26">
        <v>0.55452361308135545</v>
      </c>
    </row>
    <row r="69" spans="1:6">
      <c r="A69" s="65" t="s">
        <v>0</v>
      </c>
      <c r="B69" s="44" t="s">
        <v>36</v>
      </c>
      <c r="C69" s="26">
        <v>20.122668014426576</v>
      </c>
      <c r="D69" s="26">
        <v>22.990555056892585</v>
      </c>
      <c r="E69" s="26">
        <v>56.811155542531239</v>
      </c>
      <c r="F69" s="26">
        <v>7.562138614959743E-2</v>
      </c>
    </row>
    <row r="70" spans="1:6">
      <c r="A70" s="65" t="s">
        <v>0</v>
      </c>
      <c r="B70" s="44" t="s">
        <v>40</v>
      </c>
      <c r="C70" s="26">
        <v>23.979042758072943</v>
      </c>
      <c r="D70" s="26">
        <v>20.206281515592796</v>
      </c>
      <c r="E70" s="26">
        <v>55.715135709670655</v>
      </c>
      <c r="F70" s="26">
        <v>9.9540016663601613E-2</v>
      </c>
    </row>
    <row r="71" spans="1:6">
      <c r="A71" s="65" t="s">
        <v>0</v>
      </c>
      <c r="B71" s="44" t="s">
        <v>46</v>
      </c>
      <c r="C71" s="26">
        <v>1.6384179313989191</v>
      </c>
      <c r="D71" s="26">
        <v>44.393726307343847</v>
      </c>
      <c r="E71" s="26">
        <v>53.967855761257226</v>
      </c>
      <c r="F71" s="26">
        <v>0</v>
      </c>
    </row>
    <row r="72" spans="1:6">
      <c r="A72" s="65" t="s">
        <v>0</v>
      </c>
      <c r="B72" s="44" t="s">
        <v>88</v>
      </c>
      <c r="C72" s="26">
        <v>0.15499895184969928</v>
      </c>
      <c r="D72" s="26">
        <v>46.042299403824572</v>
      </c>
      <c r="E72" s="26">
        <v>53.65741882823832</v>
      </c>
      <c r="F72" s="26">
        <v>0.1452828160874072</v>
      </c>
    </row>
    <row r="73" spans="1:6">
      <c r="A73" s="65" t="s">
        <v>0</v>
      </c>
      <c r="B73" s="44" t="s">
        <v>35</v>
      </c>
      <c r="C73" s="26">
        <v>2.4038391147987315</v>
      </c>
      <c r="D73" s="26">
        <v>44.875350027273527</v>
      </c>
      <c r="E73" s="26">
        <v>52.36561234002766</v>
      </c>
      <c r="F73" s="26">
        <v>0.3551985179000815</v>
      </c>
    </row>
    <row r="74" spans="1:6">
      <c r="A74" s="65" t="s">
        <v>0</v>
      </c>
      <c r="B74" s="44" t="s">
        <v>145</v>
      </c>
      <c r="C74" s="26">
        <v>4.4153482804646883E-3</v>
      </c>
      <c r="D74" s="26">
        <v>55.239035917533649</v>
      </c>
      <c r="E74" s="26">
        <v>44.756548734185877</v>
      </c>
      <c r="F74" s="26">
        <v>0</v>
      </c>
    </row>
    <row r="75" spans="1:6">
      <c r="A75" s="65" t="s">
        <v>0</v>
      </c>
      <c r="B75" s="44" t="s">
        <v>103</v>
      </c>
      <c r="C75" s="26">
        <v>2.8087880656801421E-2</v>
      </c>
      <c r="D75" s="26">
        <v>58.619624134542896</v>
      </c>
      <c r="E75" s="26">
        <v>40.602934880586488</v>
      </c>
      <c r="F75" s="26">
        <v>0.74935310421381074</v>
      </c>
    </row>
    <row r="76" spans="1:6">
      <c r="A76" s="65" t="s">
        <v>0</v>
      </c>
      <c r="B76" s="44" t="s">
        <v>89</v>
      </c>
      <c r="C76" s="26">
        <v>5.5124459936305249E-2</v>
      </c>
      <c r="D76" s="26">
        <v>61.816638711516013</v>
      </c>
      <c r="E76" s="26">
        <v>38.128236828547678</v>
      </c>
      <c r="F76" s="26">
        <v>0</v>
      </c>
    </row>
    <row r="77" spans="1:6">
      <c r="A77" s="65" t="s">
        <v>0</v>
      </c>
      <c r="B77" s="44" t="s">
        <v>33</v>
      </c>
      <c r="C77" s="26">
        <v>15.82846122394783</v>
      </c>
      <c r="D77" s="26">
        <v>51.262073130079706</v>
      </c>
      <c r="E77" s="26">
        <v>32.433444459129156</v>
      </c>
      <c r="F77" s="26">
        <v>0.4760211868433083</v>
      </c>
    </row>
    <row r="78" spans="1:6">
      <c r="A78" s="65" t="s">
        <v>0</v>
      </c>
      <c r="B78" s="44" t="s">
        <v>50</v>
      </c>
      <c r="C78" s="26">
        <v>5.0798942918506969</v>
      </c>
      <c r="D78" s="26">
        <v>67.293083192337463</v>
      </c>
      <c r="E78" s="26">
        <v>27.627022515811834</v>
      </c>
      <c r="F78" s="26">
        <v>0</v>
      </c>
    </row>
    <row r="79" spans="1:6">
      <c r="A79" s="65" t="s">
        <v>0</v>
      </c>
      <c r="B79" s="44" t="s">
        <v>51</v>
      </c>
      <c r="C79" s="26">
        <v>11.024619602922165</v>
      </c>
      <c r="D79" s="26">
        <v>59.91498954970028</v>
      </c>
      <c r="E79" s="26">
        <v>27.105299412967383</v>
      </c>
      <c r="F79" s="26">
        <v>1.955091434410176</v>
      </c>
    </row>
    <row r="80" spans="1:6">
      <c r="A80" s="65" t="s">
        <v>0</v>
      </c>
      <c r="B80" s="106" t="s">
        <v>146</v>
      </c>
      <c r="C80" s="26">
        <v>0.43587737561565498</v>
      </c>
      <c r="D80" s="26">
        <v>84.181960344938773</v>
      </c>
      <c r="E80" s="26">
        <v>15.344535549045975</v>
      </c>
      <c r="F80" s="26">
        <v>3.7626730399598053E-2</v>
      </c>
    </row>
    <row r="81" spans="1:19">
      <c r="A81" s="65" t="s">
        <v>0</v>
      </c>
      <c r="B81" s="65" t="s">
        <v>0</v>
      </c>
      <c r="C81" s="65" t="s">
        <v>0</v>
      </c>
      <c r="D81" s="65" t="s">
        <v>0</v>
      </c>
      <c r="E81" s="65" t="s">
        <v>0</v>
      </c>
      <c r="F81" s="65" t="s">
        <v>0</v>
      </c>
      <c r="H81" s="65" t="s">
        <v>0</v>
      </c>
      <c r="P81" s="65" t="s">
        <v>0</v>
      </c>
      <c r="Q81" s="65" t="s">
        <v>0</v>
      </c>
      <c r="R81" s="65" t="s">
        <v>0</v>
      </c>
      <c r="S81" s="65" t="s">
        <v>0</v>
      </c>
    </row>
    <row r="82" spans="1:19">
      <c r="A82" s="65" t="s">
        <v>0</v>
      </c>
      <c r="B82" s="47" t="s">
        <v>53</v>
      </c>
      <c r="C82" s="141">
        <v>19.782629228397411</v>
      </c>
      <c r="D82" s="26">
        <v>57.127534032433857</v>
      </c>
      <c r="E82" s="26">
        <v>22.88380563110891</v>
      </c>
      <c r="F82" s="26">
        <v>0.2060311080598059</v>
      </c>
    </row>
    <row r="83" spans="1:19">
      <c r="A83" s="65" t="s">
        <v>0</v>
      </c>
      <c r="F83" s="27"/>
    </row>
    <row r="84" spans="1:19">
      <c r="A84" s="65" t="s">
        <v>0</v>
      </c>
      <c r="B84" s="28" t="s">
        <v>85</v>
      </c>
      <c r="C84" s="26">
        <v>6.9371240071977187</v>
      </c>
      <c r="D84" s="26">
        <v>28.371223503634312</v>
      </c>
      <c r="E84" s="26">
        <v>64.19584354215209</v>
      </c>
      <c r="F84" s="26">
        <v>0.4958089470158738</v>
      </c>
    </row>
    <row r="85" spans="1:19">
      <c r="A85" s="65" t="s">
        <v>0</v>
      </c>
      <c r="B85" s="47" t="s">
        <v>113</v>
      </c>
      <c r="C85" s="26">
        <v>0</v>
      </c>
      <c r="D85" s="26">
        <v>66.413412811714707</v>
      </c>
      <c r="E85" s="26">
        <v>33.568220335445517</v>
      </c>
      <c r="F85" s="26">
        <v>1.8366852839765906E-2</v>
      </c>
    </row>
    <row r="86" spans="1:19">
      <c r="A86" s="65" t="s">
        <v>0</v>
      </c>
    </row>
    <row r="87" spans="1:19">
      <c r="A87" s="65" t="s">
        <v>0</v>
      </c>
    </row>
  </sheetData>
  <sortState xmlns:xlrd2="http://schemas.microsoft.com/office/spreadsheetml/2017/richdata2" ref="J58:S81">
    <sortCondition descending="1" ref="M58:M81"/>
  </sortState>
  <mergeCells count="1">
    <mergeCell ref="A2:D2"/>
  </mergeCells>
  <conditionalFormatting sqref="C59:F80">
    <cfRule type="cellIs" dxfId="3" priority="3" operator="equal">
      <formula>0</formula>
    </cfRule>
  </conditionalFormatting>
  <conditionalFormatting sqref="C82:F82">
    <cfRule type="cellIs" dxfId="2" priority="1" operator="equal">
      <formula>0</formula>
    </cfRule>
  </conditionalFormatting>
  <conditionalFormatting sqref="C84:F85">
    <cfRule type="cellIs" dxfId="1" priority="2" operator="equal">
      <formula>0</formula>
    </cfRule>
  </conditionalFormatting>
  <pageMargins left="0.44431372549019615" right="0.44431372549019615" top="0.44431372549019615" bottom="0.44431372549019615" header="0.50980392156862753" footer="0.50980392156862753"/>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58"/>
  <sheetViews>
    <sheetView showGridLines="0" zoomScaleNormal="100" workbookViewId="0"/>
  </sheetViews>
  <sheetFormatPr defaultColWidth="9.109375" defaultRowHeight="13.2"/>
  <cols>
    <col min="1" max="1" width="9.109375" style="144"/>
    <col min="2" max="2" width="16" style="144" customWidth="1"/>
    <col min="3" max="18" width="8" style="144" customWidth="1"/>
    <col min="19" max="16384" width="9.109375" style="144"/>
  </cols>
  <sheetData>
    <row r="1" spans="1:19" ht="15.6">
      <c r="A1" s="12" t="s">
        <v>137</v>
      </c>
    </row>
    <row r="2" spans="1:19" ht="13.8">
      <c r="A2" s="137" t="s">
        <v>73</v>
      </c>
    </row>
    <row r="4" spans="1:19">
      <c r="B4" s="124"/>
      <c r="C4" s="145">
        <v>2008</v>
      </c>
      <c r="D4" s="145">
        <v>2009</v>
      </c>
      <c r="E4" s="145">
        <v>2010</v>
      </c>
      <c r="F4" s="145">
        <v>2011</v>
      </c>
      <c r="G4" s="145">
        <v>2012</v>
      </c>
      <c r="H4" s="145">
        <v>2013</v>
      </c>
      <c r="I4" s="145">
        <v>2014</v>
      </c>
      <c r="J4" s="145">
        <v>2015</v>
      </c>
      <c r="K4" s="145">
        <v>2016</v>
      </c>
      <c r="L4" s="145">
        <v>2017</v>
      </c>
      <c r="M4" s="145">
        <v>2018</v>
      </c>
      <c r="N4" s="145">
        <v>2019</v>
      </c>
      <c r="O4" s="145">
        <v>2020</v>
      </c>
      <c r="P4" s="145">
        <v>2021</v>
      </c>
      <c r="Q4" s="145">
        <v>2022</v>
      </c>
      <c r="R4" s="145">
        <v>2023</v>
      </c>
    </row>
    <row r="5" spans="1:19">
      <c r="B5" s="124" t="s">
        <v>7</v>
      </c>
      <c r="C5" s="125">
        <v>73208.382500000007</v>
      </c>
      <c r="D5" s="125">
        <v>62410.063999999998</v>
      </c>
      <c r="E5" s="125">
        <v>69455.285250000001</v>
      </c>
      <c r="F5" s="125">
        <v>74962.460250000004</v>
      </c>
      <c r="G5" s="125">
        <v>77236.253750000003</v>
      </c>
      <c r="H5" s="125">
        <v>78313.812749999997</v>
      </c>
      <c r="I5" s="125">
        <v>82884.204750000004</v>
      </c>
      <c r="J5" s="125">
        <v>82206.034750000006</v>
      </c>
      <c r="K5" s="125">
        <v>86592.563018000001</v>
      </c>
      <c r="L5" s="125">
        <v>89692.000337999998</v>
      </c>
      <c r="M5" s="125">
        <v>96797.70016600001</v>
      </c>
      <c r="N5" s="125">
        <v>96572.690749999994</v>
      </c>
      <c r="O5" s="125">
        <v>95451.806500000006</v>
      </c>
      <c r="P5" s="125">
        <v>99799.645999999993</v>
      </c>
      <c r="Q5" s="125">
        <v>96633.377999999997</v>
      </c>
      <c r="R5" s="125">
        <v>92396.691250000003</v>
      </c>
      <c r="S5" s="126">
        <v>-4.3842891945679363E-2</v>
      </c>
    </row>
    <row r="6" spans="1:19">
      <c r="B6" s="124" t="s">
        <v>65</v>
      </c>
      <c r="C6" s="125">
        <v>14517.480250000001</v>
      </c>
      <c r="D6" s="125">
        <v>11260.387000000001</v>
      </c>
      <c r="E6" s="125">
        <v>11335.46875</v>
      </c>
      <c r="F6" s="125">
        <v>13593.590749999999</v>
      </c>
      <c r="G6" s="125">
        <v>13948.677</v>
      </c>
      <c r="H6" s="125">
        <v>14285.491749999999</v>
      </c>
      <c r="I6" s="125">
        <v>15105.67275</v>
      </c>
      <c r="J6" s="125">
        <v>14845.615250000001</v>
      </c>
      <c r="K6" s="125">
        <v>15095.804</v>
      </c>
      <c r="L6" s="125">
        <v>15844.000249999999</v>
      </c>
      <c r="M6" s="125">
        <v>17026.501749999999</v>
      </c>
      <c r="N6" s="125">
        <v>17906.741750000001</v>
      </c>
      <c r="O6" s="125">
        <v>15592.580749999999</v>
      </c>
      <c r="P6" s="125">
        <v>16061.210999999999</v>
      </c>
      <c r="Q6" s="125">
        <v>17672.14675</v>
      </c>
      <c r="R6" s="125">
        <v>17184.005000000001</v>
      </c>
      <c r="S6" s="126">
        <v>-2.762209690229056E-2</v>
      </c>
    </row>
    <row r="7" spans="1:19">
      <c r="B7" s="144" t="s">
        <v>64</v>
      </c>
      <c r="C7" s="146">
        <v>58690.902250000006</v>
      </c>
      <c r="D7" s="146">
        <v>51149.676999999996</v>
      </c>
      <c r="E7" s="146">
        <v>58119.816500000001</v>
      </c>
      <c r="F7" s="146">
        <v>61368.869500000001</v>
      </c>
      <c r="G7" s="146">
        <v>63287.576750000007</v>
      </c>
      <c r="H7" s="146">
        <v>64028.320999999996</v>
      </c>
      <c r="I7" s="146">
        <v>67778.532000000007</v>
      </c>
      <c r="J7" s="146">
        <v>67360.419500000004</v>
      </c>
      <c r="K7" s="146">
        <v>71496.759017999997</v>
      </c>
      <c r="L7" s="146">
        <v>73848.000088000001</v>
      </c>
      <c r="M7" s="146">
        <v>79771.198416000014</v>
      </c>
      <c r="N7" s="146">
        <v>78665.948999999993</v>
      </c>
      <c r="O7" s="146">
        <v>79859.225750000012</v>
      </c>
      <c r="P7" s="146">
        <v>83738.434999999998</v>
      </c>
      <c r="Q7" s="146">
        <v>78961.231249999997</v>
      </c>
      <c r="R7" s="146">
        <v>75212.686249999999</v>
      </c>
      <c r="S7" s="126">
        <v>-4.7473233897932676E-2</v>
      </c>
    </row>
    <row r="8" spans="1:19">
      <c r="C8" s="146"/>
      <c r="D8" s="146"/>
      <c r="E8" s="146"/>
      <c r="F8" s="146"/>
      <c r="G8" s="146"/>
      <c r="H8" s="146"/>
      <c r="I8" s="146"/>
      <c r="J8" s="146"/>
      <c r="K8" s="146"/>
      <c r="L8" s="146"/>
      <c r="M8" s="146"/>
      <c r="N8" s="146"/>
      <c r="O8" s="146"/>
      <c r="P8" s="146"/>
      <c r="Q8" s="146"/>
      <c r="R8" s="146"/>
      <c r="S8" s="126"/>
    </row>
    <row r="9" spans="1:19">
      <c r="C9" s="146"/>
      <c r="D9" s="127">
        <v>-0.14750112120015779</v>
      </c>
      <c r="E9" s="127">
        <v>0.11288598021626783</v>
      </c>
      <c r="F9" s="127">
        <v>7.9290942081329918E-2</v>
      </c>
      <c r="G9" s="127">
        <v>3.0332428957332569E-2</v>
      </c>
      <c r="H9" s="127">
        <v>1.3951466412235103E-2</v>
      </c>
      <c r="I9" s="127">
        <v>5.835997303042828E-2</v>
      </c>
      <c r="J9" s="127">
        <v>-8.1821379844994047E-3</v>
      </c>
      <c r="K9" s="127">
        <v>5.3360173390433419E-2</v>
      </c>
      <c r="L9" s="127">
        <v>3.5793343122962229E-2</v>
      </c>
      <c r="M9" s="127">
        <v>7.9223339887866562E-2</v>
      </c>
      <c r="N9" s="127">
        <v>-2.3245326656949894E-3</v>
      </c>
      <c r="O9" s="127">
        <v>-1.160663787345062E-2</v>
      </c>
      <c r="P9" s="127">
        <v>4.5550101767848572E-2</v>
      </c>
      <c r="Q9" s="127">
        <v>-3.1726244800507564E-2</v>
      </c>
      <c r="R9" s="127">
        <v>-4.3842891945679363E-2</v>
      </c>
      <c r="S9" s="126"/>
    </row>
    <row r="12" spans="1:19">
      <c r="C12" s="11"/>
    </row>
    <row r="13" spans="1:19" ht="12" customHeight="1"/>
    <row r="52" spans="2:22">
      <c r="B52" t="s">
        <v>126</v>
      </c>
      <c r="C52"/>
      <c r="D52"/>
      <c r="E52"/>
      <c r="F52"/>
      <c r="G52"/>
      <c r="H52"/>
      <c r="I52"/>
      <c r="J52"/>
    </row>
    <row r="53" spans="2:22">
      <c r="B53" s="41" t="s">
        <v>99</v>
      </c>
      <c r="C53" s="41"/>
      <c r="D53" s="41"/>
      <c r="E53" s="41"/>
      <c r="F53" s="41"/>
      <c r="G53" s="41"/>
      <c r="H53" s="41"/>
      <c r="I53" s="41"/>
      <c r="J53" s="41"/>
      <c r="K53" s="41"/>
      <c r="L53" s="41"/>
      <c r="M53" s="41"/>
    </row>
    <row r="55" spans="2:22" ht="46.5" customHeight="1"/>
    <row r="56" spans="2:22" ht="15" customHeight="1">
      <c r="V56" s="11"/>
    </row>
    <row r="57" spans="2:22" ht="15" customHeight="1"/>
    <row r="58" spans="2:22" ht="15" customHeight="1"/>
  </sheetData>
  <printOptions headings="1"/>
  <pageMargins left="0.44431372549019615" right="0.44431372549019615" top="0.44431372549019615" bottom="0.44431372549019615" header="0.50980392156862753" footer="0.50980392156862753"/>
  <pageSetup paperSize="9" orientation="portrait"/>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I48"/>
  <sheetViews>
    <sheetView showGridLines="0" zoomScaleNormal="100" workbookViewId="0"/>
  </sheetViews>
  <sheetFormatPr defaultColWidth="9.109375" defaultRowHeight="13.2"/>
  <cols>
    <col min="2" max="2" width="14.33203125" bestFit="1" customWidth="1"/>
    <col min="13" max="13" width="4" customWidth="1"/>
    <col min="14" max="14" width="13.88671875" bestFit="1" customWidth="1"/>
    <col min="15" max="16" width="6.44140625" bestFit="1" customWidth="1"/>
  </cols>
  <sheetData>
    <row r="1" spans="1:35" ht="15.6">
      <c r="A1" s="12" t="s">
        <v>114</v>
      </c>
    </row>
    <row r="2" spans="1:35" ht="15" customHeight="1">
      <c r="A2" s="137" t="s">
        <v>73</v>
      </c>
    </row>
    <row r="3" spans="1:35" ht="15" customHeight="1"/>
    <row r="4" spans="1:35">
      <c r="B4" s="6" t="s">
        <v>0</v>
      </c>
      <c r="C4" s="3">
        <v>2013</v>
      </c>
      <c r="D4" s="3">
        <v>2022</v>
      </c>
      <c r="E4" s="3">
        <v>2023</v>
      </c>
    </row>
    <row r="5" spans="1:35" ht="15" customHeight="1">
      <c r="B5" s="3" t="s">
        <v>37</v>
      </c>
      <c r="C5" s="125">
        <v>13549.901</v>
      </c>
      <c r="D5" s="125">
        <v>17131.55125</v>
      </c>
      <c r="E5" s="125">
        <v>16360.73575</v>
      </c>
    </row>
    <row r="6" spans="1:35" ht="15" customHeight="1">
      <c r="B6" s="3" t="s">
        <v>105</v>
      </c>
      <c r="C6" s="125">
        <v>11133.96925</v>
      </c>
      <c r="D6" s="125">
        <v>14713.2575</v>
      </c>
      <c r="E6" s="125">
        <v>13716.384749999999</v>
      </c>
    </row>
    <row r="7" spans="1:35" ht="15" customHeight="1">
      <c r="B7" s="3" t="s">
        <v>55</v>
      </c>
      <c r="C7" s="125">
        <v>15562.75625</v>
      </c>
      <c r="D7" s="125">
        <v>13856.19075</v>
      </c>
      <c r="E7" s="125">
        <v>12679.95325</v>
      </c>
      <c r="Y7" s="69"/>
      <c r="Z7" s="69"/>
      <c r="AA7" s="69"/>
      <c r="AB7" s="69"/>
      <c r="AC7" s="69"/>
      <c r="AD7" s="69"/>
      <c r="AE7" s="69"/>
      <c r="AF7" s="69"/>
      <c r="AG7" s="69"/>
      <c r="AH7" s="69"/>
      <c r="AI7" s="69"/>
    </row>
    <row r="8" spans="1:35" ht="15" customHeight="1">
      <c r="B8" s="3" t="s">
        <v>31</v>
      </c>
      <c r="C8" s="125">
        <v>9188.1062500000007</v>
      </c>
      <c r="D8" s="125">
        <v>12303.820750000001</v>
      </c>
      <c r="E8" s="125">
        <v>11478.822</v>
      </c>
    </row>
    <row r="9" spans="1:35" ht="15" customHeight="1">
      <c r="B9" s="3" t="s">
        <v>40</v>
      </c>
      <c r="C9" s="125">
        <v>9563.0532500000008</v>
      </c>
      <c r="D9" s="125">
        <v>11355.1525</v>
      </c>
      <c r="E9" s="125">
        <v>10898.967000000001</v>
      </c>
    </row>
    <row r="10" spans="1:35" ht="15" customHeight="1">
      <c r="B10" s="3" t="s">
        <v>38</v>
      </c>
      <c r="C10" s="125">
        <v>4183.3294999999998</v>
      </c>
      <c r="D10" s="125">
        <v>6387.2982499999998</v>
      </c>
      <c r="E10" s="125">
        <v>5717.4712499999996</v>
      </c>
    </row>
    <row r="11" spans="1:35" ht="15" customHeight="1">
      <c r="B11" s="3" t="s">
        <v>36</v>
      </c>
      <c r="C11" s="125">
        <v>3615.1959999999999</v>
      </c>
      <c r="D11" s="125">
        <v>5166.6287499999999</v>
      </c>
      <c r="E11" s="125">
        <v>5649.9610000000002</v>
      </c>
    </row>
    <row r="12" spans="1:35" ht="15" customHeight="1">
      <c r="B12" s="3" t="s">
        <v>47</v>
      </c>
      <c r="C12" s="125">
        <v>2364.8969999999999</v>
      </c>
      <c r="D12" s="125">
        <v>3221.1732499999998</v>
      </c>
      <c r="E12" s="125">
        <v>3224.7685000000001</v>
      </c>
    </row>
    <row r="13" spans="1:35" ht="15" customHeight="1">
      <c r="B13" s="3" t="s">
        <v>46</v>
      </c>
      <c r="C13" s="125">
        <v>1979.7027499999999</v>
      </c>
      <c r="D13" s="125">
        <v>2844.2840000000001</v>
      </c>
      <c r="E13" s="125">
        <v>3106.5239999999999</v>
      </c>
    </row>
    <row r="14" spans="1:35" ht="15" customHeight="1">
      <c r="B14" s="3" t="s">
        <v>51</v>
      </c>
      <c r="C14" s="125">
        <v>1464.80225</v>
      </c>
      <c r="D14" s="125">
        <v>1632.7482500000001</v>
      </c>
      <c r="E14" s="125">
        <v>1571.49425</v>
      </c>
    </row>
    <row r="15" spans="1:35" ht="15" customHeight="1">
      <c r="B15" s="3" t="s">
        <v>50</v>
      </c>
      <c r="C15" s="125">
        <v>1238.4502500000001</v>
      </c>
      <c r="D15" s="125">
        <v>1228.02775</v>
      </c>
      <c r="E15" s="125">
        <v>1198.5327500000001</v>
      </c>
    </row>
    <row r="16" spans="1:35" ht="15" customHeight="1">
      <c r="B16" s="3" t="s">
        <v>35</v>
      </c>
      <c r="C16" s="125">
        <v>726.01850000000002</v>
      </c>
      <c r="D16" s="125">
        <v>1154.3942500000001</v>
      </c>
      <c r="E16" s="125">
        <v>1097.106</v>
      </c>
    </row>
    <row r="17" spans="2:10" ht="15" customHeight="1">
      <c r="B17" s="3" t="s">
        <v>43</v>
      </c>
      <c r="C17" s="125">
        <v>402.733</v>
      </c>
      <c r="D17" s="125">
        <v>1048.0817500000001</v>
      </c>
      <c r="E17" s="125">
        <v>1050.808</v>
      </c>
    </row>
    <row r="18" spans="2:10" ht="15" customHeight="1">
      <c r="B18" s="3" t="s">
        <v>49</v>
      </c>
      <c r="C18" s="125">
        <v>596.42899999999997</v>
      </c>
      <c r="D18" s="125">
        <v>975.69825000000003</v>
      </c>
      <c r="E18" s="125">
        <v>1047.7774999999999</v>
      </c>
    </row>
    <row r="19" spans="2:10" ht="15" customHeight="1">
      <c r="B19" s="3" t="s">
        <v>33</v>
      </c>
      <c r="C19" s="125">
        <v>752.29549999999995</v>
      </c>
      <c r="D19" s="125">
        <v>1079.644</v>
      </c>
      <c r="E19" s="125">
        <v>926.57275000000004</v>
      </c>
    </row>
    <row r="20" spans="2:10" ht="15" customHeight="1">
      <c r="B20" s="3" t="s">
        <v>48</v>
      </c>
      <c r="C20" s="125">
        <v>659.375</v>
      </c>
      <c r="D20" s="125">
        <v>688.01374999999996</v>
      </c>
      <c r="E20" s="125">
        <v>830.20024999999998</v>
      </c>
      <c r="H20" s="3">
        <v>2013</v>
      </c>
      <c r="I20" s="3">
        <v>2022</v>
      </c>
      <c r="J20" s="3">
        <v>2023</v>
      </c>
    </row>
    <row r="21" spans="2:10" ht="15" customHeight="1">
      <c r="B21" s="3" t="s">
        <v>39</v>
      </c>
      <c r="C21" s="125">
        <v>130.23650000000001</v>
      </c>
      <c r="D21" s="125">
        <v>420.03699999999998</v>
      </c>
      <c r="E21" s="125">
        <v>441.74324999999999</v>
      </c>
      <c r="G21" s="3" t="s">
        <v>42</v>
      </c>
      <c r="H21" s="125">
        <v>130.23650000000001</v>
      </c>
      <c r="I21" s="125">
        <v>420.03699999999998</v>
      </c>
      <c r="J21" s="125">
        <v>441.74324999999999</v>
      </c>
    </row>
    <row r="22" spans="2:10" ht="15" customHeight="1">
      <c r="B22" s="3" t="s">
        <v>42</v>
      </c>
      <c r="C22" s="125">
        <v>384.89400000000001</v>
      </c>
      <c r="D22" s="125">
        <v>467.03174999999999</v>
      </c>
      <c r="E22" s="125">
        <v>433.93175000000002</v>
      </c>
      <c r="G22" s="3" t="s">
        <v>39</v>
      </c>
      <c r="H22" s="125">
        <v>384.89400000000001</v>
      </c>
      <c r="I22" s="125">
        <v>467.03174999999999</v>
      </c>
      <c r="J22" s="125">
        <v>433.93175000000002</v>
      </c>
    </row>
    <row r="23" spans="2:10" ht="15" customHeight="1">
      <c r="B23" s="3" t="s">
        <v>41</v>
      </c>
      <c r="C23" s="125">
        <v>272.27249999999998</v>
      </c>
      <c r="D23" s="125">
        <v>339.98775000000001</v>
      </c>
      <c r="E23" s="125">
        <v>359.77775000000003</v>
      </c>
      <c r="G23" s="3" t="s">
        <v>41</v>
      </c>
      <c r="H23" s="125">
        <v>272.27249999999998</v>
      </c>
      <c r="I23" s="125">
        <v>339.98775000000001</v>
      </c>
      <c r="J23" s="125">
        <v>359.77775000000003</v>
      </c>
    </row>
    <row r="24" spans="2:10" ht="15" customHeight="1">
      <c r="B24" s="3" t="s">
        <v>32</v>
      </c>
      <c r="C24" s="125">
        <v>180.38900000000001</v>
      </c>
      <c r="D24" s="125">
        <v>254.85400000000001</v>
      </c>
      <c r="E24" s="125">
        <v>282.16000000000003</v>
      </c>
      <c r="G24" s="3" t="s">
        <v>34</v>
      </c>
      <c r="H24" s="125">
        <v>180.38900000000001</v>
      </c>
      <c r="I24" s="125">
        <v>254.85400000000001</v>
      </c>
      <c r="J24" s="125">
        <v>282.16000000000003</v>
      </c>
    </row>
    <row r="25" spans="2:10" ht="15" customHeight="1">
      <c r="B25" s="3" t="s">
        <v>34</v>
      </c>
      <c r="C25" s="125">
        <v>253.76400000000001</v>
      </c>
      <c r="D25" s="125">
        <v>288.20600000000002</v>
      </c>
      <c r="E25" s="125">
        <v>221.405</v>
      </c>
      <c r="G25" s="3" t="s">
        <v>32</v>
      </c>
      <c r="H25" s="125">
        <v>253.76400000000001</v>
      </c>
      <c r="I25" s="125">
        <v>288.20600000000002</v>
      </c>
      <c r="J25" s="125">
        <v>221.405</v>
      </c>
    </row>
    <row r="26" spans="2:10" ht="15" customHeight="1">
      <c r="B26" s="3" t="s">
        <v>44</v>
      </c>
      <c r="C26" s="125">
        <v>111.242</v>
      </c>
      <c r="D26" s="125">
        <v>77.296499999999995</v>
      </c>
      <c r="E26" s="125">
        <v>101.5945</v>
      </c>
      <c r="G26" s="3" t="s">
        <v>44</v>
      </c>
      <c r="H26" s="125">
        <v>111.242</v>
      </c>
      <c r="I26" s="125">
        <v>77.296499999999995</v>
      </c>
      <c r="J26" s="125">
        <v>101.5945</v>
      </c>
    </row>
    <row r="27" spans="2:10" ht="15" customHeight="1">
      <c r="B27" s="3"/>
      <c r="C27" s="125"/>
      <c r="D27" s="125"/>
      <c r="E27" s="125"/>
    </row>
    <row r="28" spans="2:10" ht="15" customHeight="1">
      <c r="B28" s="47" t="s">
        <v>53</v>
      </c>
      <c r="C28" s="125">
        <v>708.33124999999995</v>
      </c>
      <c r="D28" s="125">
        <v>915.13099999999997</v>
      </c>
      <c r="E28" s="125">
        <v>836.57600000000002</v>
      </c>
      <c r="G28" s="28" t="s">
        <v>113</v>
      </c>
      <c r="H28" s="128" t="s">
        <v>0</v>
      </c>
      <c r="I28" s="128">
        <v>33.049750000000003</v>
      </c>
      <c r="J28" s="128">
        <v>35.085250000000002</v>
      </c>
    </row>
    <row r="29" spans="2:10" ht="15" customHeight="1">
      <c r="B29" s="3"/>
      <c r="C29" s="125"/>
      <c r="D29" s="125"/>
      <c r="E29" s="125"/>
    </row>
    <row r="30" spans="2:10">
      <c r="B30" s="47" t="s">
        <v>85</v>
      </c>
      <c r="C30" s="125">
        <v>7900.0344999999998</v>
      </c>
      <c r="D30" s="125">
        <v>12366.3195</v>
      </c>
      <c r="E30" s="125">
        <v>12556.02425</v>
      </c>
    </row>
    <row r="31" spans="2:10">
      <c r="B31" s="28" t="s">
        <v>113</v>
      </c>
      <c r="C31" s="125" t="s">
        <v>0</v>
      </c>
      <c r="D31" s="125">
        <v>33.049750000000003</v>
      </c>
      <c r="E31" s="125">
        <v>35.085250000000002</v>
      </c>
    </row>
    <row r="42" spans="12:24">
      <c r="L42" t="s">
        <v>125</v>
      </c>
    </row>
    <row r="43" spans="12:24">
      <c r="L43" s="11" t="s">
        <v>120</v>
      </c>
    </row>
    <row r="44" spans="12:24">
      <c r="L44" s="11" t="s">
        <v>138</v>
      </c>
    </row>
    <row r="45" spans="12:24">
      <c r="L45" s="69" t="s">
        <v>99</v>
      </c>
    </row>
    <row r="48" spans="12:24">
      <c r="X48" s="128"/>
    </row>
  </sheetData>
  <sortState xmlns:xlrd2="http://schemas.microsoft.com/office/spreadsheetml/2017/richdata2" ref="B5:E26">
    <sortCondition descending="1" ref="E5:E26"/>
  </sortState>
  <printOptions headings="1"/>
  <pageMargins left="0.44431372549019615" right="0.44431372549019615" top="0.44431372549019615" bottom="0.44431372549019615" header="0.50980392156862753" footer="0.50980392156862753"/>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78"/>
  <sheetViews>
    <sheetView showGridLines="0" zoomScaleNormal="100" workbookViewId="0"/>
  </sheetViews>
  <sheetFormatPr defaultColWidth="9.109375" defaultRowHeight="13.2"/>
  <cols>
    <col min="9" max="9" width="4" customWidth="1"/>
    <col min="10" max="10" width="13.88671875" bestFit="1" customWidth="1"/>
    <col min="11" max="12" width="16" customWidth="1"/>
  </cols>
  <sheetData>
    <row r="1" spans="1:7" ht="15" customHeight="1">
      <c r="A1" s="12" t="s">
        <v>127</v>
      </c>
    </row>
    <row r="2" spans="1:7" ht="15" customHeight="1">
      <c r="A2" s="162" t="s">
        <v>74</v>
      </c>
      <c r="B2" s="162"/>
      <c r="C2" s="162"/>
      <c r="D2" s="162"/>
    </row>
    <row r="3" spans="1:7" ht="15" customHeight="1"/>
    <row r="4" spans="1:7" ht="15" customHeight="1">
      <c r="B4" s="6"/>
      <c r="C4" s="3" t="s">
        <v>7</v>
      </c>
      <c r="D4" s="16" t="s">
        <v>65</v>
      </c>
      <c r="E4" t="s">
        <v>64</v>
      </c>
      <c r="F4" t="s">
        <v>64</v>
      </c>
      <c r="G4" t="s">
        <v>65</v>
      </c>
    </row>
    <row r="5" spans="1:7" ht="15.75" customHeight="1">
      <c r="B5" t="s">
        <v>69</v>
      </c>
      <c r="C5" s="129">
        <v>92396.691250000003</v>
      </c>
      <c r="D5" s="129">
        <v>17184.005000000001</v>
      </c>
      <c r="E5" s="128">
        <v>75212.686249999999</v>
      </c>
      <c r="F5" s="52">
        <v>81.401926013232639</v>
      </c>
      <c r="G5" s="52">
        <v>18.598073986767361</v>
      </c>
    </row>
    <row r="6" spans="1:7" ht="15" customHeight="1">
      <c r="B6" s="6"/>
      <c r="C6" s="6"/>
      <c r="D6" s="6"/>
      <c r="E6" s="6"/>
      <c r="F6" s="6"/>
    </row>
    <row r="7" spans="1:7" ht="15" customHeight="1">
      <c r="B7" s="3" t="s">
        <v>40</v>
      </c>
      <c r="C7" s="125">
        <v>10898.967000000001</v>
      </c>
      <c r="D7" s="125">
        <v>130.56025</v>
      </c>
      <c r="E7" s="128">
        <v>10768.40675</v>
      </c>
      <c r="F7" s="52">
        <v>98.802086014206665</v>
      </c>
      <c r="G7" s="52">
        <v>1.1979139857933347</v>
      </c>
    </row>
    <row r="8" spans="1:7" ht="15" customHeight="1">
      <c r="B8" s="3" t="s">
        <v>44</v>
      </c>
      <c r="C8" s="125">
        <v>101.5945</v>
      </c>
      <c r="D8" s="125">
        <v>7.96</v>
      </c>
      <c r="E8" s="128">
        <v>93.634500000000003</v>
      </c>
      <c r="F8" s="52">
        <v>92.164930188149953</v>
      </c>
      <c r="G8" s="52">
        <v>7.8350698118500475</v>
      </c>
    </row>
    <row r="9" spans="1:7" ht="15" customHeight="1">
      <c r="B9" s="3" t="s">
        <v>55</v>
      </c>
      <c r="C9" s="125">
        <v>12679.95325</v>
      </c>
      <c r="D9" s="125">
        <v>1961.2445</v>
      </c>
      <c r="E9" s="128">
        <v>10718.70875</v>
      </c>
      <c r="F9" s="52">
        <v>84.53271505555432</v>
      </c>
      <c r="G9" s="52">
        <v>15.46728494444568</v>
      </c>
    </row>
    <row r="10" spans="1:7" ht="15" customHeight="1">
      <c r="B10" s="3" t="s">
        <v>46</v>
      </c>
      <c r="C10" s="125">
        <v>3106.5239999999999</v>
      </c>
      <c r="D10" s="125">
        <v>540.35749999999996</v>
      </c>
      <c r="E10" s="128">
        <v>2566.1664999999998</v>
      </c>
      <c r="F10" s="52">
        <v>82.605719447202077</v>
      </c>
      <c r="G10" s="52">
        <v>17.394280552797923</v>
      </c>
    </row>
    <row r="11" spans="1:7" ht="15" customHeight="1">
      <c r="B11" s="3" t="s">
        <v>47</v>
      </c>
      <c r="C11" s="125">
        <v>3224.7685000000001</v>
      </c>
      <c r="D11" s="125">
        <v>563.1155</v>
      </c>
      <c r="E11" s="128">
        <v>2661.6530000000002</v>
      </c>
      <c r="F11" s="52">
        <v>82.537800775466536</v>
      </c>
      <c r="G11" s="52">
        <v>17.462199224533464</v>
      </c>
    </row>
    <row r="12" spans="1:7" ht="15" customHeight="1">
      <c r="B12" s="3" t="s">
        <v>31</v>
      </c>
      <c r="C12" s="125">
        <v>11478.822</v>
      </c>
      <c r="D12" s="125">
        <v>2110.3879999999999</v>
      </c>
      <c r="E12" s="128">
        <v>9368.4340000000011</v>
      </c>
      <c r="F12" s="52">
        <v>81.61494271798972</v>
      </c>
      <c r="G12" s="52">
        <v>18.38505728201028</v>
      </c>
    </row>
    <row r="13" spans="1:7" ht="15" customHeight="1">
      <c r="B13" s="3" t="s">
        <v>49</v>
      </c>
      <c r="C13" s="125">
        <v>1047.7774999999999</v>
      </c>
      <c r="D13" s="125">
        <v>194.22675000000001</v>
      </c>
      <c r="E13" s="128">
        <v>853.55074999999988</v>
      </c>
      <c r="F13" s="52">
        <v>81.462977588276132</v>
      </c>
      <c r="G13" s="52">
        <v>18.537022411723868</v>
      </c>
    </row>
    <row r="14" spans="1:7" ht="15" customHeight="1">
      <c r="B14" s="3" t="s">
        <v>48</v>
      </c>
      <c r="C14" s="125">
        <v>830.20024999999998</v>
      </c>
      <c r="D14" s="125">
        <v>160.22550000000001</v>
      </c>
      <c r="E14" s="128">
        <v>669.97474999999997</v>
      </c>
      <c r="F14" s="52">
        <v>80.700379215737399</v>
      </c>
      <c r="G14" s="52">
        <v>19.299620784262601</v>
      </c>
    </row>
    <row r="15" spans="1:7" ht="15" customHeight="1">
      <c r="B15" s="3" t="s">
        <v>45</v>
      </c>
      <c r="C15" s="125">
        <v>13716.384749999999</v>
      </c>
      <c r="D15" s="125">
        <v>2654.8557500000002</v>
      </c>
      <c r="E15" s="128">
        <v>11061.528999999999</v>
      </c>
      <c r="F15" s="52">
        <v>80.644639251607458</v>
      </c>
      <c r="G15" s="52">
        <v>19.355360748392542</v>
      </c>
    </row>
    <row r="16" spans="1:7" ht="15" customHeight="1">
      <c r="B16" s="3" t="s">
        <v>39</v>
      </c>
      <c r="C16" s="125">
        <v>441.74324999999999</v>
      </c>
      <c r="D16" s="125">
        <v>89.966750000000005</v>
      </c>
      <c r="E16" s="128">
        <v>351.7765</v>
      </c>
      <c r="F16" s="52">
        <v>79.63370125066993</v>
      </c>
      <c r="G16" s="52">
        <v>20.36629874933007</v>
      </c>
    </row>
    <row r="17" spans="2:7" ht="15" customHeight="1">
      <c r="B17" s="3" t="s">
        <v>32</v>
      </c>
      <c r="C17" s="125">
        <v>282.16000000000003</v>
      </c>
      <c r="D17" s="125">
        <v>58.665999999999997</v>
      </c>
      <c r="E17" s="128">
        <v>223.49400000000003</v>
      </c>
      <c r="F17" s="52">
        <v>79.208250637935919</v>
      </c>
      <c r="G17" s="52">
        <v>20.791749362064081</v>
      </c>
    </row>
    <row r="18" spans="2:7" ht="15" customHeight="1">
      <c r="B18" s="3" t="s">
        <v>38</v>
      </c>
      <c r="C18" s="125">
        <v>5717.4712499999996</v>
      </c>
      <c r="D18" s="125">
        <v>1280.2070000000001</v>
      </c>
      <c r="E18" s="128">
        <v>4437.2642499999993</v>
      </c>
      <c r="F18" s="52">
        <v>77.608859860904403</v>
      </c>
      <c r="G18" s="52">
        <v>22.391140139095597</v>
      </c>
    </row>
    <row r="19" spans="2:7" ht="15" customHeight="1">
      <c r="B19" s="3" t="s">
        <v>37</v>
      </c>
      <c r="C19" s="125">
        <v>16360.73575</v>
      </c>
      <c r="D19" s="125">
        <v>3879.018</v>
      </c>
      <c r="E19" s="128">
        <v>12481.71775</v>
      </c>
      <c r="F19" s="52">
        <v>76.290687293815623</v>
      </c>
      <c r="G19" s="52">
        <v>23.709312706184377</v>
      </c>
    </row>
    <row r="20" spans="2:7" ht="15" customHeight="1">
      <c r="B20" s="3" t="s">
        <v>36</v>
      </c>
      <c r="C20" s="125">
        <v>5649.9610000000002</v>
      </c>
      <c r="D20" s="125">
        <v>1391.2462499999999</v>
      </c>
      <c r="E20" s="128">
        <v>4258.7147500000001</v>
      </c>
      <c r="F20" s="52">
        <v>75.376002595416153</v>
      </c>
      <c r="G20" s="52">
        <v>24.623997404583847</v>
      </c>
    </row>
    <row r="21" spans="2:7" ht="15" customHeight="1">
      <c r="B21" s="3" t="s">
        <v>51</v>
      </c>
      <c r="C21" s="125">
        <v>1571.49425</v>
      </c>
      <c r="D21" s="125">
        <v>410.97825</v>
      </c>
      <c r="E21" s="128">
        <v>1160.5160000000001</v>
      </c>
      <c r="F21" s="52">
        <v>73.847931673946633</v>
      </c>
      <c r="G21" s="52">
        <v>26.152068326053367</v>
      </c>
    </row>
    <row r="22" spans="2:7" ht="15" customHeight="1">
      <c r="B22" s="3" t="s">
        <v>33</v>
      </c>
      <c r="C22" s="125">
        <v>926.57275000000004</v>
      </c>
      <c r="D22" s="125">
        <v>246.89075</v>
      </c>
      <c r="E22" s="128">
        <v>679.68200000000002</v>
      </c>
      <c r="F22" s="52">
        <v>73.354412807844824</v>
      </c>
      <c r="G22" s="52">
        <v>26.645587192155176</v>
      </c>
    </row>
    <row r="23" spans="2:7" ht="15" customHeight="1">
      <c r="B23" s="3" t="s">
        <v>35</v>
      </c>
      <c r="C23" s="125">
        <v>1097.106</v>
      </c>
      <c r="D23" s="125">
        <v>294.84199999999998</v>
      </c>
      <c r="E23" s="128">
        <v>802.26400000000001</v>
      </c>
      <c r="F23" s="52">
        <v>73.125477392339477</v>
      </c>
      <c r="G23" s="52">
        <v>26.874522607660523</v>
      </c>
    </row>
    <row r="24" spans="2:7" ht="15" customHeight="1">
      <c r="B24" s="3" t="s">
        <v>34</v>
      </c>
      <c r="C24" s="125">
        <v>221.405</v>
      </c>
      <c r="D24" s="125">
        <v>65.281999999999996</v>
      </c>
      <c r="E24" s="128">
        <v>156.12299999999999</v>
      </c>
      <c r="F24" s="52">
        <v>70.514667690431565</v>
      </c>
      <c r="G24" s="52">
        <v>29.485332309568435</v>
      </c>
    </row>
    <row r="25" spans="2:7" ht="15" customHeight="1">
      <c r="B25" s="3" t="s">
        <v>42</v>
      </c>
      <c r="C25" s="125">
        <v>433.93175000000002</v>
      </c>
      <c r="D25" s="125">
        <v>139.8725</v>
      </c>
      <c r="E25" s="128">
        <v>294.05925000000002</v>
      </c>
      <c r="F25" s="52">
        <v>67.766244346029069</v>
      </c>
      <c r="G25" s="52">
        <v>32.233755653970931</v>
      </c>
    </row>
    <row r="26" spans="2:7" ht="15" customHeight="1">
      <c r="B26" s="3" t="s">
        <v>41</v>
      </c>
      <c r="C26" s="125">
        <v>359.77775000000003</v>
      </c>
      <c r="D26" s="125">
        <v>124.54575</v>
      </c>
      <c r="E26" s="128">
        <v>235.23200000000003</v>
      </c>
      <c r="F26" s="52">
        <v>65.38258688871116</v>
      </c>
      <c r="G26" s="52">
        <v>34.61741311128884</v>
      </c>
    </row>
    <row r="27" spans="2:7" ht="15" customHeight="1">
      <c r="B27" s="3" t="s">
        <v>50</v>
      </c>
      <c r="C27" s="125">
        <v>1198.5327500000001</v>
      </c>
      <c r="D27" s="125">
        <v>437.18700000000001</v>
      </c>
      <c r="E27" s="128">
        <v>761.34575000000007</v>
      </c>
      <c r="F27" s="52">
        <v>63.523149450859819</v>
      </c>
      <c r="G27" s="52">
        <v>36.476850549140181</v>
      </c>
    </row>
    <row r="28" spans="2:7" ht="15" customHeight="1">
      <c r="B28" s="3" t="s">
        <v>43</v>
      </c>
      <c r="C28" s="125">
        <v>1050.808</v>
      </c>
      <c r="D28" s="125">
        <v>442.36900000000003</v>
      </c>
      <c r="E28" s="128">
        <v>608.43899999999996</v>
      </c>
      <c r="F28" s="52">
        <v>57.902014449832883</v>
      </c>
      <c r="G28" s="52">
        <v>42.097985550167117</v>
      </c>
    </row>
    <row r="29" spans="2:7" ht="15" customHeight="1">
      <c r="B29" s="3"/>
      <c r="C29" s="125"/>
      <c r="D29" s="125"/>
      <c r="E29" s="128"/>
      <c r="F29" s="130"/>
      <c r="G29" s="130"/>
    </row>
    <row r="30" spans="2:7" ht="15" customHeight="1">
      <c r="B30" s="3" t="s">
        <v>53</v>
      </c>
      <c r="C30" s="125">
        <v>836.57600000000002</v>
      </c>
      <c r="D30" s="125">
        <v>308.27300000000002</v>
      </c>
      <c r="E30" s="128">
        <v>528.303</v>
      </c>
      <c r="F30" s="52">
        <v>63.150628275255329</v>
      </c>
      <c r="G30" s="52">
        <v>36.849371724744671</v>
      </c>
    </row>
    <row r="31" spans="2:7">
      <c r="B31" s="3"/>
      <c r="C31" s="125"/>
      <c r="D31" s="125"/>
      <c r="E31" s="128"/>
      <c r="F31" s="130"/>
      <c r="G31" s="130"/>
    </row>
    <row r="32" spans="2:7">
      <c r="B32" s="47" t="s">
        <v>85</v>
      </c>
      <c r="C32" s="131">
        <v>12556.02425</v>
      </c>
      <c r="D32" s="131">
        <v>3042.27475</v>
      </c>
      <c r="E32" s="128">
        <v>9513.7494999999999</v>
      </c>
      <c r="F32" s="52">
        <v>75.770397624072757</v>
      </c>
      <c r="G32" s="52">
        <v>24.229602375927243</v>
      </c>
    </row>
    <row r="43" spans="9:20">
      <c r="I43" t="s">
        <v>128</v>
      </c>
    </row>
    <row r="44" spans="9:20">
      <c r="I44" s="161" t="s">
        <v>99</v>
      </c>
      <c r="J44" s="161"/>
      <c r="K44" s="161"/>
      <c r="L44" s="161"/>
      <c r="M44" s="161"/>
      <c r="N44" s="161"/>
      <c r="O44" s="161"/>
      <c r="P44" s="161"/>
      <c r="Q44" s="161"/>
      <c r="R44" s="161"/>
      <c r="S44" s="161"/>
      <c r="T44" s="161"/>
    </row>
    <row r="46" spans="9:20">
      <c r="I46" s="6" t="s">
        <v>0</v>
      </c>
      <c r="J46" s="6" t="s">
        <v>0</v>
      </c>
      <c r="K46" s="6"/>
      <c r="L46" s="6" t="s">
        <v>0</v>
      </c>
      <c r="M46" s="6" t="s">
        <v>0</v>
      </c>
    </row>
    <row r="47" spans="9:20">
      <c r="I47" s="6"/>
    </row>
    <row r="48" spans="9:20">
      <c r="I48" s="6"/>
    </row>
    <row r="49" spans="9:9">
      <c r="I49" s="6"/>
    </row>
    <row r="50" spans="9:9">
      <c r="I50" s="6"/>
    </row>
    <row r="51" spans="9:9">
      <c r="I51" s="6"/>
    </row>
    <row r="52" spans="9:9">
      <c r="I52" s="6"/>
    </row>
    <row r="53" spans="9:9">
      <c r="I53" s="6"/>
    </row>
    <row r="54" spans="9:9">
      <c r="I54" s="6"/>
    </row>
    <row r="55" spans="9:9">
      <c r="I55" s="6"/>
    </row>
    <row r="56" spans="9:9">
      <c r="I56" s="6"/>
    </row>
    <row r="57" spans="9:9">
      <c r="I57" s="6"/>
    </row>
    <row r="58" spans="9:9">
      <c r="I58" s="6"/>
    </row>
    <row r="59" spans="9:9">
      <c r="I59" s="6"/>
    </row>
    <row r="60" spans="9:9">
      <c r="I60" s="6"/>
    </row>
    <row r="61" spans="9:9">
      <c r="I61" s="6"/>
    </row>
    <row r="62" spans="9:9">
      <c r="I62" s="6"/>
    </row>
    <row r="63" spans="9:9">
      <c r="I63" s="6"/>
    </row>
    <row r="64" spans="9:9">
      <c r="I64" s="6"/>
    </row>
    <row r="65" spans="9:9">
      <c r="I65" s="6"/>
    </row>
    <row r="66" spans="9:9">
      <c r="I66" s="6"/>
    </row>
    <row r="67" spans="9:9">
      <c r="I67" s="6"/>
    </row>
    <row r="68" spans="9:9">
      <c r="I68" s="6"/>
    </row>
    <row r="69" spans="9:9">
      <c r="I69" s="6"/>
    </row>
    <row r="70" spans="9:9">
      <c r="I70" s="6"/>
    </row>
    <row r="71" spans="9:9">
      <c r="I71" s="6"/>
    </row>
    <row r="72" spans="9:9">
      <c r="I72" s="6"/>
    </row>
    <row r="73" spans="9:9">
      <c r="I73" s="6"/>
    </row>
    <row r="74" spans="9:9">
      <c r="I74" s="6"/>
    </row>
    <row r="75" spans="9:9">
      <c r="I75" s="6"/>
    </row>
    <row r="76" spans="9:9">
      <c r="I76" s="6"/>
    </row>
    <row r="77" spans="9:9">
      <c r="I77" s="6"/>
    </row>
    <row r="78" spans="9:9">
      <c r="I78" s="6"/>
    </row>
  </sheetData>
  <sortState xmlns:xlrd2="http://schemas.microsoft.com/office/spreadsheetml/2017/richdata2" ref="B7:G28">
    <sortCondition descending="1" ref="F7:F28"/>
  </sortState>
  <mergeCells count="2">
    <mergeCell ref="I44:T44"/>
    <mergeCell ref="A2:D2"/>
  </mergeCells>
  <printOptions headings="1"/>
  <pageMargins left="0.44431372549019615" right="0.44431372549019615" top="0.44431372549019615" bottom="0.44431372549019615" header="0.50980392156862753" footer="0.50980392156862753"/>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74"/>
  <sheetViews>
    <sheetView showGridLines="0" zoomScaleNormal="100" workbookViewId="0"/>
  </sheetViews>
  <sheetFormatPr defaultColWidth="9.109375" defaultRowHeight="13.2"/>
  <cols>
    <col min="4" max="4" width="32.6640625" bestFit="1" customWidth="1"/>
    <col min="5" max="7" width="6.5546875" bestFit="1" customWidth="1"/>
    <col min="8" max="8" width="6.88671875" bestFit="1" customWidth="1"/>
    <col min="11" max="11" width="5.5546875" customWidth="1"/>
    <col min="12" max="12" width="5.6640625" customWidth="1"/>
    <col min="13" max="13" width="28.44140625" bestFit="1" customWidth="1"/>
    <col min="14" max="16" width="7.6640625" customWidth="1"/>
    <col min="17" max="17" width="8.33203125" customWidth="1"/>
    <col min="18" max="18" width="9.5546875" customWidth="1"/>
    <col min="22" max="22" width="17.5546875" bestFit="1" customWidth="1"/>
  </cols>
  <sheetData>
    <row r="1" spans="1:18" ht="15.75" customHeight="1">
      <c r="A1" s="153" t="s">
        <v>115</v>
      </c>
      <c r="K1" s="153"/>
      <c r="L1" s="147"/>
      <c r="M1" s="132"/>
      <c r="N1" s="132"/>
      <c r="O1" s="132"/>
      <c r="P1" s="132"/>
      <c r="Q1" s="132"/>
      <c r="R1" s="132"/>
    </row>
    <row r="2" spans="1:18" ht="13.5" customHeight="1">
      <c r="A2" s="137" t="s">
        <v>73</v>
      </c>
      <c r="C2" s="147"/>
      <c r="K2" s="137"/>
    </row>
    <row r="5" spans="1:18">
      <c r="A5" s="59" t="s">
        <v>129</v>
      </c>
    </row>
    <row r="6" spans="1:18">
      <c r="A6" s="59" t="str">
        <f>'Figure 7'!A5</f>
        <v>(¹) Break in time series from 2020 due to methodological improvement in the data reported by the Netherlands.</v>
      </c>
    </row>
    <row r="7" spans="1:18">
      <c r="A7" s="59" t="str">
        <f>'Figure 7'!A6</f>
        <v>(²) Starting from 2022, the ports Antwerpen and Zeebrugge have been merged and the data are reported under the new port name Antwerp-Bruges.</v>
      </c>
    </row>
    <row r="8" spans="1:18">
      <c r="A8" s="59" t="str">
        <f>'Figure 7'!A7</f>
        <v>(³) Starting from 2022, the ports Le Havre and Rouen have been merged and the data are reported under the new port name HAROPA.</v>
      </c>
    </row>
    <row r="9" spans="1:18">
      <c r="A9" s="41" t="s">
        <v>100</v>
      </c>
    </row>
    <row r="14" spans="1:18">
      <c r="D14" s="6" t="s">
        <v>0</v>
      </c>
      <c r="E14" s="4">
        <v>2013</v>
      </c>
      <c r="F14" s="4">
        <v>2022</v>
      </c>
      <c r="G14" s="4">
        <v>2023</v>
      </c>
    </row>
    <row r="15" spans="1:18">
      <c r="D15" s="3" t="s">
        <v>110</v>
      </c>
      <c r="E15" s="125">
        <v>11021.2765</v>
      </c>
      <c r="F15" s="125">
        <v>13932.814</v>
      </c>
      <c r="G15" s="125">
        <v>13057.468999999999</v>
      </c>
      <c r="H15" s="25">
        <v>-6.2826145529539246E-2</v>
      </c>
    </row>
    <row r="16" spans="1:18">
      <c r="D16" s="3" t="s">
        <v>109</v>
      </c>
      <c r="E16" s="168">
        <v>9135.1592500000006</v>
      </c>
      <c r="F16" s="125">
        <v>12256.12975</v>
      </c>
      <c r="G16" s="125">
        <v>11437.989250000001</v>
      </c>
      <c r="H16" s="25">
        <v>-6.6753576919337032E-2</v>
      </c>
    </row>
    <row r="17" spans="4:8">
      <c r="D17" s="3" t="s">
        <v>14</v>
      </c>
      <c r="E17" s="168">
        <v>9302.2129999999997</v>
      </c>
      <c r="F17" s="125">
        <v>8350.1347499999993</v>
      </c>
      <c r="G17" s="125">
        <v>7743.1432500000001</v>
      </c>
      <c r="H17" s="25">
        <v>-7.2692419724124768E-2</v>
      </c>
    </row>
    <row r="18" spans="4:8">
      <c r="D18" s="3" t="s">
        <v>29</v>
      </c>
      <c r="E18" s="168">
        <v>3199.3472499999998</v>
      </c>
      <c r="F18" s="125">
        <v>4461.9650000000001</v>
      </c>
      <c r="G18" s="125">
        <v>4825.8130000000001</v>
      </c>
      <c r="H18" s="25">
        <v>8.1544342010750892E-2</v>
      </c>
    </row>
    <row r="19" spans="4:8">
      <c r="D19" s="3" t="s">
        <v>17</v>
      </c>
      <c r="E19" s="168">
        <v>4328.2757499999998</v>
      </c>
      <c r="F19" s="125">
        <v>5034.8042500000001</v>
      </c>
      <c r="G19" s="125">
        <v>4780.66525</v>
      </c>
      <c r="H19" s="25">
        <v>-5.0476441065211208E-2</v>
      </c>
    </row>
    <row r="20" spans="4:8">
      <c r="D20" s="3" t="s">
        <v>18</v>
      </c>
      <c r="E20" s="168">
        <v>3988.1822499999998</v>
      </c>
      <c r="F20" s="125">
        <v>4767.2820000000002</v>
      </c>
      <c r="G20" s="125">
        <v>4733.5259999999998</v>
      </c>
      <c r="H20" s="25">
        <v>-7.0807642593830877E-3</v>
      </c>
    </row>
    <row r="21" spans="4:8">
      <c r="D21" s="3" t="s">
        <v>16</v>
      </c>
      <c r="E21" s="168">
        <v>5822.4139999999998</v>
      </c>
      <c r="F21" s="125">
        <v>4603.7444999999998</v>
      </c>
      <c r="G21" s="125">
        <v>4228.1412499999997</v>
      </c>
      <c r="H21" s="25">
        <v>-8.1586467276800523E-2</v>
      </c>
    </row>
    <row r="22" spans="4:8">
      <c r="D22" s="3" t="s">
        <v>28</v>
      </c>
      <c r="E22" s="168">
        <v>1716.7607499999999</v>
      </c>
      <c r="F22" s="125">
        <v>3516.1709999999998</v>
      </c>
      <c r="G22" s="125">
        <v>3268.91</v>
      </c>
      <c r="H22" s="83">
        <v>-7.032109644269291E-2</v>
      </c>
    </row>
    <row r="23" spans="4:8">
      <c r="D23" s="3" t="s">
        <v>23</v>
      </c>
      <c r="E23" s="168">
        <v>1545.721</v>
      </c>
      <c r="F23" s="125">
        <v>2593.4187499999998</v>
      </c>
      <c r="G23" s="125">
        <v>2814.9940000000001</v>
      </c>
      <c r="H23" s="25">
        <v>8.5437513706569934E-2</v>
      </c>
    </row>
    <row r="24" spans="4:8">
      <c r="D24" s="3" t="s">
        <v>24</v>
      </c>
      <c r="E24" s="168">
        <v>3651.8367499999999</v>
      </c>
      <c r="F24" s="125">
        <v>3557.6165000000001</v>
      </c>
      <c r="G24" s="125">
        <v>2782.3035</v>
      </c>
      <c r="H24" s="83">
        <v>-0.21793045990201587</v>
      </c>
    </row>
    <row r="25" spans="4:8">
      <c r="D25" s="3" t="s">
        <v>108</v>
      </c>
      <c r="E25" s="168">
        <v>2261.3315000000002</v>
      </c>
      <c r="F25" s="125">
        <v>3099.0967500000002</v>
      </c>
      <c r="G25" s="125">
        <v>2615.9059999999999</v>
      </c>
      <c r="H25" s="25">
        <v>-0.15591341251285562</v>
      </c>
    </row>
    <row r="26" spans="4:8">
      <c r="D26" s="3" t="s">
        <v>168</v>
      </c>
      <c r="E26" s="125">
        <v>1189.04675</v>
      </c>
      <c r="F26" s="125">
        <v>1823.7864999999999</v>
      </c>
      <c r="G26" s="125">
        <v>2155.904</v>
      </c>
      <c r="H26" s="83">
        <v>0.18210327798785664</v>
      </c>
    </row>
    <row r="27" spans="4:8">
      <c r="D27" s="3" t="s">
        <v>30</v>
      </c>
      <c r="E27" s="125">
        <v>931.00824999999998</v>
      </c>
      <c r="F27" s="125">
        <v>1662.5995</v>
      </c>
      <c r="G27" s="125">
        <v>1665.3072500000001</v>
      </c>
      <c r="H27" s="83">
        <v>1.6286243319572069E-3</v>
      </c>
    </row>
    <row r="28" spans="4:8">
      <c r="D28" s="3" t="s">
        <v>25</v>
      </c>
      <c r="E28" s="125">
        <v>1206.67875</v>
      </c>
      <c r="F28" s="125">
        <v>1052.6199999999999</v>
      </c>
      <c r="G28" s="125">
        <v>1649.51325</v>
      </c>
      <c r="H28" s="25">
        <v>0.56705482510307625</v>
      </c>
    </row>
    <row r="29" spans="4:8">
      <c r="D29" s="3" t="s">
        <v>15</v>
      </c>
      <c r="E29" s="125">
        <v>1196.875</v>
      </c>
      <c r="F29" s="125">
        <v>1521.713</v>
      </c>
      <c r="G29" s="125">
        <v>1471.797</v>
      </c>
      <c r="H29" s="25">
        <v>-3.2802506123033703E-2</v>
      </c>
    </row>
    <row r="30" spans="4:8">
      <c r="D30" s="3" t="s">
        <v>104</v>
      </c>
      <c r="E30" s="125">
        <v>1017.395</v>
      </c>
      <c r="F30" s="125">
        <v>1123.807</v>
      </c>
      <c r="G30" s="125">
        <v>1165.431</v>
      </c>
      <c r="H30" s="81">
        <v>3.7038388264177158E-2</v>
      </c>
    </row>
    <row r="31" spans="4:8">
      <c r="D31" s="3" t="s">
        <v>171</v>
      </c>
      <c r="E31" s="125">
        <v>402.733</v>
      </c>
      <c r="F31" s="125">
        <v>1048.0817500000001</v>
      </c>
      <c r="G31" s="125">
        <v>1050.808</v>
      </c>
      <c r="H31" s="81">
        <v>2.6011806808008409E-3</v>
      </c>
    </row>
    <row r="32" spans="4:8">
      <c r="D32" s="3" t="s">
        <v>66</v>
      </c>
      <c r="E32" s="125">
        <v>596.42899999999997</v>
      </c>
      <c r="F32" s="125">
        <v>975.69825000000003</v>
      </c>
      <c r="G32" s="125">
        <v>1047.7774999999999</v>
      </c>
      <c r="H32" s="81">
        <v>7.3874530368379654E-2</v>
      </c>
    </row>
    <row r="33" spans="4:8">
      <c r="D33" s="3" t="s">
        <v>170</v>
      </c>
      <c r="E33" s="125">
        <v>867.71424999999999</v>
      </c>
      <c r="F33" s="125">
        <v>879.27599999999995</v>
      </c>
      <c r="G33" s="125">
        <v>909.73850000000004</v>
      </c>
      <c r="H33" s="81">
        <v>3.4644980643165679E-2</v>
      </c>
    </row>
    <row r="34" spans="4:8">
      <c r="D34" s="3" t="s">
        <v>67</v>
      </c>
      <c r="E34" s="125">
        <v>727.83150000000001</v>
      </c>
      <c r="F34" s="125">
        <v>943.57425000000001</v>
      </c>
      <c r="G34" s="125">
        <v>880.20550000000003</v>
      </c>
      <c r="H34" s="81">
        <v>-6.7158201911508231E-2</v>
      </c>
    </row>
    <row r="67" spans="12:25">
      <c r="L67" s="59"/>
      <c r="M67" s="59"/>
      <c r="N67" s="59"/>
      <c r="O67" s="59"/>
      <c r="P67" s="59"/>
      <c r="Q67" s="59"/>
      <c r="R67" s="59"/>
      <c r="S67" s="59"/>
      <c r="T67" s="59"/>
      <c r="U67" s="59"/>
      <c r="V67" s="59"/>
      <c r="W67" s="59"/>
    </row>
    <row r="68" spans="12:25">
      <c r="L68" s="59"/>
      <c r="M68" s="59"/>
      <c r="N68" s="59"/>
      <c r="O68" s="59"/>
      <c r="P68" s="59"/>
      <c r="Q68" s="59"/>
      <c r="R68" s="59"/>
      <c r="S68" s="59"/>
      <c r="T68" s="59"/>
      <c r="U68" s="59"/>
      <c r="V68" s="59"/>
      <c r="W68" s="59"/>
    </row>
    <row r="69" spans="12:25">
      <c r="L69" s="59"/>
      <c r="M69" s="59"/>
      <c r="N69" s="59"/>
      <c r="O69" s="59"/>
      <c r="P69" s="59"/>
      <c r="Q69" s="59"/>
      <c r="R69" s="59"/>
      <c r="S69" s="59"/>
      <c r="T69" s="59"/>
      <c r="U69" s="59"/>
      <c r="V69" s="59"/>
      <c r="W69" s="59"/>
    </row>
    <row r="70" spans="12:25">
      <c r="L70" s="59"/>
      <c r="M70" s="59"/>
      <c r="N70" s="59"/>
      <c r="O70" s="59"/>
      <c r="P70" s="59"/>
      <c r="Q70" s="59"/>
      <c r="R70" s="59"/>
      <c r="S70" s="59"/>
      <c r="T70" s="59"/>
      <c r="U70" s="59"/>
      <c r="V70" s="59"/>
      <c r="W70" s="59"/>
    </row>
    <row r="71" spans="12:25">
      <c r="L71" s="41"/>
      <c r="M71" s="41"/>
      <c r="N71" s="41"/>
      <c r="O71" s="41"/>
      <c r="P71" s="41"/>
      <c r="Q71" s="41"/>
      <c r="R71" s="41"/>
      <c r="U71" s="134"/>
      <c r="V71" s="134"/>
      <c r="W71" s="134"/>
      <c r="X71" s="134"/>
      <c r="Y71" s="134"/>
    </row>
    <row r="72" spans="12:25">
      <c r="L72" s="133"/>
      <c r="M72" s="133"/>
      <c r="N72" s="74"/>
      <c r="O72" s="25"/>
      <c r="P72" s="25"/>
      <c r="Q72" s="25"/>
      <c r="R72" s="25"/>
      <c r="S72" s="25"/>
      <c r="U72" s="134"/>
      <c r="V72" s="134"/>
      <c r="W72" s="134"/>
      <c r="X72" s="134"/>
      <c r="Y72" s="134"/>
    </row>
    <row r="73" spans="12:25">
      <c r="L73" s="134"/>
      <c r="M73" s="134"/>
      <c r="N73" s="135"/>
    </row>
    <row r="74" spans="12:25">
      <c r="L74" s="6"/>
    </row>
  </sheetData>
  <phoneticPr fontId="0" type="noConversion"/>
  <conditionalFormatting sqref="H15:H34">
    <cfRule type="cellIs" dxfId="0" priority="1" operator="lessThan">
      <formula>0</formula>
    </cfRule>
  </conditionalFormatting>
  <pageMargins left="0.23622047244094491" right="0.23622047244094491" top="0.43307086614173229" bottom="0.43307086614173229" header="0.51181102362204722" footer="0.51181102362204722"/>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100"/>
  <sheetViews>
    <sheetView showGridLines="0" zoomScaleNormal="100" workbookViewId="0"/>
  </sheetViews>
  <sheetFormatPr defaultColWidth="9.109375" defaultRowHeight="13.2"/>
  <cols>
    <col min="1" max="1" width="5.5546875" customWidth="1"/>
    <col min="2" max="2" width="28.44140625" bestFit="1" customWidth="1"/>
    <col min="3" max="3" width="7.88671875" bestFit="1" customWidth="1"/>
    <col min="4" max="5" width="7.6640625" customWidth="1"/>
    <col min="6" max="6" width="8.33203125" customWidth="1"/>
    <col min="7" max="7" width="9.5546875" customWidth="1"/>
    <col min="11" max="11" width="17.5546875" bestFit="1" customWidth="1"/>
  </cols>
  <sheetData>
    <row r="1" spans="1:7" ht="15.75" customHeight="1">
      <c r="A1" s="153" t="s">
        <v>130</v>
      </c>
      <c r="B1" s="132"/>
      <c r="C1" s="132"/>
      <c r="D1" s="132"/>
      <c r="E1" s="132"/>
      <c r="F1" s="132"/>
      <c r="G1" s="132"/>
    </row>
    <row r="2" spans="1:7" ht="13.5" customHeight="1">
      <c r="A2" s="162" t="s">
        <v>74</v>
      </c>
      <c r="B2" s="162"/>
      <c r="C2" s="162"/>
      <c r="D2" s="162"/>
    </row>
    <row r="34" customFormat="1" ht="12" customHeight="1"/>
    <row r="73" spans="1:12">
      <c r="A73" s="163" t="s">
        <v>131</v>
      </c>
      <c r="B73" s="163"/>
      <c r="C73" s="163"/>
      <c r="D73" s="163"/>
      <c r="E73" s="163"/>
      <c r="F73" s="163"/>
      <c r="G73" s="163"/>
      <c r="H73" s="163"/>
      <c r="I73" s="163"/>
      <c r="J73" s="163"/>
      <c r="K73" s="163"/>
      <c r="L73" s="163"/>
    </row>
    <row r="74" spans="1:12">
      <c r="A74" s="41" t="s">
        <v>100</v>
      </c>
      <c r="B74" s="41"/>
      <c r="C74" s="41"/>
      <c r="D74" s="41"/>
      <c r="E74" s="41"/>
      <c r="F74" s="41"/>
      <c r="G74" s="41"/>
    </row>
    <row r="75" spans="1:12">
      <c r="B75" s="133"/>
      <c r="C75" s="133"/>
      <c r="D75" s="74"/>
      <c r="E75" s="25"/>
      <c r="F75" s="25"/>
      <c r="G75" s="25"/>
      <c r="H75" s="25"/>
      <c r="I75" s="25"/>
    </row>
    <row r="76" spans="1:12">
      <c r="B76" s="28"/>
      <c r="C76" s="28"/>
      <c r="D76" s="135"/>
    </row>
    <row r="77" spans="1:12">
      <c r="B77" s="6" t="s">
        <v>0</v>
      </c>
      <c r="C77" s="4" t="s">
        <v>7</v>
      </c>
      <c r="D77" s="4" t="s">
        <v>64</v>
      </c>
      <c r="E77" s="4" t="s">
        <v>65</v>
      </c>
      <c r="F77" s="4" t="s">
        <v>64</v>
      </c>
      <c r="G77" s="4" t="s">
        <v>65</v>
      </c>
    </row>
    <row r="78" spans="1:12">
      <c r="A78">
        <v>1</v>
      </c>
      <c r="B78" s="3" t="s">
        <v>172</v>
      </c>
      <c r="C78" s="125">
        <v>13057.468999999999</v>
      </c>
      <c r="D78" s="125">
        <v>10634.448249999999</v>
      </c>
      <c r="E78" s="125">
        <v>2423.0207500000001</v>
      </c>
      <c r="F78" s="24">
        <f>100*D78/C78</f>
        <v>81.44341181280997</v>
      </c>
      <c r="G78" s="24">
        <f>100-F78</f>
        <v>18.55658818719003</v>
      </c>
    </row>
    <row r="79" spans="1:12">
      <c r="A79">
        <v>2</v>
      </c>
      <c r="B79" s="3" t="s">
        <v>164</v>
      </c>
      <c r="C79" s="125">
        <v>11437.989250000001</v>
      </c>
      <c r="D79" s="125">
        <v>9366.3559999999998</v>
      </c>
      <c r="E79" s="125">
        <v>2071.6332499999999</v>
      </c>
      <c r="F79" s="24">
        <f t="shared" ref="F79:F97" si="0">100*D79/C79</f>
        <v>81.888134315216277</v>
      </c>
      <c r="G79" s="24">
        <f t="shared" ref="G79:G97" si="1">100-F79</f>
        <v>18.111865684783723</v>
      </c>
    </row>
    <row r="80" spans="1:12">
      <c r="A80">
        <v>3</v>
      </c>
      <c r="B80" s="3" t="s">
        <v>14</v>
      </c>
      <c r="C80" s="125">
        <v>7743.1432500000001</v>
      </c>
      <c r="D80" s="125">
        <v>6736.5872500000005</v>
      </c>
      <c r="E80" s="125">
        <v>1006.556</v>
      </c>
      <c r="F80" s="24">
        <f t="shared" si="0"/>
        <v>87.000679601271756</v>
      </c>
      <c r="G80" s="24">
        <f t="shared" si="1"/>
        <v>12.999320398728244</v>
      </c>
    </row>
    <row r="81" spans="1:7">
      <c r="A81">
        <v>4</v>
      </c>
      <c r="B81" s="3" t="s">
        <v>29</v>
      </c>
      <c r="C81" s="125">
        <v>4825.8130000000001</v>
      </c>
      <c r="D81" s="125">
        <v>3560.6260000000002</v>
      </c>
      <c r="E81" s="125">
        <v>1265.1869999999999</v>
      </c>
      <c r="F81" s="24">
        <f t="shared" si="0"/>
        <v>73.78292528119097</v>
      </c>
      <c r="G81" s="24">
        <f t="shared" si="1"/>
        <v>26.21707471880903</v>
      </c>
    </row>
    <row r="82" spans="1:7">
      <c r="A82">
        <v>5</v>
      </c>
      <c r="B82" s="3" t="s">
        <v>17</v>
      </c>
      <c r="C82" s="125">
        <v>4780.66525</v>
      </c>
      <c r="D82" s="125">
        <v>3645.27925</v>
      </c>
      <c r="E82" s="125">
        <v>1135.386</v>
      </c>
      <c r="F82" s="24">
        <f t="shared" si="0"/>
        <v>76.250460121632656</v>
      </c>
      <c r="G82" s="24">
        <f t="shared" si="1"/>
        <v>23.749539878367344</v>
      </c>
    </row>
    <row r="83" spans="1:7">
      <c r="A83">
        <v>6</v>
      </c>
      <c r="B83" s="3" t="s">
        <v>18</v>
      </c>
      <c r="C83" s="125">
        <v>4733.5259999999998</v>
      </c>
      <c r="D83" s="125">
        <v>3996.8719999999998</v>
      </c>
      <c r="E83" s="125">
        <v>736.654</v>
      </c>
      <c r="F83" s="24">
        <f t="shared" si="0"/>
        <v>84.437520782604764</v>
      </c>
      <c r="G83" s="24">
        <f t="shared" si="1"/>
        <v>15.562479217395236</v>
      </c>
    </row>
    <row r="84" spans="1:7">
      <c r="A84">
        <v>7</v>
      </c>
      <c r="B84" s="3" t="s">
        <v>16</v>
      </c>
      <c r="C84" s="125">
        <v>4228.1412499999997</v>
      </c>
      <c r="D84" s="125">
        <v>3503.1662499999998</v>
      </c>
      <c r="E84" s="125">
        <v>724.97500000000002</v>
      </c>
      <c r="F84" s="24">
        <f t="shared" si="0"/>
        <v>82.853576615965707</v>
      </c>
      <c r="G84" s="24">
        <f t="shared" si="1"/>
        <v>17.146423384034293</v>
      </c>
    </row>
    <row r="85" spans="1:7">
      <c r="A85">
        <v>8</v>
      </c>
      <c r="B85" s="3" t="s">
        <v>28</v>
      </c>
      <c r="C85" s="125">
        <v>3268.91</v>
      </c>
      <c r="D85" s="125">
        <v>2450.1079999999997</v>
      </c>
      <c r="E85" s="125">
        <v>818.80200000000002</v>
      </c>
      <c r="F85" s="24">
        <f t="shared" si="0"/>
        <v>74.95183409760439</v>
      </c>
      <c r="G85" s="24">
        <f t="shared" si="1"/>
        <v>25.04816590239561</v>
      </c>
    </row>
    <row r="86" spans="1:7">
      <c r="A86">
        <v>9</v>
      </c>
      <c r="B86" s="3" t="s">
        <v>23</v>
      </c>
      <c r="C86" s="125">
        <v>2814.9940000000001</v>
      </c>
      <c r="D86" s="125">
        <v>2792.9349999999999</v>
      </c>
      <c r="E86" s="125">
        <v>22.059000000000001</v>
      </c>
      <c r="F86" s="24">
        <f t="shared" si="0"/>
        <v>99.216374883925141</v>
      </c>
      <c r="G86" s="24">
        <f t="shared" si="1"/>
        <v>0.78362511607485885</v>
      </c>
    </row>
    <row r="87" spans="1:7">
      <c r="A87">
        <v>10</v>
      </c>
      <c r="B87" s="3" t="s">
        <v>24</v>
      </c>
      <c r="C87" s="125">
        <v>2782.3035</v>
      </c>
      <c r="D87" s="125">
        <v>2757.0754999999999</v>
      </c>
      <c r="E87" s="125">
        <v>25.228000000000002</v>
      </c>
      <c r="F87" s="24">
        <f t="shared" si="0"/>
        <v>99.093269300060186</v>
      </c>
      <c r="G87" s="24">
        <f t="shared" si="1"/>
        <v>0.90673069993981414</v>
      </c>
    </row>
    <row r="88" spans="1:7">
      <c r="A88">
        <v>11</v>
      </c>
      <c r="B88" s="3" t="s">
        <v>166</v>
      </c>
      <c r="C88" s="125">
        <v>2615.9059999999999</v>
      </c>
      <c r="D88" s="125">
        <v>2134.4757500000001</v>
      </c>
      <c r="E88" s="125">
        <v>481.43025</v>
      </c>
      <c r="F88" s="24">
        <f t="shared" si="0"/>
        <v>81.596041677338562</v>
      </c>
      <c r="G88" s="24">
        <f t="shared" si="1"/>
        <v>18.403958322661438</v>
      </c>
    </row>
    <row r="89" spans="1:7">
      <c r="A89">
        <v>12</v>
      </c>
      <c r="B89" s="3" t="s">
        <v>168</v>
      </c>
      <c r="C89" s="125">
        <v>2155.904</v>
      </c>
      <c r="D89" s="125">
        <v>1841.3597500000001</v>
      </c>
      <c r="E89" s="125">
        <v>314.54424999999998</v>
      </c>
      <c r="F89" s="24">
        <f t="shared" si="0"/>
        <v>85.410099429288138</v>
      </c>
      <c r="G89" s="24">
        <f t="shared" si="1"/>
        <v>14.589900570711862</v>
      </c>
    </row>
    <row r="90" spans="1:7">
      <c r="A90">
        <v>13</v>
      </c>
      <c r="B90" s="3" t="s">
        <v>30</v>
      </c>
      <c r="C90" s="125">
        <v>1665.3072500000001</v>
      </c>
      <c r="D90" s="125">
        <v>1540.9727500000001</v>
      </c>
      <c r="E90" s="125">
        <v>124.33450000000001</v>
      </c>
      <c r="F90" s="24">
        <f t="shared" si="0"/>
        <v>92.533840226780981</v>
      </c>
      <c r="G90" s="43">
        <f t="shared" si="1"/>
        <v>7.4661597732190188</v>
      </c>
    </row>
    <row r="91" spans="1:7">
      <c r="A91">
        <v>14</v>
      </c>
      <c r="B91" s="3" t="s">
        <v>25</v>
      </c>
      <c r="C91" s="125">
        <v>1649.51325</v>
      </c>
      <c r="D91" s="125">
        <v>1621.68425</v>
      </c>
      <c r="E91" s="125">
        <v>27.829000000000001</v>
      </c>
      <c r="F91" s="24">
        <f t="shared" si="0"/>
        <v>98.312896243785858</v>
      </c>
      <c r="G91" s="43">
        <f t="shared" si="1"/>
        <v>1.6871037562141424</v>
      </c>
    </row>
    <row r="92" spans="1:7">
      <c r="A92">
        <v>15</v>
      </c>
      <c r="B92" s="3" t="s">
        <v>15</v>
      </c>
      <c r="C92" s="125">
        <v>1471.797</v>
      </c>
      <c r="D92" s="125">
        <v>1282.1990000000001</v>
      </c>
      <c r="E92" s="125">
        <v>189.59800000000001</v>
      </c>
      <c r="F92" s="24">
        <f t="shared" si="0"/>
        <v>87.117924550736277</v>
      </c>
      <c r="G92" s="43">
        <f t="shared" si="1"/>
        <v>12.882075449263723</v>
      </c>
    </row>
    <row r="93" spans="1:7">
      <c r="A93">
        <v>16</v>
      </c>
      <c r="B93" s="3" t="s">
        <v>104</v>
      </c>
      <c r="C93" s="125">
        <v>1165.431</v>
      </c>
      <c r="D93" s="125">
        <v>827.62200000000007</v>
      </c>
      <c r="E93" s="125">
        <v>337.80900000000003</v>
      </c>
      <c r="F93" s="24">
        <f t="shared" si="0"/>
        <v>71.014242799445014</v>
      </c>
      <c r="G93" s="43">
        <f t="shared" si="1"/>
        <v>28.985757200554986</v>
      </c>
    </row>
    <row r="94" spans="1:7">
      <c r="A94">
        <v>17</v>
      </c>
      <c r="B94" s="3" t="s">
        <v>171</v>
      </c>
      <c r="C94" s="125">
        <v>1050.808</v>
      </c>
      <c r="D94" s="125">
        <v>608.43899999999996</v>
      </c>
      <c r="E94" s="125">
        <v>442.36900000000003</v>
      </c>
      <c r="F94" s="24">
        <f t="shared" si="0"/>
        <v>57.902014449832883</v>
      </c>
      <c r="G94" s="43">
        <f t="shared" si="1"/>
        <v>42.097985550167117</v>
      </c>
    </row>
    <row r="95" spans="1:7">
      <c r="A95">
        <v>18</v>
      </c>
      <c r="B95" s="3" t="s">
        <v>66</v>
      </c>
      <c r="C95" s="125">
        <v>1047.7774999999999</v>
      </c>
      <c r="D95" s="125">
        <v>853.55074999999988</v>
      </c>
      <c r="E95" s="125">
        <v>194.22675000000001</v>
      </c>
      <c r="F95" s="24">
        <f t="shared" si="0"/>
        <v>81.462977588276132</v>
      </c>
      <c r="G95" s="43">
        <f t="shared" si="1"/>
        <v>18.537022411723868</v>
      </c>
    </row>
    <row r="96" spans="1:7">
      <c r="A96">
        <v>19</v>
      </c>
      <c r="B96" s="3" t="s">
        <v>170</v>
      </c>
      <c r="C96" s="125">
        <v>909.73850000000004</v>
      </c>
      <c r="D96" s="125">
        <v>695.68175000000008</v>
      </c>
      <c r="E96" s="125">
        <v>214.05674999999999</v>
      </c>
      <c r="F96" s="24">
        <f t="shared" si="0"/>
        <v>76.470518725985542</v>
      </c>
      <c r="G96" s="43">
        <f t="shared" si="1"/>
        <v>23.529481274014458</v>
      </c>
    </row>
    <row r="97" spans="1:7">
      <c r="A97">
        <v>20</v>
      </c>
      <c r="B97" s="3" t="s">
        <v>67</v>
      </c>
      <c r="C97" s="125">
        <v>880.20550000000003</v>
      </c>
      <c r="D97" s="125">
        <v>685.01099999999997</v>
      </c>
      <c r="E97" s="125">
        <v>195.19450000000001</v>
      </c>
      <c r="F97" s="24">
        <f t="shared" si="0"/>
        <v>77.823985421586201</v>
      </c>
      <c r="G97" s="43">
        <f t="shared" si="1"/>
        <v>22.176014578413799</v>
      </c>
    </row>
    <row r="98" spans="1:7">
      <c r="B98" s="28"/>
      <c r="C98" s="28"/>
      <c r="D98" s="135"/>
      <c r="G98" s="61"/>
    </row>
    <row r="99" spans="1:7">
      <c r="F99" s="136"/>
    </row>
    <row r="100" spans="1:7">
      <c r="A100" s="59"/>
      <c r="B100" s="59"/>
      <c r="C100" s="59"/>
      <c r="D100" s="59"/>
      <c r="E100" s="59"/>
      <c r="F100" s="59"/>
    </row>
  </sheetData>
  <mergeCells count="2">
    <mergeCell ref="A73:L73"/>
    <mergeCell ref="A2:D2"/>
  </mergeCells>
  <pageMargins left="0.23622047244094491" right="0.23622047244094491" top="0.43307086614173229" bottom="0.43307086614173229"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Figure1</vt:lpstr>
      <vt:lpstr>Figure2</vt:lpstr>
      <vt:lpstr>Figure3</vt:lpstr>
      <vt:lpstr>Figure4</vt:lpstr>
      <vt:lpstr>Figure5</vt:lpstr>
      <vt:lpstr>Figure6</vt:lpstr>
      <vt:lpstr>Figure 7</vt:lpstr>
      <vt:lpstr>Figure 8</vt:lpstr>
      <vt:lpstr>Figure9</vt:lpstr>
      <vt:lpstr>Table1</vt:lpstr>
      <vt:lpstr>Figure10</vt:lpstr>
      <vt:lpstr>Figure11</vt:lpstr>
      <vt:lpstr>Figure12</vt:lpstr>
      <vt:lpstr>Figure13</vt:lpstr>
      <vt:lpstr>Figure14</vt:lpstr>
      <vt:lpstr>Figure15</vt:lpstr>
      <vt:lpstr>'Figure 7'!Print_Area</vt:lpstr>
      <vt:lpstr>'Figure 8'!Print_Area</vt:lpstr>
      <vt:lpstr>Figure1!Print_Area</vt:lpstr>
      <vt:lpstr>Figure10!Print_Area</vt:lpstr>
      <vt:lpstr>Figure11!Print_Area</vt:lpstr>
      <vt:lpstr>Figure13!Print_Area</vt:lpstr>
      <vt:lpstr>Figure14!Print_Area</vt:lpstr>
      <vt:lpstr>Figure15!Print_Area</vt:lpstr>
      <vt:lpstr>Figure2!Print_Area</vt:lpstr>
      <vt:lpstr>Figure3!Print_Area</vt:lpstr>
      <vt:lpstr>Figure4!Print_Area</vt:lpstr>
      <vt:lpstr>Figure5!Print_Area</vt:lpstr>
      <vt:lpstr>Figure6!Print_Area</vt:lpstr>
      <vt:lpstr>Figure9!Print_Area</vt:lpstr>
      <vt:lpstr>Table1!Print_Area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Da Silva</dc:creator>
  <cp:lastModifiedBy>Manuel Da Silva</cp:lastModifiedBy>
  <cp:lastPrinted>2010-10-20T15:28:44Z</cp:lastPrinted>
  <dcterms:created xsi:type="dcterms:W3CDTF">2010-11-11T09:19:44Z</dcterms:created>
  <dcterms:modified xsi:type="dcterms:W3CDTF">2024-11-22T08:47:12Z</dcterms:modified>
</cp:coreProperties>
</file>