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2. Annual data - overview\Intra-EU\"/>
    </mc:Choice>
  </mc:AlternateContent>
  <xr:revisionPtr revIDLastSave="0" documentId="8_{13173F8D-4156-4466-8742-52A0920B5D1C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Fig1" sheetId="35" r:id="rId1"/>
    <sheet name="Fig 2" sheetId="32" r:id="rId2"/>
    <sheet name="Table 1" sheetId="9" r:id="rId3"/>
    <sheet name="Fig 3" sheetId="13" r:id="rId4"/>
    <sheet name="Fig 4" sheetId="11" r:id="rId5"/>
    <sheet name="Table 2" sheetId="14" r:id="rId6"/>
    <sheet name="Table 3" sheetId="21" r:id="rId7"/>
    <sheet name="Table 4" sheetId="33" r:id="rId8"/>
    <sheet name="Table 5" sheetId="34" r:id="rId9"/>
    <sheet name="Fig 5" sheetId="29" r:id="rId10"/>
    <sheet name="Table 6" sheetId="30" r:id="rId11"/>
    <sheet name="Fig 6" sheetId="18" r:id="rId12"/>
    <sheet name="Table 7" sheetId="31" r:id="rId13"/>
  </sheets>
  <externalReferences>
    <externalReference r:id="rId14"/>
  </externalReferences>
  <definedNames>
    <definedName name="fig_1">'Fig1'!$E$3:$Q$35</definedName>
    <definedName name="year">'[1]Links + Contents'!$B$1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3" l="1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4" i="33"/>
  <c r="E5" i="2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4" i="21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4" i="14"/>
  <c r="G32" i="14"/>
  <c r="F6" i="9"/>
  <c r="F5" i="9"/>
  <c r="F4" i="9"/>
</calcChain>
</file>

<file path=xl/sharedStrings.xml><?xml version="1.0" encoding="utf-8"?>
<sst xmlns="http://schemas.openxmlformats.org/spreadsheetml/2006/main" count="794" uniqueCount="163">
  <si>
    <t>BE</t>
  </si>
  <si>
    <t>BG</t>
  </si>
  <si>
    <t>CZ</t>
  </si>
  <si>
    <t>DE</t>
  </si>
  <si>
    <t>DK</t>
  </si>
  <si>
    <t>EE</t>
  </si>
  <si>
    <t>ES</t>
  </si>
  <si>
    <t>FI</t>
  </si>
  <si>
    <t>FR</t>
  </si>
  <si>
    <t>HR</t>
  </si>
  <si>
    <t>IT</t>
  </si>
  <si>
    <t>LT</t>
  </si>
  <si>
    <t>LV</t>
  </si>
  <si>
    <t>NL</t>
  </si>
  <si>
    <t>PL</t>
  </si>
  <si>
    <t>RO</t>
  </si>
  <si>
    <t>SE</t>
  </si>
  <si>
    <t>SI</t>
  </si>
  <si>
    <t>SK</t>
  </si>
  <si>
    <t>Raw materials</t>
  </si>
  <si>
    <t>EL</t>
  </si>
  <si>
    <t>Exports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</si>
  <si>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</si>
  <si>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</si>
  <si>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</si>
  <si>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</si>
  <si>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</si>
  <si>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</si>
  <si>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</si>
  <si>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</si>
  <si>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</si>
  <si>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</si>
  <si>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</si>
  <si>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</si>
  <si>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</si>
  <si>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</si>
  <si>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</si>
  <si>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</si>
  <si>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</si>
  <si>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</si>
  <si>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</si>
  <si>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</si>
  <si>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</si>
  <si>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</si>
  <si>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</si>
  <si>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</si>
  <si>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</si>
  <si>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</si>
  <si>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Trend</t>
  </si>
  <si>
    <t>Balance</t>
  </si>
  <si>
    <t>Chemicals</t>
  </si>
  <si>
    <t>Energy</t>
  </si>
  <si>
    <t>SITC category</t>
  </si>
  <si>
    <t>Exports in billion EUR</t>
  </si>
  <si>
    <t>Exports shares of total</t>
  </si>
  <si>
    <t>Primary goods</t>
  </si>
  <si>
    <t>Manufactured goods</t>
  </si>
  <si>
    <t>Red points denote trade deficits and blue points trade surplusses</t>
  </si>
  <si>
    <t>Annual average growth rate
2002-2018 (%)</t>
  </si>
  <si>
    <t>Intra</t>
  </si>
  <si>
    <t>Extra</t>
  </si>
  <si>
    <t>Rank</t>
  </si>
  <si>
    <t>Other</t>
  </si>
  <si>
    <t xml:space="preserve">Total </t>
  </si>
  <si>
    <t>Other goods</t>
  </si>
  <si>
    <t>Czechia</t>
  </si>
  <si>
    <t>EUR bn</t>
  </si>
  <si>
    <t>Share of EU-27</t>
  </si>
  <si>
    <t>Largest</t>
  </si>
  <si>
    <t>2nd largest</t>
  </si>
  <si>
    <t>3rd largest</t>
  </si>
  <si>
    <t>Rest</t>
  </si>
  <si>
    <t xml:space="preserve">Ratio manufactured </t>
  </si>
  <si>
    <t>EU</t>
  </si>
  <si>
    <t>Deficit</t>
  </si>
  <si>
    <t xml:space="preserve"> </t>
  </si>
  <si>
    <t>Czeechia</t>
  </si>
  <si>
    <t>Top 3</t>
  </si>
  <si>
    <t>(€ billion, seasonally adjusted data)</t>
  </si>
  <si>
    <t>(€ billion)</t>
  </si>
  <si>
    <t>(€ billion and %)</t>
  </si>
  <si>
    <t>(%)</t>
  </si>
  <si>
    <t>(%, total = intra-EU + extra-EU)</t>
  </si>
  <si>
    <t>(€ million)</t>
  </si>
  <si>
    <t>(share of total intra-EU exports of goods)</t>
  </si>
  <si>
    <r>
      <t>Source:</t>
    </r>
    <r>
      <rPr>
        <sz val="10"/>
        <color theme="1"/>
        <rFont val="Arial"/>
        <family val="2"/>
      </rPr>
      <t xml:space="preserve"> Eurostat (online data code: ext_st_eu27_2020sitc)</t>
    </r>
  </si>
  <si>
    <r>
      <t>Source:</t>
    </r>
    <r>
      <rPr>
        <sz val="10"/>
        <color theme="1"/>
        <rFont val="Arial"/>
        <family val="2"/>
      </rPr>
      <t xml:space="preserve"> Eurostat (online data code: DS-018995)</t>
    </r>
  </si>
  <si>
    <t>Food, drinks 
and tobacco</t>
  </si>
  <si>
    <t>Machinery 
&amp; vehicles</t>
  </si>
  <si>
    <t>Other 
manufactured 
goods</t>
  </si>
  <si>
    <t>Red points are the lowest value and blue points the highest</t>
  </si>
  <si>
    <t>Intra EU exports of goods, January 2002 - December 2023</t>
  </si>
  <si>
    <t>Intra EU exports of goods by product type, 2002 - 2023</t>
  </si>
  <si>
    <t>2002</t>
  </si>
  <si>
    <t>to primary goods , 2023</t>
  </si>
  <si>
    <t>||||||||||</t>
  </si>
  <si>
    <t>|||||||</t>
  </si>
  <si>
    <t>|||||||||</t>
  </si>
  <si>
    <t>||||||||||||||||||||||||</t>
  </si>
  <si>
    <t>||||</t>
  </si>
  <si>
    <t>|||||||||||||||||</t>
  </si>
  <si>
    <t>||||||</t>
  </si>
  <si>
    <t>||||||||||||||||||||||||||||||</t>
  </si>
  <si>
    <t>||</t>
  </si>
  <si>
    <t>|||||||||||||</t>
  </si>
  <si>
    <t>|||</t>
  </si>
  <si>
    <t>|||||||||||||||</t>
  </si>
  <si>
    <t>||||||||||||||||||</t>
  </si>
  <si>
    <t>||||||||||||||||||||</t>
  </si>
  <si>
    <t>|||||</t>
  </si>
  <si>
    <t>|||||||||||</t>
  </si>
  <si>
    <t>|||||||||||||||||||||</t>
  </si>
  <si>
    <t>||||||||</t>
  </si>
  <si>
    <t>Intra EU export  shares by product type, 2002 and 2023</t>
  </si>
  <si>
    <t>Exports of goods: intra EU divided by extra EU, 2002 - 2023</t>
  </si>
  <si>
    <t>Exports of goods: intra EU and extra EU, 2023</t>
  </si>
  <si>
    <t>EU goods total: exports divided by imports, 2002 - 2023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</si>
  <si>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</si>
  <si>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</si>
  <si>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</si>
  <si>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</si>
  <si>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</si>
  <si>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</si>
  <si>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</si>
  <si>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</si>
  <si>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</si>
  <si>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</si>
  <si>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</si>
  <si>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</si>
  <si>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</si>
  <si>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</si>
  <si>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</si>
  <si>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</si>
  <si>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</si>
  <si>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</si>
  <si>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</si>
  <si>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</si>
  <si>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</si>
  <si>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Extra EU goods: exports divided by imports, 2002 - 2023</t>
  </si>
  <si>
    <t>Intra EU goods: exports divided by imports, 2002 - 2023</t>
  </si>
  <si>
    <t>Intra EU trade in goods balance, 2002 - 2023</t>
  </si>
  <si>
    <t>Intra EU trade in goods balance by Member State, 2023</t>
  </si>
  <si>
    <t>Intra EU trade in goods balance by Member State - details, 2023</t>
  </si>
  <si>
    <t>Main EU partners for exports of goods by Member State, 2023</t>
  </si>
  <si>
    <t>Exports of goods to other Member States, 2002 and 2023</t>
  </si>
  <si>
    <t>||||||||||||||||||||||||||||||||||||||</t>
  </si>
  <si>
    <t>||||||||||||||||||||||||||||||||</t>
  </si>
  <si>
    <t>||||||||||||</t>
  </si>
  <si>
    <t>||||||||||||||||</t>
  </si>
  <si>
    <t>||||||||||||||||||||||||||||</t>
  </si>
  <si>
    <t>||||||||||||||||||||||||||</t>
  </si>
  <si>
    <t>|||||||||||||||||||</t>
  </si>
  <si>
    <t>|||||||||||||||||||||||||||</t>
  </si>
  <si>
    <t>||||||||||||||</t>
  </si>
  <si>
    <t>||||||||||||||||||||||||||||||||||||||||</t>
  </si>
  <si>
    <t>|||||||||||||||||||||||||</t>
  </si>
  <si>
    <t>||||||||||||||||||||||</t>
  </si>
  <si>
    <t>|||||||||||||||||||||||||||||||||||</t>
  </si>
  <si>
    <t>|||||||||||||||||||||||||||||</t>
  </si>
  <si>
    <t>|||||||||||||||||||||||||||||||||</t>
  </si>
  <si>
    <t>Exports of goods to other Member States, 2023</t>
  </si>
  <si>
    <t>Exports of goods to other Member States - details, 2023</t>
  </si>
  <si>
    <r>
      <t>Source:</t>
    </r>
    <r>
      <rPr>
        <sz val="10"/>
        <color theme="1"/>
        <rFont val="Arial"/>
        <family val="2"/>
      </rPr>
      <t xml:space="preserve"> Eurostat (online data code: DS-059331)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</si>
</sst>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_i"/>
    <numFmt numFmtId="166" formatCode="#,##0.0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8"/>
      <color theme="1"/>
      <name val="Arial"/>
      <family val="2"/>
    </font>
    <font>
      <sz val="10"/>
      <color theme="4"/>
      <name val="Britannic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3" fillId="0" borderId="0" applyFill="0" applyBorder="0" applyProtection="0">
      <alignment horizontal="right"/>
    </xf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3" fontId="4" fillId="0" borderId="0" xfId="0" applyNumberFormat="1" applyFont="1"/>
    <xf numFmtId="0" fontId="4" fillId="0" borderId="0" xfId="0" applyNumberFormat="1" applyFont="1"/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17" fontId="4" fillId="0" borderId="0" xfId="0" applyNumberFormat="1" applyFont="1"/>
    <xf numFmtId="166" fontId="4" fillId="0" borderId="0" xfId="0" applyNumberFormat="1" applyFont="1"/>
    <xf numFmtId="0" fontId="9" fillId="0" borderId="0" xfId="0" applyFont="1" applyAlignment="1">
      <alignment horizontal="left"/>
    </xf>
    <xf numFmtId="2" fontId="4" fillId="0" borderId="0" xfId="0" applyNumberFormat="1" applyFont="1"/>
    <xf numFmtId="0" fontId="9" fillId="0" borderId="0" xfId="0" applyFont="1" applyAlignment="1"/>
    <xf numFmtId="0" fontId="8" fillId="2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3" fontId="4" fillId="0" borderId="11" xfId="0" applyNumberFormat="1" applyFont="1" applyBorder="1"/>
    <xf numFmtId="167" fontId="4" fillId="0" borderId="11" xfId="1" applyNumberFormat="1" applyFont="1" applyBorder="1"/>
    <xf numFmtId="0" fontId="8" fillId="0" borderId="3" xfId="0" applyFont="1" applyBorder="1" applyAlignment="1">
      <alignment horizontal="left"/>
    </xf>
    <xf numFmtId="3" fontId="4" fillId="0" borderId="7" xfId="0" applyNumberFormat="1" applyFont="1" applyBorder="1"/>
    <xf numFmtId="167" fontId="4" fillId="0" borderId="7" xfId="1" applyNumberFormat="1" applyFont="1" applyBorder="1"/>
    <xf numFmtId="9" fontId="4" fillId="0" borderId="0" xfId="0" applyNumberFormat="1" applyFont="1"/>
    <xf numFmtId="0" fontId="8" fillId="0" borderId="12" xfId="0" applyFont="1" applyBorder="1" applyAlignment="1">
      <alignment horizontal="left"/>
    </xf>
    <xf numFmtId="3" fontId="4" fillId="0" borderId="13" xfId="0" applyNumberFormat="1" applyFont="1" applyBorder="1"/>
    <xf numFmtId="167" fontId="4" fillId="0" borderId="13" xfId="1" applyNumberFormat="1" applyFont="1" applyBorder="1"/>
    <xf numFmtId="0" fontId="8" fillId="0" borderId="4" xfId="0" applyFont="1" applyBorder="1" applyAlignment="1">
      <alignment horizontal="left"/>
    </xf>
    <xf numFmtId="3" fontId="4" fillId="0" borderId="8" xfId="0" applyNumberFormat="1" applyFont="1" applyBorder="1"/>
    <xf numFmtId="167" fontId="4" fillId="0" borderId="8" xfId="1" applyNumberFormat="1" applyFont="1" applyBorder="1"/>
    <xf numFmtId="0" fontId="4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3" fontId="4" fillId="0" borderId="2" xfId="0" applyNumberFormat="1" applyFont="1" applyBorder="1"/>
    <xf numFmtId="3" fontId="4" fillId="0" borderId="3" xfId="0" applyNumberFormat="1" applyFont="1" applyBorder="1"/>
    <xf numFmtId="0" fontId="8" fillId="0" borderId="16" xfId="0" applyFont="1" applyBorder="1" applyAlignment="1">
      <alignment horizontal="left"/>
    </xf>
    <xf numFmtId="3" fontId="4" fillId="0" borderId="17" xfId="0" applyNumberFormat="1" applyFont="1" applyBorder="1"/>
    <xf numFmtId="3" fontId="4" fillId="0" borderId="16" xfId="0" applyNumberFormat="1" applyFont="1" applyBorder="1"/>
    <xf numFmtId="0" fontId="8" fillId="2" borderId="5" xfId="0" applyFont="1" applyFill="1" applyBorder="1" applyAlignment="1">
      <alignment horizontal="center"/>
    </xf>
    <xf numFmtId="1" fontId="4" fillId="0" borderId="6" xfId="1" applyNumberFormat="1" applyFont="1" applyBorder="1"/>
    <xf numFmtId="1" fontId="4" fillId="0" borderId="7" xfId="1" applyNumberFormat="1" applyFont="1" applyBorder="1"/>
    <xf numFmtId="1" fontId="4" fillId="0" borderId="17" xfId="1" applyNumberFormat="1" applyFont="1" applyBorder="1"/>
    <xf numFmtId="0" fontId="4" fillId="0" borderId="0" xfId="0" applyFont="1" applyBorder="1"/>
    <xf numFmtId="0" fontId="7" fillId="2" borderId="13" xfId="2" applyFont="1" applyFill="1" applyBorder="1" applyAlignment="1">
      <alignment horizontal="center"/>
    </xf>
    <xf numFmtId="0" fontId="7" fillId="2" borderId="12" xfId="2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1" fontId="4" fillId="0" borderId="2" xfId="1" applyNumberFormat="1" applyFont="1" applyFill="1" applyBorder="1"/>
    <xf numFmtId="0" fontId="8" fillId="0" borderId="3" xfId="0" applyFont="1" applyFill="1" applyBorder="1" applyAlignment="1">
      <alignment horizontal="left"/>
    </xf>
    <xf numFmtId="1" fontId="4" fillId="0" borderId="3" xfId="1" applyNumberFormat="1" applyFont="1" applyFill="1" applyBorder="1"/>
    <xf numFmtId="0" fontId="8" fillId="0" borderId="4" xfId="0" applyFont="1" applyFill="1" applyBorder="1" applyAlignment="1">
      <alignment horizontal="left"/>
    </xf>
    <xf numFmtId="1" fontId="4" fillId="0" borderId="4" xfId="1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" fontId="4" fillId="0" borderId="2" xfId="1" applyNumberFormat="1" applyFont="1" applyBorder="1"/>
    <xf numFmtId="1" fontId="4" fillId="0" borderId="3" xfId="1" applyNumberFormat="1" applyFont="1" applyBorder="1"/>
    <xf numFmtId="1" fontId="4" fillId="0" borderId="4" xfId="1" applyNumberFormat="1" applyFont="1" applyBorder="1"/>
    <xf numFmtId="1" fontId="4" fillId="0" borderId="8" xfId="1" applyNumberFormat="1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0" fontId="10" fillId="0" borderId="0" xfId="0" applyFont="1"/>
    <xf numFmtId="9" fontId="11" fillId="0" borderId="10" xfId="1" applyFont="1" applyBorder="1"/>
    <xf numFmtId="9" fontId="11" fillId="0" borderId="3" xfId="1" applyFont="1" applyBorder="1"/>
    <xf numFmtId="9" fontId="11" fillId="0" borderId="12" xfId="1" applyFont="1" applyBorder="1"/>
    <xf numFmtId="9" fontId="11" fillId="0" borderId="4" xfId="1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43" fontId="4" fillId="0" borderId="0" xfId="5" applyFont="1"/>
    <xf numFmtId="0" fontId="8" fillId="2" borderId="14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6">
    <cellStyle name="Comma" xfId="5" builtinId="3"/>
    <cellStyle name="Normal" xfId="0" builtinId="0"/>
    <cellStyle name="Normal 2" xfId="2" xr:uid="{00000000-0005-0000-0000-000004000000}"/>
    <cellStyle name="NumberCellStyle" xfId="4" xr:uid="{00000000-0005-0000-0000-000005000000}"/>
    <cellStyle name="Percent" xfId="1" builtinId="5"/>
    <cellStyle name="Percent 2" xfId="3" xr:uid="{00000000-0005-0000-0000-000007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'Fig1'!$B$4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dLbls>
            <c:dLbl>
              <c:idx val="80"/>
              <c:layout>
                <c:manualLayout>
                  <c:x val="-1.8333333333333333E-2"/>
                  <c:y val="-0.10328638497652586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8-448E-8B19-26E4D0F1BD51}"/>
                </c:ext>
              </c:extLst>
            </c:dLbl>
            <c:dLbl>
              <c:idx val="88"/>
              <c:layout>
                <c:manualLayout>
                  <c:x val="3.122681502121567E-3"/>
                  <c:y val="6.64555522443207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38-448E-8B19-26E4D0F1BD51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1690526271892721E-2"/>
                      <c:h val="9.75072508276732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938-448E-8B19-26E4D0F1BD51}"/>
                </c:ext>
              </c:extLst>
            </c:dLbl>
            <c:dLbl>
              <c:idx val="217"/>
              <c:layout>
                <c:manualLayout>
                  <c:x val="-8.6728490813888767E-2"/>
                  <c:y val="-8.983825127642365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38-448E-8B19-26E4D0F1BD51}"/>
                </c:ext>
              </c:extLst>
            </c:dLbl>
            <c:dLbl>
              <c:idx val="219"/>
              <c:layout>
                <c:manualLayout>
                  <c:x val="-3.5014096955687961E-2"/>
                  <c:y val="8.537670555665413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38-448E-8B19-26E4D0F1BD51}"/>
                </c:ext>
              </c:extLst>
            </c:dLbl>
            <c:dLbl>
              <c:idx val="247"/>
              <c:layout>
                <c:manualLayout>
                  <c:x val="-8.2216973169490573E-2"/>
                  <c:y val="-3.83190315845372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38-448E-8B19-26E4D0F1BD51}"/>
                </c:ext>
              </c:extLst>
            </c:dLbl>
            <c:dLbl>
              <c:idx val="263"/>
              <c:layout>
                <c:manualLayout>
                  <c:x val="-7.8236210793032855E-3"/>
                  <c:y val="8.0862440479008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38-448E-8B19-26E4D0F1BD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'Fig1'!$A$5:$A$268</c:f>
              <c:numCache>
                <c:formatCode>mmm\-yy</c:formatCode>
                <c:ptCount val="26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</c:numCache>
            </c:numRef>
          </c:cat>
          <c:val>
            <c:numRef>
              <c:f>'Fig1'!$B$5:$B$268</c:f>
              <c:numCache>
                <c:formatCode>#,##0.0</c:formatCode>
                <c:ptCount val="264"/>
                <c:pt idx="0">
                  <c:v>120.5056</c:v>
                </c:pt>
                <c:pt idx="1">
                  <c:v>122.3878</c:v>
                </c:pt>
                <c:pt idx="2">
                  <c:v>124.21419999999999</c:v>
                </c:pt>
                <c:pt idx="3">
                  <c:v>124.2818</c:v>
                </c:pt>
                <c:pt idx="4">
                  <c:v>122.64269999999999</c:v>
                </c:pt>
                <c:pt idx="5">
                  <c:v>125.79469999999999</c:v>
                </c:pt>
                <c:pt idx="6">
                  <c:v>123.5025</c:v>
                </c:pt>
                <c:pt idx="7">
                  <c:v>126.2196</c:v>
                </c:pt>
                <c:pt idx="8">
                  <c:v>126.96589999999999</c:v>
                </c:pt>
                <c:pt idx="9">
                  <c:v>125.82980000000001</c:v>
                </c:pt>
                <c:pt idx="10">
                  <c:v>128.1876</c:v>
                </c:pt>
                <c:pt idx="11">
                  <c:v>128.75210000000001</c:v>
                </c:pt>
                <c:pt idx="12">
                  <c:v>127.6892</c:v>
                </c:pt>
                <c:pt idx="13">
                  <c:v>128.13300000000001</c:v>
                </c:pt>
                <c:pt idx="14">
                  <c:v>128.53719999999998</c:v>
                </c:pt>
                <c:pt idx="15">
                  <c:v>126.8656</c:v>
                </c:pt>
                <c:pt idx="16">
                  <c:v>127.3005</c:v>
                </c:pt>
                <c:pt idx="17">
                  <c:v>126.7482</c:v>
                </c:pt>
                <c:pt idx="18">
                  <c:v>127.86489999999999</c:v>
                </c:pt>
                <c:pt idx="19">
                  <c:v>128.03030000000001</c:v>
                </c:pt>
                <c:pt idx="20">
                  <c:v>130.8263</c:v>
                </c:pt>
                <c:pt idx="21">
                  <c:v>130.87539999999998</c:v>
                </c:pt>
                <c:pt idx="22">
                  <c:v>132.46449999999999</c:v>
                </c:pt>
                <c:pt idx="23">
                  <c:v>136.54249999999999</c:v>
                </c:pt>
                <c:pt idx="24">
                  <c:v>132.315</c:v>
                </c:pt>
                <c:pt idx="25">
                  <c:v>134.68689999999998</c:v>
                </c:pt>
                <c:pt idx="26">
                  <c:v>135.79679999999999</c:v>
                </c:pt>
                <c:pt idx="27">
                  <c:v>139.75970000000001</c:v>
                </c:pt>
                <c:pt idx="28">
                  <c:v>140.64829999999998</c:v>
                </c:pt>
                <c:pt idx="29">
                  <c:v>139.19810000000001</c:v>
                </c:pt>
                <c:pt idx="30">
                  <c:v>140.90189999999998</c:v>
                </c:pt>
                <c:pt idx="31">
                  <c:v>139.95070000000001</c:v>
                </c:pt>
                <c:pt idx="32">
                  <c:v>142.08829999999998</c:v>
                </c:pt>
                <c:pt idx="33">
                  <c:v>144.56789999999998</c:v>
                </c:pt>
                <c:pt idx="34">
                  <c:v>146.1474</c:v>
                </c:pt>
                <c:pt idx="35">
                  <c:v>142.06700000000001</c:v>
                </c:pt>
                <c:pt idx="36">
                  <c:v>144.9427</c:v>
                </c:pt>
                <c:pt idx="37">
                  <c:v>145.01439999999999</c:v>
                </c:pt>
                <c:pt idx="38">
                  <c:v>146.6934</c:v>
                </c:pt>
                <c:pt idx="39">
                  <c:v>148.92670000000001</c:v>
                </c:pt>
                <c:pt idx="40">
                  <c:v>147.0565</c:v>
                </c:pt>
                <c:pt idx="41">
                  <c:v>148.756</c:v>
                </c:pt>
                <c:pt idx="42">
                  <c:v>151.07729999999998</c:v>
                </c:pt>
                <c:pt idx="43">
                  <c:v>152.63410000000002</c:v>
                </c:pt>
                <c:pt idx="44">
                  <c:v>155.06</c:v>
                </c:pt>
                <c:pt idx="45">
                  <c:v>156.3468</c:v>
                </c:pt>
                <c:pt idx="46">
                  <c:v>160.00220000000002</c:v>
                </c:pt>
                <c:pt idx="47">
                  <c:v>160.50039999999998</c:v>
                </c:pt>
                <c:pt idx="48">
                  <c:v>161.27889999999999</c:v>
                </c:pt>
                <c:pt idx="49">
                  <c:v>162.41739999999999</c:v>
                </c:pt>
                <c:pt idx="50">
                  <c:v>164.42179999999999</c:v>
                </c:pt>
                <c:pt idx="51">
                  <c:v>166.8417</c:v>
                </c:pt>
                <c:pt idx="52">
                  <c:v>170.0702</c:v>
                </c:pt>
                <c:pt idx="53">
                  <c:v>169.73689999999999</c:v>
                </c:pt>
                <c:pt idx="54">
                  <c:v>169.5659</c:v>
                </c:pt>
                <c:pt idx="55">
                  <c:v>171.63070000000002</c:v>
                </c:pt>
                <c:pt idx="56">
                  <c:v>173.50550000000001</c:v>
                </c:pt>
                <c:pt idx="57">
                  <c:v>176.34460000000001</c:v>
                </c:pt>
                <c:pt idx="58">
                  <c:v>176.2218</c:v>
                </c:pt>
                <c:pt idx="59">
                  <c:v>182.60720000000001</c:v>
                </c:pt>
                <c:pt idx="60">
                  <c:v>180.22229999999999</c:v>
                </c:pt>
                <c:pt idx="61">
                  <c:v>181.92620000000002</c:v>
                </c:pt>
                <c:pt idx="62">
                  <c:v>183.92510000000001</c:v>
                </c:pt>
                <c:pt idx="63">
                  <c:v>182.85239999999999</c:v>
                </c:pt>
                <c:pt idx="64">
                  <c:v>185.0968</c:v>
                </c:pt>
                <c:pt idx="65">
                  <c:v>185.4479</c:v>
                </c:pt>
                <c:pt idx="66">
                  <c:v>186.97279999999998</c:v>
                </c:pt>
                <c:pt idx="67">
                  <c:v>187.12549999999999</c:v>
                </c:pt>
                <c:pt idx="68">
                  <c:v>187.3605</c:v>
                </c:pt>
                <c:pt idx="69">
                  <c:v>189.7371</c:v>
                </c:pt>
                <c:pt idx="70">
                  <c:v>190.9727</c:v>
                </c:pt>
                <c:pt idx="71">
                  <c:v>190.63920000000002</c:v>
                </c:pt>
                <c:pt idx="72">
                  <c:v>198.17439999999999</c:v>
                </c:pt>
                <c:pt idx="73">
                  <c:v>199.65179999999998</c:v>
                </c:pt>
                <c:pt idx="74">
                  <c:v>196.55339999999998</c:v>
                </c:pt>
                <c:pt idx="75">
                  <c:v>197.90529999999998</c:v>
                </c:pt>
                <c:pt idx="76">
                  <c:v>195.77799999999999</c:v>
                </c:pt>
                <c:pt idx="77">
                  <c:v>197.17689999999999</c:v>
                </c:pt>
                <c:pt idx="78">
                  <c:v>198.167</c:v>
                </c:pt>
                <c:pt idx="79">
                  <c:v>196.5094</c:v>
                </c:pt>
                <c:pt idx="80">
                  <c:v>194.46329999999998</c:v>
                </c:pt>
                <c:pt idx="81">
                  <c:v>187.12189999999998</c:v>
                </c:pt>
                <c:pt idx="82">
                  <c:v>173.1371</c:v>
                </c:pt>
                <c:pt idx="83">
                  <c:v>161.82489999999999</c:v>
                </c:pt>
                <c:pt idx="84">
                  <c:v>156.73599999999999</c:v>
                </c:pt>
                <c:pt idx="85">
                  <c:v>153.29990000000001</c:v>
                </c:pt>
                <c:pt idx="86">
                  <c:v>151.32220000000001</c:v>
                </c:pt>
                <c:pt idx="87">
                  <c:v>150.03700000000001</c:v>
                </c:pt>
                <c:pt idx="88">
                  <c:v>149.82979999999998</c:v>
                </c:pt>
                <c:pt idx="89">
                  <c:v>151.238</c:v>
                </c:pt>
                <c:pt idx="90">
                  <c:v>154.8202</c:v>
                </c:pt>
                <c:pt idx="91">
                  <c:v>156.02500000000001</c:v>
                </c:pt>
                <c:pt idx="92">
                  <c:v>159.99429999999998</c:v>
                </c:pt>
                <c:pt idx="93">
                  <c:v>161.0351</c:v>
                </c:pt>
                <c:pt idx="94">
                  <c:v>160.00310000000002</c:v>
                </c:pt>
                <c:pt idx="95">
                  <c:v>161.57040000000001</c:v>
                </c:pt>
                <c:pt idx="96">
                  <c:v>164.529</c:v>
                </c:pt>
                <c:pt idx="97">
                  <c:v>165.9667</c:v>
                </c:pt>
                <c:pt idx="98">
                  <c:v>171.21899999999999</c:v>
                </c:pt>
                <c:pt idx="99">
                  <c:v>173.9479</c:v>
                </c:pt>
                <c:pt idx="100">
                  <c:v>178.4385</c:v>
                </c:pt>
                <c:pt idx="101">
                  <c:v>180.8929</c:v>
                </c:pt>
                <c:pt idx="102">
                  <c:v>181.33670000000001</c:v>
                </c:pt>
                <c:pt idx="103">
                  <c:v>181.75200000000001</c:v>
                </c:pt>
                <c:pt idx="104">
                  <c:v>184.21029999999999</c:v>
                </c:pt>
                <c:pt idx="105">
                  <c:v>188.4195</c:v>
                </c:pt>
                <c:pt idx="106">
                  <c:v>189.12690000000001</c:v>
                </c:pt>
                <c:pt idx="107">
                  <c:v>190.9571</c:v>
                </c:pt>
                <c:pt idx="108">
                  <c:v>194.7577</c:v>
                </c:pt>
                <c:pt idx="109">
                  <c:v>197.4325</c:v>
                </c:pt>
                <c:pt idx="110">
                  <c:v>198.76739999999998</c:v>
                </c:pt>
                <c:pt idx="111">
                  <c:v>199.9846</c:v>
                </c:pt>
                <c:pt idx="112">
                  <c:v>200.01170000000002</c:v>
                </c:pt>
                <c:pt idx="113">
                  <c:v>199.5265</c:v>
                </c:pt>
                <c:pt idx="114">
                  <c:v>199.3596</c:v>
                </c:pt>
                <c:pt idx="115">
                  <c:v>201.9966</c:v>
                </c:pt>
                <c:pt idx="116">
                  <c:v>200.36199999999999</c:v>
                </c:pt>
                <c:pt idx="117">
                  <c:v>196.17660000000001</c:v>
                </c:pt>
                <c:pt idx="118">
                  <c:v>196.904</c:v>
                </c:pt>
                <c:pt idx="119">
                  <c:v>196.48320000000001</c:v>
                </c:pt>
                <c:pt idx="120">
                  <c:v>196.66550000000001</c:v>
                </c:pt>
                <c:pt idx="121">
                  <c:v>199.76820000000001</c:v>
                </c:pt>
                <c:pt idx="122">
                  <c:v>200.2499</c:v>
                </c:pt>
                <c:pt idx="123">
                  <c:v>198.45670000000001</c:v>
                </c:pt>
                <c:pt idx="124">
                  <c:v>200.15110000000001</c:v>
                </c:pt>
                <c:pt idx="125">
                  <c:v>197.06989999999999</c:v>
                </c:pt>
                <c:pt idx="126">
                  <c:v>199.31389999999999</c:v>
                </c:pt>
                <c:pt idx="127">
                  <c:v>202.702</c:v>
                </c:pt>
                <c:pt idx="128">
                  <c:v>198.27120000000002</c:v>
                </c:pt>
                <c:pt idx="129">
                  <c:v>198.86060000000001</c:v>
                </c:pt>
                <c:pt idx="130">
                  <c:v>196.23589999999999</c:v>
                </c:pt>
                <c:pt idx="131">
                  <c:v>195.87370000000001</c:v>
                </c:pt>
                <c:pt idx="132">
                  <c:v>198.7397</c:v>
                </c:pt>
                <c:pt idx="133">
                  <c:v>196.52689999999998</c:v>
                </c:pt>
                <c:pt idx="134">
                  <c:v>197.48729999999998</c:v>
                </c:pt>
                <c:pt idx="135">
                  <c:v>197.54390000000001</c:v>
                </c:pt>
                <c:pt idx="136">
                  <c:v>195.8117</c:v>
                </c:pt>
                <c:pt idx="137">
                  <c:v>198.24689999999998</c:v>
                </c:pt>
                <c:pt idx="138">
                  <c:v>198.23770000000002</c:v>
                </c:pt>
                <c:pt idx="139">
                  <c:v>200.91389999999998</c:v>
                </c:pt>
                <c:pt idx="140">
                  <c:v>201.41900000000001</c:v>
                </c:pt>
                <c:pt idx="141">
                  <c:v>200.63759999999999</c:v>
                </c:pt>
                <c:pt idx="142">
                  <c:v>200.80189999999999</c:v>
                </c:pt>
                <c:pt idx="143">
                  <c:v>203.4727</c:v>
                </c:pt>
                <c:pt idx="144">
                  <c:v>205.23949999999999</c:v>
                </c:pt>
                <c:pt idx="145">
                  <c:v>203.50570000000002</c:v>
                </c:pt>
                <c:pt idx="146">
                  <c:v>200.63229999999999</c:v>
                </c:pt>
                <c:pt idx="147">
                  <c:v>204.2653</c:v>
                </c:pt>
                <c:pt idx="148">
                  <c:v>201.94920000000002</c:v>
                </c:pt>
                <c:pt idx="149">
                  <c:v>203.41249999999999</c:v>
                </c:pt>
                <c:pt idx="150">
                  <c:v>206.31299999999999</c:v>
                </c:pt>
                <c:pt idx="151">
                  <c:v>205.63989999999998</c:v>
                </c:pt>
                <c:pt idx="152">
                  <c:v>208.0001</c:v>
                </c:pt>
                <c:pt idx="153">
                  <c:v>206.93820000000002</c:v>
                </c:pt>
                <c:pt idx="154">
                  <c:v>207.36789999999999</c:v>
                </c:pt>
                <c:pt idx="155">
                  <c:v>208.9315</c:v>
                </c:pt>
                <c:pt idx="156">
                  <c:v>207.13749999999999</c:v>
                </c:pt>
                <c:pt idx="157">
                  <c:v>210.2268</c:v>
                </c:pt>
                <c:pt idx="158">
                  <c:v>211.94159999999999</c:v>
                </c:pt>
                <c:pt idx="159">
                  <c:v>212.71679999999998</c:v>
                </c:pt>
                <c:pt idx="160">
                  <c:v>215.78059999999999</c:v>
                </c:pt>
                <c:pt idx="161">
                  <c:v>216.01070000000001</c:v>
                </c:pt>
                <c:pt idx="162">
                  <c:v>216.8109</c:v>
                </c:pt>
                <c:pt idx="163">
                  <c:v>211.125</c:v>
                </c:pt>
                <c:pt idx="164">
                  <c:v>214.95679999999999</c:v>
                </c:pt>
                <c:pt idx="165">
                  <c:v>216.6866</c:v>
                </c:pt>
                <c:pt idx="166">
                  <c:v>215.9915</c:v>
                </c:pt>
                <c:pt idx="167">
                  <c:v>213.09879999999998</c:v>
                </c:pt>
                <c:pt idx="168">
                  <c:v>215.72800000000001</c:v>
                </c:pt>
                <c:pt idx="169">
                  <c:v>215.62100000000001</c:v>
                </c:pt>
                <c:pt idx="170">
                  <c:v>214.5035</c:v>
                </c:pt>
                <c:pt idx="171">
                  <c:v>216.28379999999999</c:v>
                </c:pt>
                <c:pt idx="172">
                  <c:v>212.4221</c:v>
                </c:pt>
                <c:pt idx="173">
                  <c:v>216.98920000000001</c:v>
                </c:pt>
                <c:pt idx="174">
                  <c:v>216.3425</c:v>
                </c:pt>
                <c:pt idx="175">
                  <c:v>219.26379999999997</c:v>
                </c:pt>
                <c:pt idx="176">
                  <c:v>219.13920000000002</c:v>
                </c:pt>
                <c:pt idx="177">
                  <c:v>220.0977</c:v>
                </c:pt>
                <c:pt idx="178">
                  <c:v>224.6858</c:v>
                </c:pt>
                <c:pt idx="179">
                  <c:v>226.9006</c:v>
                </c:pt>
                <c:pt idx="180">
                  <c:v>228.00829999999999</c:v>
                </c:pt>
                <c:pt idx="181">
                  <c:v>231.108</c:v>
                </c:pt>
                <c:pt idx="182">
                  <c:v>233.52529999999999</c:v>
                </c:pt>
                <c:pt idx="183">
                  <c:v>233.50409999999999</c:v>
                </c:pt>
                <c:pt idx="184">
                  <c:v>238.21620000000001</c:v>
                </c:pt>
                <c:pt idx="185">
                  <c:v>234.15960000000001</c:v>
                </c:pt>
                <c:pt idx="186">
                  <c:v>235.5342</c:v>
                </c:pt>
                <c:pt idx="187">
                  <c:v>239.98339999999999</c:v>
                </c:pt>
                <c:pt idx="188">
                  <c:v>239.37629999999999</c:v>
                </c:pt>
                <c:pt idx="189">
                  <c:v>239.8544</c:v>
                </c:pt>
                <c:pt idx="190">
                  <c:v>244.5753</c:v>
                </c:pt>
                <c:pt idx="191">
                  <c:v>251.2799</c:v>
                </c:pt>
                <c:pt idx="192">
                  <c:v>248.5496</c:v>
                </c:pt>
                <c:pt idx="193">
                  <c:v>244.50299999999999</c:v>
                </c:pt>
                <c:pt idx="194">
                  <c:v>247.33420000000001</c:v>
                </c:pt>
                <c:pt idx="195">
                  <c:v>248.05579999999998</c:v>
                </c:pt>
                <c:pt idx="196">
                  <c:v>249.6053</c:v>
                </c:pt>
                <c:pt idx="197">
                  <c:v>253.285</c:v>
                </c:pt>
                <c:pt idx="198">
                  <c:v>252.21279999999999</c:v>
                </c:pt>
                <c:pt idx="199">
                  <c:v>253.42660000000001</c:v>
                </c:pt>
                <c:pt idx="200">
                  <c:v>253.07679999999999</c:v>
                </c:pt>
                <c:pt idx="201">
                  <c:v>256.75049999999999</c:v>
                </c:pt>
                <c:pt idx="202">
                  <c:v>254.4204</c:v>
                </c:pt>
                <c:pt idx="203">
                  <c:v>256.55379999999997</c:v>
                </c:pt>
                <c:pt idx="204">
                  <c:v>258.23379999999997</c:v>
                </c:pt>
                <c:pt idx="205">
                  <c:v>256.91000000000003</c:v>
                </c:pt>
                <c:pt idx="206">
                  <c:v>256.02530000000002</c:v>
                </c:pt>
                <c:pt idx="207">
                  <c:v>257.40989999999999</c:v>
                </c:pt>
                <c:pt idx="208">
                  <c:v>258.96870000000001</c:v>
                </c:pt>
                <c:pt idx="209">
                  <c:v>253.11189999999999</c:v>
                </c:pt>
                <c:pt idx="210">
                  <c:v>254.75</c:v>
                </c:pt>
                <c:pt idx="211">
                  <c:v>252.25470000000001</c:v>
                </c:pt>
                <c:pt idx="212">
                  <c:v>255.96270000000001</c:v>
                </c:pt>
                <c:pt idx="213">
                  <c:v>256.96210000000002</c:v>
                </c:pt>
                <c:pt idx="214">
                  <c:v>256.25650000000002</c:v>
                </c:pt>
                <c:pt idx="215">
                  <c:v>256.66419999999999</c:v>
                </c:pt>
                <c:pt idx="216">
                  <c:v>262.00479999999999</c:v>
                </c:pt>
                <c:pt idx="217">
                  <c:v>260.59649999999999</c:v>
                </c:pt>
                <c:pt idx="218">
                  <c:v>226.9804</c:v>
                </c:pt>
                <c:pt idx="219">
                  <c:v>172.9941</c:v>
                </c:pt>
                <c:pt idx="220">
                  <c:v>199.65389999999999</c:v>
                </c:pt>
                <c:pt idx="221">
                  <c:v>225.73990000000001</c:v>
                </c:pt>
                <c:pt idx="222">
                  <c:v>236.8749</c:v>
                </c:pt>
                <c:pt idx="223">
                  <c:v>245.6027</c:v>
                </c:pt>
                <c:pt idx="224">
                  <c:v>249.29300000000001</c:v>
                </c:pt>
                <c:pt idx="225">
                  <c:v>253.45860000000002</c:v>
                </c:pt>
                <c:pt idx="226">
                  <c:v>257.59620000000001</c:v>
                </c:pt>
                <c:pt idx="227">
                  <c:v>257.60590000000002</c:v>
                </c:pt>
                <c:pt idx="228">
                  <c:v>263.5677</c:v>
                </c:pt>
                <c:pt idx="229">
                  <c:v>264.41629999999998</c:v>
                </c:pt>
                <c:pt idx="230">
                  <c:v>277.93690000000004</c:v>
                </c:pt>
                <c:pt idx="231">
                  <c:v>277.1662</c:v>
                </c:pt>
                <c:pt idx="232">
                  <c:v>278.27370000000002</c:v>
                </c:pt>
                <c:pt idx="233">
                  <c:v>281.31450000000001</c:v>
                </c:pt>
                <c:pt idx="234">
                  <c:v>286.47050000000002</c:v>
                </c:pt>
                <c:pt idx="235">
                  <c:v>284.36169999999998</c:v>
                </c:pt>
                <c:pt idx="236">
                  <c:v>289.57459999999998</c:v>
                </c:pt>
                <c:pt idx="237">
                  <c:v>300.2912</c:v>
                </c:pt>
                <c:pt idx="238">
                  <c:v>308.4957</c:v>
                </c:pt>
                <c:pt idx="239">
                  <c:v>317.7715</c:v>
                </c:pt>
                <c:pt idx="240">
                  <c:v>321.2201</c:v>
                </c:pt>
                <c:pt idx="241">
                  <c:v>328.71800000000002</c:v>
                </c:pt>
                <c:pt idx="242">
                  <c:v>337.10379999999998</c:v>
                </c:pt>
                <c:pt idx="243">
                  <c:v>345.85720000000003</c:v>
                </c:pt>
                <c:pt idx="244">
                  <c:v>352.55799999999999</c:v>
                </c:pt>
                <c:pt idx="245">
                  <c:v>353.02209999999997</c:v>
                </c:pt>
                <c:pt idx="246">
                  <c:v>361.08949999999999</c:v>
                </c:pt>
                <c:pt idx="247">
                  <c:v>374.10390000000001</c:v>
                </c:pt>
                <c:pt idx="248">
                  <c:v>372.55309999999997</c:v>
                </c:pt>
                <c:pt idx="249">
                  <c:v>365.10140000000001</c:v>
                </c:pt>
                <c:pt idx="250">
                  <c:v>364.4332</c:v>
                </c:pt>
                <c:pt idx="251">
                  <c:v>359.84829999999999</c:v>
                </c:pt>
                <c:pt idx="252">
                  <c:v>358.73559999999998</c:v>
                </c:pt>
                <c:pt idx="253">
                  <c:v>358.97629999999998</c:v>
                </c:pt>
                <c:pt idx="254">
                  <c:v>351.04730000000001</c:v>
                </c:pt>
                <c:pt idx="255">
                  <c:v>345.95090000000005</c:v>
                </c:pt>
                <c:pt idx="256">
                  <c:v>346.02080000000001</c:v>
                </c:pt>
                <c:pt idx="257">
                  <c:v>342.3494</c:v>
                </c:pt>
                <c:pt idx="258">
                  <c:v>339.28179999999998</c:v>
                </c:pt>
                <c:pt idx="259">
                  <c:v>339.53209999999996</c:v>
                </c:pt>
                <c:pt idx="260">
                  <c:v>337.04079999999999</c:v>
                </c:pt>
                <c:pt idx="261">
                  <c:v>338.06079999999997</c:v>
                </c:pt>
                <c:pt idx="262">
                  <c:v>340.34129999999999</c:v>
                </c:pt>
                <c:pt idx="263">
                  <c:v>336.80349999999999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38-448E-8B19-26E4D0F1B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626752"/>
        <c:axId val="170062592"/>
      </c:lineChart>
      <c:dateAx>
        <c:axId val="11962675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en-US"/>
          </a:p>
        </c:txPr>
        <c:crossAx val="170062592"/>
        <c:crosses val="autoZero"/>
        <c:auto val="1"/>
        <c:lblOffset val="100"/>
        <c:baseTimeUnit val="months"/>
        <c:majorUnit val="6"/>
        <c:majorTimeUnit val="months"/>
      </c:dateAx>
      <c:valAx>
        <c:axId val="1700625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196267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2'!$O$2:$O$28</c:f>
              <c:strCache>
                <c:ptCount val="27"/>
                <c:pt idx="0">
                  <c:v>Germany</c:v>
                </c:pt>
                <c:pt idx="1">
                  <c:v>Netherlands</c:v>
                </c:pt>
                <c:pt idx="2">
                  <c:v>Belgium</c:v>
                </c:pt>
                <c:pt idx="3">
                  <c:v>France</c:v>
                </c:pt>
                <c:pt idx="4">
                  <c:v>Italy</c:v>
                </c:pt>
                <c:pt idx="5">
                  <c:v>Poland</c:v>
                </c:pt>
                <c:pt idx="6">
                  <c:v>Spain</c:v>
                </c:pt>
                <c:pt idx="7">
                  <c:v>Czechia</c:v>
                </c:pt>
                <c:pt idx="8">
                  <c:v>Austria</c:v>
                </c:pt>
                <c:pt idx="9">
                  <c:v>Hungary</c:v>
                </c:pt>
                <c:pt idx="10">
                  <c:v>Sweden</c:v>
                </c:pt>
                <c:pt idx="11">
                  <c:v>Slovakia</c:v>
                </c:pt>
                <c:pt idx="12">
                  <c:v>Ireland</c:v>
                </c:pt>
                <c:pt idx="13">
                  <c:v>Denmark</c:v>
                </c:pt>
                <c:pt idx="14">
                  <c:v>Romania</c:v>
                </c:pt>
                <c:pt idx="15">
                  <c:v>Portugal</c:v>
                </c:pt>
                <c:pt idx="16">
                  <c:v>Finland</c:v>
                </c:pt>
                <c:pt idx="17">
                  <c:v>Slovenia</c:v>
                </c:pt>
                <c:pt idx="18">
                  <c:v>Greece</c:v>
                </c:pt>
                <c:pt idx="19">
                  <c:v>Bulgaria</c:v>
                </c:pt>
                <c:pt idx="20">
                  <c:v>Lithuania</c:v>
                </c:pt>
                <c:pt idx="21">
                  <c:v>Croatia</c:v>
                </c:pt>
                <c:pt idx="22">
                  <c:v>Latvia</c:v>
                </c:pt>
                <c:pt idx="23">
                  <c:v>Estonia</c:v>
                </c:pt>
                <c:pt idx="24">
                  <c:v>Luxembourg</c:v>
                </c:pt>
                <c:pt idx="25">
                  <c:v>Malta</c:v>
                </c:pt>
                <c:pt idx="26">
                  <c:v>Cyprus</c:v>
                </c:pt>
              </c:strCache>
            </c:strRef>
          </c:cat>
          <c:val>
            <c:numRef>
              <c:f>'Fig 2'!$P$2:$P$28</c:f>
              <c:numCache>
                <c:formatCode>0.0</c:formatCode>
                <c:ptCount val="27"/>
                <c:pt idx="0">
                  <c:v>877.63434081499997</c:v>
                </c:pt>
                <c:pt idx="1">
                  <c:v>607.39343129999997</c:v>
                </c:pt>
                <c:pt idx="2">
                  <c:v>352.99014748500002</c:v>
                </c:pt>
                <c:pt idx="3">
                  <c:v>332.81872935299998</c:v>
                </c:pt>
                <c:pt idx="4">
                  <c:v>323.87877174699997</c:v>
                </c:pt>
                <c:pt idx="5">
                  <c:v>264.37491529200003</c:v>
                </c:pt>
                <c:pt idx="6">
                  <c:v>248.65975586900001</c:v>
                </c:pt>
                <c:pt idx="7">
                  <c:v>193.36156863900001</c:v>
                </c:pt>
                <c:pt idx="8">
                  <c:v>144.068521745</c:v>
                </c:pt>
                <c:pt idx="9">
                  <c:v>117.525362964</c:v>
                </c:pt>
                <c:pt idx="10">
                  <c:v>100.950434113</c:v>
                </c:pt>
                <c:pt idx="11">
                  <c:v>84.245378441</c:v>
                </c:pt>
                <c:pt idx="12">
                  <c:v>81.163582865999999</c:v>
                </c:pt>
                <c:pt idx="13">
                  <c:v>72.821921474999996</c:v>
                </c:pt>
                <c:pt idx="14">
                  <c:v>67.812348598</c:v>
                </c:pt>
                <c:pt idx="15">
                  <c:v>54.731646042000001</c:v>
                </c:pt>
                <c:pt idx="16">
                  <c:v>43.425622629999999</c:v>
                </c:pt>
                <c:pt idx="17">
                  <c:v>40.074388525000003</c:v>
                </c:pt>
                <c:pt idx="18">
                  <c:v>29.255356855999999</c:v>
                </c:pt>
                <c:pt idx="19">
                  <c:v>28.279765504</c:v>
                </c:pt>
                <c:pt idx="20">
                  <c:v>24.103300671</c:v>
                </c:pt>
                <c:pt idx="21">
                  <c:v>15.640308775999999</c:v>
                </c:pt>
                <c:pt idx="22">
                  <c:v>13.564816808</c:v>
                </c:pt>
                <c:pt idx="23">
                  <c:v>13.550391704000001</c:v>
                </c:pt>
                <c:pt idx="24">
                  <c:v>12.669818851</c:v>
                </c:pt>
                <c:pt idx="25">
                  <c:v>1.7078911429999999</c:v>
                </c:pt>
                <c:pt idx="26">
                  <c:v>1.036406954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F-49FE-843B-85B5C258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1088896"/>
        <c:axId val="171098880"/>
      </c:barChart>
      <c:catAx>
        <c:axId val="17108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71098880"/>
        <c:crosses val="autoZero"/>
        <c:auto val="1"/>
        <c:lblAlgn val="ctr"/>
        <c:lblOffset val="100"/>
        <c:noMultiLvlLbl val="0"/>
      </c:catAx>
      <c:valAx>
        <c:axId val="171098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1088896"/>
        <c:crosses val="autoZero"/>
        <c:crossBetween val="between"/>
        <c:majorUnit val="1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11504811898514E-2"/>
          <c:y val="3.888888888888889E-2"/>
          <c:w val="0.93537182852143486"/>
          <c:h val="0.752343977836103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2'!$O$20:$O$28</c:f>
              <c:strCache>
                <c:ptCount val="9"/>
                <c:pt idx="0">
                  <c:v>Greece</c:v>
                </c:pt>
                <c:pt idx="1">
                  <c:v>Bulgaria</c:v>
                </c:pt>
                <c:pt idx="2">
                  <c:v>Lithuania</c:v>
                </c:pt>
                <c:pt idx="3">
                  <c:v>Croatia</c:v>
                </c:pt>
                <c:pt idx="4">
                  <c:v>Latvia</c:v>
                </c:pt>
                <c:pt idx="5">
                  <c:v>Estonia</c:v>
                </c:pt>
                <c:pt idx="6">
                  <c:v>Luxembourg</c:v>
                </c:pt>
                <c:pt idx="7">
                  <c:v>Malta</c:v>
                </c:pt>
                <c:pt idx="8">
                  <c:v>Cyprus</c:v>
                </c:pt>
              </c:strCache>
            </c:strRef>
          </c:cat>
          <c:val>
            <c:numRef>
              <c:f>'Fig 2'!$P$20:$P$28</c:f>
              <c:numCache>
                <c:formatCode>0.0</c:formatCode>
                <c:ptCount val="9"/>
                <c:pt idx="0">
                  <c:v>29.255356855999999</c:v>
                </c:pt>
                <c:pt idx="1">
                  <c:v>28.279765504</c:v>
                </c:pt>
                <c:pt idx="2">
                  <c:v>24.103300671</c:v>
                </c:pt>
                <c:pt idx="3">
                  <c:v>15.640308775999999</c:v>
                </c:pt>
                <c:pt idx="4">
                  <c:v>13.564816808</c:v>
                </c:pt>
                <c:pt idx="5">
                  <c:v>13.550391704000001</c:v>
                </c:pt>
                <c:pt idx="6">
                  <c:v>12.669818851</c:v>
                </c:pt>
                <c:pt idx="7">
                  <c:v>1.7078911429999999</c:v>
                </c:pt>
                <c:pt idx="8">
                  <c:v>1.036406954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C-439B-9646-33A58E14C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1088896"/>
        <c:axId val="171098880"/>
      </c:barChart>
      <c:catAx>
        <c:axId val="17108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71098880"/>
        <c:crosses val="autoZero"/>
        <c:auto val="1"/>
        <c:lblAlgn val="ctr"/>
        <c:lblOffset val="100"/>
        <c:tickLblSkip val="1"/>
        <c:noMultiLvlLbl val="0"/>
      </c:catAx>
      <c:valAx>
        <c:axId val="1710988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10888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3'!$R$3</c:f>
              <c:strCache>
                <c:ptCount val="1"/>
                <c:pt idx="0">
                  <c:v>Largest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</c:spPr>
          <c:invertIfNegative val="0"/>
          <c:dLbls>
            <c:dLbl>
              <c:idx val="0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{2E048B80-98C8-4319-811A-CE567405B363}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0-0F86-4C49-A2EE-2AD49546791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E376FC4-DF40-4326-A6CF-33F81377D7E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F86-4C49-A2EE-2AD49546791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EE142C6-F3D7-4332-8386-F55229A2570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F86-4C49-A2EE-2AD49546791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7C00F33-9C32-491E-8891-4BCC85BEE19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F86-4C49-A2EE-2AD49546791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E9397D5-7332-4D7F-995C-23C212AE1D5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F86-4C49-A2EE-2AD49546791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84E3CCE-669E-4327-BD66-735D02B6F92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F86-4C49-A2EE-2AD49546791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CFB31BF-2C92-44F6-A956-85A8E27703F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F86-4C49-A2EE-2AD49546791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73B066C-1E82-47EA-9BD9-C0362511BC4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F86-4C49-A2EE-2AD49546791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847A03A-3665-4D10-8CA6-4DA9D9DA69D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F86-4C49-A2EE-2AD49546791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28773B2-B652-4C40-B3FF-A11F4EA890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F86-4C49-A2EE-2AD49546791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209EF2B-2E68-4862-97D9-58573D38677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F86-4C49-A2EE-2AD49546791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9D4C152-6B41-499D-8836-CDA9B5DFC2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F86-4C49-A2EE-2AD49546791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BA7CF42-0C12-4E8A-B89C-F8CF6E1BD7E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F86-4C49-A2EE-2AD49546791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B569B1B-5BEB-4A52-8298-47BCD3001EE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F86-4C49-A2EE-2AD49546791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B691822-D26E-47A1-8056-3A098081F05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F86-4C49-A2EE-2AD49546791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172917A-6CB6-4233-9DC3-C7692A7A8B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F86-4C49-A2EE-2AD49546791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BC8924D-58F7-44BA-B1A1-A01DBB3C4C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F86-4C49-A2EE-2AD49546791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1E8033A-8B4E-41FB-9D37-710684D88F2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0F86-4C49-A2EE-2AD49546791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E022109-CB84-4236-9E91-12252B06BD3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0F86-4C49-A2EE-2AD49546791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C07B37D-D8E1-4EEE-B012-FCAF92A7E6D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0F86-4C49-A2EE-2AD49546791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8329F3F-8011-4ACA-868F-4D20FBE0D56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0F86-4C49-A2EE-2AD49546791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61B96E02-FA36-4446-B4AE-0DFB0AD7E99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0F86-4C49-A2EE-2AD49546791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BFC8DBB-4407-40F9-89D3-54FE9803E34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0F86-4C49-A2EE-2AD49546791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22B18C0-C5A2-4FCB-BEDA-7298C54FC15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0F86-4C49-A2EE-2AD49546791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2970258-07CD-4A0E-AFB1-D62C6D33D4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0F86-4C49-A2EE-2AD49546791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F73CAE8-1BFA-4DD1-B44D-582E4936FE0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0F86-4C49-A2EE-2AD49546791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F1E7AC15-4DB6-4603-8A0E-D69B1261624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0F86-4C49-A2EE-2AD495467915}"/>
                </c:ext>
              </c:extLst>
            </c:dLbl>
            <c:dLbl>
              <c:idx val="27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{17D9C4B7-FB69-4672-846C-448EE7960075}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B-0F86-4C49-A2EE-2AD495467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 3'!$J$4:$J$30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'Fig 3'!$R$4:$R$30</c:f>
              <c:numCache>
                <c:formatCode>0</c:formatCode>
                <c:ptCount val="27"/>
                <c:pt idx="0">
                  <c:v>27.681704715810291</c:v>
                </c:pt>
                <c:pt idx="1">
                  <c:v>22.884739979400901</c:v>
                </c:pt>
                <c:pt idx="2">
                  <c:v>40.421475569408308</c:v>
                </c:pt>
                <c:pt idx="3">
                  <c:v>24.886092563186793</c:v>
                </c:pt>
                <c:pt idx="4">
                  <c:v>13.767084630464362</c:v>
                </c:pt>
                <c:pt idx="5">
                  <c:v>23.015613590489455</c:v>
                </c:pt>
                <c:pt idx="6">
                  <c:v>25.24013330433802</c:v>
                </c:pt>
                <c:pt idx="7">
                  <c:v>20.265232047662497</c:v>
                </c:pt>
                <c:pt idx="8">
                  <c:v>25.379561095961297</c:v>
                </c:pt>
                <c:pt idx="9">
                  <c:v>24.334732751260464</c:v>
                </c:pt>
                <c:pt idx="10">
                  <c:v>18.014749559389603</c:v>
                </c:pt>
                <c:pt idx="11">
                  <c:v>23.238850113065673</c:v>
                </c:pt>
                <c:pt idx="12">
                  <c:v>32.080617722371073</c:v>
                </c:pt>
                <c:pt idx="13">
                  <c:v>26.128396037579734</c:v>
                </c:pt>
                <c:pt idx="14">
                  <c:v>17.759826004220095</c:v>
                </c:pt>
                <c:pt idx="15">
                  <c:v>32.707053461400044</c:v>
                </c:pt>
                <c:pt idx="16">
                  <c:v>33.851471823558491</c:v>
                </c:pt>
                <c:pt idx="17">
                  <c:v>54.932558628425333</c:v>
                </c:pt>
                <c:pt idx="18">
                  <c:v>35.468381361473632</c:v>
                </c:pt>
                <c:pt idx="19">
                  <c:v>41.429896589843658</c:v>
                </c:pt>
                <c:pt idx="20">
                  <c:v>37.488197320962499</c:v>
                </c:pt>
                <c:pt idx="21">
                  <c:v>37.299052063139605</c:v>
                </c:pt>
                <c:pt idx="22">
                  <c:v>28.804665219935366</c:v>
                </c:pt>
                <c:pt idx="23">
                  <c:v>22.157138652255743</c:v>
                </c:pt>
                <c:pt idx="24">
                  <c:v>27.0741756315735</c:v>
                </c:pt>
                <c:pt idx="25">
                  <c:v>19.37867815372195</c:v>
                </c:pt>
                <c:pt idx="26">
                  <c:v>19.274658701619256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 3'!$O$4:$O$30</c15:f>
                <c15:dlblRangeCache>
                  <c:ptCount val="27"/>
                  <c:pt idx="0">
                    <c:v>DE</c:v>
                  </c:pt>
                  <c:pt idx="1">
                    <c:v>DE</c:v>
                  </c:pt>
                  <c:pt idx="2">
                    <c:v>DE</c:v>
                  </c:pt>
                  <c:pt idx="3">
                    <c:v>DE</c:v>
                  </c:pt>
                  <c:pt idx="4">
                    <c:v>FR</c:v>
                  </c:pt>
                  <c:pt idx="5">
                    <c:v>FI</c:v>
                  </c:pt>
                  <c:pt idx="6">
                    <c:v>DE</c:v>
                  </c:pt>
                  <c:pt idx="7">
                    <c:v>IT</c:v>
                  </c:pt>
                  <c:pt idx="8">
                    <c:v>FR</c:v>
                  </c:pt>
                  <c:pt idx="9">
                    <c:v>DE</c:v>
                  </c:pt>
                  <c:pt idx="10">
                    <c:v>IT</c:v>
                  </c:pt>
                  <c:pt idx="11">
                    <c:v>DE</c:v>
                  </c:pt>
                  <c:pt idx="12">
                    <c:v>EL</c:v>
                  </c:pt>
                  <c:pt idx="13">
                    <c:v>LT</c:v>
                  </c:pt>
                  <c:pt idx="14">
                    <c:v>LV</c:v>
                  </c:pt>
                  <c:pt idx="15">
                    <c:v>DE</c:v>
                  </c:pt>
                  <c:pt idx="16">
                    <c:v>DE</c:v>
                  </c:pt>
                  <c:pt idx="17">
                    <c:v>DE</c:v>
                  </c:pt>
                  <c:pt idx="18">
                    <c:v>DE</c:v>
                  </c:pt>
                  <c:pt idx="19">
                    <c:v>DE</c:v>
                  </c:pt>
                  <c:pt idx="20">
                    <c:v>DE</c:v>
                  </c:pt>
                  <c:pt idx="21">
                    <c:v>ES</c:v>
                  </c:pt>
                  <c:pt idx="22">
                    <c:v>DE</c:v>
                  </c:pt>
                  <c:pt idx="23">
                    <c:v>DE</c:v>
                  </c:pt>
                  <c:pt idx="24">
                    <c:v>DE</c:v>
                  </c:pt>
                  <c:pt idx="25">
                    <c:v>SE</c:v>
                  </c:pt>
                  <c:pt idx="26">
                    <c:v>DE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0F86-4C49-A2EE-2AD495467915}"/>
            </c:ext>
          </c:extLst>
        </c:ser>
        <c:ser>
          <c:idx val="1"/>
          <c:order val="1"/>
          <c:tx>
            <c:strRef>
              <c:f>'Fig 3'!$S$3</c:f>
              <c:strCache>
                <c:ptCount val="1"/>
                <c:pt idx="0">
                  <c:v>2nd largest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/>
              </a:solidFill>
              <a:round/>
            </a:ln>
            <a:effectLst/>
          </c:spPr>
          <c:invertIfNegative val="0"/>
          <c:dLbls>
            <c:dLbl>
              <c:idx val="0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{9BEC4773-84AE-4888-BEA9-678E1612E042}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D-0F86-4C49-A2EE-2AD49546791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CDF56DB-6D4B-43E9-85DA-BF952DAA4A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0F86-4C49-A2EE-2AD49546791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FD3ED92-C445-4D6E-917F-4EC3F7DBF2F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0F86-4C49-A2EE-2AD49546791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221481B-C947-4539-90B9-3CA740D0E30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0F86-4C49-A2EE-2AD49546791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8A4D292-D4AA-489B-8F90-CF872920FF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0F86-4C49-A2EE-2AD49546791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A5BDD79-0F34-4182-8CF6-21328D23DE0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0F86-4C49-A2EE-2AD49546791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2CB1305-19A0-4329-B256-340CDCA795D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0F86-4C49-A2EE-2AD49546791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42666C1-CAF5-40D5-82BB-E601BFF3DD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0F86-4C49-A2EE-2AD49546791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01603B4-12C1-4CF3-9044-E2D34D6250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0F86-4C49-A2EE-2AD49546791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24DD984-9B74-40C6-B374-154E4B37524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0F86-4C49-A2EE-2AD49546791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5A14941-91EB-42E7-AB21-363F831A086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0F86-4C49-A2EE-2AD49546791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7D019FD-9AEE-48CA-BAC4-975206DBAF8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0F86-4C49-A2EE-2AD49546791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769CB5C-72F7-42C2-8E5D-09343C15655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0F86-4C49-A2EE-2AD49546791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D6300E3-E650-4EDE-AF93-B13DE061FAC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0F86-4C49-A2EE-2AD49546791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556221F-44B3-44E2-AB0E-3EC3D11FBBC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0F86-4C49-A2EE-2AD49546791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15C11A9-DE32-4184-B6CC-04A395C8887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0F86-4C49-A2EE-2AD49546791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71B62F7-A018-469B-886D-B7A5E121405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0F86-4C49-A2EE-2AD49546791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2150307-35E2-43A8-A269-B2606E3240F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0F86-4C49-A2EE-2AD49546791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FC49631-F614-4C0F-94AC-259B2497490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0F86-4C49-A2EE-2AD49546791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B295FAF-3CD7-4B64-8D5F-4265584C193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0F86-4C49-A2EE-2AD49546791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C4AE70F-3ED4-4D05-8A2E-58B80510071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0F86-4C49-A2EE-2AD49546791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D2C44E4-9184-47A6-951A-44ACC526EA3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0F86-4C49-A2EE-2AD49546791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A63FBB3-65CA-453C-986C-3FF1EB097D0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0F86-4C49-A2EE-2AD49546791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2C4A057-2765-4A29-9B97-6434B108B5F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0F86-4C49-A2EE-2AD49546791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7627B62-03C2-489D-A3E6-CA2ABEB68B8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0F86-4C49-A2EE-2AD49546791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7AA20CB1-0B49-448E-98F2-B5239CDF9AD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0F86-4C49-A2EE-2AD49546791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8B4FF5A-B34B-413D-8F9E-BC4030C7929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0F86-4C49-A2EE-2AD495467915}"/>
                </c:ext>
              </c:extLst>
            </c:dLbl>
            <c:dLbl>
              <c:idx val="27"/>
              <c:tx>
                <c:strRef>
                  <c:f>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{E5220107-FBA3-4527-BAC6-BD6E4B023AAB}</c15:txfldGUID>
                      <c15:f>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38-0F86-4C49-A2EE-2AD495467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 3'!$J$4:$J$30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'Fig 3'!$S$4:$S$30</c:f>
              <c:numCache>
                <c:formatCode>0</c:formatCode>
                <c:ptCount val="27"/>
                <c:pt idx="0">
                  <c:v>20.030866627228054</c:v>
                </c:pt>
                <c:pt idx="1">
                  <c:v>15.432152471482063</c:v>
                </c:pt>
                <c:pt idx="2">
                  <c:v>9.5675327030106025</c:v>
                </c:pt>
                <c:pt idx="3">
                  <c:v>15.879201953509305</c:v>
                </c:pt>
                <c:pt idx="4">
                  <c:v>13.188595853586667</c:v>
                </c:pt>
                <c:pt idx="5">
                  <c:v>16.187508617229724</c:v>
                </c:pt>
                <c:pt idx="6">
                  <c:v>22.874483564913518</c:v>
                </c:pt>
                <c:pt idx="7">
                  <c:v>12.1809929429599</c:v>
                </c:pt>
                <c:pt idx="8">
                  <c:v>16.950959081275759</c:v>
                </c:pt>
                <c:pt idx="9">
                  <c:v>16.183218898284256</c:v>
                </c:pt>
                <c:pt idx="10">
                  <c:v>18.011992129892228</c:v>
                </c:pt>
                <c:pt idx="11">
                  <c:v>19.723161331771188</c:v>
                </c:pt>
                <c:pt idx="12">
                  <c:v>7.3605332915079176</c:v>
                </c:pt>
                <c:pt idx="13">
                  <c:v>16.54577050828647</c:v>
                </c:pt>
                <c:pt idx="14">
                  <c:v>15.278305199124794</c:v>
                </c:pt>
                <c:pt idx="15">
                  <c:v>19.571055232783468</c:v>
                </c:pt>
                <c:pt idx="16">
                  <c:v>7.266766260511397</c:v>
                </c:pt>
                <c:pt idx="17">
                  <c:v>10.988150107494112</c:v>
                </c:pt>
                <c:pt idx="18">
                  <c:v>16.575727614617207</c:v>
                </c:pt>
                <c:pt idx="19">
                  <c:v>8.7350391650496366</c:v>
                </c:pt>
                <c:pt idx="20">
                  <c:v>8.4107114565247496</c:v>
                </c:pt>
                <c:pt idx="21">
                  <c:v>18.809396263575611</c:v>
                </c:pt>
                <c:pt idx="22">
                  <c:v>14.05293433549501</c:v>
                </c:pt>
                <c:pt idx="23">
                  <c:v>15.882247117626246</c:v>
                </c:pt>
                <c:pt idx="24">
                  <c:v>15.673895949899578</c:v>
                </c:pt>
                <c:pt idx="25">
                  <c:v>19.068023069138498</c:v>
                </c:pt>
                <c:pt idx="26">
                  <c:v>12.930057187930938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 3'!$P$4:$P$30</c15:f>
                <c15:dlblRangeCache>
                  <c:ptCount val="27"/>
                  <c:pt idx="0">
                    <c:v>FR</c:v>
                  </c:pt>
                  <c:pt idx="1">
                    <c:v>RO</c:v>
                  </c:pt>
                  <c:pt idx="2">
                    <c:v>SK</c:v>
                  </c:pt>
                  <c:pt idx="3">
                    <c:v>PL</c:v>
                  </c:pt>
                  <c:pt idx="4">
                    <c:v>NL</c:v>
                  </c:pt>
                  <c:pt idx="5">
                    <c:v>LV</c:v>
                  </c:pt>
                  <c:pt idx="6">
                    <c:v>BE</c:v>
                  </c:pt>
                  <c:pt idx="7">
                    <c:v>BG</c:v>
                  </c:pt>
                  <c:pt idx="8">
                    <c:v>DE</c:v>
                  </c:pt>
                  <c:pt idx="9">
                    <c:v>IT</c:v>
                  </c:pt>
                  <c:pt idx="10">
                    <c:v>DE</c:v>
                  </c:pt>
                  <c:pt idx="11">
                    <c:v>FR</c:v>
                  </c:pt>
                  <c:pt idx="12">
                    <c:v>DE</c:v>
                  </c:pt>
                  <c:pt idx="13">
                    <c:v>EE</c:v>
                  </c:pt>
                  <c:pt idx="14">
                    <c:v>PL</c:v>
                  </c:pt>
                  <c:pt idx="15">
                    <c:v>FR</c:v>
                  </c:pt>
                  <c:pt idx="16">
                    <c:v>IT</c:v>
                  </c:pt>
                  <c:pt idx="17">
                    <c:v>IT</c:v>
                  </c:pt>
                  <c:pt idx="18">
                    <c:v>BE</c:v>
                  </c:pt>
                  <c:pt idx="19">
                    <c:v>IT</c:v>
                  </c:pt>
                  <c:pt idx="20">
                    <c:v>CZ</c:v>
                  </c:pt>
                  <c:pt idx="21">
                    <c:v>FR</c:v>
                  </c:pt>
                  <c:pt idx="22">
                    <c:v>IT</c:v>
                  </c:pt>
                  <c:pt idx="23">
                    <c:v>IT</c:v>
                  </c:pt>
                  <c:pt idx="24">
                    <c:v>CZ</c:v>
                  </c:pt>
                  <c:pt idx="25">
                    <c:v>DE</c:v>
                  </c:pt>
                  <c:pt idx="26">
                    <c:v>DK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9-0F86-4C49-A2EE-2AD495467915}"/>
            </c:ext>
          </c:extLst>
        </c:ser>
        <c:ser>
          <c:idx val="2"/>
          <c:order val="2"/>
          <c:tx>
            <c:strRef>
              <c:f>'Fig 3'!$T$3</c:f>
              <c:strCache>
                <c:ptCount val="1"/>
                <c:pt idx="0">
                  <c:v>3rd largest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bg1"/>
              </a:solidFill>
              <a:round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FB86236-2699-489A-9FF9-BF0EE603EEC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0F86-4C49-A2EE-2AD49546791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E139F29-62DF-445B-BA91-562E30451CB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0F86-4C49-A2EE-2AD49546791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0B49921-43F6-4799-9222-73998438AC3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0F86-4C49-A2EE-2AD49546791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089641B-6015-42AC-BA25-F613735C4B8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0F86-4C49-A2EE-2AD49546791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27F8BE8-DA26-4BCA-9EE5-763BF75A688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0F86-4C49-A2EE-2AD49546791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7415782-7CBD-4A4B-A86A-3BB427AB2CE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0F86-4C49-A2EE-2AD49546791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60AE417-BD18-404C-A4E5-2321DFF1BBC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0F86-4C49-A2EE-2AD49546791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E1BAACB-4354-4970-AE45-EB078F2F652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0F86-4C49-A2EE-2AD49546791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1D36F30-6A37-44B7-AB43-90E090117B2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0F86-4C49-A2EE-2AD49546791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1A2A4ED-5A13-4363-A44C-6B7FE0DA5EF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0F86-4C49-A2EE-2AD49546791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76C0056-B11D-4DA7-85ED-5D7F0E0E32F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0F86-4C49-A2EE-2AD49546791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FC8C9C8-321C-4A24-8DDD-6C80022AE70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0F86-4C49-A2EE-2AD49546791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11E6A44-C4B6-4E35-B25E-4813D4545EA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0F86-4C49-A2EE-2AD49546791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E4AD797-E46A-4DA7-B50D-8B75B3DACA8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0F86-4C49-A2EE-2AD49546791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04A4347-02BD-4E99-A3B7-AFE710BE34A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0F86-4C49-A2EE-2AD49546791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EB0F2CE-5206-4314-ACFC-D1AD3F28474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0F86-4C49-A2EE-2AD49546791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106D2AA-561B-4B0F-BA2A-1A82AD5A68B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0F86-4C49-A2EE-2AD49546791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F4FCBF9-1A35-44E1-902C-E96E75214F1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0F86-4C49-A2EE-2AD49546791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2A97B59-D0AE-4D25-B268-E334586A8E0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0F86-4C49-A2EE-2AD49546791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6D8107B-6423-467E-A2E0-1F267951A89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0F86-4C49-A2EE-2AD49546791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A6409B4-6107-4C49-A554-0F158F945A1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0F86-4C49-A2EE-2AD49546791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8D3D0724-C78C-4475-A966-C365AF4371B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0F86-4C49-A2EE-2AD49546791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49740DE-6BEB-4890-80D5-45A4315464D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0F86-4C49-A2EE-2AD49546791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14EE0CC-E0D6-421E-A81D-EF478945F45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0F86-4C49-A2EE-2AD49546791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EE4EB34C-B490-4825-810B-E3AA78ABD80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0F86-4C49-A2EE-2AD49546791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8A6105C-C239-41A7-AFBB-6FCF814F53B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0F86-4C49-A2EE-2AD49546791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3C4BACCB-1A6E-4DBC-8D67-067A238A060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0F86-4C49-A2EE-2AD4954679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'Fig 3'!$J$4:$J$30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'Fig 3'!$T$4:$T$30</c:f>
              <c:numCache>
                <c:formatCode>0</c:formatCode>
                <c:ptCount val="27"/>
                <c:pt idx="0">
                  <c:v>19.543996226868611</c:v>
                </c:pt>
                <c:pt idx="1">
                  <c:v>12.029974508992538</c:v>
                </c:pt>
                <c:pt idx="2">
                  <c:v>8.9308863901044262</c:v>
                </c:pt>
                <c:pt idx="3">
                  <c:v>15.452610242734194</c:v>
                </c:pt>
                <c:pt idx="4">
                  <c:v>10.536500909573677</c:v>
                </c:pt>
                <c:pt idx="5">
                  <c:v>12.768092699985486</c:v>
                </c:pt>
                <c:pt idx="6">
                  <c:v>20.664673974292704</c:v>
                </c:pt>
                <c:pt idx="7">
                  <c:v>11.744418945846762</c:v>
                </c:pt>
                <c:pt idx="8">
                  <c:v>14.087171813478516</c:v>
                </c:pt>
                <c:pt idx="9">
                  <c:v>14.717281884599185</c:v>
                </c:pt>
                <c:pt idx="10">
                  <c:v>16.541198268845093</c:v>
                </c:pt>
                <c:pt idx="11">
                  <c:v>10.26097783091973</c:v>
                </c:pt>
                <c:pt idx="12">
                  <c:v>6.8287765951249826</c:v>
                </c:pt>
                <c:pt idx="13">
                  <c:v>9.94370650469242</c:v>
                </c:pt>
                <c:pt idx="14">
                  <c:v>12.822911932842807</c:v>
                </c:pt>
                <c:pt idx="15">
                  <c:v>15.082066408904366</c:v>
                </c:pt>
                <c:pt idx="16">
                  <c:v>7.1160977072007139</c:v>
                </c:pt>
                <c:pt idx="17">
                  <c:v>4.739945209198491</c:v>
                </c:pt>
                <c:pt idx="18">
                  <c:v>12.74535427628172</c:v>
                </c:pt>
                <c:pt idx="19">
                  <c:v>5.4619704718715321</c:v>
                </c:pt>
                <c:pt idx="20">
                  <c:v>8.192432598911271</c:v>
                </c:pt>
                <c:pt idx="21">
                  <c:v>15.590086907061515</c:v>
                </c:pt>
                <c:pt idx="22">
                  <c:v>8.7685035361932577</c:v>
                </c:pt>
                <c:pt idx="23">
                  <c:v>11.480491919713733</c:v>
                </c:pt>
                <c:pt idx="24">
                  <c:v>9.5465989926515906</c:v>
                </c:pt>
                <c:pt idx="25">
                  <c:v>14.92257917528562</c:v>
                </c:pt>
                <c:pt idx="26">
                  <c:v>12.66190180856532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 3'!$Q$4:$Q$30</c15:f>
                <c15:dlblRangeCache>
                  <c:ptCount val="27"/>
                  <c:pt idx="0">
                    <c:v>NL</c:v>
                  </c:pt>
                  <c:pt idx="1">
                    <c:v>IT</c:v>
                  </c:pt>
                  <c:pt idx="2">
                    <c:v>PL</c:v>
                  </c:pt>
                  <c:pt idx="3">
                    <c:v>SE</c:v>
                  </c:pt>
                  <c:pt idx="4">
                    <c:v>PL</c:v>
                  </c:pt>
                  <c:pt idx="5">
                    <c:v>SE</c:v>
                  </c:pt>
                  <c:pt idx="6">
                    <c:v>NL</c:v>
                  </c:pt>
                  <c:pt idx="7">
                    <c:v>DE</c:v>
                  </c:pt>
                  <c:pt idx="8">
                    <c:v>IT</c:v>
                  </c:pt>
                  <c:pt idx="9">
                    <c:v>BE</c:v>
                  </c:pt>
                  <c:pt idx="10">
                    <c:v>SI</c:v>
                  </c:pt>
                  <c:pt idx="11">
                    <c:v>ES</c:v>
                  </c:pt>
                  <c:pt idx="12">
                    <c:v>ES</c:v>
                  </c:pt>
                  <c:pt idx="13">
                    <c:v>DE</c:v>
                  </c:pt>
                  <c:pt idx="14">
                    <c:v>DE</c:v>
                  </c:pt>
                  <c:pt idx="15">
                    <c:v>BE</c:v>
                  </c:pt>
                  <c:pt idx="16">
                    <c:v>RO</c:v>
                  </c:pt>
                  <c:pt idx="17">
                    <c:v>ES</c:v>
                  </c:pt>
                  <c:pt idx="18">
                    <c:v>FR</c:v>
                  </c:pt>
                  <c:pt idx="19">
                    <c:v>SK</c:v>
                  </c:pt>
                  <c:pt idx="20">
                    <c:v>FR</c:v>
                  </c:pt>
                  <c:pt idx="21">
                    <c:v>DE</c:v>
                  </c:pt>
                  <c:pt idx="22">
                    <c:v>FR</c:v>
                  </c:pt>
                  <c:pt idx="23">
                    <c:v>HR</c:v>
                  </c:pt>
                  <c:pt idx="24">
                    <c:v>PL</c:v>
                  </c:pt>
                  <c:pt idx="25">
                    <c:v>NL</c:v>
                  </c:pt>
                  <c:pt idx="26">
                    <c:v>FI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6-0F86-4C49-A2EE-2AD495467915}"/>
            </c:ext>
          </c:extLst>
        </c:ser>
        <c:ser>
          <c:idx val="3"/>
          <c:order val="3"/>
          <c:tx>
            <c:strRef>
              <c:f>'Fig 3'!$U$3</c:f>
              <c:strCache>
                <c:ptCount val="1"/>
                <c:pt idx="0">
                  <c:v>Rest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/>
              </a:solidFill>
              <a:round/>
            </a:ln>
            <a:effectLst/>
          </c:spPr>
          <c:invertIfNegative val="0"/>
          <c:cat>
            <c:strRef>
              <c:f>'Fig 3'!$J$4:$J$30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'Fig 3'!$U$4:$U$30</c:f>
              <c:numCache>
                <c:formatCode>0</c:formatCode>
                <c:ptCount val="27"/>
                <c:pt idx="0">
                  <c:v>32.743432430093044</c:v>
                </c:pt>
                <c:pt idx="1">
                  <c:v>49.653133040124509</c:v>
                </c:pt>
                <c:pt idx="2">
                  <c:v>41.080105337476645</c:v>
                </c:pt>
                <c:pt idx="3">
                  <c:v>43.782095240569696</c:v>
                </c:pt>
                <c:pt idx="4">
                  <c:v>62.507818606375288</c:v>
                </c:pt>
                <c:pt idx="5">
                  <c:v>48.028785092295323</c:v>
                </c:pt>
                <c:pt idx="6">
                  <c:v>31.220709156455751</c:v>
                </c:pt>
                <c:pt idx="7">
                  <c:v>55.809356063530835</c:v>
                </c:pt>
                <c:pt idx="8">
                  <c:v>43.582308009284418</c:v>
                </c:pt>
                <c:pt idx="9">
                  <c:v>44.764766465856106</c:v>
                </c:pt>
                <c:pt idx="10">
                  <c:v>47.432060041873072</c:v>
                </c:pt>
                <c:pt idx="11">
                  <c:v>46.777010724243425</c:v>
                </c:pt>
                <c:pt idx="12">
                  <c:v>53.730072390996028</c:v>
                </c:pt>
                <c:pt idx="13">
                  <c:v>47.382126949441385</c:v>
                </c:pt>
                <c:pt idx="14">
                  <c:v>54.138956863812304</c:v>
                </c:pt>
                <c:pt idx="15">
                  <c:v>32.639824896912117</c:v>
                </c:pt>
                <c:pt idx="16">
                  <c:v>51.765664208729397</c:v>
                </c:pt>
                <c:pt idx="17">
                  <c:v>29.33934605488205</c:v>
                </c:pt>
                <c:pt idx="18">
                  <c:v>35.210536747627444</c:v>
                </c:pt>
                <c:pt idx="19">
                  <c:v>44.373093773235169</c:v>
                </c:pt>
                <c:pt idx="20">
                  <c:v>45.908658623601475</c:v>
                </c:pt>
                <c:pt idx="21">
                  <c:v>28.301464766223276</c:v>
                </c:pt>
                <c:pt idx="22">
                  <c:v>48.373896908376381</c:v>
                </c:pt>
                <c:pt idx="23">
                  <c:v>50.480122310404283</c:v>
                </c:pt>
                <c:pt idx="24">
                  <c:v>47.705329425875334</c:v>
                </c:pt>
                <c:pt idx="25">
                  <c:v>46.630719601853947</c:v>
                </c:pt>
                <c:pt idx="26">
                  <c:v>55.133382301884495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0F86-4C49-A2EE-2AD495467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920768"/>
        <c:axId val="171511808"/>
      </c:barChart>
      <c:catAx>
        <c:axId val="16992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71511808"/>
        <c:crosses val="autoZero"/>
        <c:auto val="1"/>
        <c:lblAlgn val="ctr"/>
        <c:lblOffset val="100"/>
        <c:noMultiLvlLbl val="0"/>
      </c:catAx>
      <c:valAx>
        <c:axId val="1715118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9920768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4'!$Q$3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4'!$P$4:$P$30</c:f>
              <c:strCache>
                <c:ptCount val="27"/>
                <c:pt idx="0">
                  <c:v>Netherlands</c:v>
                </c:pt>
                <c:pt idx="1">
                  <c:v>Czechia</c:v>
                </c:pt>
                <c:pt idx="2">
                  <c:v>Belgium</c:v>
                </c:pt>
                <c:pt idx="3">
                  <c:v>Poland</c:v>
                </c:pt>
                <c:pt idx="4">
                  <c:v>Ireland</c:v>
                </c:pt>
                <c:pt idx="5">
                  <c:v>Hungary</c:v>
                </c:pt>
                <c:pt idx="6">
                  <c:v>Slovenia</c:v>
                </c:pt>
                <c:pt idx="7">
                  <c:v>Spain</c:v>
                </c:pt>
                <c:pt idx="8">
                  <c:v>Slovakia</c:v>
                </c:pt>
                <c:pt idx="9">
                  <c:v>Bulgaria</c:v>
                </c:pt>
                <c:pt idx="10">
                  <c:v>Denmark</c:v>
                </c:pt>
                <c:pt idx="11">
                  <c:v>Malta</c:v>
                </c:pt>
                <c:pt idx="12">
                  <c:v>Estonia</c:v>
                </c:pt>
                <c:pt idx="13">
                  <c:v>Cyprus</c:v>
                </c:pt>
                <c:pt idx="14">
                  <c:v>Latvia</c:v>
                </c:pt>
                <c:pt idx="15">
                  <c:v>Lithuania</c:v>
                </c:pt>
                <c:pt idx="16">
                  <c:v>Luxembourg</c:v>
                </c:pt>
                <c:pt idx="17">
                  <c:v>Finland</c:v>
                </c:pt>
                <c:pt idx="18">
                  <c:v>Greece</c:v>
                </c:pt>
                <c:pt idx="19">
                  <c:v>Austria</c:v>
                </c:pt>
                <c:pt idx="20">
                  <c:v>Italy</c:v>
                </c:pt>
                <c:pt idx="21">
                  <c:v>Croatia</c:v>
                </c:pt>
                <c:pt idx="22">
                  <c:v>Germany</c:v>
                </c:pt>
                <c:pt idx="23">
                  <c:v>Sweden</c:v>
                </c:pt>
                <c:pt idx="24">
                  <c:v>Romania</c:v>
                </c:pt>
                <c:pt idx="25">
                  <c:v>Portugal</c:v>
                </c:pt>
                <c:pt idx="26">
                  <c:v>France</c:v>
                </c:pt>
              </c:strCache>
            </c:strRef>
          </c:cat>
          <c:val>
            <c:numRef>
              <c:f>'Fig 4'!$Q$4:$Q$30</c:f>
              <c:numCache>
                <c:formatCode>#,##0.0</c:formatCode>
                <c:ptCount val="27"/>
                <c:pt idx="0">
                  <c:v>284.03208112500005</c:v>
                </c:pt>
                <c:pt idx="1">
                  <c:v>37.149350577</c:v>
                </c:pt>
                <c:pt idx="2">
                  <c:v>35.737761818999999</c:v>
                </c:pt>
                <c:pt idx="3">
                  <c:v>32.503799922999995</c:v>
                </c:pt>
                <c:pt idx="4">
                  <c:v>27.394522463000001</c:v>
                </c:pt>
                <c:pt idx="5">
                  <c:v>17.140120620999998</c:v>
                </c:pt>
                <c:pt idx="6">
                  <c:v>7.6562281839999997</c:v>
                </c:pt>
                <c:pt idx="7">
                  <c:v>6.5034778019999999</c:v>
                </c:pt>
                <c:pt idx="8">
                  <c:v>0.56597048400000005</c:v>
                </c:pt>
                <c:pt idx="9">
                  <c:v>-1.5057063350000002</c:v>
                </c:pt>
                <c:pt idx="10">
                  <c:v>-1.9426221290000001</c:v>
                </c:pt>
                <c:pt idx="11">
                  <c:v>-3.1874183520000003</c:v>
                </c:pt>
                <c:pt idx="12">
                  <c:v>-4.556983743</c:v>
                </c:pt>
                <c:pt idx="13">
                  <c:v>-6.2832983759999994</c:v>
                </c:pt>
                <c:pt idx="14">
                  <c:v>-6.9080324769999999</c:v>
                </c:pt>
                <c:pt idx="15">
                  <c:v>-7.4553877530000001</c:v>
                </c:pt>
                <c:pt idx="16">
                  <c:v>-8.8530607210000003</c:v>
                </c:pt>
                <c:pt idx="17">
                  <c:v>-10.812106753</c:v>
                </c:pt>
                <c:pt idx="18">
                  <c:v>-12.738752931000001</c:v>
                </c:pt>
                <c:pt idx="19">
                  <c:v>-13.619158671999999</c:v>
                </c:pt>
                <c:pt idx="20">
                  <c:v>-14.536935525999999</c:v>
                </c:pt>
                <c:pt idx="21">
                  <c:v>-14.777022682999998</c:v>
                </c:pt>
                <c:pt idx="22">
                  <c:v>-18.368452960999999</c:v>
                </c:pt>
                <c:pt idx="23">
                  <c:v>-19.527827460000001</c:v>
                </c:pt>
                <c:pt idx="24">
                  <c:v>-21.965444977000001</c:v>
                </c:pt>
                <c:pt idx="25">
                  <c:v>-23.775480622</c:v>
                </c:pt>
                <c:pt idx="26">
                  <c:v>-138.28850237999998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A-4A3F-950A-45E5A1593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1576320"/>
        <c:axId val="171594496"/>
      </c:barChart>
      <c:catAx>
        <c:axId val="17157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71594496"/>
        <c:crosses val="autoZero"/>
        <c:auto val="1"/>
        <c:lblAlgn val="ctr"/>
        <c:lblOffset val="100"/>
        <c:noMultiLvlLbl val="0"/>
      </c:catAx>
      <c:valAx>
        <c:axId val="171594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71576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4'!$Q$3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4'!$P$10:$P$20</c:f>
              <c:strCache>
                <c:ptCount val="11"/>
                <c:pt idx="0">
                  <c:v>Slovenia</c:v>
                </c:pt>
                <c:pt idx="1">
                  <c:v>Spain</c:v>
                </c:pt>
                <c:pt idx="2">
                  <c:v>Slovakia</c:v>
                </c:pt>
                <c:pt idx="3">
                  <c:v>Bulgaria</c:v>
                </c:pt>
                <c:pt idx="4">
                  <c:v>Denmark</c:v>
                </c:pt>
                <c:pt idx="5">
                  <c:v>Malta</c:v>
                </c:pt>
                <c:pt idx="6">
                  <c:v>Estonia</c:v>
                </c:pt>
                <c:pt idx="7">
                  <c:v>Cyprus</c:v>
                </c:pt>
                <c:pt idx="8">
                  <c:v>Latvia</c:v>
                </c:pt>
                <c:pt idx="9">
                  <c:v>Lithuania</c:v>
                </c:pt>
                <c:pt idx="10">
                  <c:v>Luxembourg</c:v>
                </c:pt>
              </c:strCache>
            </c:strRef>
          </c:cat>
          <c:val>
            <c:numRef>
              <c:f>'Fig 4'!$Q$10:$Q$20</c:f>
              <c:numCache>
                <c:formatCode>#,##0.0</c:formatCode>
                <c:ptCount val="11"/>
                <c:pt idx="0">
                  <c:v>7.6562281839999997</c:v>
                </c:pt>
                <c:pt idx="1">
                  <c:v>6.5034778019999999</c:v>
                </c:pt>
                <c:pt idx="2">
                  <c:v>0.56597048400000005</c:v>
                </c:pt>
                <c:pt idx="3">
                  <c:v>-1.5057063350000002</c:v>
                </c:pt>
                <c:pt idx="4">
                  <c:v>-1.9426221290000001</c:v>
                </c:pt>
                <c:pt idx="5">
                  <c:v>-3.1874183520000003</c:v>
                </c:pt>
                <c:pt idx="6">
                  <c:v>-4.556983743</c:v>
                </c:pt>
                <c:pt idx="7">
                  <c:v>-6.2832983759999994</c:v>
                </c:pt>
                <c:pt idx="8">
                  <c:v>-6.9080324769999999</c:v>
                </c:pt>
                <c:pt idx="9">
                  <c:v>-7.4553877530000001</c:v>
                </c:pt>
                <c:pt idx="10">
                  <c:v>-8.8530607210000003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B-4DB6-887B-AFC8C35B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1576320"/>
        <c:axId val="171594496"/>
      </c:barChart>
      <c:catAx>
        <c:axId val="17157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71594496"/>
        <c:crosses val="autoZero"/>
        <c:auto val="1"/>
        <c:lblAlgn val="ctr"/>
        <c:lblOffset val="100"/>
        <c:tickLblSkip val="1"/>
        <c:noMultiLvlLbl val="0"/>
      </c:catAx>
      <c:valAx>
        <c:axId val="171594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715763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709711286089248E-2"/>
          <c:y val="3.888888888888889E-2"/>
          <c:w val="0.93795695538057744"/>
          <c:h val="0.73184686251567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5'!$U$2</c:f>
              <c:strCache>
                <c:ptCount val="1"/>
                <c:pt idx="0">
                  <c:v>Intra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5'!$T$3:$T$29</c:f>
              <c:strCache>
                <c:ptCount val="27"/>
                <c:pt idx="0">
                  <c:v>Czechia</c:v>
                </c:pt>
                <c:pt idx="1">
                  <c:v>Luxembourg</c:v>
                </c:pt>
                <c:pt idx="2">
                  <c:v>Hungary</c:v>
                </c:pt>
                <c:pt idx="3">
                  <c:v>Slovakia</c:v>
                </c:pt>
                <c:pt idx="4">
                  <c:v>Poland</c:v>
                </c:pt>
                <c:pt idx="5">
                  <c:v>Estonia</c:v>
                </c:pt>
                <c:pt idx="6">
                  <c:v>Romania</c:v>
                </c:pt>
                <c:pt idx="7">
                  <c:v>Portugal</c:v>
                </c:pt>
                <c:pt idx="8">
                  <c:v>Netherlands</c:v>
                </c:pt>
                <c:pt idx="9">
                  <c:v>Austria</c:v>
                </c:pt>
                <c:pt idx="10">
                  <c:v>Croatia</c:v>
                </c:pt>
                <c:pt idx="11">
                  <c:v>Belgium</c:v>
                </c:pt>
                <c:pt idx="12">
                  <c:v>Latvia</c:v>
                </c:pt>
                <c:pt idx="13">
                  <c:v>Bulgaria</c:v>
                </c:pt>
                <c:pt idx="14">
                  <c:v>Spain</c:v>
                </c:pt>
                <c:pt idx="15">
                  <c:v>Lithuania</c:v>
                </c:pt>
                <c:pt idx="16">
                  <c:v>Slovenia</c:v>
                </c:pt>
                <c:pt idx="17">
                  <c:v>Denmark</c:v>
                </c:pt>
                <c:pt idx="18">
                  <c:v>Greece</c:v>
                </c:pt>
                <c:pt idx="19">
                  <c:v>Finland</c:v>
                </c:pt>
                <c:pt idx="20">
                  <c:v>France</c:v>
                </c:pt>
                <c:pt idx="21">
                  <c:v>Germany</c:v>
                </c:pt>
                <c:pt idx="22">
                  <c:v>Sweden</c:v>
                </c:pt>
                <c:pt idx="23">
                  <c:v>Malta</c:v>
                </c:pt>
                <c:pt idx="24">
                  <c:v>Italy</c:v>
                </c:pt>
                <c:pt idx="25">
                  <c:v>Ireland</c:v>
                </c:pt>
                <c:pt idx="26">
                  <c:v>Cyprus</c:v>
                </c:pt>
              </c:strCache>
            </c:strRef>
          </c:cat>
          <c:val>
            <c:numRef>
              <c:f>'Fig 5'!$U$3:$U$29</c:f>
              <c:numCache>
                <c:formatCode>0</c:formatCode>
                <c:ptCount val="27"/>
                <c:pt idx="0">
                  <c:v>81.44388205880206</c:v>
                </c:pt>
                <c:pt idx="1">
                  <c:v>79.433425910228948</c:v>
                </c:pt>
                <c:pt idx="2">
                  <c:v>78.7827890631782</c:v>
                </c:pt>
                <c:pt idx="3">
                  <c:v>77.327430568658968</c:v>
                </c:pt>
                <c:pt idx="4">
                  <c:v>74.643605184811818</c:v>
                </c:pt>
                <c:pt idx="5">
                  <c:v>73.856384033471073</c:v>
                </c:pt>
                <c:pt idx="6">
                  <c:v>72.599182500793887</c:v>
                </c:pt>
                <c:pt idx="7">
                  <c:v>70.219187493848992</c:v>
                </c:pt>
                <c:pt idx="8">
                  <c:v>69.681672298328706</c:v>
                </c:pt>
                <c:pt idx="9">
                  <c:v>69.342711822143627</c:v>
                </c:pt>
                <c:pt idx="10">
                  <c:v>67.25344641690225</c:v>
                </c:pt>
                <c:pt idx="11">
                  <c:v>67.193124565061211</c:v>
                </c:pt>
                <c:pt idx="12">
                  <c:v>63.948753547124767</c:v>
                </c:pt>
                <c:pt idx="13">
                  <c:v>63.717527522843</c:v>
                </c:pt>
                <c:pt idx="14">
                  <c:v>63.250499325832521</c:v>
                </c:pt>
                <c:pt idx="15">
                  <c:v>60.647249641644137</c:v>
                </c:pt>
                <c:pt idx="16">
                  <c:v>58.900771249788917</c:v>
                </c:pt>
                <c:pt idx="17">
                  <c:v>57.538320327076811</c:v>
                </c:pt>
                <c:pt idx="18">
                  <c:v>57.053806094815762</c:v>
                </c:pt>
                <c:pt idx="19">
                  <c:v>56.587456096882264</c:v>
                </c:pt>
                <c:pt idx="20">
                  <c:v>55.261164362632712</c:v>
                </c:pt>
                <c:pt idx="21">
                  <c:v>55.055196342532554</c:v>
                </c:pt>
                <c:pt idx="22">
                  <c:v>54.862180023445283</c:v>
                </c:pt>
                <c:pt idx="23">
                  <c:v>53.180813123165116</c:v>
                </c:pt>
                <c:pt idx="24">
                  <c:v>51.5839468664688</c:v>
                </c:pt>
                <c:pt idx="25">
                  <c:v>41.925073933676224</c:v>
                </c:pt>
                <c:pt idx="26">
                  <c:v>22.343365476618921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9-4943-8D53-63662B1EB0C4}"/>
            </c:ext>
          </c:extLst>
        </c:ser>
        <c:ser>
          <c:idx val="1"/>
          <c:order val="1"/>
          <c:tx>
            <c:strRef>
              <c:f>'Fig 5'!$V$2</c:f>
              <c:strCache>
                <c:ptCount val="1"/>
                <c:pt idx="0">
                  <c:v>Extra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 5'!$T$3:$T$29</c:f>
              <c:strCache>
                <c:ptCount val="27"/>
                <c:pt idx="0">
                  <c:v>Czechia</c:v>
                </c:pt>
                <c:pt idx="1">
                  <c:v>Luxembourg</c:v>
                </c:pt>
                <c:pt idx="2">
                  <c:v>Hungary</c:v>
                </c:pt>
                <c:pt idx="3">
                  <c:v>Slovakia</c:v>
                </c:pt>
                <c:pt idx="4">
                  <c:v>Poland</c:v>
                </c:pt>
                <c:pt idx="5">
                  <c:v>Estonia</c:v>
                </c:pt>
                <c:pt idx="6">
                  <c:v>Romania</c:v>
                </c:pt>
                <c:pt idx="7">
                  <c:v>Portugal</c:v>
                </c:pt>
                <c:pt idx="8">
                  <c:v>Netherlands</c:v>
                </c:pt>
                <c:pt idx="9">
                  <c:v>Austria</c:v>
                </c:pt>
                <c:pt idx="10">
                  <c:v>Croatia</c:v>
                </c:pt>
                <c:pt idx="11">
                  <c:v>Belgium</c:v>
                </c:pt>
                <c:pt idx="12">
                  <c:v>Latvia</c:v>
                </c:pt>
                <c:pt idx="13">
                  <c:v>Bulgaria</c:v>
                </c:pt>
                <c:pt idx="14">
                  <c:v>Spain</c:v>
                </c:pt>
                <c:pt idx="15">
                  <c:v>Lithuania</c:v>
                </c:pt>
                <c:pt idx="16">
                  <c:v>Slovenia</c:v>
                </c:pt>
                <c:pt idx="17">
                  <c:v>Denmark</c:v>
                </c:pt>
                <c:pt idx="18">
                  <c:v>Greece</c:v>
                </c:pt>
                <c:pt idx="19">
                  <c:v>Finland</c:v>
                </c:pt>
                <c:pt idx="20">
                  <c:v>France</c:v>
                </c:pt>
                <c:pt idx="21">
                  <c:v>Germany</c:v>
                </c:pt>
                <c:pt idx="22">
                  <c:v>Sweden</c:v>
                </c:pt>
                <c:pt idx="23">
                  <c:v>Malta</c:v>
                </c:pt>
                <c:pt idx="24">
                  <c:v>Italy</c:v>
                </c:pt>
                <c:pt idx="25">
                  <c:v>Ireland</c:v>
                </c:pt>
                <c:pt idx="26">
                  <c:v>Cyprus</c:v>
                </c:pt>
              </c:strCache>
            </c:strRef>
          </c:cat>
          <c:val>
            <c:numRef>
              <c:f>'Fig 5'!$V$3:$V$29</c:f>
              <c:numCache>
                <c:formatCode>0</c:formatCode>
                <c:ptCount val="27"/>
                <c:pt idx="0">
                  <c:v>18.556117941197943</c:v>
                </c:pt>
                <c:pt idx="1">
                  <c:v>20.566574089771049</c:v>
                </c:pt>
                <c:pt idx="2">
                  <c:v>21.217210936821807</c:v>
                </c:pt>
                <c:pt idx="3">
                  <c:v>22.672569431341021</c:v>
                </c:pt>
                <c:pt idx="4">
                  <c:v>25.356394815188189</c:v>
                </c:pt>
                <c:pt idx="5">
                  <c:v>26.143615966528937</c:v>
                </c:pt>
                <c:pt idx="6">
                  <c:v>27.400817499206109</c:v>
                </c:pt>
                <c:pt idx="7">
                  <c:v>29.780812506151015</c:v>
                </c:pt>
                <c:pt idx="8">
                  <c:v>30.318327701671301</c:v>
                </c:pt>
                <c:pt idx="9">
                  <c:v>30.657288177856362</c:v>
                </c:pt>
                <c:pt idx="10">
                  <c:v>32.74655358309775</c:v>
                </c:pt>
                <c:pt idx="11">
                  <c:v>32.806875434938789</c:v>
                </c:pt>
                <c:pt idx="12">
                  <c:v>36.051246452875233</c:v>
                </c:pt>
                <c:pt idx="13">
                  <c:v>36.282472477156993</c:v>
                </c:pt>
                <c:pt idx="14">
                  <c:v>36.749500674167479</c:v>
                </c:pt>
                <c:pt idx="15">
                  <c:v>39.352750358355863</c:v>
                </c:pt>
                <c:pt idx="16">
                  <c:v>41.099228750211083</c:v>
                </c:pt>
                <c:pt idx="17">
                  <c:v>42.461679672923196</c:v>
                </c:pt>
                <c:pt idx="18">
                  <c:v>42.946193905184245</c:v>
                </c:pt>
                <c:pt idx="19">
                  <c:v>43.412543903117736</c:v>
                </c:pt>
                <c:pt idx="20">
                  <c:v>44.738835637367295</c:v>
                </c:pt>
                <c:pt idx="21">
                  <c:v>44.944803657467453</c:v>
                </c:pt>
                <c:pt idx="22">
                  <c:v>45.137819976554709</c:v>
                </c:pt>
                <c:pt idx="23">
                  <c:v>46.819186876834884</c:v>
                </c:pt>
                <c:pt idx="24">
                  <c:v>48.416053133531193</c:v>
                </c:pt>
                <c:pt idx="25">
                  <c:v>58.074926066323776</c:v>
                </c:pt>
                <c:pt idx="26">
                  <c:v>77.656634523381086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9-4943-8D53-63662B1EB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10"/>
        <c:axId val="580808304"/>
        <c:axId val="580800760"/>
      </c:barChart>
      <c:catAx>
        <c:axId val="58080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800760"/>
        <c:crosses val="autoZero"/>
        <c:auto val="1"/>
        <c:lblAlgn val="ctr"/>
        <c:lblOffset val="100"/>
        <c:noMultiLvlLbl val="0"/>
      </c:catAx>
      <c:valAx>
        <c:axId val="5808007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80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43044619422573E-2"/>
          <c:y val="3.8194444444444448E-2"/>
          <c:w val="0.91942362204724415"/>
          <c:h val="0.78172380796701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6'!$D$36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8575"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 6'!$A$37:$A$42</c:f>
              <c:strCache>
                <c:ptCount val="6"/>
                <c:pt idx="0">
                  <c:v>Food, drinks 
and tobacco</c:v>
                </c:pt>
                <c:pt idx="1">
                  <c:v>Raw materials</c:v>
                </c:pt>
                <c:pt idx="2">
                  <c:v>Energy</c:v>
                </c:pt>
                <c:pt idx="3">
                  <c:v>Chemicals</c:v>
                </c:pt>
                <c:pt idx="4">
                  <c:v>Machinery 
&amp; vehicles</c:v>
                </c:pt>
                <c:pt idx="5">
                  <c:v>Other 
manufactured 
goods</c:v>
                </c:pt>
              </c:strCache>
            </c:strRef>
          </c:cat>
          <c:val>
            <c:numRef>
              <c:f>'Fig 6'!$D$37:$D$42</c:f>
              <c:numCache>
                <c:formatCode>0</c:formatCode>
                <c:ptCount val="6"/>
                <c:pt idx="0">
                  <c:v>8.8904153080191488</c:v>
                </c:pt>
                <c:pt idx="1">
                  <c:v>3.1727146036259626</c:v>
                </c:pt>
                <c:pt idx="2">
                  <c:v>3.6073840166916655</c:v>
                </c:pt>
                <c:pt idx="3">
                  <c:v>13.980323371544893</c:v>
                </c:pt>
                <c:pt idx="4">
                  <c:v>39.843899726256623</c:v>
                </c:pt>
                <c:pt idx="5">
                  <c:v>29.14043661452666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FA-468E-95F8-B2DCFF7D9665}"/>
            </c:ext>
          </c:extLst>
        </c:ser>
        <c:ser>
          <c:idx val="1"/>
          <c:order val="1"/>
          <c:tx>
            <c:strRef>
              <c:f>'Fig 6'!$E$36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</c:spPr>
          <c:invertIfNegative val="0"/>
          <c:cat>
            <c:strRef>
              <c:f>'Fig 6'!$A$37:$A$42</c:f>
              <c:strCache>
                <c:ptCount val="6"/>
                <c:pt idx="0">
                  <c:v>Food, drinks 
and tobacco</c:v>
                </c:pt>
                <c:pt idx="1">
                  <c:v>Raw materials</c:v>
                </c:pt>
                <c:pt idx="2">
                  <c:v>Energy</c:v>
                </c:pt>
                <c:pt idx="3">
                  <c:v>Chemicals</c:v>
                </c:pt>
                <c:pt idx="4">
                  <c:v>Machinery 
&amp; vehicles</c:v>
                </c:pt>
                <c:pt idx="5">
                  <c:v>Other 
manufactured 
goods</c:v>
                </c:pt>
              </c:strCache>
            </c:strRef>
          </c:cat>
          <c:val>
            <c:numRef>
              <c:f>'Fig 6'!$E$37:$E$42</c:f>
              <c:numCache>
                <c:formatCode>0</c:formatCode>
                <c:ptCount val="6"/>
                <c:pt idx="0">
                  <c:v>10.576079356774423</c:v>
                </c:pt>
                <c:pt idx="1">
                  <c:v>3.329188084896372</c:v>
                </c:pt>
                <c:pt idx="2">
                  <c:v>7.2293662830058407</c:v>
                </c:pt>
                <c:pt idx="3">
                  <c:v>16.612340764902616</c:v>
                </c:pt>
                <c:pt idx="4">
                  <c:v>35.460604360825144</c:v>
                </c:pt>
                <c:pt idx="5">
                  <c:v>26.220085409248895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8FA-468E-95F8-B2DCFF7D9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0"/>
        <c:axId val="177364992"/>
        <c:axId val="177366528"/>
      </c:barChart>
      <c:catAx>
        <c:axId val="17736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366528"/>
        <c:crosses val="autoZero"/>
        <c:auto val="0"/>
        <c:lblAlgn val="ctr"/>
        <c:lblOffset val="100"/>
        <c:noMultiLvlLbl val="0"/>
      </c:catAx>
      <c:valAx>
        <c:axId val="177366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7364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310761154855645"/>
          <c:y val="0.94075267935258089"/>
          <c:w val="0.19378477690288715"/>
          <c:h val="5.924732064741907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4</xdr:row>
      <xdr:rowOff>47625</xdr:rowOff>
    </xdr:from>
    <xdr:to>
      <xdr:col>16</xdr:col>
      <xdr:colOff>584834</xdr:colOff>
      <xdr:row>29</xdr:row>
      <xdr:rowOff>3809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43EAA3-8C32-4793-AEC5-CF4B5EE5A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269866</xdr:colOff>
      <xdr:row>30</xdr:row>
      <xdr:rowOff>0</xdr:rowOff>
    </xdr:from>
    <xdr:to>
      <xdr:col>16</xdr:col>
      <xdr:colOff>600074</xdr:colOff>
      <xdr:row>32</xdr:row>
      <xdr:rowOff>139676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0E2E6-7C16-45B3-971D-7F960C50C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9070966" y="5362575"/>
          <a:ext cx="1579888" cy="474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13</xdr:col>
      <xdr:colOff>0</xdr:colOff>
      <xdr:row>27</xdr:row>
      <xdr:rowOff>3809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66675</xdr:rowOff>
    </xdr:from>
    <xdr:to>
      <xdr:col>12</xdr:col>
      <xdr:colOff>590549</xdr:colOff>
      <xdr:row>58</xdr:row>
      <xdr:rowOff>17144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18</xdr:row>
      <xdr:rowOff>19051</xdr:rowOff>
    </xdr:from>
    <xdr:to>
      <xdr:col>12</xdr:col>
      <xdr:colOff>552451</xdr:colOff>
      <xdr:row>27</xdr:row>
      <xdr:rowOff>104775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305425" y="3619501"/>
          <a:ext cx="2562226" cy="1800224"/>
        </a:xfrm>
        <a:prstGeom prst="ellipse">
          <a:avLst/>
        </a:prstGeom>
        <a:solidFill>
          <a:schemeClr val="accent1">
            <a:lumMod val="60000"/>
            <a:lumOff val="40000"/>
            <a:alpha val="25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See Figure 2b</a:t>
          </a:r>
        </a:p>
      </xdr:txBody>
    </xdr:sp>
    <xdr:clientData/>
  </xdr:twoCellAnchor>
  <xdr:oneCellAnchor>
    <xdr:from>
      <xdr:col>10</xdr:col>
      <xdr:colOff>298442</xdr:colOff>
      <xdr:row>28</xdr:row>
      <xdr:rowOff>0</xdr:rowOff>
    </xdr:from>
    <xdr:ext cx="1530358" cy="503006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394442" y="5343525"/>
          <a:ext cx="1530358" cy="503006"/>
        </a:xfrm>
        <a:prstGeom prst="rect">
          <a:avLst/>
        </a:prstGeom>
      </xdr:spPr>
    </xdr:pic>
    <xdr:clientData/>
  </xdr:oneCellAnchor>
  <xdr:oneCellAnchor>
    <xdr:from>
      <xdr:col>10</xdr:col>
      <xdr:colOff>288917</xdr:colOff>
      <xdr:row>60</xdr:row>
      <xdr:rowOff>0</xdr:rowOff>
    </xdr:from>
    <xdr:ext cx="1530358" cy="503006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384917" y="11449050"/>
          <a:ext cx="1530358" cy="50300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1203317</xdr:colOff>
      <xdr:row>31</xdr:row>
      <xdr:rowOff>0</xdr:rowOff>
    </xdr:from>
    <xdr:to>
      <xdr:col>4</xdr:col>
      <xdr:colOff>1352550</xdr:colOff>
      <xdr:row>33</xdr:row>
      <xdr:rowOff>131531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5346692" y="5010150"/>
          <a:ext cx="1530358" cy="503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66674</xdr:rowOff>
    </xdr:from>
    <xdr:to>
      <xdr:col>8</xdr:col>
      <xdr:colOff>240030</xdr:colOff>
      <xdr:row>30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279392</xdr:colOff>
      <xdr:row>32</xdr:row>
      <xdr:rowOff>0</xdr:rowOff>
    </xdr:from>
    <xdr:to>
      <xdr:col>8</xdr:col>
      <xdr:colOff>247650</xdr:colOff>
      <xdr:row>34</xdr:row>
      <xdr:rowOff>131531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108692" y="4972050"/>
          <a:ext cx="1530358" cy="5030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12</xdr:col>
      <xdr:colOff>609599</xdr:colOff>
      <xdr:row>31</xdr:row>
      <xdr:rowOff>132397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76200</xdr:rowOff>
    </xdr:from>
    <xdr:to>
      <xdr:col>12</xdr:col>
      <xdr:colOff>609599</xdr:colOff>
      <xdr:row>73</xdr:row>
      <xdr:rowOff>145732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298441</xdr:colOff>
      <xdr:row>33</xdr:row>
      <xdr:rowOff>0</xdr:rowOff>
    </xdr:from>
    <xdr:to>
      <xdr:col>12</xdr:col>
      <xdr:colOff>609599</xdr:colOff>
      <xdr:row>35</xdr:row>
      <xdr:rowOff>131531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8424516" y="615315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24</xdr:col>
      <xdr:colOff>298442</xdr:colOff>
      <xdr:row>33</xdr:row>
      <xdr:rowOff>0</xdr:rowOff>
    </xdr:from>
    <xdr:to>
      <xdr:col>27</xdr:col>
      <xdr:colOff>0</xdr:colOff>
      <xdr:row>35</xdr:row>
      <xdr:rowOff>131531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7235142" y="615315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10</xdr:col>
      <xdr:colOff>298441</xdr:colOff>
      <xdr:row>75</xdr:row>
      <xdr:rowOff>0</xdr:rowOff>
    </xdr:from>
    <xdr:to>
      <xdr:col>12</xdr:col>
      <xdr:colOff>609599</xdr:colOff>
      <xdr:row>77</xdr:row>
      <xdr:rowOff>131531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394441" y="11544300"/>
          <a:ext cx="1530358" cy="503006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0.26128</cdr:x>
      <cdr:y>0.31936</cdr:y>
    </cdr:from>
    <cdr:to>
      <cdr:x>0.66541</cdr:x>
      <cdr:y>0.65269</cdr:y>
    </cdr:to>
    <cdr:sp macro="" textlink="">
      <cdr:nvSpPr>
        <cdr:cNvPr id="2" name="Oval 1"/>
        <cdr:cNvSpPr/>
      </cdr:nvSpPr>
      <cdr:spPr>
        <a:xfrm xmlns:a="http://schemas.openxmlformats.org/drawingml/2006/main">
          <a:off x="2118361" y="1573577"/>
          <a:ext cx="3276600" cy="164241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accent3">
            <a:lumMod val="20000"/>
            <a:lumOff val="80000"/>
            <a:alpha val="36000"/>
          </a:schemeClr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See Figure 4b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50792</xdr:colOff>
      <xdr:row>32</xdr:row>
      <xdr:rowOff>0</xdr:rowOff>
    </xdr:from>
    <xdr:to>
      <xdr:col>3</xdr:col>
      <xdr:colOff>1581150</xdr:colOff>
      <xdr:row>34</xdr:row>
      <xdr:rowOff>135341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4794242" y="5172075"/>
          <a:ext cx="1530358" cy="5030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50792</xdr:colOff>
      <xdr:row>31</xdr:row>
      <xdr:rowOff>0</xdr:rowOff>
    </xdr:from>
    <xdr:ext cx="1530358" cy="503006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4794242" y="5010150"/>
          <a:ext cx="1530358" cy="50300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60317</xdr:colOff>
      <xdr:row>31</xdr:row>
      <xdr:rowOff>0</xdr:rowOff>
    </xdr:from>
    <xdr:ext cx="1530358" cy="5030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4803767" y="5010150"/>
          <a:ext cx="1530358" cy="503006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41267</xdr:colOff>
      <xdr:row>31</xdr:row>
      <xdr:rowOff>38100</xdr:rowOff>
    </xdr:from>
    <xdr:ext cx="1530358" cy="50300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4784717" y="5048250"/>
          <a:ext cx="1530358" cy="50300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</xdr:row>
      <xdr:rowOff>95249</xdr:rowOff>
    </xdr:from>
    <xdr:to>
      <xdr:col>13</xdr:col>
      <xdr:colOff>0</xdr:colOff>
      <xdr:row>27</xdr:row>
      <xdr:rowOff>3808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298441</xdr:colOff>
      <xdr:row>28</xdr:row>
      <xdr:rowOff>0</xdr:rowOff>
    </xdr:from>
    <xdr:to>
      <xdr:col>12</xdr:col>
      <xdr:colOff>609599</xdr:colOff>
      <xdr:row>30</xdr:row>
      <xdr:rowOff>135341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5652741" y="6296025"/>
          <a:ext cx="1530358" cy="5030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41267</xdr:colOff>
      <xdr:row>31</xdr:row>
      <xdr:rowOff>0</xdr:rowOff>
    </xdr:from>
    <xdr:to>
      <xdr:col>3</xdr:col>
      <xdr:colOff>1577340</xdr:colOff>
      <xdr:row>33</xdr:row>
      <xdr:rowOff>150581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4784717" y="6086475"/>
          <a:ext cx="1530358" cy="50300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91440</xdr:rowOff>
    </xdr:from>
    <xdr:to>
      <xdr:col>6</xdr:col>
      <xdr:colOff>609599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384166</xdr:colOff>
      <xdr:row>27</xdr:row>
      <xdr:rowOff>142875</xdr:rowOff>
    </xdr:from>
    <xdr:to>
      <xdr:col>6</xdr:col>
      <xdr:colOff>594267</xdr:colOff>
      <xdr:row>30</xdr:row>
      <xdr:rowOff>93431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308716" y="4533900"/>
          <a:ext cx="1534076" cy="50300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32</xdr:row>
      <xdr:rowOff>161925</xdr:rowOff>
    </xdr:from>
    <xdr:to>
      <xdr:col>8</xdr:col>
      <xdr:colOff>968383</xdr:colOff>
      <xdr:row>35</xdr:row>
      <xdr:rowOff>152486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5553075" y="6362700"/>
          <a:ext cx="1530358" cy="5030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UBLICATIONS\3.%20Web%20dissemination\Publications\ITGS%20On%20line%20publication\2.%20Annual%20data%20-%20overview\2023\Intra-EU\intra-EU%20trade%20in%20goods_working_file.xlsm" TargetMode="External"/><Relationship Id="rId1" Type="http://schemas.openxmlformats.org/officeDocument/2006/relationships/externalLinkPath" Target="/PUBLICATIONS/3.%20Web%20dissemination/Publications/ITGS%20On%20line%20publication/2.%20Annual%20data%20-%20overview/2023/Intra-EU/intra-EU%20trade%20in%20goods_working_fi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nks + Contents"/>
      <sheetName val="Monthly"/>
      <sheetName val="Year"/>
      <sheetName val="Partner"/>
      <sheetName val="Product"/>
      <sheetName val="Fig1"/>
      <sheetName val="Fig 2"/>
      <sheetName val="Table 1"/>
      <sheetName val="Fig 3"/>
      <sheetName val="Fig 4"/>
      <sheetName val="Table 2"/>
      <sheetName val="Table 3"/>
      <sheetName val="Table 4"/>
      <sheetName val="Table 5"/>
      <sheetName val="Fig 5"/>
      <sheetName val="Table 6"/>
      <sheetName val="Fig 6"/>
      <sheetName val="Table 7"/>
    </sheetNames>
    <sheetDataSet>
      <sheetData sheetId="0">
        <row r="1">
          <cell r="B1">
            <v>2023</v>
          </cell>
        </row>
      </sheetData>
      <sheetData sheetId="1"/>
      <sheetData sheetId="2"/>
      <sheetData sheetId="3"/>
      <sheetData sheetId="4"/>
      <sheetData sheetId="5">
        <row r="4">
          <cell r="B4" t="str">
            <v>Exports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9FFDE-6B7C-4EBA-940C-A254B0C963C1}">
  <sheetPr codeName="Sheet21"/>
  <dimension ref="A3:J279"/>
  <sheetViews>
    <sheetView showGridLines="0" tabSelected="1" topLeftCell="D1" zoomScaleNormal="100" workbookViewId="0">
      <selection activeCell="D7" sqref="D7"/>
    </sheetView>
  </sheetViews>
  <sheetFormatPr defaultColWidth="9.109375" defaultRowHeight="13.2" x14ac:dyDescent="0.25"/>
  <cols>
    <col min="1" max="16384" width="9.109375" style="3"/>
  </cols>
  <sheetData>
    <row r="3" spans="1:10" ht="22.8" x14ac:dyDescent="0.4">
      <c r="E3" s="1" t="s">
        <v>91</v>
      </c>
      <c r="F3" s="63"/>
      <c r="G3" s="63"/>
      <c r="H3" s="63"/>
      <c r="I3" s="63"/>
      <c r="J3" s="63"/>
    </row>
    <row r="4" spans="1:10" ht="20.399999999999999" x14ac:dyDescent="0.35">
      <c r="B4" s="3" t="s">
        <v>21</v>
      </c>
      <c r="E4" s="2" t="s">
        <v>78</v>
      </c>
    </row>
    <row r="5" spans="1:10" x14ac:dyDescent="0.25">
      <c r="A5" s="10">
        <v>37257</v>
      </c>
      <c r="B5" s="11">
        <v>120.5056</v>
      </c>
      <c r="C5" s="11"/>
    </row>
    <row r="6" spans="1:10" x14ac:dyDescent="0.25">
      <c r="A6" s="10">
        <v>37288</v>
      </c>
      <c r="B6" s="11">
        <v>122.3878</v>
      </c>
      <c r="C6" s="11"/>
    </row>
    <row r="7" spans="1:10" x14ac:dyDescent="0.25">
      <c r="A7" s="10">
        <v>37316</v>
      </c>
      <c r="B7" s="11">
        <v>124.21419999999999</v>
      </c>
      <c r="C7" s="11"/>
    </row>
    <row r="8" spans="1:10" x14ac:dyDescent="0.25">
      <c r="A8" s="10">
        <v>37347</v>
      </c>
      <c r="B8" s="11">
        <v>124.2818</v>
      </c>
      <c r="C8" s="11"/>
    </row>
    <row r="9" spans="1:10" x14ac:dyDescent="0.25">
      <c r="A9" s="10">
        <v>37377</v>
      </c>
      <c r="B9" s="11">
        <v>122.64269999999999</v>
      </c>
      <c r="C9" s="11"/>
    </row>
    <row r="10" spans="1:10" x14ac:dyDescent="0.25">
      <c r="A10" s="10">
        <v>37408</v>
      </c>
      <c r="B10" s="11">
        <v>125.79469999999999</v>
      </c>
      <c r="C10" s="11"/>
    </row>
    <row r="11" spans="1:10" x14ac:dyDescent="0.25">
      <c r="A11" s="10">
        <v>37438</v>
      </c>
      <c r="B11" s="11">
        <v>123.5025</v>
      </c>
      <c r="C11" s="11"/>
    </row>
    <row r="12" spans="1:10" x14ac:dyDescent="0.25">
      <c r="A12" s="10">
        <v>37469</v>
      </c>
      <c r="B12" s="11">
        <v>126.2196</v>
      </c>
      <c r="C12" s="11"/>
    </row>
    <row r="13" spans="1:10" x14ac:dyDescent="0.25">
      <c r="A13" s="10">
        <v>37500</v>
      </c>
      <c r="B13" s="11">
        <v>126.96589999999999</v>
      </c>
      <c r="C13" s="11"/>
    </row>
    <row r="14" spans="1:10" x14ac:dyDescent="0.25">
      <c r="A14" s="10">
        <v>37530</v>
      </c>
      <c r="B14" s="11">
        <v>125.82980000000001</v>
      </c>
      <c r="C14" s="11"/>
    </row>
    <row r="15" spans="1:10" x14ac:dyDescent="0.25">
      <c r="A15" s="10">
        <v>37561</v>
      </c>
      <c r="B15" s="11">
        <v>128.1876</v>
      </c>
      <c r="C15" s="11"/>
    </row>
    <row r="16" spans="1:10" x14ac:dyDescent="0.25">
      <c r="A16" s="10">
        <v>37591</v>
      </c>
      <c r="B16" s="11">
        <v>128.75210000000001</v>
      </c>
      <c r="C16" s="11"/>
    </row>
    <row r="17" spans="1:5" x14ac:dyDescent="0.25">
      <c r="A17" s="10">
        <v>37622</v>
      </c>
      <c r="B17" s="11">
        <v>127.6892</v>
      </c>
      <c r="C17" s="11"/>
    </row>
    <row r="18" spans="1:5" x14ac:dyDescent="0.25">
      <c r="A18" s="10">
        <v>37653</v>
      </c>
      <c r="B18" s="11">
        <v>128.13300000000001</v>
      </c>
      <c r="C18" s="11"/>
    </row>
    <row r="19" spans="1:5" x14ac:dyDescent="0.25">
      <c r="A19" s="10">
        <v>37681</v>
      </c>
      <c r="B19" s="11">
        <v>128.53719999999998</v>
      </c>
      <c r="C19" s="11"/>
    </row>
    <row r="20" spans="1:5" x14ac:dyDescent="0.25">
      <c r="A20" s="10">
        <v>37712</v>
      </c>
      <c r="B20" s="11">
        <v>126.8656</v>
      </c>
      <c r="C20" s="11"/>
    </row>
    <row r="21" spans="1:5" x14ac:dyDescent="0.25">
      <c r="A21" s="10">
        <v>37742</v>
      </c>
      <c r="B21" s="11">
        <v>127.3005</v>
      </c>
      <c r="C21" s="11"/>
    </row>
    <row r="22" spans="1:5" x14ac:dyDescent="0.25">
      <c r="A22" s="10">
        <v>37773</v>
      </c>
      <c r="B22" s="11">
        <v>126.7482</v>
      </c>
      <c r="C22" s="11"/>
    </row>
    <row r="23" spans="1:5" x14ac:dyDescent="0.25">
      <c r="A23" s="10">
        <v>37803</v>
      </c>
      <c r="B23" s="11">
        <v>127.86489999999999</v>
      </c>
      <c r="C23" s="11"/>
    </row>
    <row r="24" spans="1:5" x14ac:dyDescent="0.25">
      <c r="A24" s="10">
        <v>37834</v>
      </c>
      <c r="B24" s="11">
        <v>128.03030000000001</v>
      </c>
      <c r="C24" s="11"/>
    </row>
    <row r="25" spans="1:5" x14ac:dyDescent="0.25">
      <c r="A25" s="10">
        <v>37865</v>
      </c>
      <c r="B25" s="11">
        <v>130.8263</v>
      </c>
      <c r="C25" s="11"/>
    </row>
    <row r="26" spans="1:5" x14ac:dyDescent="0.25">
      <c r="A26" s="10">
        <v>37895</v>
      </c>
      <c r="B26" s="11">
        <v>130.87539999999998</v>
      </c>
      <c r="C26" s="11"/>
    </row>
    <row r="27" spans="1:5" x14ac:dyDescent="0.25">
      <c r="A27" s="10">
        <v>37926</v>
      </c>
      <c r="B27" s="11">
        <v>132.46449999999999</v>
      </c>
      <c r="C27" s="11"/>
    </row>
    <row r="28" spans="1:5" x14ac:dyDescent="0.25">
      <c r="A28" s="10">
        <v>37956</v>
      </c>
      <c r="B28" s="11">
        <v>136.54249999999999</v>
      </c>
      <c r="C28" s="11"/>
    </row>
    <row r="29" spans="1:5" x14ac:dyDescent="0.25">
      <c r="A29" s="10">
        <v>37987</v>
      </c>
      <c r="B29" s="11">
        <v>132.315</v>
      </c>
      <c r="C29" s="11"/>
    </row>
    <row r="30" spans="1:5" ht="15" customHeight="1" x14ac:dyDescent="0.25">
      <c r="A30" s="10">
        <v>38018</v>
      </c>
      <c r="B30" s="11">
        <v>134.68689999999998</v>
      </c>
      <c r="C30" s="11"/>
      <c r="E30" s="12" t="s">
        <v>85</v>
      </c>
    </row>
    <row r="31" spans="1:5" x14ac:dyDescent="0.25">
      <c r="A31" s="10">
        <v>38047</v>
      </c>
      <c r="B31" s="11">
        <v>135.79679999999999</v>
      </c>
      <c r="C31" s="11"/>
    </row>
    <row r="32" spans="1:5" x14ac:dyDescent="0.25">
      <c r="A32" s="10">
        <v>38078</v>
      </c>
      <c r="B32" s="11">
        <v>139.75970000000001</v>
      </c>
      <c r="C32" s="11"/>
    </row>
    <row r="33" spans="1:3" x14ac:dyDescent="0.25">
      <c r="A33" s="10">
        <v>38108</v>
      </c>
      <c r="B33" s="11">
        <v>140.64829999999998</v>
      </c>
      <c r="C33" s="11"/>
    </row>
    <row r="34" spans="1:3" x14ac:dyDescent="0.25">
      <c r="A34" s="10">
        <v>38139</v>
      </c>
      <c r="B34" s="11">
        <v>139.19810000000001</v>
      </c>
      <c r="C34" s="11"/>
    </row>
    <row r="35" spans="1:3" x14ac:dyDescent="0.25">
      <c r="A35" s="10">
        <v>38169</v>
      </c>
      <c r="B35" s="11">
        <v>140.90189999999998</v>
      </c>
      <c r="C35" s="11"/>
    </row>
    <row r="36" spans="1:3" x14ac:dyDescent="0.25">
      <c r="A36" s="10">
        <v>38200</v>
      </c>
      <c r="B36" s="11">
        <v>139.95070000000001</v>
      </c>
      <c r="C36" s="11"/>
    </row>
    <row r="37" spans="1:3" x14ac:dyDescent="0.25">
      <c r="A37" s="10">
        <v>38231</v>
      </c>
      <c r="B37" s="11">
        <v>142.08829999999998</v>
      </c>
      <c r="C37" s="11"/>
    </row>
    <row r="38" spans="1:3" x14ac:dyDescent="0.25">
      <c r="A38" s="10">
        <v>38261</v>
      </c>
      <c r="B38" s="11">
        <v>144.56789999999998</v>
      </c>
      <c r="C38" s="11"/>
    </row>
    <row r="39" spans="1:3" x14ac:dyDescent="0.25">
      <c r="A39" s="10">
        <v>38292</v>
      </c>
      <c r="B39" s="11">
        <v>146.1474</v>
      </c>
      <c r="C39" s="11"/>
    </row>
    <row r="40" spans="1:3" x14ac:dyDescent="0.25">
      <c r="A40" s="10">
        <v>38322</v>
      </c>
      <c r="B40" s="11">
        <v>142.06700000000001</v>
      </c>
      <c r="C40" s="11"/>
    </row>
    <row r="41" spans="1:3" x14ac:dyDescent="0.25">
      <c r="A41" s="10">
        <v>38353</v>
      </c>
      <c r="B41" s="11">
        <v>144.9427</v>
      </c>
      <c r="C41" s="11"/>
    </row>
    <row r="42" spans="1:3" x14ac:dyDescent="0.25">
      <c r="A42" s="10">
        <v>38384</v>
      </c>
      <c r="B42" s="11">
        <v>145.01439999999999</v>
      </c>
      <c r="C42" s="11"/>
    </row>
    <row r="43" spans="1:3" x14ac:dyDescent="0.25">
      <c r="A43" s="10">
        <v>38412</v>
      </c>
      <c r="B43" s="11">
        <v>146.6934</v>
      </c>
      <c r="C43" s="11"/>
    </row>
    <row r="44" spans="1:3" x14ac:dyDescent="0.25">
      <c r="A44" s="10">
        <v>38443</v>
      </c>
      <c r="B44" s="11">
        <v>148.92670000000001</v>
      </c>
      <c r="C44" s="11"/>
    </row>
    <row r="45" spans="1:3" x14ac:dyDescent="0.25">
      <c r="A45" s="10">
        <v>38473</v>
      </c>
      <c r="B45" s="11">
        <v>147.0565</v>
      </c>
      <c r="C45" s="11"/>
    </row>
    <row r="46" spans="1:3" x14ac:dyDescent="0.25">
      <c r="A46" s="10">
        <v>38504</v>
      </c>
      <c r="B46" s="11">
        <v>148.756</v>
      </c>
      <c r="C46" s="11"/>
    </row>
    <row r="47" spans="1:3" x14ac:dyDescent="0.25">
      <c r="A47" s="10">
        <v>38534</v>
      </c>
      <c r="B47" s="11">
        <v>151.07729999999998</v>
      </c>
      <c r="C47" s="11"/>
    </row>
    <row r="48" spans="1:3" x14ac:dyDescent="0.25">
      <c r="A48" s="10">
        <v>38565</v>
      </c>
      <c r="B48" s="11">
        <v>152.63410000000002</v>
      </c>
      <c r="C48" s="11"/>
    </row>
    <row r="49" spans="1:3" x14ac:dyDescent="0.25">
      <c r="A49" s="10">
        <v>38596</v>
      </c>
      <c r="B49" s="11">
        <v>155.06</v>
      </c>
      <c r="C49" s="11"/>
    </row>
    <row r="50" spans="1:3" x14ac:dyDescent="0.25">
      <c r="A50" s="10">
        <v>38626</v>
      </c>
      <c r="B50" s="11">
        <v>156.3468</v>
      </c>
      <c r="C50" s="11"/>
    </row>
    <row r="51" spans="1:3" x14ac:dyDescent="0.25">
      <c r="A51" s="10">
        <v>38657</v>
      </c>
      <c r="B51" s="11">
        <v>160.00220000000002</v>
      </c>
      <c r="C51" s="11"/>
    </row>
    <row r="52" spans="1:3" x14ac:dyDescent="0.25">
      <c r="A52" s="10">
        <v>38687</v>
      </c>
      <c r="B52" s="11">
        <v>160.50039999999998</v>
      </c>
      <c r="C52" s="11"/>
    </row>
    <row r="53" spans="1:3" x14ac:dyDescent="0.25">
      <c r="A53" s="10">
        <v>38718</v>
      </c>
      <c r="B53" s="11">
        <v>161.27889999999999</v>
      </c>
      <c r="C53" s="11"/>
    </row>
    <row r="54" spans="1:3" x14ac:dyDescent="0.25">
      <c r="A54" s="10">
        <v>38749</v>
      </c>
      <c r="B54" s="11">
        <v>162.41739999999999</v>
      </c>
      <c r="C54" s="11"/>
    </row>
    <row r="55" spans="1:3" x14ac:dyDescent="0.25">
      <c r="A55" s="10">
        <v>38777</v>
      </c>
      <c r="B55" s="11">
        <v>164.42179999999999</v>
      </c>
      <c r="C55" s="11"/>
    </row>
    <row r="56" spans="1:3" x14ac:dyDescent="0.25">
      <c r="A56" s="10">
        <v>38808</v>
      </c>
      <c r="B56" s="11">
        <v>166.8417</v>
      </c>
      <c r="C56" s="11"/>
    </row>
    <row r="57" spans="1:3" x14ac:dyDescent="0.25">
      <c r="A57" s="10">
        <v>38838</v>
      </c>
      <c r="B57" s="11">
        <v>170.0702</v>
      </c>
      <c r="C57" s="11"/>
    </row>
    <row r="58" spans="1:3" x14ac:dyDescent="0.25">
      <c r="A58" s="10">
        <v>38869</v>
      </c>
      <c r="B58" s="11">
        <v>169.73689999999999</v>
      </c>
      <c r="C58" s="11"/>
    </row>
    <row r="59" spans="1:3" x14ac:dyDescent="0.25">
      <c r="A59" s="10">
        <v>38899</v>
      </c>
      <c r="B59" s="11">
        <v>169.5659</v>
      </c>
      <c r="C59" s="11"/>
    </row>
    <row r="60" spans="1:3" x14ac:dyDescent="0.25">
      <c r="A60" s="10">
        <v>38930</v>
      </c>
      <c r="B60" s="11">
        <v>171.63070000000002</v>
      </c>
      <c r="C60" s="11"/>
    </row>
    <row r="61" spans="1:3" x14ac:dyDescent="0.25">
      <c r="A61" s="10">
        <v>38961</v>
      </c>
      <c r="B61" s="11">
        <v>173.50550000000001</v>
      </c>
      <c r="C61" s="11"/>
    </row>
    <row r="62" spans="1:3" x14ac:dyDescent="0.25">
      <c r="A62" s="10">
        <v>38991</v>
      </c>
      <c r="B62" s="11">
        <v>176.34460000000001</v>
      </c>
      <c r="C62" s="11"/>
    </row>
    <row r="63" spans="1:3" x14ac:dyDescent="0.25">
      <c r="A63" s="10">
        <v>39022</v>
      </c>
      <c r="B63" s="11">
        <v>176.2218</v>
      </c>
      <c r="C63" s="11"/>
    </row>
    <row r="64" spans="1:3" x14ac:dyDescent="0.25">
      <c r="A64" s="10">
        <v>39052</v>
      </c>
      <c r="B64" s="11">
        <v>182.60720000000001</v>
      </c>
      <c r="C64" s="11"/>
    </row>
    <row r="65" spans="1:3" x14ac:dyDescent="0.25">
      <c r="A65" s="10">
        <v>39083</v>
      </c>
      <c r="B65" s="11">
        <v>180.22229999999999</v>
      </c>
      <c r="C65" s="11"/>
    </row>
    <row r="66" spans="1:3" x14ac:dyDescent="0.25">
      <c r="A66" s="10">
        <v>39114</v>
      </c>
      <c r="B66" s="11">
        <v>181.92620000000002</v>
      </c>
      <c r="C66" s="11"/>
    </row>
    <row r="67" spans="1:3" x14ac:dyDescent="0.25">
      <c r="A67" s="10">
        <v>39142</v>
      </c>
      <c r="B67" s="11">
        <v>183.92510000000001</v>
      </c>
      <c r="C67" s="11"/>
    </row>
    <row r="68" spans="1:3" x14ac:dyDescent="0.25">
      <c r="A68" s="10">
        <v>39173</v>
      </c>
      <c r="B68" s="11">
        <v>182.85239999999999</v>
      </c>
      <c r="C68" s="11"/>
    </row>
    <row r="69" spans="1:3" x14ac:dyDescent="0.25">
      <c r="A69" s="10">
        <v>39203</v>
      </c>
      <c r="B69" s="11">
        <v>185.0968</v>
      </c>
      <c r="C69" s="11"/>
    </row>
    <row r="70" spans="1:3" x14ac:dyDescent="0.25">
      <c r="A70" s="10">
        <v>39234</v>
      </c>
      <c r="B70" s="11">
        <v>185.4479</v>
      </c>
      <c r="C70" s="11"/>
    </row>
    <row r="71" spans="1:3" x14ac:dyDescent="0.25">
      <c r="A71" s="10">
        <v>39264</v>
      </c>
      <c r="B71" s="11">
        <v>186.97279999999998</v>
      </c>
      <c r="C71" s="11"/>
    </row>
    <row r="72" spans="1:3" x14ac:dyDescent="0.25">
      <c r="A72" s="10">
        <v>39295</v>
      </c>
      <c r="B72" s="11">
        <v>187.12549999999999</v>
      </c>
      <c r="C72" s="11"/>
    </row>
    <row r="73" spans="1:3" x14ac:dyDescent="0.25">
      <c r="A73" s="10">
        <v>39326</v>
      </c>
      <c r="B73" s="11">
        <v>187.3605</v>
      </c>
      <c r="C73" s="11"/>
    </row>
    <row r="74" spans="1:3" x14ac:dyDescent="0.25">
      <c r="A74" s="10">
        <v>39356</v>
      </c>
      <c r="B74" s="11">
        <v>189.7371</v>
      </c>
      <c r="C74" s="11"/>
    </row>
    <row r="75" spans="1:3" x14ac:dyDescent="0.25">
      <c r="A75" s="10">
        <v>39387</v>
      </c>
      <c r="B75" s="11">
        <v>190.9727</v>
      </c>
      <c r="C75" s="11"/>
    </row>
    <row r="76" spans="1:3" x14ac:dyDescent="0.25">
      <c r="A76" s="10">
        <v>39417</v>
      </c>
      <c r="B76" s="11">
        <v>190.63920000000002</v>
      </c>
      <c r="C76" s="11"/>
    </row>
    <row r="77" spans="1:3" x14ac:dyDescent="0.25">
      <c r="A77" s="10">
        <v>39448</v>
      </c>
      <c r="B77" s="11">
        <v>198.17439999999999</v>
      </c>
      <c r="C77" s="11"/>
    </row>
    <row r="78" spans="1:3" x14ac:dyDescent="0.25">
      <c r="A78" s="10">
        <v>39479</v>
      </c>
      <c r="B78" s="11">
        <v>199.65179999999998</v>
      </c>
      <c r="C78" s="11"/>
    </row>
    <row r="79" spans="1:3" x14ac:dyDescent="0.25">
      <c r="A79" s="10">
        <v>39508</v>
      </c>
      <c r="B79" s="11">
        <v>196.55339999999998</v>
      </c>
      <c r="C79" s="11"/>
    </row>
    <row r="80" spans="1:3" x14ac:dyDescent="0.25">
      <c r="A80" s="10">
        <v>39539</v>
      </c>
      <c r="B80" s="11">
        <v>197.90529999999998</v>
      </c>
      <c r="C80" s="11"/>
    </row>
    <row r="81" spans="1:3" x14ac:dyDescent="0.25">
      <c r="A81" s="10">
        <v>39569</v>
      </c>
      <c r="B81" s="11">
        <v>195.77799999999999</v>
      </c>
      <c r="C81" s="11"/>
    </row>
    <row r="82" spans="1:3" x14ac:dyDescent="0.25">
      <c r="A82" s="10">
        <v>39600</v>
      </c>
      <c r="B82" s="11">
        <v>197.17689999999999</v>
      </c>
      <c r="C82" s="11"/>
    </row>
    <row r="83" spans="1:3" x14ac:dyDescent="0.25">
      <c r="A83" s="10">
        <v>39630</v>
      </c>
      <c r="B83" s="11">
        <v>198.167</v>
      </c>
      <c r="C83" s="11"/>
    </row>
    <row r="84" spans="1:3" x14ac:dyDescent="0.25">
      <c r="A84" s="10">
        <v>39661</v>
      </c>
      <c r="B84" s="11">
        <v>196.5094</v>
      </c>
      <c r="C84" s="11"/>
    </row>
    <row r="85" spans="1:3" x14ac:dyDescent="0.25">
      <c r="A85" s="10">
        <v>39692</v>
      </c>
      <c r="B85" s="11">
        <v>194.46329999999998</v>
      </c>
      <c r="C85" s="11"/>
    </row>
    <row r="86" spans="1:3" x14ac:dyDescent="0.25">
      <c r="A86" s="10">
        <v>39722</v>
      </c>
      <c r="B86" s="11">
        <v>187.12189999999998</v>
      </c>
      <c r="C86" s="11"/>
    </row>
    <row r="87" spans="1:3" x14ac:dyDescent="0.25">
      <c r="A87" s="10">
        <v>39753</v>
      </c>
      <c r="B87" s="11">
        <v>173.1371</v>
      </c>
      <c r="C87" s="11"/>
    </row>
    <row r="88" spans="1:3" x14ac:dyDescent="0.25">
      <c r="A88" s="10">
        <v>39783</v>
      </c>
      <c r="B88" s="11">
        <v>161.82489999999999</v>
      </c>
      <c r="C88" s="11"/>
    </row>
    <row r="89" spans="1:3" x14ac:dyDescent="0.25">
      <c r="A89" s="10">
        <v>39814</v>
      </c>
      <c r="B89" s="11">
        <v>156.73599999999999</v>
      </c>
      <c r="C89" s="11"/>
    </row>
    <row r="90" spans="1:3" x14ac:dyDescent="0.25">
      <c r="A90" s="10">
        <v>39845</v>
      </c>
      <c r="B90" s="11">
        <v>153.29990000000001</v>
      </c>
      <c r="C90" s="11"/>
    </row>
    <row r="91" spans="1:3" x14ac:dyDescent="0.25">
      <c r="A91" s="10">
        <v>39873</v>
      </c>
      <c r="B91" s="11">
        <v>151.32220000000001</v>
      </c>
      <c r="C91" s="11"/>
    </row>
    <row r="92" spans="1:3" x14ac:dyDescent="0.25">
      <c r="A92" s="10">
        <v>39904</v>
      </c>
      <c r="B92" s="11">
        <v>150.03700000000001</v>
      </c>
      <c r="C92" s="11"/>
    </row>
    <row r="93" spans="1:3" x14ac:dyDescent="0.25">
      <c r="A93" s="10">
        <v>39934</v>
      </c>
      <c r="B93" s="11">
        <v>149.82979999999998</v>
      </c>
      <c r="C93" s="11"/>
    </row>
    <row r="94" spans="1:3" x14ac:dyDescent="0.25">
      <c r="A94" s="10">
        <v>39965</v>
      </c>
      <c r="B94" s="11">
        <v>151.238</v>
      </c>
      <c r="C94" s="11"/>
    </row>
    <row r="95" spans="1:3" x14ac:dyDescent="0.25">
      <c r="A95" s="10">
        <v>39995</v>
      </c>
      <c r="B95" s="11">
        <v>154.8202</v>
      </c>
      <c r="C95" s="11"/>
    </row>
    <row r="96" spans="1:3" x14ac:dyDescent="0.25">
      <c r="A96" s="10">
        <v>40026</v>
      </c>
      <c r="B96" s="11">
        <v>156.02500000000001</v>
      </c>
      <c r="C96" s="11"/>
    </row>
    <row r="97" spans="1:3" x14ac:dyDescent="0.25">
      <c r="A97" s="10">
        <v>40057</v>
      </c>
      <c r="B97" s="11">
        <v>159.99429999999998</v>
      </c>
      <c r="C97" s="11"/>
    </row>
    <row r="98" spans="1:3" x14ac:dyDescent="0.25">
      <c r="A98" s="10">
        <v>40087</v>
      </c>
      <c r="B98" s="11">
        <v>161.0351</v>
      </c>
      <c r="C98" s="11"/>
    </row>
    <row r="99" spans="1:3" x14ac:dyDescent="0.25">
      <c r="A99" s="10">
        <v>40118</v>
      </c>
      <c r="B99" s="11">
        <v>160.00310000000002</v>
      </c>
      <c r="C99" s="11"/>
    </row>
    <row r="100" spans="1:3" x14ac:dyDescent="0.25">
      <c r="A100" s="10">
        <v>40148</v>
      </c>
      <c r="B100" s="11">
        <v>161.57040000000001</v>
      </c>
      <c r="C100" s="11"/>
    </row>
    <row r="101" spans="1:3" x14ac:dyDescent="0.25">
      <c r="A101" s="10">
        <v>40179</v>
      </c>
      <c r="B101" s="11">
        <v>164.529</v>
      </c>
      <c r="C101" s="11"/>
    </row>
    <row r="102" spans="1:3" x14ac:dyDescent="0.25">
      <c r="A102" s="10">
        <v>40210</v>
      </c>
      <c r="B102" s="11">
        <v>165.9667</v>
      </c>
      <c r="C102" s="11"/>
    </row>
    <row r="103" spans="1:3" x14ac:dyDescent="0.25">
      <c r="A103" s="10">
        <v>40238</v>
      </c>
      <c r="B103" s="11">
        <v>171.21899999999999</v>
      </c>
      <c r="C103" s="11"/>
    </row>
    <row r="104" spans="1:3" x14ac:dyDescent="0.25">
      <c r="A104" s="10">
        <v>40269</v>
      </c>
      <c r="B104" s="11">
        <v>173.9479</v>
      </c>
      <c r="C104" s="11"/>
    </row>
    <row r="105" spans="1:3" x14ac:dyDescent="0.25">
      <c r="A105" s="10">
        <v>40299</v>
      </c>
      <c r="B105" s="11">
        <v>178.4385</v>
      </c>
      <c r="C105" s="11"/>
    </row>
    <row r="106" spans="1:3" x14ac:dyDescent="0.25">
      <c r="A106" s="10">
        <v>40330</v>
      </c>
      <c r="B106" s="11">
        <v>180.8929</v>
      </c>
      <c r="C106" s="11"/>
    </row>
    <row r="107" spans="1:3" x14ac:dyDescent="0.25">
      <c r="A107" s="10">
        <v>40360</v>
      </c>
      <c r="B107" s="11">
        <v>181.33670000000001</v>
      </c>
      <c r="C107" s="11"/>
    </row>
    <row r="108" spans="1:3" x14ac:dyDescent="0.25">
      <c r="A108" s="10">
        <v>40391</v>
      </c>
      <c r="B108" s="11">
        <v>181.75200000000001</v>
      </c>
      <c r="C108" s="11"/>
    </row>
    <row r="109" spans="1:3" x14ac:dyDescent="0.25">
      <c r="A109" s="10">
        <v>40422</v>
      </c>
      <c r="B109" s="11">
        <v>184.21029999999999</v>
      </c>
      <c r="C109" s="11"/>
    </row>
    <row r="110" spans="1:3" x14ac:dyDescent="0.25">
      <c r="A110" s="10">
        <v>40452</v>
      </c>
      <c r="B110" s="11">
        <v>188.4195</v>
      </c>
      <c r="C110" s="11"/>
    </row>
    <row r="111" spans="1:3" x14ac:dyDescent="0.25">
      <c r="A111" s="10">
        <v>40483</v>
      </c>
      <c r="B111" s="11">
        <v>189.12690000000001</v>
      </c>
      <c r="C111" s="11"/>
    </row>
    <row r="112" spans="1:3" x14ac:dyDescent="0.25">
      <c r="A112" s="10">
        <v>40513</v>
      </c>
      <c r="B112" s="11">
        <v>190.9571</v>
      </c>
      <c r="C112" s="11"/>
    </row>
    <row r="113" spans="1:3" x14ac:dyDescent="0.25">
      <c r="A113" s="10">
        <v>40544</v>
      </c>
      <c r="B113" s="11">
        <v>194.7577</v>
      </c>
      <c r="C113" s="11"/>
    </row>
    <row r="114" spans="1:3" x14ac:dyDescent="0.25">
      <c r="A114" s="10">
        <v>40575</v>
      </c>
      <c r="B114" s="11">
        <v>197.4325</v>
      </c>
      <c r="C114" s="11"/>
    </row>
    <row r="115" spans="1:3" x14ac:dyDescent="0.25">
      <c r="A115" s="10">
        <v>40603</v>
      </c>
      <c r="B115" s="11">
        <v>198.76739999999998</v>
      </c>
      <c r="C115" s="11"/>
    </row>
    <row r="116" spans="1:3" x14ac:dyDescent="0.25">
      <c r="A116" s="10">
        <v>40634</v>
      </c>
      <c r="B116" s="11">
        <v>199.9846</v>
      </c>
      <c r="C116" s="11"/>
    </row>
    <row r="117" spans="1:3" x14ac:dyDescent="0.25">
      <c r="A117" s="10">
        <v>40664</v>
      </c>
      <c r="B117" s="11">
        <v>200.01170000000002</v>
      </c>
      <c r="C117" s="11"/>
    </row>
    <row r="118" spans="1:3" x14ac:dyDescent="0.25">
      <c r="A118" s="10">
        <v>40695</v>
      </c>
      <c r="B118" s="11">
        <v>199.5265</v>
      </c>
      <c r="C118" s="11"/>
    </row>
    <row r="119" spans="1:3" x14ac:dyDescent="0.25">
      <c r="A119" s="10">
        <v>40725</v>
      </c>
      <c r="B119" s="11">
        <v>199.3596</v>
      </c>
      <c r="C119" s="11"/>
    </row>
    <row r="120" spans="1:3" x14ac:dyDescent="0.25">
      <c r="A120" s="10">
        <v>40756</v>
      </c>
      <c r="B120" s="11">
        <v>201.9966</v>
      </c>
      <c r="C120" s="11"/>
    </row>
    <row r="121" spans="1:3" x14ac:dyDescent="0.25">
      <c r="A121" s="10">
        <v>40787</v>
      </c>
      <c r="B121" s="11">
        <v>200.36199999999999</v>
      </c>
      <c r="C121" s="11"/>
    </row>
    <row r="122" spans="1:3" x14ac:dyDescent="0.25">
      <c r="A122" s="10">
        <v>40817</v>
      </c>
      <c r="B122" s="11">
        <v>196.17660000000001</v>
      </c>
      <c r="C122" s="11"/>
    </row>
    <row r="123" spans="1:3" x14ac:dyDescent="0.25">
      <c r="A123" s="10">
        <v>40848</v>
      </c>
      <c r="B123" s="11">
        <v>196.904</v>
      </c>
      <c r="C123" s="11"/>
    </row>
    <row r="124" spans="1:3" x14ac:dyDescent="0.25">
      <c r="A124" s="10">
        <v>40878</v>
      </c>
      <c r="B124" s="11">
        <v>196.48320000000001</v>
      </c>
      <c r="C124" s="11"/>
    </row>
    <row r="125" spans="1:3" x14ac:dyDescent="0.25">
      <c r="A125" s="10">
        <v>40909</v>
      </c>
      <c r="B125" s="11">
        <v>196.66550000000001</v>
      </c>
      <c r="C125" s="11"/>
    </row>
    <row r="126" spans="1:3" x14ac:dyDescent="0.25">
      <c r="A126" s="10">
        <v>40940</v>
      </c>
      <c r="B126" s="11">
        <v>199.76820000000001</v>
      </c>
      <c r="C126" s="11"/>
    </row>
    <row r="127" spans="1:3" x14ac:dyDescent="0.25">
      <c r="A127" s="10">
        <v>40969</v>
      </c>
      <c r="B127" s="11">
        <v>200.2499</v>
      </c>
      <c r="C127" s="11"/>
    </row>
    <row r="128" spans="1:3" x14ac:dyDescent="0.25">
      <c r="A128" s="10">
        <v>41000</v>
      </c>
      <c r="B128" s="11">
        <v>198.45670000000001</v>
      </c>
      <c r="C128" s="11"/>
    </row>
    <row r="129" spans="1:3" x14ac:dyDescent="0.25">
      <c r="A129" s="10">
        <v>41030</v>
      </c>
      <c r="B129" s="11">
        <v>200.15110000000001</v>
      </c>
      <c r="C129" s="11"/>
    </row>
    <row r="130" spans="1:3" x14ac:dyDescent="0.25">
      <c r="A130" s="10">
        <v>41061</v>
      </c>
      <c r="B130" s="11">
        <v>197.06989999999999</v>
      </c>
      <c r="C130" s="11"/>
    </row>
    <row r="131" spans="1:3" x14ac:dyDescent="0.25">
      <c r="A131" s="10">
        <v>41091</v>
      </c>
      <c r="B131" s="11">
        <v>199.31389999999999</v>
      </c>
      <c r="C131" s="11"/>
    </row>
    <row r="132" spans="1:3" x14ac:dyDescent="0.25">
      <c r="A132" s="10">
        <v>41122</v>
      </c>
      <c r="B132" s="11">
        <v>202.702</v>
      </c>
      <c r="C132" s="11"/>
    </row>
    <row r="133" spans="1:3" x14ac:dyDescent="0.25">
      <c r="A133" s="10">
        <v>41153</v>
      </c>
      <c r="B133" s="11">
        <v>198.27120000000002</v>
      </c>
      <c r="C133" s="11"/>
    </row>
    <row r="134" spans="1:3" x14ac:dyDescent="0.25">
      <c r="A134" s="10">
        <v>41183</v>
      </c>
      <c r="B134" s="11">
        <v>198.86060000000001</v>
      </c>
      <c r="C134" s="11"/>
    </row>
    <row r="135" spans="1:3" x14ac:dyDescent="0.25">
      <c r="A135" s="10">
        <v>41214</v>
      </c>
      <c r="B135" s="11">
        <v>196.23589999999999</v>
      </c>
      <c r="C135" s="11"/>
    </row>
    <row r="136" spans="1:3" x14ac:dyDescent="0.25">
      <c r="A136" s="10">
        <v>41244</v>
      </c>
      <c r="B136" s="11">
        <v>195.87370000000001</v>
      </c>
      <c r="C136" s="11"/>
    </row>
    <row r="137" spans="1:3" x14ac:dyDescent="0.25">
      <c r="A137" s="10">
        <v>41275</v>
      </c>
      <c r="B137" s="11">
        <v>198.7397</v>
      </c>
      <c r="C137" s="11"/>
    </row>
    <row r="138" spans="1:3" x14ac:dyDescent="0.25">
      <c r="A138" s="10">
        <v>41306</v>
      </c>
      <c r="B138" s="11">
        <v>196.52689999999998</v>
      </c>
      <c r="C138" s="11"/>
    </row>
    <row r="139" spans="1:3" x14ac:dyDescent="0.25">
      <c r="A139" s="10">
        <v>41334</v>
      </c>
      <c r="B139" s="11">
        <v>197.48729999999998</v>
      </c>
      <c r="C139" s="11"/>
    </row>
    <row r="140" spans="1:3" x14ac:dyDescent="0.25">
      <c r="A140" s="10">
        <v>41365</v>
      </c>
      <c r="B140" s="11">
        <v>197.54390000000001</v>
      </c>
      <c r="C140" s="11"/>
    </row>
    <row r="141" spans="1:3" x14ac:dyDescent="0.25">
      <c r="A141" s="10">
        <v>41395</v>
      </c>
      <c r="B141" s="11">
        <v>195.8117</v>
      </c>
      <c r="C141" s="11"/>
    </row>
    <row r="142" spans="1:3" x14ac:dyDescent="0.25">
      <c r="A142" s="10">
        <v>41426</v>
      </c>
      <c r="B142" s="11">
        <v>198.24689999999998</v>
      </c>
      <c r="C142" s="11"/>
    </row>
    <row r="143" spans="1:3" x14ac:dyDescent="0.25">
      <c r="A143" s="10">
        <v>41456</v>
      </c>
      <c r="B143" s="11">
        <v>198.23770000000002</v>
      </c>
      <c r="C143" s="11"/>
    </row>
    <row r="144" spans="1:3" x14ac:dyDescent="0.25">
      <c r="A144" s="10">
        <v>41487</v>
      </c>
      <c r="B144" s="11">
        <v>200.91389999999998</v>
      </c>
      <c r="C144" s="11"/>
    </row>
    <row r="145" spans="1:3" x14ac:dyDescent="0.25">
      <c r="A145" s="10">
        <v>41518</v>
      </c>
      <c r="B145" s="11">
        <v>201.41900000000001</v>
      </c>
      <c r="C145" s="11"/>
    </row>
    <row r="146" spans="1:3" x14ac:dyDescent="0.25">
      <c r="A146" s="10">
        <v>41548</v>
      </c>
      <c r="B146" s="11">
        <v>200.63759999999999</v>
      </c>
      <c r="C146" s="11"/>
    </row>
    <row r="147" spans="1:3" x14ac:dyDescent="0.25">
      <c r="A147" s="10">
        <v>41579</v>
      </c>
      <c r="B147" s="11">
        <v>200.80189999999999</v>
      </c>
      <c r="C147" s="11"/>
    </row>
    <row r="148" spans="1:3" x14ac:dyDescent="0.25">
      <c r="A148" s="10">
        <v>41609</v>
      </c>
      <c r="B148" s="11">
        <v>203.4727</v>
      </c>
      <c r="C148" s="11"/>
    </row>
    <row r="149" spans="1:3" x14ac:dyDescent="0.25">
      <c r="A149" s="10">
        <v>41640</v>
      </c>
      <c r="B149" s="11">
        <v>205.23949999999999</v>
      </c>
      <c r="C149" s="11"/>
    </row>
    <row r="150" spans="1:3" x14ac:dyDescent="0.25">
      <c r="A150" s="10">
        <v>41671</v>
      </c>
      <c r="B150" s="11">
        <v>203.50570000000002</v>
      </c>
      <c r="C150" s="11"/>
    </row>
    <row r="151" spans="1:3" x14ac:dyDescent="0.25">
      <c r="A151" s="10">
        <v>41699</v>
      </c>
      <c r="B151" s="11">
        <v>200.63229999999999</v>
      </c>
      <c r="C151" s="11"/>
    </row>
    <row r="152" spans="1:3" x14ac:dyDescent="0.25">
      <c r="A152" s="10">
        <v>41730</v>
      </c>
      <c r="B152" s="11">
        <v>204.2653</v>
      </c>
      <c r="C152" s="11"/>
    </row>
    <row r="153" spans="1:3" x14ac:dyDescent="0.25">
      <c r="A153" s="10">
        <v>41760</v>
      </c>
      <c r="B153" s="11">
        <v>201.94920000000002</v>
      </c>
      <c r="C153" s="11"/>
    </row>
    <row r="154" spans="1:3" x14ac:dyDescent="0.25">
      <c r="A154" s="10">
        <v>41791</v>
      </c>
      <c r="B154" s="11">
        <v>203.41249999999999</v>
      </c>
      <c r="C154" s="11"/>
    </row>
    <row r="155" spans="1:3" x14ac:dyDescent="0.25">
      <c r="A155" s="10">
        <v>41821</v>
      </c>
      <c r="B155" s="11">
        <v>206.31299999999999</v>
      </c>
      <c r="C155" s="11"/>
    </row>
    <row r="156" spans="1:3" x14ac:dyDescent="0.25">
      <c r="A156" s="10">
        <v>41852</v>
      </c>
      <c r="B156" s="11">
        <v>205.63989999999998</v>
      </c>
      <c r="C156" s="11"/>
    </row>
    <row r="157" spans="1:3" x14ac:dyDescent="0.25">
      <c r="A157" s="10">
        <v>41883</v>
      </c>
      <c r="B157" s="11">
        <v>208.0001</v>
      </c>
      <c r="C157" s="11"/>
    </row>
    <row r="158" spans="1:3" x14ac:dyDescent="0.25">
      <c r="A158" s="10">
        <v>41913</v>
      </c>
      <c r="B158" s="11">
        <v>206.93820000000002</v>
      </c>
      <c r="C158" s="11"/>
    </row>
    <row r="159" spans="1:3" x14ac:dyDescent="0.25">
      <c r="A159" s="10">
        <v>41944</v>
      </c>
      <c r="B159" s="11">
        <v>207.36789999999999</v>
      </c>
      <c r="C159" s="11"/>
    </row>
    <row r="160" spans="1:3" x14ac:dyDescent="0.25">
      <c r="A160" s="10">
        <v>41974</v>
      </c>
      <c r="B160" s="11">
        <v>208.9315</v>
      </c>
      <c r="C160" s="11"/>
    </row>
    <row r="161" spans="1:3" x14ac:dyDescent="0.25">
      <c r="A161" s="10">
        <v>42005</v>
      </c>
      <c r="B161" s="11">
        <v>207.13749999999999</v>
      </c>
      <c r="C161" s="11"/>
    </row>
    <row r="162" spans="1:3" x14ac:dyDescent="0.25">
      <c r="A162" s="10">
        <v>42036</v>
      </c>
      <c r="B162" s="11">
        <v>210.2268</v>
      </c>
      <c r="C162" s="11"/>
    </row>
    <row r="163" spans="1:3" x14ac:dyDescent="0.25">
      <c r="A163" s="10">
        <v>42064</v>
      </c>
      <c r="B163" s="11">
        <v>211.94159999999999</v>
      </c>
      <c r="C163" s="11"/>
    </row>
    <row r="164" spans="1:3" x14ac:dyDescent="0.25">
      <c r="A164" s="10">
        <v>42095</v>
      </c>
      <c r="B164" s="11">
        <v>212.71679999999998</v>
      </c>
      <c r="C164" s="11"/>
    </row>
    <row r="165" spans="1:3" x14ac:dyDescent="0.25">
      <c r="A165" s="10">
        <v>42125</v>
      </c>
      <c r="B165" s="11">
        <v>215.78059999999999</v>
      </c>
      <c r="C165" s="11"/>
    </row>
    <row r="166" spans="1:3" x14ac:dyDescent="0.25">
      <c r="A166" s="10">
        <v>42156</v>
      </c>
      <c r="B166" s="11">
        <v>216.01070000000001</v>
      </c>
      <c r="C166" s="11"/>
    </row>
    <row r="167" spans="1:3" x14ac:dyDescent="0.25">
      <c r="A167" s="10">
        <v>42186</v>
      </c>
      <c r="B167" s="11">
        <v>216.8109</v>
      </c>
      <c r="C167" s="11"/>
    </row>
    <row r="168" spans="1:3" x14ac:dyDescent="0.25">
      <c r="A168" s="10">
        <v>42217</v>
      </c>
      <c r="B168" s="11">
        <v>211.125</v>
      </c>
      <c r="C168" s="11"/>
    </row>
    <row r="169" spans="1:3" x14ac:dyDescent="0.25">
      <c r="A169" s="10">
        <v>42248</v>
      </c>
      <c r="B169" s="11">
        <v>214.95679999999999</v>
      </c>
      <c r="C169" s="11"/>
    </row>
    <row r="170" spans="1:3" x14ac:dyDescent="0.25">
      <c r="A170" s="10">
        <v>42278</v>
      </c>
      <c r="B170" s="11">
        <v>216.6866</v>
      </c>
      <c r="C170" s="11"/>
    </row>
    <row r="171" spans="1:3" x14ac:dyDescent="0.25">
      <c r="A171" s="10">
        <v>42309</v>
      </c>
      <c r="B171" s="11">
        <v>215.9915</v>
      </c>
      <c r="C171" s="11"/>
    </row>
    <row r="172" spans="1:3" x14ac:dyDescent="0.25">
      <c r="A172" s="10">
        <v>42339</v>
      </c>
      <c r="B172" s="11">
        <v>213.09879999999998</v>
      </c>
      <c r="C172" s="11"/>
    </row>
    <row r="173" spans="1:3" x14ac:dyDescent="0.25">
      <c r="A173" s="10">
        <v>42370</v>
      </c>
      <c r="B173" s="11">
        <v>215.72800000000001</v>
      </c>
      <c r="C173" s="11"/>
    </row>
    <row r="174" spans="1:3" x14ac:dyDescent="0.25">
      <c r="A174" s="10">
        <v>42401</v>
      </c>
      <c r="B174" s="11">
        <v>215.62100000000001</v>
      </c>
      <c r="C174" s="11"/>
    </row>
    <row r="175" spans="1:3" x14ac:dyDescent="0.25">
      <c r="A175" s="10">
        <v>42430</v>
      </c>
      <c r="B175" s="11">
        <v>214.5035</v>
      </c>
      <c r="C175" s="11"/>
    </row>
    <row r="176" spans="1:3" x14ac:dyDescent="0.25">
      <c r="A176" s="10">
        <v>42461</v>
      </c>
      <c r="B176" s="11">
        <v>216.28379999999999</v>
      </c>
      <c r="C176" s="11"/>
    </row>
    <row r="177" spans="1:3" x14ac:dyDescent="0.25">
      <c r="A177" s="10">
        <v>42491</v>
      </c>
      <c r="B177" s="11">
        <v>212.4221</v>
      </c>
      <c r="C177" s="11"/>
    </row>
    <row r="178" spans="1:3" x14ac:dyDescent="0.25">
      <c r="A178" s="10">
        <v>42522</v>
      </c>
      <c r="B178" s="11">
        <v>216.98920000000001</v>
      </c>
      <c r="C178" s="11"/>
    </row>
    <row r="179" spans="1:3" x14ac:dyDescent="0.25">
      <c r="A179" s="10">
        <v>42552</v>
      </c>
      <c r="B179" s="11">
        <v>216.3425</v>
      </c>
      <c r="C179" s="11"/>
    </row>
    <row r="180" spans="1:3" x14ac:dyDescent="0.25">
      <c r="A180" s="10">
        <v>42583</v>
      </c>
      <c r="B180" s="11">
        <v>219.26379999999997</v>
      </c>
      <c r="C180" s="11"/>
    </row>
    <row r="181" spans="1:3" x14ac:dyDescent="0.25">
      <c r="A181" s="10">
        <v>42614</v>
      </c>
      <c r="B181" s="11">
        <v>219.13920000000002</v>
      </c>
      <c r="C181" s="11"/>
    </row>
    <row r="182" spans="1:3" x14ac:dyDescent="0.25">
      <c r="A182" s="10">
        <v>42644</v>
      </c>
      <c r="B182" s="11">
        <v>220.0977</v>
      </c>
      <c r="C182" s="11"/>
    </row>
    <row r="183" spans="1:3" x14ac:dyDescent="0.25">
      <c r="A183" s="10">
        <v>42675</v>
      </c>
      <c r="B183" s="11">
        <v>224.6858</v>
      </c>
      <c r="C183" s="11"/>
    </row>
    <row r="184" spans="1:3" x14ac:dyDescent="0.25">
      <c r="A184" s="10">
        <v>42705</v>
      </c>
      <c r="B184" s="11">
        <v>226.9006</v>
      </c>
      <c r="C184" s="11"/>
    </row>
    <row r="185" spans="1:3" x14ac:dyDescent="0.25">
      <c r="A185" s="10">
        <v>42736</v>
      </c>
      <c r="B185" s="11">
        <v>228.00829999999999</v>
      </c>
      <c r="C185" s="11"/>
    </row>
    <row r="186" spans="1:3" x14ac:dyDescent="0.25">
      <c r="A186" s="10">
        <v>42767</v>
      </c>
      <c r="B186" s="11">
        <v>231.108</v>
      </c>
      <c r="C186" s="11"/>
    </row>
    <row r="187" spans="1:3" x14ac:dyDescent="0.25">
      <c r="A187" s="10">
        <v>42795</v>
      </c>
      <c r="B187" s="11">
        <v>233.52529999999999</v>
      </c>
      <c r="C187" s="11"/>
    </row>
    <row r="188" spans="1:3" x14ac:dyDescent="0.25">
      <c r="A188" s="10">
        <v>42826</v>
      </c>
      <c r="B188" s="11">
        <v>233.50409999999999</v>
      </c>
      <c r="C188" s="11"/>
    </row>
    <row r="189" spans="1:3" x14ac:dyDescent="0.25">
      <c r="A189" s="10">
        <v>42856</v>
      </c>
      <c r="B189" s="11">
        <v>238.21620000000001</v>
      </c>
      <c r="C189" s="11"/>
    </row>
    <row r="190" spans="1:3" x14ac:dyDescent="0.25">
      <c r="A190" s="10">
        <v>42887</v>
      </c>
      <c r="B190" s="11">
        <v>234.15960000000001</v>
      </c>
      <c r="C190" s="11"/>
    </row>
    <row r="191" spans="1:3" x14ac:dyDescent="0.25">
      <c r="A191" s="10">
        <v>42917</v>
      </c>
      <c r="B191" s="11">
        <v>235.5342</v>
      </c>
      <c r="C191" s="11"/>
    </row>
    <row r="192" spans="1:3" x14ac:dyDescent="0.25">
      <c r="A192" s="10">
        <v>42948</v>
      </c>
      <c r="B192" s="11">
        <v>239.98339999999999</v>
      </c>
      <c r="C192" s="11"/>
    </row>
    <row r="193" spans="1:3" x14ac:dyDescent="0.25">
      <c r="A193" s="10">
        <v>42979</v>
      </c>
      <c r="B193" s="11">
        <v>239.37629999999999</v>
      </c>
      <c r="C193" s="11"/>
    </row>
    <row r="194" spans="1:3" x14ac:dyDescent="0.25">
      <c r="A194" s="10">
        <v>43009</v>
      </c>
      <c r="B194" s="11">
        <v>239.8544</v>
      </c>
      <c r="C194" s="11"/>
    </row>
    <row r="195" spans="1:3" x14ac:dyDescent="0.25">
      <c r="A195" s="10">
        <v>43040</v>
      </c>
      <c r="B195" s="11">
        <v>244.5753</v>
      </c>
      <c r="C195" s="11"/>
    </row>
    <row r="196" spans="1:3" x14ac:dyDescent="0.25">
      <c r="A196" s="10">
        <v>43070</v>
      </c>
      <c r="B196" s="11">
        <v>251.2799</v>
      </c>
      <c r="C196" s="11"/>
    </row>
    <row r="197" spans="1:3" x14ac:dyDescent="0.25">
      <c r="A197" s="10">
        <v>43101</v>
      </c>
      <c r="B197" s="11">
        <v>248.5496</v>
      </c>
      <c r="C197" s="11"/>
    </row>
    <row r="198" spans="1:3" x14ac:dyDescent="0.25">
      <c r="A198" s="10">
        <v>43132</v>
      </c>
      <c r="B198" s="11">
        <v>244.50299999999999</v>
      </c>
      <c r="C198" s="11"/>
    </row>
    <row r="199" spans="1:3" x14ac:dyDescent="0.25">
      <c r="A199" s="10">
        <v>43160</v>
      </c>
      <c r="B199" s="11">
        <v>247.33420000000001</v>
      </c>
      <c r="C199" s="11"/>
    </row>
    <row r="200" spans="1:3" x14ac:dyDescent="0.25">
      <c r="A200" s="10">
        <v>43191</v>
      </c>
      <c r="B200" s="11">
        <v>248.05579999999998</v>
      </c>
      <c r="C200" s="11"/>
    </row>
    <row r="201" spans="1:3" x14ac:dyDescent="0.25">
      <c r="A201" s="10">
        <v>43221</v>
      </c>
      <c r="B201" s="11">
        <v>249.6053</v>
      </c>
      <c r="C201" s="11"/>
    </row>
    <row r="202" spans="1:3" x14ac:dyDescent="0.25">
      <c r="A202" s="10">
        <v>43252</v>
      </c>
      <c r="B202" s="11">
        <v>253.285</v>
      </c>
      <c r="C202" s="11"/>
    </row>
    <row r="203" spans="1:3" x14ac:dyDescent="0.25">
      <c r="A203" s="10">
        <v>43282</v>
      </c>
      <c r="B203" s="11">
        <v>252.21279999999999</v>
      </c>
      <c r="C203" s="11"/>
    </row>
    <row r="204" spans="1:3" x14ac:dyDescent="0.25">
      <c r="A204" s="10">
        <v>43313</v>
      </c>
      <c r="B204" s="11">
        <v>253.42660000000001</v>
      </c>
      <c r="C204" s="11"/>
    </row>
    <row r="205" spans="1:3" x14ac:dyDescent="0.25">
      <c r="A205" s="10">
        <v>43344</v>
      </c>
      <c r="B205" s="11">
        <v>253.07679999999999</v>
      </c>
      <c r="C205" s="11"/>
    </row>
    <row r="206" spans="1:3" x14ac:dyDescent="0.25">
      <c r="A206" s="10">
        <v>43374</v>
      </c>
      <c r="B206" s="11">
        <v>256.75049999999999</v>
      </c>
      <c r="C206" s="11"/>
    </row>
    <row r="207" spans="1:3" x14ac:dyDescent="0.25">
      <c r="A207" s="10">
        <v>43405</v>
      </c>
      <c r="B207" s="11">
        <v>254.4204</v>
      </c>
      <c r="C207" s="11"/>
    </row>
    <row r="208" spans="1:3" x14ac:dyDescent="0.25">
      <c r="A208" s="10">
        <v>43435</v>
      </c>
      <c r="B208" s="11">
        <v>256.55379999999997</v>
      </c>
      <c r="C208" s="11"/>
    </row>
    <row r="209" spans="1:3" x14ac:dyDescent="0.25">
      <c r="A209" s="10">
        <v>43466</v>
      </c>
      <c r="B209" s="11">
        <v>258.23379999999997</v>
      </c>
      <c r="C209" s="11"/>
    </row>
    <row r="210" spans="1:3" x14ac:dyDescent="0.25">
      <c r="A210" s="10">
        <v>43497</v>
      </c>
      <c r="B210" s="11">
        <v>256.91000000000003</v>
      </c>
      <c r="C210" s="11"/>
    </row>
    <row r="211" spans="1:3" x14ac:dyDescent="0.25">
      <c r="A211" s="10">
        <v>43525</v>
      </c>
      <c r="B211" s="11">
        <v>256.02530000000002</v>
      </c>
      <c r="C211" s="11"/>
    </row>
    <row r="212" spans="1:3" x14ac:dyDescent="0.25">
      <c r="A212" s="10">
        <v>43556</v>
      </c>
      <c r="B212" s="11">
        <v>257.40989999999999</v>
      </c>
      <c r="C212" s="11"/>
    </row>
    <row r="213" spans="1:3" x14ac:dyDescent="0.25">
      <c r="A213" s="10">
        <v>43586</v>
      </c>
      <c r="B213" s="11">
        <v>258.96870000000001</v>
      </c>
      <c r="C213" s="11"/>
    </row>
    <row r="214" spans="1:3" x14ac:dyDescent="0.25">
      <c r="A214" s="10">
        <v>43617</v>
      </c>
      <c r="B214" s="11">
        <v>253.11189999999999</v>
      </c>
      <c r="C214" s="11"/>
    </row>
    <row r="215" spans="1:3" x14ac:dyDescent="0.25">
      <c r="A215" s="10">
        <v>43647</v>
      </c>
      <c r="B215" s="11">
        <v>254.75</v>
      </c>
      <c r="C215" s="11"/>
    </row>
    <row r="216" spans="1:3" x14ac:dyDescent="0.25">
      <c r="A216" s="10">
        <v>43678</v>
      </c>
      <c r="B216" s="11">
        <v>252.25470000000001</v>
      </c>
      <c r="C216" s="11"/>
    </row>
    <row r="217" spans="1:3" x14ac:dyDescent="0.25">
      <c r="A217" s="10">
        <v>43709</v>
      </c>
      <c r="B217" s="11">
        <v>255.96270000000001</v>
      </c>
      <c r="C217" s="11"/>
    </row>
    <row r="218" spans="1:3" x14ac:dyDescent="0.25">
      <c r="A218" s="10">
        <v>43739</v>
      </c>
      <c r="B218" s="11">
        <v>256.96210000000002</v>
      </c>
      <c r="C218" s="11"/>
    </row>
    <row r="219" spans="1:3" x14ac:dyDescent="0.25">
      <c r="A219" s="10">
        <v>43770</v>
      </c>
      <c r="B219" s="11">
        <v>256.25650000000002</v>
      </c>
      <c r="C219" s="11"/>
    </row>
    <row r="220" spans="1:3" x14ac:dyDescent="0.25">
      <c r="A220" s="10">
        <v>43800</v>
      </c>
      <c r="B220" s="11">
        <v>256.66419999999999</v>
      </c>
      <c r="C220" s="11"/>
    </row>
    <row r="221" spans="1:3" x14ac:dyDescent="0.25">
      <c r="A221" s="10">
        <v>43831</v>
      </c>
      <c r="B221" s="11">
        <v>262.00479999999999</v>
      </c>
      <c r="C221" s="11"/>
    </row>
    <row r="222" spans="1:3" x14ac:dyDescent="0.25">
      <c r="A222" s="10">
        <v>43862</v>
      </c>
      <c r="B222" s="11">
        <v>260.59649999999999</v>
      </c>
      <c r="C222" s="11"/>
    </row>
    <row r="223" spans="1:3" x14ac:dyDescent="0.25">
      <c r="A223" s="10">
        <v>43891</v>
      </c>
      <c r="B223" s="11">
        <v>226.9804</v>
      </c>
      <c r="C223" s="11"/>
    </row>
    <row r="224" spans="1:3" x14ac:dyDescent="0.25">
      <c r="A224" s="10">
        <v>43922</v>
      </c>
      <c r="B224" s="11">
        <v>172.9941</v>
      </c>
      <c r="C224" s="11"/>
    </row>
    <row r="225" spans="1:3" x14ac:dyDescent="0.25">
      <c r="A225" s="10">
        <v>43952</v>
      </c>
      <c r="B225" s="11">
        <v>199.65389999999999</v>
      </c>
      <c r="C225" s="11"/>
    </row>
    <row r="226" spans="1:3" x14ac:dyDescent="0.25">
      <c r="A226" s="10">
        <v>43983</v>
      </c>
      <c r="B226" s="11">
        <v>225.73990000000001</v>
      </c>
      <c r="C226" s="11"/>
    </row>
    <row r="227" spans="1:3" x14ac:dyDescent="0.25">
      <c r="A227" s="10">
        <v>44013</v>
      </c>
      <c r="B227" s="11">
        <v>236.8749</v>
      </c>
      <c r="C227" s="11"/>
    </row>
    <row r="228" spans="1:3" x14ac:dyDescent="0.25">
      <c r="A228" s="10">
        <v>44044</v>
      </c>
      <c r="B228" s="11">
        <v>245.6027</v>
      </c>
      <c r="C228" s="11"/>
    </row>
    <row r="229" spans="1:3" x14ac:dyDescent="0.25">
      <c r="A229" s="10">
        <v>44075</v>
      </c>
      <c r="B229" s="11">
        <v>249.29300000000001</v>
      </c>
      <c r="C229" s="11"/>
    </row>
    <row r="230" spans="1:3" x14ac:dyDescent="0.25">
      <c r="A230" s="10">
        <v>44105</v>
      </c>
      <c r="B230" s="11">
        <v>253.45860000000002</v>
      </c>
      <c r="C230" s="11"/>
    </row>
    <row r="231" spans="1:3" x14ac:dyDescent="0.25">
      <c r="A231" s="10">
        <v>44136</v>
      </c>
      <c r="B231" s="11">
        <v>257.59620000000001</v>
      </c>
      <c r="C231" s="11"/>
    </row>
    <row r="232" spans="1:3" x14ac:dyDescent="0.25">
      <c r="A232" s="10">
        <v>44166</v>
      </c>
      <c r="B232" s="11">
        <v>257.60590000000002</v>
      </c>
      <c r="C232" s="11"/>
    </row>
    <row r="233" spans="1:3" x14ac:dyDescent="0.25">
      <c r="A233" s="10">
        <v>44197</v>
      </c>
      <c r="B233" s="11">
        <v>263.5677</v>
      </c>
      <c r="C233" s="11"/>
    </row>
    <row r="234" spans="1:3" x14ac:dyDescent="0.25">
      <c r="A234" s="10">
        <v>44228</v>
      </c>
      <c r="B234" s="11">
        <v>264.41629999999998</v>
      </c>
      <c r="C234" s="11"/>
    </row>
    <row r="235" spans="1:3" x14ac:dyDescent="0.25">
      <c r="A235" s="10">
        <v>44256</v>
      </c>
      <c r="B235" s="11">
        <v>277.93690000000004</v>
      </c>
      <c r="C235" s="11"/>
    </row>
    <row r="236" spans="1:3" x14ac:dyDescent="0.25">
      <c r="A236" s="10">
        <v>44287</v>
      </c>
      <c r="B236" s="11">
        <v>277.1662</v>
      </c>
      <c r="C236" s="11"/>
    </row>
    <row r="237" spans="1:3" x14ac:dyDescent="0.25">
      <c r="A237" s="10">
        <v>44317</v>
      </c>
      <c r="B237" s="11">
        <v>278.27370000000002</v>
      </c>
      <c r="C237" s="11"/>
    </row>
    <row r="238" spans="1:3" x14ac:dyDescent="0.25">
      <c r="A238" s="10">
        <v>44348</v>
      </c>
      <c r="B238" s="11">
        <v>281.31450000000001</v>
      </c>
      <c r="C238" s="11"/>
    </row>
    <row r="239" spans="1:3" x14ac:dyDescent="0.25">
      <c r="A239" s="10">
        <v>44378</v>
      </c>
      <c r="B239" s="11">
        <v>286.47050000000002</v>
      </c>
      <c r="C239" s="11"/>
    </row>
    <row r="240" spans="1:3" x14ac:dyDescent="0.25">
      <c r="A240" s="10">
        <v>44409</v>
      </c>
      <c r="B240" s="11">
        <v>284.36169999999998</v>
      </c>
      <c r="C240" s="11"/>
    </row>
    <row r="241" spans="1:3" x14ac:dyDescent="0.25">
      <c r="A241" s="10">
        <v>44440</v>
      </c>
      <c r="B241" s="11">
        <v>289.57459999999998</v>
      </c>
      <c r="C241" s="11"/>
    </row>
    <row r="242" spans="1:3" x14ac:dyDescent="0.25">
      <c r="A242" s="10">
        <v>44470</v>
      </c>
      <c r="B242" s="11">
        <v>300.2912</v>
      </c>
      <c r="C242" s="11"/>
    </row>
    <row r="243" spans="1:3" x14ac:dyDescent="0.25">
      <c r="A243" s="10">
        <v>44501</v>
      </c>
      <c r="B243" s="11">
        <v>308.4957</v>
      </c>
      <c r="C243" s="11"/>
    </row>
    <row r="244" spans="1:3" x14ac:dyDescent="0.25">
      <c r="A244" s="10">
        <v>44531</v>
      </c>
      <c r="B244" s="11">
        <v>317.7715</v>
      </c>
      <c r="C244" s="11"/>
    </row>
    <row r="245" spans="1:3" x14ac:dyDescent="0.25">
      <c r="A245" s="10">
        <v>44562</v>
      </c>
      <c r="B245" s="11">
        <v>321.2201</v>
      </c>
    </row>
    <row r="246" spans="1:3" x14ac:dyDescent="0.25">
      <c r="A246" s="10">
        <v>44593</v>
      </c>
      <c r="B246" s="11">
        <v>328.71800000000002</v>
      </c>
    </row>
    <row r="247" spans="1:3" x14ac:dyDescent="0.25">
      <c r="A247" s="10">
        <v>44621</v>
      </c>
      <c r="B247" s="11">
        <v>337.10379999999998</v>
      </c>
    </row>
    <row r="248" spans="1:3" x14ac:dyDescent="0.25">
      <c r="A248" s="10">
        <v>44652</v>
      </c>
      <c r="B248" s="11">
        <v>345.85720000000003</v>
      </c>
    </row>
    <row r="249" spans="1:3" x14ac:dyDescent="0.25">
      <c r="A249" s="10">
        <v>44682</v>
      </c>
      <c r="B249" s="11">
        <v>352.55799999999999</v>
      </c>
    </row>
    <row r="250" spans="1:3" x14ac:dyDescent="0.25">
      <c r="A250" s="10">
        <v>44713</v>
      </c>
      <c r="B250" s="11">
        <v>353.02209999999997</v>
      </c>
    </row>
    <row r="251" spans="1:3" x14ac:dyDescent="0.25">
      <c r="A251" s="10">
        <v>44743</v>
      </c>
      <c r="B251" s="11">
        <v>361.08949999999999</v>
      </c>
    </row>
    <row r="252" spans="1:3" x14ac:dyDescent="0.25">
      <c r="A252" s="10">
        <v>44774</v>
      </c>
      <c r="B252" s="11">
        <v>374.10390000000001</v>
      </c>
    </row>
    <row r="253" spans="1:3" x14ac:dyDescent="0.25">
      <c r="A253" s="10">
        <v>44805</v>
      </c>
      <c r="B253" s="11">
        <v>372.55309999999997</v>
      </c>
    </row>
    <row r="254" spans="1:3" x14ac:dyDescent="0.25">
      <c r="A254" s="10">
        <v>44835</v>
      </c>
      <c r="B254" s="11">
        <v>365.10140000000001</v>
      </c>
    </row>
    <row r="255" spans="1:3" x14ac:dyDescent="0.25">
      <c r="A255" s="10">
        <v>44866</v>
      </c>
      <c r="B255" s="11">
        <v>364.4332</v>
      </c>
    </row>
    <row r="256" spans="1:3" x14ac:dyDescent="0.25">
      <c r="A256" s="10">
        <v>44896</v>
      </c>
      <c r="B256" s="11">
        <v>359.84829999999999</v>
      </c>
    </row>
    <row r="257" spans="1:2" x14ac:dyDescent="0.25">
      <c r="A257" s="10">
        <v>44927</v>
      </c>
      <c r="B257" s="11">
        <v>358.73559999999998</v>
      </c>
    </row>
    <row r="258" spans="1:2" x14ac:dyDescent="0.25">
      <c r="A258" s="10">
        <v>44958</v>
      </c>
      <c r="B258" s="11">
        <v>358.97629999999998</v>
      </c>
    </row>
    <row r="259" spans="1:2" x14ac:dyDescent="0.25">
      <c r="A259" s="10">
        <v>44986</v>
      </c>
      <c r="B259" s="11">
        <v>351.04730000000001</v>
      </c>
    </row>
    <row r="260" spans="1:2" x14ac:dyDescent="0.25">
      <c r="A260" s="10">
        <v>45017</v>
      </c>
      <c r="B260" s="11">
        <v>345.95090000000005</v>
      </c>
    </row>
    <row r="261" spans="1:2" x14ac:dyDescent="0.25">
      <c r="A261" s="10">
        <v>45047</v>
      </c>
      <c r="B261" s="11">
        <v>346.02080000000001</v>
      </c>
    </row>
    <row r="262" spans="1:2" x14ac:dyDescent="0.25">
      <c r="A262" s="10">
        <v>45078</v>
      </c>
      <c r="B262" s="11">
        <v>342.3494</v>
      </c>
    </row>
    <row r="263" spans="1:2" x14ac:dyDescent="0.25">
      <c r="A263" s="10">
        <v>45108</v>
      </c>
      <c r="B263" s="11">
        <v>339.28179999999998</v>
      </c>
    </row>
    <row r="264" spans="1:2" x14ac:dyDescent="0.25">
      <c r="A264" s="10">
        <v>45139</v>
      </c>
      <c r="B264" s="11">
        <v>339.53209999999996</v>
      </c>
    </row>
    <row r="265" spans="1:2" x14ac:dyDescent="0.25">
      <c r="A265" s="10">
        <v>45170</v>
      </c>
      <c r="B265" s="11">
        <v>337.04079999999999</v>
      </c>
    </row>
    <row r="266" spans="1:2" x14ac:dyDescent="0.25">
      <c r="A266" s="10">
        <v>45200</v>
      </c>
      <c r="B266" s="11">
        <v>338.06079999999997</v>
      </c>
    </row>
    <row r="267" spans="1:2" x14ac:dyDescent="0.25">
      <c r="A267" s="10">
        <v>45231</v>
      </c>
      <c r="B267" s="11">
        <v>340.34129999999999</v>
      </c>
    </row>
    <row r="268" spans="1:2" x14ac:dyDescent="0.25">
      <c r="A268" s="10">
        <v>45261</v>
      </c>
      <c r="B268" s="11">
        <v>336.80349999999999</v>
      </c>
    </row>
    <row r="269" spans="1:2" x14ac:dyDescent="0.25">
      <c r="A269" s="10">
        <v>45292</v>
      </c>
      <c r="B269" s="11">
        <v>335.90649999999999</v>
      </c>
    </row>
    <row r="270" spans="1:2" x14ac:dyDescent="0.25">
      <c r="A270" s="10">
        <v>45323</v>
      </c>
      <c r="B270" s="11">
        <v>337.15959999999995</v>
      </c>
    </row>
    <row r="271" spans="1:2" x14ac:dyDescent="0.25">
      <c r="A271" s="10"/>
      <c r="B271" s="11"/>
    </row>
    <row r="272" spans="1:2" x14ac:dyDescent="0.25">
      <c r="A272" s="10"/>
      <c r="B272" s="11"/>
    </row>
    <row r="273" spans="1:2" x14ac:dyDescent="0.25">
      <c r="A273" s="10"/>
      <c r="B273" s="11"/>
    </row>
    <row r="274" spans="1:2" x14ac:dyDescent="0.25">
      <c r="A274" s="10"/>
      <c r="B274" s="11"/>
    </row>
    <row r="275" spans="1:2" x14ac:dyDescent="0.25">
      <c r="A275" s="10"/>
      <c r="B275" s="11"/>
    </row>
    <row r="276" spans="1:2" x14ac:dyDescent="0.25">
      <c r="A276" s="10"/>
      <c r="B276" s="11"/>
    </row>
    <row r="277" spans="1:2" x14ac:dyDescent="0.25">
      <c r="A277" s="10"/>
      <c r="B277" s="11"/>
    </row>
    <row r="278" spans="1:2" x14ac:dyDescent="0.25">
      <c r="A278" s="10"/>
      <c r="B278" s="11"/>
    </row>
    <row r="279" spans="1:2" x14ac:dyDescent="0.25">
      <c r="A279" s="10"/>
      <c r="B279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61"/>
  <sheetViews>
    <sheetView showGridLines="0" topLeftCell="A41" workbookViewId="0">
      <selection activeCell="A60" sqref="A60"/>
    </sheetView>
  </sheetViews>
  <sheetFormatPr defaultRowHeight="13.2" x14ac:dyDescent="0.25"/>
  <cols>
    <col min="1" max="14" width="8.88671875" style="3"/>
    <col min="15" max="15" width="10.33203125" style="3" customWidth="1"/>
    <col min="16" max="16" width="7.109375" style="3" bestFit="1" customWidth="1"/>
    <col min="17" max="17" width="13.88671875" style="3" bestFit="1" customWidth="1"/>
    <col min="18" max="16384" width="8.88671875" style="3"/>
  </cols>
  <sheetData>
    <row r="1" spans="1:19" ht="22.8" x14ac:dyDescent="0.4">
      <c r="A1" s="1" t="s">
        <v>160</v>
      </c>
      <c r="P1" s="3" t="s">
        <v>66</v>
      </c>
      <c r="Q1" s="3" t="s">
        <v>67</v>
      </c>
    </row>
    <row r="2" spans="1:19" ht="20.399999999999999" x14ac:dyDescent="0.35">
      <c r="A2" s="2" t="s">
        <v>79</v>
      </c>
      <c r="O2" s="3" t="s">
        <v>25</v>
      </c>
      <c r="P2" s="7">
        <v>877.63434081499997</v>
      </c>
      <c r="Q2" s="13">
        <v>21.159343841292412</v>
      </c>
      <c r="R2" s="7">
        <v>877.63434081499997</v>
      </c>
      <c r="S2" s="7">
        <v>21.159343841292412</v>
      </c>
    </row>
    <row r="3" spans="1:19" x14ac:dyDescent="0.25">
      <c r="O3" s="3" t="s">
        <v>39</v>
      </c>
      <c r="P3" s="7">
        <v>607.39343129999997</v>
      </c>
      <c r="Q3" s="13">
        <v>14.643964874806844</v>
      </c>
      <c r="R3" s="7">
        <v>1485.0277721150001</v>
      </c>
      <c r="S3" s="7">
        <v>35.803308716099259</v>
      </c>
    </row>
    <row r="4" spans="1:19" x14ac:dyDescent="0.25">
      <c r="O4" s="3" t="s">
        <v>22</v>
      </c>
      <c r="P4" s="7">
        <v>352.99014748500002</v>
      </c>
      <c r="Q4" s="13">
        <v>8.5104234826176466</v>
      </c>
      <c r="R4" s="7">
        <v>1838.0179196000001</v>
      </c>
      <c r="S4" s="7">
        <v>44.313732198716906</v>
      </c>
    </row>
    <row r="5" spans="1:19" x14ac:dyDescent="0.25">
      <c r="O5" s="3" t="s">
        <v>30</v>
      </c>
      <c r="P5" s="7">
        <v>332.81872935299998</v>
      </c>
      <c r="Q5" s="13">
        <v>8.0241002473336724</v>
      </c>
      <c r="R5" s="7">
        <v>2170.8366489529999</v>
      </c>
      <c r="S5" s="7">
        <v>52.33783244605057</v>
      </c>
    </row>
    <row r="6" spans="1:19" x14ac:dyDescent="0.25">
      <c r="O6" s="3" t="s">
        <v>32</v>
      </c>
      <c r="P6" s="7">
        <v>323.87877174699997</v>
      </c>
      <c r="Q6" s="13">
        <v>7.8085621489312462</v>
      </c>
      <c r="R6" s="7">
        <v>2494.7154206999999</v>
      </c>
      <c r="S6" s="7">
        <v>60.146394594981821</v>
      </c>
    </row>
    <row r="7" spans="1:19" x14ac:dyDescent="0.25">
      <c r="O7" s="3" t="s">
        <v>41</v>
      </c>
      <c r="P7" s="7">
        <v>264.37491529200003</v>
      </c>
      <c r="Q7" s="13">
        <v>6.3739526537683249</v>
      </c>
      <c r="R7" s="7">
        <v>2759.0903359919998</v>
      </c>
      <c r="S7" s="7">
        <v>66.520347248750141</v>
      </c>
    </row>
    <row r="8" spans="1:19" x14ac:dyDescent="0.25">
      <c r="O8" s="3" t="s">
        <v>29</v>
      </c>
      <c r="P8" s="7">
        <v>248.65975586900001</v>
      </c>
      <c r="Q8" s="13">
        <v>5.9950676827869112</v>
      </c>
      <c r="R8" s="7">
        <v>3007.7500918609999</v>
      </c>
      <c r="S8" s="7">
        <v>72.515414931537066</v>
      </c>
    </row>
    <row r="9" spans="1:19" x14ac:dyDescent="0.25">
      <c r="O9" s="3" t="s">
        <v>65</v>
      </c>
      <c r="P9" s="7">
        <v>193.36156863900001</v>
      </c>
      <c r="Q9" s="13">
        <v>4.6618548594222657</v>
      </c>
      <c r="R9" s="7">
        <v>3201.1116604999997</v>
      </c>
      <c r="S9" s="7">
        <v>77.177269790959315</v>
      </c>
    </row>
    <row r="10" spans="1:19" x14ac:dyDescent="0.25">
      <c r="O10" s="3" t="s">
        <v>40</v>
      </c>
      <c r="P10" s="7">
        <v>144.068521745</v>
      </c>
      <c r="Q10" s="13">
        <v>3.4734230949512841</v>
      </c>
      <c r="R10" s="7">
        <v>3345.1801822449997</v>
      </c>
      <c r="S10" s="7">
        <v>80.650692885910601</v>
      </c>
    </row>
    <row r="11" spans="1:19" x14ac:dyDescent="0.25">
      <c r="O11" s="3" t="s">
        <v>37</v>
      </c>
      <c r="P11" s="7">
        <v>117.525362964</v>
      </c>
      <c r="Q11" s="13">
        <v>2.8334802427155279</v>
      </c>
      <c r="R11" s="7">
        <v>3462.7055452089999</v>
      </c>
      <c r="S11" s="7">
        <v>83.484173128626125</v>
      </c>
    </row>
    <row r="12" spans="1:19" x14ac:dyDescent="0.25">
      <c r="O12" s="3" t="s">
        <v>47</v>
      </c>
      <c r="P12" s="7">
        <v>100.950434113</v>
      </c>
      <c r="Q12" s="13">
        <v>2.4338666423890163</v>
      </c>
      <c r="R12" s="7">
        <v>3563.6559793219999</v>
      </c>
      <c r="S12" s="7">
        <v>85.91803977101516</v>
      </c>
    </row>
    <row r="13" spans="1:19" x14ac:dyDescent="0.25">
      <c r="O13" s="3" t="s">
        <v>45</v>
      </c>
      <c r="P13" s="7">
        <v>84.245378441</v>
      </c>
      <c r="Q13" s="13">
        <v>2.0311157466987475</v>
      </c>
      <c r="R13" s="7">
        <v>3647.9013577629999</v>
      </c>
      <c r="S13" s="7">
        <v>87.949155517713891</v>
      </c>
    </row>
    <row r="14" spans="1:19" x14ac:dyDescent="0.25">
      <c r="O14" s="3" t="s">
        <v>27</v>
      </c>
      <c r="P14" s="7">
        <v>81.163582865999999</v>
      </c>
      <c r="Q14" s="13">
        <v>1.9568151306136439</v>
      </c>
      <c r="R14" s="7">
        <v>3729.0649406289999</v>
      </c>
      <c r="S14" s="7">
        <v>89.905970648327539</v>
      </c>
    </row>
    <row r="15" spans="1:19" x14ac:dyDescent="0.25">
      <c r="O15" s="3" t="s">
        <v>24</v>
      </c>
      <c r="P15" s="7">
        <v>72.821921474999996</v>
      </c>
      <c r="Q15" s="13">
        <v>1.7557016675557886</v>
      </c>
      <c r="R15" s="7">
        <v>3801.8868621040001</v>
      </c>
      <c r="S15" s="7">
        <v>91.661672315883337</v>
      </c>
    </row>
    <row r="16" spans="1:19" x14ac:dyDescent="0.25">
      <c r="O16" s="3" t="s">
        <v>43</v>
      </c>
      <c r="P16" s="7">
        <v>67.812348598</v>
      </c>
      <c r="Q16" s="13">
        <v>1.6349232635293223</v>
      </c>
      <c r="R16" s="7">
        <v>3869.6992107020001</v>
      </c>
      <c r="S16" s="7">
        <v>93.296595579412653</v>
      </c>
    </row>
    <row r="17" spans="1:19" x14ac:dyDescent="0.25">
      <c r="O17" s="3" t="s">
        <v>42</v>
      </c>
      <c r="P17" s="7">
        <v>54.731646042000001</v>
      </c>
      <c r="Q17" s="13">
        <v>1.3195537865201954</v>
      </c>
      <c r="R17" s="7">
        <v>3924.4308567440003</v>
      </c>
      <c r="S17" s="7">
        <v>94.616149365932856</v>
      </c>
    </row>
    <row r="18" spans="1:19" x14ac:dyDescent="0.25">
      <c r="O18" s="3" t="s">
        <v>46</v>
      </c>
      <c r="P18" s="7">
        <v>43.425622629999999</v>
      </c>
      <c r="Q18" s="13">
        <v>1.0469709741497781</v>
      </c>
      <c r="R18" s="7">
        <v>3967.8564793740002</v>
      </c>
      <c r="S18" s="7">
        <v>95.663120340082628</v>
      </c>
    </row>
    <row r="19" spans="1:19" x14ac:dyDescent="0.25">
      <c r="O19" s="3" t="s">
        <v>44</v>
      </c>
      <c r="P19" s="7">
        <v>40.074388525000003</v>
      </c>
      <c r="Q19" s="13">
        <v>0.96617432408420345</v>
      </c>
      <c r="R19" s="7">
        <v>4007.9308678990001</v>
      </c>
      <c r="S19" s="7">
        <v>96.629294664166835</v>
      </c>
    </row>
    <row r="20" spans="1:19" x14ac:dyDescent="0.25">
      <c r="O20" s="3" t="s">
        <v>28</v>
      </c>
      <c r="P20" s="7">
        <v>29.255356855999999</v>
      </c>
      <c r="Q20" s="13">
        <v>0.70533264951889774</v>
      </c>
      <c r="R20" s="7">
        <v>4037.1862247550002</v>
      </c>
      <c r="S20" s="7">
        <v>97.334627313685729</v>
      </c>
    </row>
    <row r="21" spans="1:19" x14ac:dyDescent="0.25">
      <c r="O21" s="3" t="s">
        <v>23</v>
      </c>
      <c r="P21" s="7">
        <v>28.279765504</v>
      </c>
      <c r="Q21" s="13">
        <v>0.68181160902908555</v>
      </c>
      <c r="R21" s="7">
        <v>4065.4659902590001</v>
      </c>
      <c r="S21" s="7">
        <v>98.016438922714826</v>
      </c>
    </row>
    <row r="22" spans="1:19" x14ac:dyDescent="0.25">
      <c r="O22" s="3" t="s">
        <v>35</v>
      </c>
      <c r="P22" s="7">
        <v>24.103300671</v>
      </c>
      <c r="Q22" s="13">
        <v>0.58111904114204449</v>
      </c>
      <c r="R22" s="7">
        <v>4089.5692909300001</v>
      </c>
      <c r="S22" s="7">
        <v>98.597557963856858</v>
      </c>
    </row>
    <row r="23" spans="1:19" x14ac:dyDescent="0.25">
      <c r="O23" s="3" t="s">
        <v>31</v>
      </c>
      <c r="P23" s="7">
        <v>15.640308775999999</v>
      </c>
      <c r="Q23" s="13">
        <v>0.37708035771258308</v>
      </c>
      <c r="R23" s="7">
        <v>4105.2095997060005</v>
      </c>
      <c r="S23" s="7">
        <v>98.974638321569458</v>
      </c>
    </row>
    <row r="24" spans="1:19" x14ac:dyDescent="0.25">
      <c r="O24" s="3" t="s">
        <v>34</v>
      </c>
      <c r="P24" s="7">
        <v>13.564816808</v>
      </c>
      <c r="Q24" s="13">
        <v>0.32704123988365813</v>
      </c>
      <c r="R24" s="7">
        <v>4118.7744165140002</v>
      </c>
      <c r="S24" s="7">
        <v>99.301679561453099</v>
      </c>
    </row>
    <row r="25" spans="1:19" x14ac:dyDescent="0.25">
      <c r="O25" s="3" t="s">
        <v>26</v>
      </c>
      <c r="P25" s="7">
        <v>13.550391704000001</v>
      </c>
      <c r="Q25" s="13">
        <v>0.32669345753138723</v>
      </c>
      <c r="R25" s="7">
        <v>4132.3248082179998</v>
      </c>
      <c r="S25" s="7">
        <v>99.62837301898449</v>
      </c>
    </row>
    <row r="26" spans="1:19" x14ac:dyDescent="0.25">
      <c r="O26" s="3" t="s">
        <v>36</v>
      </c>
      <c r="P26" s="7">
        <v>12.669818851</v>
      </c>
      <c r="Q26" s="13">
        <v>0.30546326756795406</v>
      </c>
      <c r="R26" s="7">
        <v>4144.9946270689998</v>
      </c>
      <c r="S26" s="7">
        <v>99.933836286552435</v>
      </c>
    </row>
    <row r="27" spans="1:19" x14ac:dyDescent="0.25">
      <c r="O27" s="3" t="s">
        <v>38</v>
      </c>
      <c r="P27" s="7">
        <v>1.7078911429999999</v>
      </c>
      <c r="Q27" s="13">
        <v>4.1176437905422102E-2</v>
      </c>
      <c r="R27" s="7">
        <v>4146.7025182119996</v>
      </c>
      <c r="S27" s="7">
        <v>99.975012724457855</v>
      </c>
    </row>
    <row r="28" spans="1:19" x14ac:dyDescent="0.25">
      <c r="A28" s="14" t="s">
        <v>162</v>
      </c>
      <c r="O28" s="3" t="s">
        <v>33</v>
      </c>
      <c r="P28" s="7">
        <v>1.036406954</v>
      </c>
      <c r="Q28" s="13">
        <v>2.4987275542144236E-2</v>
      </c>
      <c r="R28" s="7">
        <v>4147.7389251659997</v>
      </c>
      <c r="S28" s="7">
        <v>100</v>
      </c>
    </row>
    <row r="29" spans="1:19" x14ac:dyDescent="0.25">
      <c r="P29" s="6">
        <v>4147.7389251659997</v>
      </c>
      <c r="Q29" s="7"/>
    </row>
    <row r="33" spans="1:1" ht="22.8" x14ac:dyDescent="0.4">
      <c r="A33" s="1" t="s">
        <v>161</v>
      </c>
    </row>
    <row r="34" spans="1:1" ht="20.399999999999999" x14ac:dyDescent="0.35">
      <c r="A34" s="2" t="s">
        <v>79</v>
      </c>
    </row>
    <row r="60" spans="1:1" x14ac:dyDescent="0.25">
      <c r="A60" s="14" t="s">
        <v>162</v>
      </c>
    </row>
    <row r="61" spans="1:1" x14ac:dyDescent="0.25">
      <c r="A61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Y42"/>
  <sheetViews>
    <sheetView showGridLines="0" topLeftCell="A14" zoomScaleNormal="100" workbookViewId="0">
      <selection activeCell="A31" sqref="A31"/>
    </sheetView>
  </sheetViews>
  <sheetFormatPr defaultColWidth="9.109375" defaultRowHeight="13.2" x14ac:dyDescent="0.25"/>
  <cols>
    <col min="1" max="3" width="20.6640625" style="3" customWidth="1"/>
    <col min="4" max="4" width="20.6640625" style="4" customWidth="1"/>
    <col min="5" max="5" width="20.6640625" style="3" customWidth="1"/>
    <col min="6" max="8" width="12.33203125" style="3" bestFit="1" customWidth="1"/>
    <col min="9" max="9" width="12.109375" style="3" bestFit="1" customWidth="1"/>
    <col min="10" max="13" width="12.33203125" style="3" bestFit="1" customWidth="1"/>
    <col min="14" max="18" width="12.33203125" style="3" customWidth="1"/>
    <col min="19" max="19" width="9.109375" style="3"/>
    <col min="20" max="20" width="15.6640625" style="3" customWidth="1"/>
    <col min="21" max="23" width="11.6640625" style="3" customWidth="1"/>
    <col min="24" max="25" width="13.88671875" style="3" customWidth="1"/>
    <col min="26" max="26" width="9.109375" style="3"/>
    <col min="27" max="27" width="9.33203125" style="3" bestFit="1" customWidth="1"/>
    <col min="28" max="29" width="9.33203125" style="3" customWidth="1"/>
    <col min="30" max="30" width="9.33203125" style="3" bestFit="1" customWidth="1"/>
    <col min="31" max="31" width="9.109375" style="3"/>
    <col min="32" max="33" width="9.33203125" style="3" bestFit="1" customWidth="1"/>
    <col min="34" max="16384" width="9.109375" style="3"/>
  </cols>
  <sheetData>
    <row r="1" spans="1:25" ht="22.8" x14ac:dyDescent="0.4">
      <c r="A1" s="1" t="s">
        <v>144</v>
      </c>
      <c r="D1" s="3"/>
      <c r="U1" s="6"/>
      <c r="V1" s="6"/>
      <c r="W1" s="6"/>
    </row>
    <row r="2" spans="1:25" ht="20.399999999999999" x14ac:dyDescent="0.35">
      <c r="A2" s="2" t="s">
        <v>80</v>
      </c>
      <c r="D2" s="3"/>
      <c r="U2" s="6"/>
      <c r="V2" s="6"/>
      <c r="W2" s="6"/>
    </row>
    <row r="3" spans="1:25" x14ac:dyDescent="0.25">
      <c r="A3" s="15"/>
      <c r="B3" s="15">
        <v>2002</v>
      </c>
      <c r="C3" s="15">
        <v>2023</v>
      </c>
      <c r="D3" s="72" t="s">
        <v>58</v>
      </c>
      <c r="E3" s="73"/>
    </row>
    <row r="4" spans="1:25" x14ac:dyDescent="0.25">
      <c r="A4" s="16" t="s">
        <v>22</v>
      </c>
      <c r="B4" s="17">
        <v>152.15843102400001</v>
      </c>
      <c r="C4" s="17">
        <v>352.99014748500002</v>
      </c>
      <c r="D4" s="18">
        <v>4.08860056408622E-2</v>
      </c>
      <c r="E4" s="64" t="s">
        <v>106</v>
      </c>
      <c r="F4" s="71">
        <f>+COUNTIF($D$4:$D$30,"&gt;10%")</f>
        <v>4</v>
      </c>
    </row>
    <row r="5" spans="1:25" x14ac:dyDescent="0.25">
      <c r="A5" s="19" t="s">
        <v>23</v>
      </c>
      <c r="B5" s="20">
        <v>3.6800040479999998</v>
      </c>
      <c r="C5" s="20">
        <v>28.279765504</v>
      </c>
      <c r="D5" s="21">
        <v>0.10197752843040275</v>
      </c>
      <c r="E5" s="65" t="s">
        <v>145</v>
      </c>
      <c r="F5" s="71">
        <f>+COUNTIF(D4:D30,"&gt;5%")-F4</f>
        <v>12</v>
      </c>
    </row>
    <row r="6" spans="1:25" x14ac:dyDescent="0.25">
      <c r="A6" s="19" t="s">
        <v>65</v>
      </c>
      <c r="B6" s="20">
        <v>33.176393947999998</v>
      </c>
      <c r="C6" s="20">
        <v>193.36156863900001</v>
      </c>
      <c r="D6" s="21">
        <v>8.7562770651113508E-2</v>
      </c>
      <c r="E6" s="65" t="s">
        <v>146</v>
      </c>
      <c r="F6" s="71">
        <f>+COUNTIF(D4:D30,"&lt;5%")</f>
        <v>11</v>
      </c>
    </row>
    <row r="7" spans="1:25" x14ac:dyDescent="0.25">
      <c r="A7" s="19" t="s">
        <v>24</v>
      </c>
      <c r="B7" s="20">
        <v>36.825299692000002</v>
      </c>
      <c r="C7" s="20">
        <v>72.821921474999996</v>
      </c>
      <c r="D7" s="21">
        <v>3.3001029830615813E-2</v>
      </c>
      <c r="E7" s="65" t="s">
        <v>147</v>
      </c>
    </row>
    <row r="8" spans="1:25" x14ac:dyDescent="0.25">
      <c r="A8" s="19" t="s">
        <v>25</v>
      </c>
      <c r="B8" s="20">
        <v>363.036903811</v>
      </c>
      <c r="C8" s="20">
        <v>877.63434081499997</v>
      </c>
      <c r="D8" s="21">
        <v>4.2930511182753595E-2</v>
      </c>
      <c r="E8" s="65" t="s">
        <v>148</v>
      </c>
    </row>
    <row r="9" spans="1:25" x14ac:dyDescent="0.25">
      <c r="A9" s="19" t="s">
        <v>26</v>
      </c>
      <c r="B9" s="20">
        <v>2.8697553010000001</v>
      </c>
      <c r="C9" s="20">
        <v>13.550391704000001</v>
      </c>
      <c r="D9" s="21">
        <v>7.671393182731423E-2</v>
      </c>
      <c r="E9" s="65" t="s">
        <v>149</v>
      </c>
    </row>
    <row r="10" spans="1:25" x14ac:dyDescent="0.25">
      <c r="A10" s="19" t="s">
        <v>27</v>
      </c>
      <c r="B10" s="20">
        <v>39.184957306000001</v>
      </c>
      <c r="C10" s="20">
        <v>81.163582865999999</v>
      </c>
      <c r="D10" s="21">
        <v>3.5283124409942301E-2</v>
      </c>
      <c r="E10" s="65" t="s">
        <v>104</v>
      </c>
      <c r="U10" s="4"/>
      <c r="V10" s="4"/>
      <c r="W10" s="4"/>
      <c r="X10" s="22"/>
      <c r="Y10" s="22"/>
    </row>
    <row r="11" spans="1:25" x14ac:dyDescent="0.25">
      <c r="A11" s="19" t="s">
        <v>28</v>
      </c>
      <c r="B11" s="20">
        <v>6.9573668829999997</v>
      </c>
      <c r="C11" s="20">
        <v>29.255356855999999</v>
      </c>
      <c r="D11" s="21">
        <v>7.0786484038953601E-2</v>
      </c>
      <c r="E11" s="65" t="s">
        <v>150</v>
      </c>
      <c r="U11" s="4"/>
      <c r="V11" s="4"/>
      <c r="W11" s="4"/>
      <c r="X11" s="22"/>
      <c r="Y11" s="22"/>
    </row>
    <row r="12" spans="1:25" x14ac:dyDescent="0.25">
      <c r="A12" s="19" t="s">
        <v>29</v>
      </c>
      <c r="B12" s="20">
        <v>87.264702933999999</v>
      </c>
      <c r="C12" s="20">
        <v>248.65975586900001</v>
      </c>
      <c r="D12" s="21">
        <v>5.1127905877128121E-2</v>
      </c>
      <c r="E12" s="65" t="s">
        <v>151</v>
      </c>
      <c r="U12" s="4"/>
      <c r="V12" s="4"/>
      <c r="W12" s="4"/>
      <c r="X12" s="22"/>
      <c r="Y12" s="22"/>
    </row>
    <row r="13" spans="1:25" x14ac:dyDescent="0.25">
      <c r="A13" s="19" t="s">
        <v>30</v>
      </c>
      <c r="B13" s="20">
        <v>195.57269884600001</v>
      </c>
      <c r="C13" s="20">
        <v>332.81872935299998</v>
      </c>
      <c r="D13" s="21">
        <v>2.5640627418407114E-2</v>
      </c>
      <c r="E13" s="65" t="s">
        <v>97</v>
      </c>
      <c r="U13" s="4"/>
      <c r="V13" s="4"/>
      <c r="W13" s="4"/>
      <c r="X13" s="22"/>
      <c r="Y13" s="22"/>
    </row>
    <row r="14" spans="1:25" x14ac:dyDescent="0.25">
      <c r="A14" s="19" t="s">
        <v>31</v>
      </c>
      <c r="B14" s="20">
        <v>3.451154754</v>
      </c>
      <c r="C14" s="20">
        <v>15.640308775999999</v>
      </c>
      <c r="D14" s="21">
        <v>7.4611467871276149E-2</v>
      </c>
      <c r="E14" s="65" t="s">
        <v>152</v>
      </c>
      <c r="U14" s="4"/>
      <c r="V14" s="4"/>
      <c r="W14" s="4"/>
      <c r="X14" s="22"/>
      <c r="Y14" s="22"/>
    </row>
    <row r="15" spans="1:25" x14ac:dyDescent="0.25">
      <c r="A15" s="19" t="s">
        <v>32</v>
      </c>
      <c r="B15" s="20">
        <v>147.903008583</v>
      </c>
      <c r="C15" s="20">
        <v>323.87877174699997</v>
      </c>
      <c r="D15" s="21">
        <v>3.8029711611611283E-2</v>
      </c>
      <c r="E15" s="65" t="s">
        <v>153</v>
      </c>
      <c r="U15" s="4"/>
      <c r="V15" s="4"/>
      <c r="W15" s="4"/>
      <c r="X15" s="22"/>
      <c r="Y15" s="22"/>
    </row>
    <row r="16" spans="1:25" x14ac:dyDescent="0.25">
      <c r="A16" s="19" t="s">
        <v>33</v>
      </c>
      <c r="B16" s="20">
        <v>0.19625393099999999</v>
      </c>
      <c r="C16" s="20">
        <v>1.036406954</v>
      </c>
      <c r="D16" s="21">
        <v>8.2467472529211827E-2</v>
      </c>
      <c r="E16" s="65" t="s">
        <v>102</v>
      </c>
      <c r="U16" s="4"/>
      <c r="V16" s="4"/>
      <c r="W16" s="4"/>
      <c r="X16" s="22"/>
      <c r="Y16" s="22"/>
    </row>
    <row r="17" spans="1:25" x14ac:dyDescent="0.25">
      <c r="A17" s="19" t="s">
        <v>34</v>
      </c>
      <c r="B17" s="20">
        <v>1.6010556330000001</v>
      </c>
      <c r="C17" s="20">
        <v>13.564816808</v>
      </c>
      <c r="D17" s="21">
        <v>0.10711015359796106</v>
      </c>
      <c r="E17" s="65" t="s">
        <v>154</v>
      </c>
      <c r="U17" s="4"/>
      <c r="V17" s="4"/>
      <c r="W17" s="4"/>
      <c r="X17" s="22"/>
      <c r="Y17" s="22"/>
    </row>
    <row r="18" spans="1:25" x14ac:dyDescent="0.25">
      <c r="A18" s="19" t="s">
        <v>35</v>
      </c>
      <c r="B18" s="20">
        <v>3.1308853870000002</v>
      </c>
      <c r="C18" s="20">
        <v>24.103300671</v>
      </c>
      <c r="D18" s="21">
        <v>0.10207200111688897</v>
      </c>
      <c r="E18" s="65" t="s">
        <v>145</v>
      </c>
      <c r="U18" s="4"/>
      <c r="V18" s="4"/>
      <c r="W18" s="4"/>
      <c r="X18" s="22"/>
      <c r="Y18" s="22"/>
    </row>
    <row r="19" spans="1:25" x14ac:dyDescent="0.25">
      <c r="A19" s="19" t="s">
        <v>36</v>
      </c>
      <c r="B19" s="20">
        <v>8.7238895690000007</v>
      </c>
      <c r="C19" s="20">
        <v>12.669818851</v>
      </c>
      <c r="D19" s="21">
        <v>1.7928220253164318E-2</v>
      </c>
      <c r="E19" s="65" t="s">
        <v>101</v>
      </c>
      <c r="U19" s="4"/>
      <c r="V19" s="4"/>
      <c r="W19" s="4"/>
      <c r="X19" s="22"/>
      <c r="Y19" s="22"/>
    </row>
    <row r="20" spans="1:25" x14ac:dyDescent="0.25">
      <c r="A20" s="19" t="s">
        <v>37</v>
      </c>
      <c r="B20" s="20">
        <v>29.620875599000001</v>
      </c>
      <c r="C20" s="20">
        <v>117.525362964</v>
      </c>
      <c r="D20" s="21">
        <v>6.782873931176181E-2</v>
      </c>
      <c r="E20" s="65" t="s">
        <v>155</v>
      </c>
      <c r="U20" s="4"/>
      <c r="V20" s="4"/>
      <c r="W20" s="4"/>
      <c r="X20" s="22"/>
      <c r="Y20" s="22"/>
    </row>
    <row r="21" spans="1:25" x14ac:dyDescent="0.25">
      <c r="A21" s="19" t="s">
        <v>38</v>
      </c>
      <c r="B21" s="20">
        <v>0.77506966499999996</v>
      </c>
      <c r="C21" s="20">
        <v>1.7078911429999999</v>
      </c>
      <c r="D21" s="21">
        <v>3.8338652979676535E-2</v>
      </c>
      <c r="E21" s="65" t="s">
        <v>153</v>
      </c>
      <c r="U21" s="4"/>
      <c r="V21" s="4"/>
      <c r="W21" s="4"/>
      <c r="X21" s="22"/>
      <c r="Y21" s="22"/>
    </row>
    <row r="22" spans="1:25" x14ac:dyDescent="0.25">
      <c r="A22" s="19" t="s">
        <v>39</v>
      </c>
      <c r="B22" s="20">
        <v>182.09878527000001</v>
      </c>
      <c r="C22" s="20">
        <v>607.39343129999997</v>
      </c>
      <c r="D22" s="21">
        <v>5.904039521888782E-2</v>
      </c>
      <c r="E22" s="65" t="s">
        <v>156</v>
      </c>
      <c r="U22" s="4"/>
      <c r="V22" s="4"/>
      <c r="W22" s="4"/>
      <c r="X22" s="22"/>
      <c r="Y22" s="22"/>
    </row>
    <row r="23" spans="1:25" x14ac:dyDescent="0.25">
      <c r="A23" s="19" t="s">
        <v>40</v>
      </c>
      <c r="B23" s="20">
        <v>59.626108180000003</v>
      </c>
      <c r="C23" s="20">
        <v>144.068521745</v>
      </c>
      <c r="D23" s="21">
        <v>4.2904187497203372E-2</v>
      </c>
      <c r="E23" s="65" t="s">
        <v>148</v>
      </c>
      <c r="U23" s="4"/>
      <c r="V23" s="4"/>
      <c r="W23" s="4"/>
      <c r="X23" s="22"/>
      <c r="Y23" s="22"/>
    </row>
    <row r="24" spans="1:25" x14ac:dyDescent="0.25">
      <c r="A24" s="19" t="s">
        <v>41</v>
      </c>
      <c r="B24" s="20">
        <v>33.692041551000003</v>
      </c>
      <c r="C24" s="20">
        <v>264.37491529200003</v>
      </c>
      <c r="D24" s="21">
        <v>0.10307343230469357</v>
      </c>
      <c r="E24" s="65" t="s">
        <v>145</v>
      </c>
      <c r="U24" s="4"/>
      <c r="V24" s="4"/>
      <c r="W24" s="4"/>
      <c r="X24" s="22"/>
      <c r="Y24" s="22"/>
    </row>
    <row r="25" spans="1:25" x14ac:dyDescent="0.25">
      <c r="A25" s="19" t="s">
        <v>42</v>
      </c>
      <c r="B25" s="20">
        <v>19.582254955</v>
      </c>
      <c r="C25" s="20">
        <v>54.731646042000001</v>
      </c>
      <c r="D25" s="21">
        <v>5.0161254186761761E-2</v>
      </c>
      <c r="E25" s="65" t="s">
        <v>107</v>
      </c>
      <c r="U25" s="4"/>
      <c r="V25" s="4"/>
      <c r="W25" s="4"/>
      <c r="X25" s="22"/>
      <c r="Y25" s="22"/>
    </row>
    <row r="26" spans="1:25" x14ac:dyDescent="0.25">
      <c r="A26" s="19" t="s">
        <v>43</v>
      </c>
      <c r="B26" s="20">
        <v>10.120171549</v>
      </c>
      <c r="C26" s="20">
        <v>67.812348598</v>
      </c>
      <c r="D26" s="21">
        <v>9.4810845559903711E-2</v>
      </c>
      <c r="E26" s="65" t="s">
        <v>157</v>
      </c>
      <c r="U26" s="4"/>
      <c r="V26" s="4"/>
      <c r="W26" s="4"/>
      <c r="X26" s="22"/>
      <c r="Y26" s="22"/>
    </row>
    <row r="27" spans="1:25" x14ac:dyDescent="0.25">
      <c r="A27" s="19" t="s">
        <v>44</v>
      </c>
      <c r="B27" s="20">
        <v>8.2752949299999994</v>
      </c>
      <c r="C27" s="20">
        <v>40.074388525000003</v>
      </c>
      <c r="D27" s="21">
        <v>7.8010572468824035E-2</v>
      </c>
      <c r="E27" s="65" t="s">
        <v>158</v>
      </c>
      <c r="U27" s="4"/>
      <c r="V27" s="4"/>
      <c r="W27" s="4"/>
      <c r="X27" s="22"/>
      <c r="Y27" s="22"/>
    </row>
    <row r="28" spans="1:25" x14ac:dyDescent="0.25">
      <c r="A28" s="19" t="s">
        <v>45</v>
      </c>
      <c r="B28" s="20">
        <v>13.555974941000001</v>
      </c>
      <c r="C28" s="20">
        <v>84.245378441</v>
      </c>
      <c r="D28" s="21">
        <v>9.0891812628103752E-2</v>
      </c>
      <c r="E28" s="65" t="s">
        <v>159</v>
      </c>
      <c r="U28" s="4"/>
      <c r="V28" s="4"/>
      <c r="W28" s="4"/>
      <c r="X28" s="22"/>
      <c r="Y28" s="22"/>
    </row>
    <row r="29" spans="1:25" x14ac:dyDescent="0.25">
      <c r="A29" s="23" t="s">
        <v>46</v>
      </c>
      <c r="B29" s="24">
        <v>24.865225522999999</v>
      </c>
      <c r="C29" s="24">
        <v>43.425622629999999</v>
      </c>
      <c r="D29" s="25">
        <v>2.690702834237757E-2</v>
      </c>
      <c r="E29" s="66" t="s">
        <v>95</v>
      </c>
      <c r="U29" s="4"/>
      <c r="V29" s="4"/>
      <c r="W29" s="4"/>
      <c r="X29" s="22"/>
      <c r="Y29" s="22"/>
    </row>
    <row r="30" spans="1:25" x14ac:dyDescent="0.25">
      <c r="A30" s="26" t="s">
        <v>47</v>
      </c>
      <c r="B30" s="27">
        <v>44.062206285999999</v>
      </c>
      <c r="C30" s="27">
        <v>100.950434113</v>
      </c>
      <c r="D30" s="28">
        <v>4.0267079253357929E-2</v>
      </c>
      <c r="E30" s="67" t="s">
        <v>106</v>
      </c>
      <c r="U30" s="4"/>
      <c r="V30" s="4"/>
      <c r="W30" s="4"/>
      <c r="X30" s="22"/>
      <c r="Y30" s="22"/>
    </row>
    <row r="31" spans="1:25" x14ac:dyDescent="0.25">
      <c r="A31" s="14" t="s">
        <v>162</v>
      </c>
      <c r="D31" s="3"/>
      <c r="U31" s="4"/>
      <c r="V31" s="4"/>
      <c r="W31" s="4"/>
      <c r="X31" s="22"/>
      <c r="Y31" s="22"/>
    </row>
    <row r="32" spans="1:25" x14ac:dyDescent="0.25">
      <c r="A32" s="14"/>
      <c r="D32" s="3"/>
      <c r="U32" s="4"/>
      <c r="V32" s="4"/>
      <c r="W32" s="4"/>
      <c r="X32" s="22"/>
      <c r="Y32" s="22"/>
    </row>
    <row r="33" spans="2:25" x14ac:dyDescent="0.25">
      <c r="B33" s="6"/>
      <c r="C33" s="6"/>
      <c r="D33" s="3"/>
      <c r="U33" s="4"/>
      <c r="V33" s="4"/>
      <c r="W33" s="4"/>
      <c r="X33" s="22"/>
      <c r="Y33" s="22"/>
    </row>
    <row r="34" spans="2:25" x14ac:dyDescent="0.25">
      <c r="U34" s="4"/>
      <c r="V34" s="4"/>
      <c r="W34" s="4"/>
      <c r="X34" s="22"/>
      <c r="Y34" s="22"/>
    </row>
    <row r="35" spans="2:25" x14ac:dyDescent="0.25">
      <c r="U35" s="4"/>
      <c r="V35" s="4"/>
      <c r="W35" s="4"/>
      <c r="X35" s="22"/>
      <c r="Y35" s="22"/>
    </row>
    <row r="36" spans="2:25" x14ac:dyDescent="0.25">
      <c r="U36" s="4"/>
      <c r="V36" s="4"/>
      <c r="W36" s="4"/>
      <c r="X36" s="22"/>
      <c r="Y36" s="22"/>
    </row>
    <row r="37" spans="2:25" x14ac:dyDescent="0.25">
      <c r="U37" s="4"/>
      <c r="V37" s="4"/>
      <c r="W37" s="4"/>
      <c r="X37" s="22"/>
      <c r="Y37" s="22"/>
    </row>
    <row r="40" spans="2:25" x14ac:dyDescent="0.25">
      <c r="U40" s="6"/>
      <c r="V40" s="6"/>
      <c r="W40" s="6"/>
    </row>
    <row r="41" spans="2:25" x14ac:dyDescent="0.25">
      <c r="U41" s="6"/>
      <c r="V41" s="6"/>
      <c r="W41" s="6"/>
    </row>
    <row r="42" spans="2:25" x14ac:dyDescent="0.25">
      <c r="U42" s="6"/>
      <c r="V42" s="6"/>
      <c r="W42" s="6"/>
    </row>
  </sheetData>
  <sortState xmlns:xlrd2="http://schemas.microsoft.com/office/spreadsheetml/2017/richdata2" ref="A42:B69">
    <sortCondition ref="A8:A35" customList="Belgium,Bulgaria,Czech Republic,Denmark,Germany,Estonia,Ireland,Greece,Spain,France,Croatia,Italy,Cyprus,Latvia,Lithuania,Luxembourg,Hungary,Malta,Netherlands,Austria,Poland,Portugal,Romania,Slovenia,Slovakia,Finland,Sweden,United Kingdom"/>
  </sortState>
  <mergeCells count="1">
    <mergeCell ref="D3:E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V38"/>
  <sheetViews>
    <sheetView showGridLines="0" topLeftCell="A5" zoomScaleNormal="100" workbookViewId="0">
      <selection activeCell="A32" sqref="A32"/>
    </sheetView>
  </sheetViews>
  <sheetFormatPr defaultColWidth="9.109375" defaultRowHeight="13.2" x14ac:dyDescent="0.25"/>
  <cols>
    <col min="1" max="1" width="10.5546875" style="3" customWidth="1"/>
    <col min="2" max="4" width="19" style="3" customWidth="1"/>
    <col min="5" max="5" width="19.88671875" style="3" customWidth="1"/>
    <col min="6" max="8" width="7.88671875" style="8" customWidth="1"/>
    <col min="9" max="9" width="7.88671875" style="3" customWidth="1"/>
    <col min="10" max="10" width="13.109375" style="3" bestFit="1" customWidth="1"/>
    <col min="11" max="14" width="10.6640625" style="3" customWidth="1"/>
    <col min="15" max="17" width="10.44140625" style="29" customWidth="1"/>
    <col min="18" max="16384" width="9.109375" style="3"/>
  </cols>
  <sheetData>
    <row r="1" spans="1:22" ht="22.8" x14ac:dyDescent="0.4">
      <c r="A1" s="1" t="s">
        <v>143</v>
      </c>
    </row>
    <row r="2" spans="1:22" ht="20.399999999999999" x14ac:dyDescent="0.35">
      <c r="A2" s="2" t="s">
        <v>84</v>
      </c>
    </row>
    <row r="3" spans="1:22" x14ac:dyDescent="0.25">
      <c r="K3" s="3" t="s">
        <v>68</v>
      </c>
      <c r="L3" s="3" t="s">
        <v>69</v>
      </c>
      <c r="M3" s="3" t="s">
        <v>70</v>
      </c>
      <c r="N3" s="3" t="s">
        <v>71</v>
      </c>
      <c r="R3" s="3" t="s">
        <v>68</v>
      </c>
      <c r="S3" s="3" t="s">
        <v>69</v>
      </c>
      <c r="T3" s="3" t="s">
        <v>70</v>
      </c>
      <c r="U3" s="3" t="s">
        <v>71</v>
      </c>
      <c r="V3" s="3" t="s">
        <v>77</v>
      </c>
    </row>
    <row r="4" spans="1:22" x14ac:dyDescent="0.25">
      <c r="J4" s="3" t="s">
        <v>22</v>
      </c>
      <c r="K4" s="7">
        <v>97.182727345999993</v>
      </c>
      <c r="L4" s="7">
        <v>70.322773467999994</v>
      </c>
      <c r="M4" s="7">
        <v>68.613507588000004</v>
      </c>
      <c r="N4" s="7">
        <v>114.95303843799999</v>
      </c>
      <c r="O4" s="29" t="s">
        <v>3</v>
      </c>
      <c r="P4" s="29" t="s">
        <v>8</v>
      </c>
      <c r="Q4" s="29" t="s">
        <v>13</v>
      </c>
      <c r="R4" s="6">
        <v>27.681704715810291</v>
      </c>
      <c r="S4" s="6">
        <v>20.030866627228054</v>
      </c>
      <c r="T4" s="6">
        <v>19.543996226868611</v>
      </c>
      <c r="U4" s="6">
        <v>32.743432430093044</v>
      </c>
      <c r="V4" s="6">
        <v>67.256567569906963</v>
      </c>
    </row>
    <row r="5" spans="1:22" x14ac:dyDescent="0.25">
      <c r="J5" s="3" t="s">
        <v>23</v>
      </c>
      <c r="K5" s="7">
        <v>6.0438456699999996</v>
      </c>
      <c r="L5" s="7">
        <v>4.0756219199999997</v>
      </c>
      <c r="M5" s="7">
        <v>3.1771088249999999</v>
      </c>
      <c r="N5" s="7">
        <v>13.113361716</v>
      </c>
      <c r="O5" s="29" t="s">
        <v>3</v>
      </c>
      <c r="P5" s="29" t="s">
        <v>15</v>
      </c>
      <c r="Q5" s="29" t="s">
        <v>10</v>
      </c>
      <c r="R5" s="6">
        <v>22.884739979400901</v>
      </c>
      <c r="S5" s="6">
        <v>15.432152471482063</v>
      </c>
      <c r="T5" s="6">
        <v>12.029974508992538</v>
      </c>
      <c r="U5" s="6">
        <v>49.653133040124509</v>
      </c>
      <c r="V5" s="6">
        <v>50.346866959875499</v>
      </c>
    </row>
    <row r="6" spans="1:22" x14ac:dyDescent="0.25">
      <c r="J6" s="3" t="s">
        <v>65</v>
      </c>
      <c r="K6" s="7">
        <v>77.728262963000006</v>
      </c>
      <c r="L6" s="7">
        <v>18.397836480999999</v>
      </c>
      <c r="M6" s="7">
        <v>17.173600816</v>
      </c>
      <c r="N6" s="7">
        <v>78.994771596999996</v>
      </c>
      <c r="O6" s="29" t="s">
        <v>3</v>
      </c>
      <c r="P6" s="29" t="s">
        <v>18</v>
      </c>
      <c r="Q6" s="29" t="s">
        <v>14</v>
      </c>
      <c r="R6" s="6">
        <v>40.421475569408308</v>
      </c>
      <c r="S6" s="6">
        <v>9.5675327030106025</v>
      </c>
      <c r="T6" s="6">
        <v>8.9308863901044262</v>
      </c>
      <c r="U6" s="6">
        <v>41.080105337476645</v>
      </c>
      <c r="V6" s="6">
        <v>58.91989466252334</v>
      </c>
    </row>
    <row r="7" spans="1:22" x14ac:dyDescent="0.25">
      <c r="J7" s="3" t="s">
        <v>24</v>
      </c>
      <c r="K7" s="7">
        <v>18.027504628999999</v>
      </c>
      <c r="L7" s="7">
        <v>11.502906131</v>
      </c>
      <c r="M7" s="7">
        <v>11.193882767</v>
      </c>
      <c r="N7" s="7">
        <v>31.715783528999999</v>
      </c>
      <c r="O7" s="29" t="s">
        <v>3</v>
      </c>
      <c r="P7" s="29" t="s">
        <v>14</v>
      </c>
      <c r="Q7" s="29" t="s">
        <v>16</v>
      </c>
      <c r="R7" s="6">
        <v>24.886092563186793</v>
      </c>
      <c r="S7" s="6">
        <v>15.879201953509305</v>
      </c>
      <c r="T7" s="6">
        <v>15.452610242734194</v>
      </c>
      <c r="U7" s="6">
        <v>43.782095240569696</v>
      </c>
      <c r="V7" s="6">
        <v>56.217904759430297</v>
      </c>
    </row>
    <row r="8" spans="1:22" x14ac:dyDescent="0.25">
      <c r="J8" s="3" t="s">
        <v>25</v>
      </c>
      <c r="K8" s="7">
        <v>120.16208634199999</v>
      </c>
      <c r="L8" s="7">
        <v>115.112911428</v>
      </c>
      <c r="M8" s="7">
        <v>91.964854290000005</v>
      </c>
      <c r="N8" s="7">
        <v>545.58173339099994</v>
      </c>
      <c r="O8" s="29" t="s">
        <v>8</v>
      </c>
      <c r="P8" s="29" t="s">
        <v>13</v>
      </c>
      <c r="Q8" s="29" t="s">
        <v>14</v>
      </c>
      <c r="R8" s="6">
        <v>13.767084630464362</v>
      </c>
      <c r="S8" s="6">
        <v>13.188595853586667</v>
      </c>
      <c r="T8" s="6">
        <v>10.536500909573677</v>
      </c>
      <c r="U8" s="6">
        <v>62.507818606375288</v>
      </c>
      <c r="V8" s="6">
        <v>37.492181393624705</v>
      </c>
    </row>
    <row r="9" spans="1:22" x14ac:dyDescent="0.25">
      <c r="J9" s="3" t="s">
        <v>26</v>
      </c>
      <c r="K9" s="7">
        <v>3.0718828569999999</v>
      </c>
      <c r="L9" s="7">
        <v>2.1605389759999998</v>
      </c>
      <c r="M9" s="7">
        <v>1.7041511810000001</v>
      </c>
      <c r="N9" s="7">
        <v>6.4103788059999998</v>
      </c>
      <c r="O9" s="29" t="s">
        <v>7</v>
      </c>
      <c r="P9" s="29" t="s">
        <v>12</v>
      </c>
      <c r="Q9" s="29" t="s">
        <v>16</v>
      </c>
      <c r="R9" s="6">
        <v>23.015613590489455</v>
      </c>
      <c r="S9" s="6">
        <v>16.187508617229724</v>
      </c>
      <c r="T9" s="6">
        <v>12.768092699985486</v>
      </c>
      <c r="U9" s="6">
        <v>48.028785092295323</v>
      </c>
      <c r="V9" s="6">
        <v>51.971214907704663</v>
      </c>
    </row>
    <row r="10" spans="1:22" x14ac:dyDescent="0.25">
      <c r="J10" s="3" t="s">
        <v>27</v>
      </c>
      <c r="K10" s="7">
        <v>20.390582908999999</v>
      </c>
      <c r="L10" s="7">
        <v>18.479460786000001</v>
      </c>
      <c r="M10" s="7">
        <v>16.694236234000002</v>
      </c>
      <c r="N10" s="7">
        <v>25.222071962000001</v>
      </c>
      <c r="O10" s="29" t="s">
        <v>3</v>
      </c>
      <c r="P10" s="29" t="s">
        <v>0</v>
      </c>
      <c r="Q10" s="29" t="s">
        <v>13</v>
      </c>
      <c r="R10" s="6">
        <v>25.24013330433802</v>
      </c>
      <c r="S10" s="6">
        <v>22.874483564913518</v>
      </c>
      <c r="T10" s="6">
        <v>20.664673974292704</v>
      </c>
      <c r="U10" s="6">
        <v>31.220709156455751</v>
      </c>
      <c r="V10" s="6">
        <v>68.779290843544231</v>
      </c>
    </row>
    <row r="11" spans="1:22" x14ac:dyDescent="0.25">
      <c r="J11" s="3" t="s">
        <v>28</v>
      </c>
      <c r="K11" s="7">
        <v>5.8899954059999997</v>
      </c>
      <c r="L11" s="7">
        <v>3.5403489239999999</v>
      </c>
      <c r="M11" s="7">
        <v>3.413460723</v>
      </c>
      <c r="N11" s="7">
        <v>16.220729674000001</v>
      </c>
      <c r="O11" s="29" t="s">
        <v>10</v>
      </c>
      <c r="P11" s="29" t="s">
        <v>1</v>
      </c>
      <c r="Q11" s="29" t="s">
        <v>3</v>
      </c>
      <c r="R11" s="6">
        <v>20.265232047662497</v>
      </c>
      <c r="S11" s="6">
        <v>12.1809929429599</v>
      </c>
      <c r="T11" s="6">
        <v>11.744418945846762</v>
      </c>
      <c r="U11" s="6">
        <v>55.809356063530835</v>
      </c>
      <c r="V11" s="6">
        <v>44.190643936469158</v>
      </c>
    </row>
    <row r="12" spans="1:22" x14ac:dyDescent="0.25">
      <c r="J12" s="3" t="s">
        <v>29</v>
      </c>
      <c r="K12" s="7">
        <v>61.428026559999999</v>
      </c>
      <c r="L12" s="7">
        <v>41.027658465999998</v>
      </c>
      <c r="M12" s="7">
        <v>34.096222588000003</v>
      </c>
      <c r="N12" s="7">
        <v>105.485479588</v>
      </c>
      <c r="O12" s="29" t="s">
        <v>8</v>
      </c>
      <c r="P12" s="29" t="s">
        <v>3</v>
      </c>
      <c r="Q12" s="29" t="s">
        <v>10</v>
      </c>
      <c r="R12" s="6">
        <v>25.379561095961297</v>
      </c>
      <c r="S12" s="6">
        <v>16.950959081275759</v>
      </c>
      <c r="T12" s="6">
        <v>14.087171813478516</v>
      </c>
      <c r="U12" s="6">
        <v>43.582308009284418</v>
      </c>
      <c r="V12" s="6">
        <v>56.417691990715568</v>
      </c>
    </row>
    <row r="13" spans="1:22" x14ac:dyDescent="0.25">
      <c r="J13" s="3" t="s">
        <v>30</v>
      </c>
      <c r="K13" s="7">
        <v>80.007524554</v>
      </c>
      <c r="L13" s="7">
        <v>53.207047580999998</v>
      </c>
      <c r="M13" s="7">
        <v>48.387352505000003</v>
      </c>
      <c r="N13" s="7">
        <v>147.17721327699999</v>
      </c>
      <c r="O13" s="29" t="s">
        <v>3</v>
      </c>
      <c r="P13" s="29" t="s">
        <v>10</v>
      </c>
      <c r="Q13" s="29" t="s">
        <v>0</v>
      </c>
      <c r="R13" s="6">
        <v>24.334732751260464</v>
      </c>
      <c r="S13" s="6">
        <v>16.183218898284256</v>
      </c>
      <c r="T13" s="6">
        <v>14.717281884599185</v>
      </c>
      <c r="U13" s="6">
        <v>44.764766465856106</v>
      </c>
      <c r="V13" s="6">
        <v>55.235233534143902</v>
      </c>
    </row>
    <row r="14" spans="1:22" x14ac:dyDescent="0.25">
      <c r="J14" s="3" t="s">
        <v>31</v>
      </c>
      <c r="K14" s="7">
        <v>2.793523746</v>
      </c>
      <c r="L14" s="7">
        <v>2.7930961550000002</v>
      </c>
      <c r="M14" s="7">
        <v>2.5650220670000001</v>
      </c>
      <c r="N14" s="7">
        <v>7.35522776</v>
      </c>
      <c r="O14" s="29" t="s">
        <v>10</v>
      </c>
      <c r="P14" s="29" t="s">
        <v>3</v>
      </c>
      <c r="Q14" s="29" t="s">
        <v>17</v>
      </c>
      <c r="R14" s="6">
        <v>18.014749559389603</v>
      </c>
      <c r="S14" s="6">
        <v>18.011992129892228</v>
      </c>
      <c r="T14" s="6">
        <v>16.541198268845093</v>
      </c>
      <c r="U14" s="6">
        <v>47.432060041873072</v>
      </c>
      <c r="V14" s="6">
        <v>52.567939958126928</v>
      </c>
    </row>
    <row r="15" spans="1:22" x14ac:dyDescent="0.25">
      <c r="J15" s="3" t="s">
        <v>32</v>
      </c>
      <c r="K15" s="7">
        <v>74.652327275999994</v>
      </c>
      <c r="L15" s="7">
        <v>63.358552058000001</v>
      </c>
      <c r="M15" s="7">
        <v>32.962296821000002</v>
      </c>
      <c r="N15" s="7">
        <v>150.26615760199999</v>
      </c>
      <c r="O15" s="29" t="s">
        <v>3</v>
      </c>
      <c r="P15" s="29" t="s">
        <v>8</v>
      </c>
      <c r="Q15" s="29" t="s">
        <v>6</v>
      </c>
      <c r="R15" s="6">
        <v>23.238850113065673</v>
      </c>
      <c r="S15" s="6">
        <v>19.723161331771188</v>
      </c>
      <c r="T15" s="6">
        <v>10.26097783091973</v>
      </c>
      <c r="U15" s="6">
        <v>46.777010724243425</v>
      </c>
      <c r="V15" s="6">
        <v>53.222989275756589</v>
      </c>
    </row>
    <row r="16" spans="1:22" x14ac:dyDescent="0.25">
      <c r="J16" s="3" t="s">
        <v>33</v>
      </c>
      <c r="K16" s="7">
        <v>0.27635359100000001</v>
      </c>
      <c r="L16" s="7">
        <v>6.3406192E-2</v>
      </c>
      <c r="M16" s="7">
        <v>5.8825454999999999E-2</v>
      </c>
      <c r="N16" s="7">
        <v>0.46284951800000002</v>
      </c>
      <c r="O16" s="29" t="s">
        <v>20</v>
      </c>
      <c r="P16" s="29" t="s">
        <v>3</v>
      </c>
      <c r="Q16" s="29" t="s">
        <v>6</v>
      </c>
      <c r="R16" s="6">
        <v>32.080617722371073</v>
      </c>
      <c r="S16" s="6">
        <v>7.3605332915079176</v>
      </c>
      <c r="T16" s="6">
        <v>6.8287765951249826</v>
      </c>
      <c r="U16" s="6">
        <v>53.730072390996028</v>
      </c>
      <c r="V16" s="6">
        <v>46.269927609003979</v>
      </c>
    </row>
    <row r="17" spans="1:22" x14ac:dyDescent="0.25">
      <c r="J17" s="3" t="s">
        <v>34</v>
      </c>
      <c r="K17" s="7">
        <v>3.4912744020000002</v>
      </c>
      <c r="L17" s="7">
        <v>2.2108446669999999</v>
      </c>
      <c r="M17" s="7">
        <v>1.3286773489999999</v>
      </c>
      <c r="N17" s="7">
        <v>6.3311963999999996</v>
      </c>
      <c r="O17" s="29" t="s">
        <v>11</v>
      </c>
      <c r="P17" s="29" t="s">
        <v>5</v>
      </c>
      <c r="Q17" s="29" t="s">
        <v>3</v>
      </c>
      <c r="R17" s="6">
        <v>26.128396037579734</v>
      </c>
      <c r="S17" s="6">
        <v>16.54577050828647</v>
      </c>
      <c r="T17" s="6">
        <v>9.94370650469242</v>
      </c>
      <c r="U17" s="6">
        <v>47.382126949441385</v>
      </c>
      <c r="V17" s="6">
        <v>52.617873050558622</v>
      </c>
    </row>
    <row r="18" spans="1:22" x14ac:dyDescent="0.25">
      <c r="J18" s="3" t="s">
        <v>35</v>
      </c>
      <c r="K18" s="7">
        <v>4.2422616350000002</v>
      </c>
      <c r="L18" s="7">
        <v>3.649504673</v>
      </c>
      <c r="M18" s="7">
        <v>3.0629887550000001</v>
      </c>
      <c r="N18" s="7">
        <v>12.932087263</v>
      </c>
      <c r="O18" s="29" t="s">
        <v>12</v>
      </c>
      <c r="P18" s="29" t="s">
        <v>14</v>
      </c>
      <c r="Q18" s="29" t="s">
        <v>3</v>
      </c>
      <c r="R18" s="6">
        <v>17.759826004220095</v>
      </c>
      <c r="S18" s="6">
        <v>15.278305199124794</v>
      </c>
      <c r="T18" s="6">
        <v>12.822911932842807</v>
      </c>
      <c r="U18" s="6">
        <v>54.138956863812304</v>
      </c>
      <c r="V18" s="6">
        <v>45.861043136187696</v>
      </c>
    </row>
    <row r="19" spans="1:22" x14ac:dyDescent="0.25">
      <c r="J19" s="3" t="s">
        <v>36</v>
      </c>
      <c r="K19" s="7">
        <v>4.049266383</v>
      </c>
      <c r="L19" s="7">
        <v>2.4229763200000001</v>
      </c>
      <c r="M19" s="7">
        <v>1.8672212269999999</v>
      </c>
      <c r="N19" s="7">
        <v>4.0409432130000003</v>
      </c>
      <c r="O19" s="29" t="s">
        <v>3</v>
      </c>
      <c r="P19" s="29" t="s">
        <v>8</v>
      </c>
      <c r="Q19" s="29" t="s">
        <v>0</v>
      </c>
      <c r="R19" s="6">
        <v>32.707053461400044</v>
      </c>
      <c r="S19" s="6">
        <v>19.571055232783468</v>
      </c>
      <c r="T19" s="6">
        <v>15.082066408904366</v>
      </c>
      <c r="U19" s="6">
        <v>32.639824896912117</v>
      </c>
      <c r="V19" s="6">
        <v>67.360175103087883</v>
      </c>
    </row>
    <row r="20" spans="1:22" x14ac:dyDescent="0.25">
      <c r="J20" s="3" t="s">
        <v>37</v>
      </c>
      <c r="K20" s="7">
        <v>38.735927459000003</v>
      </c>
      <c r="L20" s="7">
        <v>8.3152937100000006</v>
      </c>
      <c r="M20" s="7">
        <v>8.1428850720000003</v>
      </c>
      <c r="N20" s="7">
        <v>59.234972827999997</v>
      </c>
      <c r="O20" s="29" t="s">
        <v>3</v>
      </c>
      <c r="P20" s="29" t="s">
        <v>10</v>
      </c>
      <c r="Q20" s="29" t="s">
        <v>15</v>
      </c>
      <c r="R20" s="6">
        <v>33.851471823558491</v>
      </c>
      <c r="S20" s="6">
        <v>7.266766260511397</v>
      </c>
      <c r="T20" s="6">
        <v>7.1160977072007139</v>
      </c>
      <c r="U20" s="6">
        <v>51.765664208729397</v>
      </c>
      <c r="V20" s="6">
        <v>48.234335791270603</v>
      </c>
    </row>
    <row r="21" spans="1:22" x14ac:dyDescent="0.25">
      <c r="J21" s="3" t="s">
        <v>38</v>
      </c>
      <c r="K21" s="7">
        <v>0.86173055300000001</v>
      </c>
      <c r="L21" s="7">
        <v>0.17237181200000001</v>
      </c>
      <c r="M21" s="7">
        <v>7.4355823000000001E-2</v>
      </c>
      <c r="N21" s="7">
        <v>0.460248194</v>
      </c>
      <c r="O21" s="29" t="s">
        <v>3</v>
      </c>
      <c r="P21" s="29" t="s">
        <v>10</v>
      </c>
      <c r="Q21" s="29" t="s">
        <v>6</v>
      </c>
      <c r="R21" s="6">
        <v>54.932558628425333</v>
      </c>
      <c r="S21" s="6">
        <v>10.988150107494112</v>
      </c>
      <c r="T21" s="6">
        <v>4.739945209198491</v>
      </c>
      <c r="U21" s="6">
        <v>29.33934605488205</v>
      </c>
      <c r="V21" s="6">
        <v>70.660653945117943</v>
      </c>
    </row>
    <row r="22" spans="1:22" x14ac:dyDescent="0.25">
      <c r="J22" s="3" t="s">
        <v>39</v>
      </c>
      <c r="K22" s="7">
        <v>209.97387080199999</v>
      </c>
      <c r="L22" s="7">
        <v>98.128799651999998</v>
      </c>
      <c r="M22" s="7">
        <v>75.452875755999997</v>
      </c>
      <c r="N22" s="7">
        <v>208.44742303199999</v>
      </c>
      <c r="O22" s="29" t="s">
        <v>3</v>
      </c>
      <c r="P22" s="29" t="s">
        <v>0</v>
      </c>
      <c r="Q22" s="29" t="s">
        <v>8</v>
      </c>
      <c r="R22" s="6">
        <v>35.468381361473632</v>
      </c>
      <c r="S22" s="6">
        <v>16.575727614617207</v>
      </c>
      <c r="T22" s="6">
        <v>12.74535427628172</v>
      </c>
      <c r="U22" s="6">
        <v>35.210536747627444</v>
      </c>
      <c r="V22" s="6">
        <v>64.789463252372556</v>
      </c>
    </row>
    <row r="23" spans="1:22" x14ac:dyDescent="0.25">
      <c r="J23" s="3" t="s">
        <v>40</v>
      </c>
      <c r="K23" s="7">
        <v>59.488197462999999</v>
      </c>
      <c r="L23" s="7">
        <v>12.542433785</v>
      </c>
      <c r="M23" s="7">
        <v>7.842712744</v>
      </c>
      <c r="N23" s="7">
        <v>63.714263893999998</v>
      </c>
      <c r="O23" s="29" t="s">
        <v>3</v>
      </c>
      <c r="P23" s="29" t="s">
        <v>10</v>
      </c>
      <c r="Q23" s="29" t="s">
        <v>18</v>
      </c>
      <c r="R23" s="6">
        <v>41.429896589843658</v>
      </c>
      <c r="S23" s="6">
        <v>8.7350391650496366</v>
      </c>
      <c r="T23" s="6">
        <v>5.4619704718715321</v>
      </c>
      <c r="U23" s="6">
        <v>44.373093773235169</v>
      </c>
      <c r="V23" s="6">
        <v>55.626906226764824</v>
      </c>
    </row>
    <row r="24" spans="1:22" x14ac:dyDescent="0.25">
      <c r="J24" s="3" t="s">
        <v>41</v>
      </c>
      <c r="K24" s="7">
        <v>98.599833042</v>
      </c>
      <c r="L24" s="7">
        <v>22.121489018999998</v>
      </c>
      <c r="M24" s="7">
        <v>21.547381421000001</v>
      </c>
      <c r="N24" s="7">
        <v>120.746965684</v>
      </c>
      <c r="O24" s="29" t="s">
        <v>3</v>
      </c>
      <c r="P24" s="29" t="s">
        <v>2</v>
      </c>
      <c r="Q24" s="29" t="s">
        <v>8</v>
      </c>
      <c r="R24" s="6">
        <v>37.488197320962499</v>
      </c>
      <c r="S24" s="6">
        <v>8.4107114565247496</v>
      </c>
      <c r="T24" s="6">
        <v>8.192432598911271</v>
      </c>
      <c r="U24" s="6">
        <v>45.908658623601475</v>
      </c>
      <c r="V24" s="6">
        <v>54.091341376398518</v>
      </c>
    </row>
    <row r="25" spans="1:22" x14ac:dyDescent="0.25">
      <c r="J25" s="3" t="s">
        <v>42</v>
      </c>
      <c r="K25" s="7">
        <v>20.040972882999998</v>
      </c>
      <c r="L25" s="7">
        <v>10.106385541</v>
      </c>
      <c r="M25" s="7">
        <v>8.3766340340000003</v>
      </c>
      <c r="N25" s="7">
        <v>15.206522862</v>
      </c>
      <c r="O25" s="29" t="s">
        <v>6</v>
      </c>
      <c r="P25" s="29" t="s">
        <v>8</v>
      </c>
      <c r="Q25" s="29" t="s">
        <v>3</v>
      </c>
      <c r="R25" s="6">
        <v>37.299052063139605</v>
      </c>
      <c r="S25" s="6">
        <v>18.809396263575611</v>
      </c>
      <c r="T25" s="6">
        <v>15.590086907061515</v>
      </c>
      <c r="U25" s="6">
        <v>28.301464766223276</v>
      </c>
      <c r="V25" s="6">
        <v>71.698535233776738</v>
      </c>
    </row>
    <row r="26" spans="1:22" x14ac:dyDescent="0.25">
      <c r="J26" s="3" t="s">
        <v>43</v>
      </c>
      <c r="K26" s="7">
        <v>19.403275118</v>
      </c>
      <c r="L26" s="7">
        <v>9.4662773910000002</v>
      </c>
      <c r="M26" s="7">
        <v>5.9066017669999997</v>
      </c>
      <c r="N26" s="7">
        <v>32.585417087000003</v>
      </c>
      <c r="O26" s="29" t="s">
        <v>3</v>
      </c>
      <c r="P26" s="29" t="s">
        <v>10</v>
      </c>
      <c r="Q26" s="29" t="s">
        <v>8</v>
      </c>
      <c r="R26" s="6">
        <v>28.804665219935366</v>
      </c>
      <c r="S26" s="6">
        <v>14.05293433549501</v>
      </c>
      <c r="T26" s="6">
        <v>8.7685035361932577</v>
      </c>
      <c r="U26" s="6">
        <v>48.373896908376381</v>
      </c>
      <c r="V26" s="6">
        <v>51.626103091623634</v>
      </c>
    </row>
    <row r="27" spans="1:22" x14ac:dyDescent="0.25">
      <c r="J27" s="3" t="s">
        <v>44</v>
      </c>
      <c r="K27" s="7">
        <v>8.8338400650000004</v>
      </c>
      <c r="L27" s="7">
        <v>6.3321005980000002</v>
      </c>
      <c r="M27" s="7">
        <v>4.5771627410000004</v>
      </c>
      <c r="N27" s="7">
        <v>20.125943785</v>
      </c>
      <c r="O27" s="29" t="s">
        <v>3</v>
      </c>
      <c r="P27" s="29" t="s">
        <v>10</v>
      </c>
      <c r="Q27" s="29" t="s">
        <v>9</v>
      </c>
      <c r="R27" s="6">
        <v>22.157138652255743</v>
      </c>
      <c r="S27" s="6">
        <v>15.882247117626246</v>
      </c>
      <c r="T27" s="6">
        <v>11.480491919713733</v>
      </c>
      <c r="U27" s="6">
        <v>50.480122310404283</v>
      </c>
      <c r="V27" s="6">
        <v>49.519877689595724</v>
      </c>
    </row>
    <row r="28" spans="1:22" x14ac:dyDescent="0.25">
      <c r="J28" s="3" t="s">
        <v>45</v>
      </c>
      <c r="K28" s="7">
        <v>22.716380436000001</v>
      </c>
      <c r="L28" s="7">
        <v>13.151062775</v>
      </c>
      <c r="M28" s="7">
        <v>8.0100010259999994</v>
      </c>
      <c r="N28" s="7">
        <v>40.026792571999998</v>
      </c>
      <c r="O28" s="29" t="s">
        <v>3</v>
      </c>
      <c r="P28" s="29" t="s">
        <v>2</v>
      </c>
      <c r="Q28" s="29" t="s">
        <v>14</v>
      </c>
      <c r="R28" s="6">
        <v>27.0741756315735</v>
      </c>
      <c r="S28" s="6">
        <v>15.673895949899578</v>
      </c>
      <c r="T28" s="6">
        <v>9.5465989926515906</v>
      </c>
      <c r="U28" s="6">
        <v>47.705329425875334</v>
      </c>
      <c r="V28" s="6">
        <v>52.294670574124666</v>
      </c>
    </row>
    <row r="29" spans="1:22" x14ac:dyDescent="0.25">
      <c r="J29" s="3" t="s">
        <v>46</v>
      </c>
      <c r="K29" s="7">
        <v>8.1427179160000005</v>
      </c>
      <c r="L29" s="7">
        <v>8.012183898</v>
      </c>
      <c r="M29" s="7">
        <v>6.2703117229999998</v>
      </c>
      <c r="N29" s="7">
        <v>19.593740755999999</v>
      </c>
      <c r="O29" s="29" t="s">
        <v>16</v>
      </c>
      <c r="P29" s="29" t="s">
        <v>3</v>
      </c>
      <c r="Q29" s="29" t="s">
        <v>13</v>
      </c>
      <c r="R29" s="6">
        <v>19.37867815372195</v>
      </c>
      <c r="S29" s="6">
        <v>19.068023069138498</v>
      </c>
      <c r="T29" s="6">
        <v>14.92257917528562</v>
      </c>
      <c r="U29" s="6">
        <v>46.630719601853947</v>
      </c>
      <c r="V29" s="6">
        <v>53.369280398146067</v>
      </c>
    </row>
    <row r="30" spans="1:22" x14ac:dyDescent="0.25">
      <c r="J30" s="3" t="s">
        <v>47</v>
      </c>
      <c r="K30" s="7">
        <v>19.207868417</v>
      </c>
      <c r="L30" s="7">
        <v>12.88525213</v>
      </c>
      <c r="M30" s="7">
        <v>12.618025959000001</v>
      </c>
      <c r="N30" s="7">
        <v>54.942334856999999</v>
      </c>
      <c r="O30" s="29" t="s">
        <v>3</v>
      </c>
      <c r="P30" s="29" t="s">
        <v>4</v>
      </c>
      <c r="Q30" s="29" t="s">
        <v>7</v>
      </c>
      <c r="R30" s="6">
        <v>19.274658701619256</v>
      </c>
      <c r="S30" s="6">
        <v>12.930057187930938</v>
      </c>
      <c r="T30" s="6">
        <v>12.66190180856532</v>
      </c>
      <c r="U30" s="6">
        <v>55.133382301884495</v>
      </c>
      <c r="V30" s="6">
        <v>44.866617698115512</v>
      </c>
    </row>
    <row r="31" spans="1:22" x14ac:dyDescent="0.25">
      <c r="K31" s="7"/>
      <c r="L31" s="7"/>
      <c r="M31" s="7"/>
      <c r="N31" s="7"/>
    </row>
    <row r="32" spans="1:22" x14ac:dyDescent="0.25">
      <c r="A32" s="14" t="s">
        <v>162</v>
      </c>
      <c r="O32" s="29" t="s">
        <v>3</v>
      </c>
      <c r="P32" s="29">
        <v>25</v>
      </c>
    </row>
    <row r="33" spans="1:16" x14ac:dyDescent="0.25">
      <c r="O33" s="29" t="s">
        <v>8</v>
      </c>
      <c r="P33" s="29">
        <v>9</v>
      </c>
    </row>
    <row r="34" spans="1:16" x14ac:dyDescent="0.25">
      <c r="O34" s="29" t="s">
        <v>13</v>
      </c>
      <c r="P34" s="29">
        <v>4</v>
      </c>
    </row>
    <row r="35" spans="1:16" x14ac:dyDescent="0.25">
      <c r="O35" s="29" t="s">
        <v>10</v>
      </c>
      <c r="P35" s="29">
        <v>10</v>
      </c>
    </row>
    <row r="37" spans="1:16" ht="15" customHeight="1" x14ac:dyDescent="0.25">
      <c r="A37" s="14"/>
    </row>
    <row r="38" spans="1:16" x14ac:dyDescent="0.25">
      <c r="A38" s="14"/>
    </row>
  </sheetData>
  <conditionalFormatting sqref="U4:U30">
    <cfRule type="cellIs" dxfId="5" priority="1" operator="greaterThan">
      <formula>50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Q75"/>
  <sheetViews>
    <sheetView showGridLines="0" topLeftCell="A54" workbookViewId="0">
      <selection activeCell="A33" sqref="A33"/>
    </sheetView>
  </sheetViews>
  <sheetFormatPr defaultColWidth="9.109375" defaultRowHeight="13.2" x14ac:dyDescent="0.25"/>
  <cols>
    <col min="1" max="13" width="9.109375" style="3"/>
    <col min="14" max="14" width="13.33203125" style="3" customWidth="1"/>
    <col min="15" max="16384" width="9.109375" style="3"/>
  </cols>
  <sheetData>
    <row r="1" spans="1:17" ht="22.8" x14ac:dyDescent="0.4">
      <c r="A1" s="1" t="s">
        <v>141</v>
      </c>
    </row>
    <row r="2" spans="1:17" ht="20.399999999999999" x14ac:dyDescent="0.35">
      <c r="A2" s="2" t="s">
        <v>79</v>
      </c>
    </row>
    <row r="3" spans="1:17" x14ac:dyDescent="0.25">
      <c r="O3" s="4"/>
      <c r="P3" s="4"/>
      <c r="Q3" s="4" t="s">
        <v>49</v>
      </c>
    </row>
    <row r="4" spans="1:17" x14ac:dyDescent="0.25">
      <c r="O4" s="4">
        <v>1</v>
      </c>
      <c r="P4" s="4" t="s">
        <v>39</v>
      </c>
      <c r="Q4" s="11">
        <v>284.03208112500005</v>
      </c>
    </row>
    <row r="5" spans="1:17" x14ac:dyDescent="0.25">
      <c r="O5" s="4">
        <v>2</v>
      </c>
      <c r="P5" s="4" t="s">
        <v>65</v>
      </c>
      <c r="Q5" s="11">
        <v>37.149350577</v>
      </c>
    </row>
    <row r="6" spans="1:17" x14ac:dyDescent="0.25">
      <c r="O6" s="4">
        <v>3</v>
      </c>
      <c r="P6" s="4" t="s">
        <v>22</v>
      </c>
      <c r="Q6" s="11">
        <v>35.737761818999999</v>
      </c>
    </row>
    <row r="7" spans="1:17" x14ac:dyDescent="0.25">
      <c r="O7" s="4">
        <v>4</v>
      </c>
      <c r="P7" s="4" t="s">
        <v>41</v>
      </c>
      <c r="Q7" s="11">
        <v>32.503799922999995</v>
      </c>
    </row>
    <row r="8" spans="1:17" x14ac:dyDescent="0.25">
      <c r="O8" s="4">
        <v>5</v>
      </c>
      <c r="P8" s="4" t="s">
        <v>27</v>
      </c>
      <c r="Q8" s="11">
        <v>27.394522463000001</v>
      </c>
    </row>
    <row r="9" spans="1:17" x14ac:dyDescent="0.25">
      <c r="O9" s="4">
        <v>6</v>
      </c>
      <c r="P9" s="4" t="s">
        <v>37</v>
      </c>
      <c r="Q9" s="11">
        <v>17.140120620999998</v>
      </c>
    </row>
    <row r="10" spans="1:17" x14ac:dyDescent="0.25">
      <c r="O10" s="4">
        <v>7</v>
      </c>
      <c r="P10" s="4" t="s">
        <v>44</v>
      </c>
      <c r="Q10" s="11">
        <v>7.6562281839999997</v>
      </c>
    </row>
    <row r="11" spans="1:17" x14ac:dyDescent="0.25">
      <c r="O11" s="4">
        <v>8</v>
      </c>
      <c r="P11" s="4" t="s">
        <v>29</v>
      </c>
      <c r="Q11" s="11">
        <v>6.5034778019999999</v>
      </c>
    </row>
    <row r="12" spans="1:17" x14ac:dyDescent="0.25">
      <c r="O12" s="4">
        <v>9</v>
      </c>
      <c r="P12" s="4" t="s">
        <v>45</v>
      </c>
      <c r="Q12" s="11">
        <v>0.56597048400000005</v>
      </c>
    </row>
    <row r="13" spans="1:17" x14ac:dyDescent="0.25">
      <c r="O13" s="4">
        <v>10</v>
      </c>
      <c r="P13" s="4" t="s">
        <v>23</v>
      </c>
      <c r="Q13" s="11">
        <v>-1.5057063350000002</v>
      </c>
    </row>
    <row r="14" spans="1:17" x14ac:dyDescent="0.25">
      <c r="O14" s="4">
        <v>11</v>
      </c>
      <c r="P14" s="4" t="s">
        <v>24</v>
      </c>
      <c r="Q14" s="11">
        <v>-1.9426221290000001</v>
      </c>
    </row>
    <row r="15" spans="1:17" x14ac:dyDescent="0.25">
      <c r="O15" s="4">
        <v>12</v>
      </c>
      <c r="P15" s="4" t="s">
        <v>38</v>
      </c>
      <c r="Q15" s="11">
        <v>-3.1874183520000003</v>
      </c>
    </row>
    <row r="16" spans="1:17" x14ac:dyDescent="0.25">
      <c r="O16" s="4">
        <v>13</v>
      </c>
      <c r="P16" s="4" t="s">
        <v>26</v>
      </c>
      <c r="Q16" s="11">
        <v>-4.556983743</v>
      </c>
    </row>
    <row r="17" spans="15:17" x14ac:dyDescent="0.25">
      <c r="O17" s="4">
        <v>14</v>
      </c>
      <c r="P17" s="4" t="s">
        <v>33</v>
      </c>
      <c r="Q17" s="11">
        <v>-6.2832983759999994</v>
      </c>
    </row>
    <row r="18" spans="15:17" x14ac:dyDescent="0.25">
      <c r="O18" s="4">
        <v>15</v>
      </c>
      <c r="P18" s="4" t="s">
        <v>34</v>
      </c>
      <c r="Q18" s="11">
        <v>-6.9080324769999999</v>
      </c>
    </row>
    <row r="19" spans="15:17" x14ac:dyDescent="0.25">
      <c r="O19" s="4">
        <v>16</v>
      </c>
      <c r="P19" s="4" t="s">
        <v>35</v>
      </c>
      <c r="Q19" s="11">
        <v>-7.4553877530000001</v>
      </c>
    </row>
    <row r="20" spans="15:17" x14ac:dyDescent="0.25">
      <c r="O20" s="4">
        <v>17</v>
      </c>
      <c r="P20" s="4" t="s">
        <v>36</v>
      </c>
      <c r="Q20" s="11">
        <v>-8.8530607210000003</v>
      </c>
    </row>
    <row r="21" spans="15:17" x14ac:dyDescent="0.25">
      <c r="O21" s="4">
        <v>18</v>
      </c>
      <c r="P21" s="4" t="s">
        <v>46</v>
      </c>
      <c r="Q21" s="11">
        <v>-10.812106753</v>
      </c>
    </row>
    <row r="22" spans="15:17" x14ac:dyDescent="0.25">
      <c r="O22" s="4">
        <v>19</v>
      </c>
      <c r="P22" s="4" t="s">
        <v>28</v>
      </c>
      <c r="Q22" s="11">
        <v>-12.738752931000001</v>
      </c>
    </row>
    <row r="23" spans="15:17" x14ac:dyDescent="0.25">
      <c r="O23" s="4">
        <v>20</v>
      </c>
      <c r="P23" s="4" t="s">
        <v>40</v>
      </c>
      <c r="Q23" s="11">
        <v>-13.619158671999999</v>
      </c>
    </row>
    <row r="24" spans="15:17" x14ac:dyDescent="0.25">
      <c r="O24" s="4">
        <v>21</v>
      </c>
      <c r="P24" s="4" t="s">
        <v>32</v>
      </c>
      <c r="Q24" s="11">
        <v>-14.536935525999999</v>
      </c>
    </row>
    <row r="25" spans="15:17" x14ac:dyDescent="0.25">
      <c r="O25" s="4">
        <v>22</v>
      </c>
      <c r="P25" s="4" t="s">
        <v>31</v>
      </c>
      <c r="Q25" s="11">
        <v>-14.777022682999998</v>
      </c>
    </row>
    <row r="26" spans="15:17" x14ac:dyDescent="0.25">
      <c r="O26" s="4">
        <v>23</v>
      </c>
      <c r="P26" s="4" t="s">
        <v>25</v>
      </c>
      <c r="Q26" s="11">
        <v>-18.368452960999999</v>
      </c>
    </row>
    <row r="27" spans="15:17" x14ac:dyDescent="0.25">
      <c r="O27" s="4">
        <v>24</v>
      </c>
      <c r="P27" s="4" t="s">
        <v>47</v>
      </c>
      <c r="Q27" s="11">
        <v>-19.527827460000001</v>
      </c>
    </row>
    <row r="28" spans="15:17" x14ac:dyDescent="0.25">
      <c r="O28" s="4">
        <v>25</v>
      </c>
      <c r="P28" s="4" t="s">
        <v>43</v>
      </c>
      <c r="Q28" s="11">
        <v>-21.965444977000001</v>
      </c>
    </row>
    <row r="29" spans="15:17" x14ac:dyDescent="0.25">
      <c r="O29" s="4">
        <v>26</v>
      </c>
      <c r="P29" s="4" t="s">
        <v>42</v>
      </c>
      <c r="Q29" s="11">
        <v>-23.775480622</v>
      </c>
    </row>
    <row r="30" spans="15:17" x14ac:dyDescent="0.25">
      <c r="O30" s="4">
        <v>27</v>
      </c>
      <c r="P30" s="4" t="s">
        <v>30</v>
      </c>
      <c r="Q30" s="11">
        <v>-138.28850237999998</v>
      </c>
    </row>
    <row r="33" spans="1:15" x14ac:dyDescent="0.25">
      <c r="A33" s="14" t="s">
        <v>162</v>
      </c>
      <c r="O33" s="14" t="s">
        <v>86</v>
      </c>
    </row>
    <row r="43" spans="1:15" ht="22.8" x14ac:dyDescent="0.4">
      <c r="A43" s="1" t="s">
        <v>142</v>
      </c>
    </row>
    <row r="44" spans="1:15" ht="20.399999999999999" x14ac:dyDescent="0.35">
      <c r="A44" s="2" t="s">
        <v>79</v>
      </c>
    </row>
    <row r="75" spans="1:1" x14ac:dyDescent="0.25">
      <c r="A75" s="14" t="s">
        <v>162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B32"/>
  <sheetViews>
    <sheetView showGridLines="0" topLeftCell="A23" workbookViewId="0">
      <selection activeCell="A31" sqref="A31"/>
    </sheetView>
  </sheetViews>
  <sheetFormatPr defaultColWidth="9.109375" defaultRowHeight="13.2" x14ac:dyDescent="0.25"/>
  <cols>
    <col min="1" max="3" width="23.6640625" style="3" customWidth="1"/>
    <col min="4" max="4" width="23.88671875" style="3" customWidth="1"/>
    <col min="5" max="5" width="9.109375" style="3"/>
    <col min="6" max="6" width="11.33203125" style="3" bestFit="1" customWidth="1"/>
    <col min="7" max="25" width="10.5546875" style="3" customWidth="1"/>
    <col min="26" max="16384" width="9.109375" style="3"/>
  </cols>
  <sheetData>
    <row r="1" spans="1:28" ht="22.8" x14ac:dyDescent="0.4">
      <c r="A1" s="1" t="s">
        <v>140</v>
      </c>
    </row>
    <row r="2" spans="1:28" ht="20.399999999999999" x14ac:dyDescent="0.35">
      <c r="A2" s="2" t="s">
        <v>83</v>
      </c>
    </row>
    <row r="3" spans="1:28" ht="12" customHeight="1" x14ac:dyDescent="0.25">
      <c r="A3" s="30"/>
      <c r="B3" s="31">
        <v>2002</v>
      </c>
      <c r="C3" s="32">
        <v>2023</v>
      </c>
      <c r="D3" s="32" t="s">
        <v>48</v>
      </c>
      <c r="F3" s="30"/>
      <c r="G3" s="31" t="s">
        <v>93</v>
      </c>
      <c r="H3" s="31" t="s">
        <v>117</v>
      </c>
      <c r="I3" s="31" t="s">
        <v>118</v>
      </c>
      <c r="J3" s="31" t="s">
        <v>119</v>
      </c>
      <c r="K3" s="31" t="s">
        <v>120</v>
      </c>
      <c r="L3" s="31" t="s">
        <v>121</v>
      </c>
      <c r="M3" s="31" t="s">
        <v>122</v>
      </c>
      <c r="N3" s="31" t="s">
        <v>123</v>
      </c>
      <c r="O3" s="31" t="s">
        <v>124</v>
      </c>
      <c r="P3" s="31" t="s">
        <v>125</v>
      </c>
      <c r="Q3" s="31" t="s">
        <v>126</v>
      </c>
      <c r="R3" s="31" t="s">
        <v>127</v>
      </c>
      <c r="S3" s="31" t="s">
        <v>128</v>
      </c>
      <c r="T3" s="31" t="s">
        <v>129</v>
      </c>
      <c r="U3" s="31" t="s">
        <v>130</v>
      </c>
      <c r="V3" s="31" t="s">
        <v>131</v>
      </c>
      <c r="W3" s="31" t="s">
        <v>132</v>
      </c>
      <c r="X3" s="31" t="s">
        <v>133</v>
      </c>
      <c r="Y3" s="31" t="s">
        <v>134</v>
      </c>
      <c r="Z3" s="31" t="s">
        <v>135</v>
      </c>
      <c r="AA3" s="31" t="s">
        <v>136</v>
      </c>
      <c r="AB3" s="31" t="s">
        <v>137</v>
      </c>
    </row>
    <row r="4" spans="1:28" x14ac:dyDescent="0.25">
      <c r="A4" s="33" t="s">
        <v>22</v>
      </c>
      <c r="B4" s="17">
        <v>13415.707777</v>
      </c>
      <c r="C4" s="34">
        <v>35828.045781000001</v>
      </c>
      <c r="D4" s="34"/>
      <c r="E4" s="3" t="b">
        <f>+AND(B4&gt;0,C4&lt;0)</f>
        <v>0</v>
      </c>
      <c r="F4" s="33" t="s">
        <v>22</v>
      </c>
      <c r="G4" s="17">
        <v>13415.707777</v>
      </c>
      <c r="H4" s="17">
        <v>16830.237168</v>
      </c>
      <c r="I4" s="17">
        <v>17437.139173</v>
      </c>
      <c r="J4" s="17">
        <v>17175.280817999999</v>
      </c>
      <c r="K4" s="17">
        <v>18668.791875999999</v>
      </c>
      <c r="L4" s="17">
        <v>22460.512642999998</v>
      </c>
      <c r="M4" s="17">
        <v>20009.760726</v>
      </c>
      <c r="N4" s="17">
        <v>16824.304910999999</v>
      </c>
      <c r="O4" s="17">
        <v>15634.658482999999</v>
      </c>
      <c r="P4" s="17">
        <v>15127.291276</v>
      </c>
      <c r="Q4" s="17">
        <v>6166.5410510000002</v>
      </c>
      <c r="R4" s="17">
        <v>13079.016883</v>
      </c>
      <c r="S4" s="17">
        <v>16019.172095</v>
      </c>
      <c r="T4" s="17">
        <v>29640.614539999999</v>
      </c>
      <c r="U4" s="17">
        <v>24856.361833999999</v>
      </c>
      <c r="V4" s="17">
        <v>27295.441910000001</v>
      </c>
      <c r="W4" s="17">
        <v>26998.440799</v>
      </c>
      <c r="X4" s="17">
        <v>30635.626935</v>
      </c>
      <c r="Y4" s="17">
        <v>26558.791437</v>
      </c>
      <c r="Z4" s="17">
        <v>31290.934141999998</v>
      </c>
      <c r="AA4" s="17">
        <v>67370.210466999997</v>
      </c>
      <c r="AB4" s="17">
        <v>35828.045781000001</v>
      </c>
    </row>
    <row r="5" spans="1:28" x14ac:dyDescent="0.25">
      <c r="A5" s="19" t="s">
        <v>23</v>
      </c>
      <c r="B5" s="20">
        <v>-1043.2185890000001</v>
      </c>
      <c r="C5" s="35">
        <v>-1548.6209260000001</v>
      </c>
      <c r="D5" s="35"/>
      <c r="E5" s="3" t="b">
        <f t="shared" ref="E5:E30" si="0">+AND(B5&gt;0,C5&lt;0)</f>
        <v>0</v>
      </c>
      <c r="F5" s="19" t="s">
        <v>23</v>
      </c>
      <c r="G5" s="20">
        <v>-1043.2185890000001</v>
      </c>
      <c r="H5" s="20">
        <v>-1252.8588560000001</v>
      </c>
      <c r="I5" s="20">
        <v>-1565.0694470000001</v>
      </c>
      <c r="J5" s="20">
        <v>-2059.048953</v>
      </c>
      <c r="K5" s="20">
        <v>-2097.9111520000001</v>
      </c>
      <c r="L5" s="20">
        <v>-4490.9505870000003</v>
      </c>
      <c r="M5" s="20">
        <v>-5028.8253690000001</v>
      </c>
      <c r="N5" s="20">
        <v>-2489.3359639999999</v>
      </c>
      <c r="O5" s="20">
        <v>-1740.52889</v>
      </c>
      <c r="P5" s="20">
        <v>-1243.536703</v>
      </c>
      <c r="Q5" s="20">
        <v>-2755.6704829999999</v>
      </c>
      <c r="R5" s="20">
        <v>-2159.608604</v>
      </c>
      <c r="S5" s="20">
        <v>-2392.2940060000001</v>
      </c>
      <c r="T5" s="20">
        <v>-2204.663243</v>
      </c>
      <c r="U5" s="20">
        <v>-1438.6715850000001</v>
      </c>
      <c r="V5" s="20">
        <v>-1842.5647269999999</v>
      </c>
      <c r="W5" s="20">
        <v>-1333.0378040000001</v>
      </c>
      <c r="X5" s="20">
        <v>-1467.730534</v>
      </c>
      <c r="Y5" s="20">
        <v>-376.67851899999999</v>
      </c>
      <c r="Z5" s="20">
        <v>-543.17569800000001</v>
      </c>
      <c r="AA5" s="20">
        <v>496.56394799999998</v>
      </c>
      <c r="AB5" s="20">
        <v>-1548.6209260000001</v>
      </c>
    </row>
    <row r="6" spans="1:28" x14ac:dyDescent="0.25">
      <c r="A6" s="19" t="s">
        <v>65</v>
      </c>
      <c r="B6" s="20">
        <v>2894.4970119999998</v>
      </c>
      <c r="C6" s="35">
        <v>37103.249314000001</v>
      </c>
      <c r="D6" s="35"/>
      <c r="E6" s="3" t="b">
        <f t="shared" si="0"/>
        <v>0</v>
      </c>
      <c r="F6" s="19" t="s">
        <v>65</v>
      </c>
      <c r="G6" s="20">
        <v>2894.4970119999998</v>
      </c>
      <c r="H6" s="20">
        <v>4045.2956939999999</v>
      </c>
      <c r="I6" s="20">
        <v>2511.7989790000001</v>
      </c>
      <c r="J6" s="20">
        <v>2622.1141670000002</v>
      </c>
      <c r="K6" s="20">
        <v>3794.2870899999998</v>
      </c>
      <c r="L6" s="20">
        <v>5308.4151659999998</v>
      </c>
      <c r="M6" s="20">
        <v>8752.6037390000001</v>
      </c>
      <c r="N6" s="20">
        <v>8173.1481759999997</v>
      </c>
      <c r="O6" s="20">
        <v>10633.643798999999</v>
      </c>
      <c r="P6" s="20">
        <v>13333.466563</v>
      </c>
      <c r="Q6" s="20">
        <v>13134.567713</v>
      </c>
      <c r="R6" s="20">
        <v>12386.144216000001</v>
      </c>
      <c r="S6" s="20">
        <v>14692.941772</v>
      </c>
      <c r="T6" s="20">
        <v>15821.095475</v>
      </c>
      <c r="U6" s="20">
        <v>17067.247511000001</v>
      </c>
      <c r="V6" s="20">
        <v>18526.367073000001</v>
      </c>
      <c r="W6" s="20">
        <v>20337.983187000002</v>
      </c>
      <c r="X6" s="20">
        <v>22965.329283999999</v>
      </c>
      <c r="Y6" s="20">
        <v>24594.568506</v>
      </c>
      <c r="Z6" s="20">
        <v>21859.701305999999</v>
      </c>
      <c r="AA6" s="20">
        <v>25624.182982999999</v>
      </c>
      <c r="AB6" s="20">
        <v>37103.249314000001</v>
      </c>
    </row>
    <row r="7" spans="1:28" x14ac:dyDescent="0.25">
      <c r="A7" s="19" t="s">
        <v>24</v>
      </c>
      <c r="B7" s="20">
        <v>1368.4510359999999</v>
      </c>
      <c r="C7" s="35">
        <v>-1876.751487</v>
      </c>
      <c r="D7" s="35"/>
      <c r="E7" s="3" t="b">
        <f t="shared" si="0"/>
        <v>1</v>
      </c>
      <c r="F7" s="19" t="s">
        <v>24</v>
      </c>
      <c r="G7" s="20">
        <v>1368.4510359999999</v>
      </c>
      <c r="H7" s="20">
        <v>2652.6581970000002</v>
      </c>
      <c r="I7" s="20">
        <v>2923.6995999999999</v>
      </c>
      <c r="J7" s="20">
        <v>2942.7388860000001</v>
      </c>
      <c r="K7" s="20">
        <v>739.988292</v>
      </c>
      <c r="L7" s="20">
        <v>-1564.0347919999999</v>
      </c>
      <c r="M7" s="20">
        <v>-506.39399400000002</v>
      </c>
      <c r="N7" s="20">
        <v>1470.9862390000001</v>
      </c>
      <c r="O7" s="20">
        <v>1832.464684</v>
      </c>
      <c r="P7" s="20">
        <v>833.96248800000001</v>
      </c>
      <c r="Q7" s="20">
        <v>-1448.817315</v>
      </c>
      <c r="R7" s="20">
        <v>-1471.5222659999999</v>
      </c>
      <c r="S7" s="20">
        <v>-1644.2888539999999</v>
      </c>
      <c r="T7" s="20">
        <v>-2771.2379310000001</v>
      </c>
      <c r="U7" s="20">
        <v>-4397.7001870000004</v>
      </c>
      <c r="V7" s="20">
        <v>-5468.8776740000003</v>
      </c>
      <c r="W7" s="20">
        <v>-7248.5605999999998</v>
      </c>
      <c r="X7" s="20">
        <v>-6282.1974149999996</v>
      </c>
      <c r="Y7" s="20">
        <v>-10130.464355</v>
      </c>
      <c r="Z7" s="20">
        <v>-12823.50979</v>
      </c>
      <c r="AA7" s="20">
        <v>-11385.410037</v>
      </c>
      <c r="AB7" s="20">
        <v>-1876.751487</v>
      </c>
    </row>
    <row r="8" spans="1:28" x14ac:dyDescent="0.25">
      <c r="A8" s="19" t="s">
        <v>25</v>
      </c>
      <c r="B8" s="20">
        <v>53105.365739000001</v>
      </c>
      <c r="C8" s="35">
        <v>-17564.676667</v>
      </c>
      <c r="D8" s="35"/>
      <c r="E8" s="3" t="b">
        <f t="shared" si="0"/>
        <v>1</v>
      </c>
      <c r="F8" s="19" t="s">
        <v>25</v>
      </c>
      <c r="G8" s="20">
        <v>53105.365739000001</v>
      </c>
      <c r="H8" s="20">
        <v>55558.750060999999</v>
      </c>
      <c r="I8" s="20">
        <v>71103.080166999993</v>
      </c>
      <c r="J8" s="20">
        <v>79942.030570000003</v>
      </c>
      <c r="K8" s="20">
        <v>80043.990172999998</v>
      </c>
      <c r="L8" s="20">
        <v>100953.29724</v>
      </c>
      <c r="M8" s="20">
        <v>89532.694780999998</v>
      </c>
      <c r="N8" s="20">
        <v>51419.779706000001</v>
      </c>
      <c r="O8" s="20">
        <v>47292.365937000002</v>
      </c>
      <c r="P8" s="20">
        <v>34738.153609000001</v>
      </c>
      <c r="Q8" s="20">
        <v>18978.177025000001</v>
      </c>
      <c r="R8" s="20">
        <v>12741.1533</v>
      </c>
      <c r="S8" s="20">
        <v>14508.860676</v>
      </c>
      <c r="T8" s="20">
        <v>22545.318767000001</v>
      </c>
      <c r="U8" s="20">
        <v>26752.613014999999</v>
      </c>
      <c r="V8" s="20">
        <v>23833.733571000001</v>
      </c>
      <c r="W8" s="20">
        <v>14836.206700000001</v>
      </c>
      <c r="X8" s="20">
        <v>3286.5550410000001</v>
      </c>
      <c r="Y8" s="20">
        <v>-11003.539638</v>
      </c>
      <c r="Z8" s="20">
        <v>-14265.026632999999</v>
      </c>
      <c r="AA8" s="20">
        <v>-38064.089254999999</v>
      </c>
      <c r="AB8" s="20">
        <v>-17564.676667</v>
      </c>
    </row>
    <row r="9" spans="1:28" x14ac:dyDescent="0.25">
      <c r="A9" s="19" t="s">
        <v>26</v>
      </c>
      <c r="B9" s="20">
        <v>-574.70776000000001</v>
      </c>
      <c r="C9" s="35">
        <v>-4585.6303399999997</v>
      </c>
      <c r="D9" s="35"/>
      <c r="E9" s="3" t="b">
        <f t="shared" si="0"/>
        <v>0</v>
      </c>
      <c r="F9" s="19" t="s">
        <v>26</v>
      </c>
      <c r="G9" s="20">
        <v>-574.70776000000001</v>
      </c>
      <c r="H9" s="20">
        <v>-451.54497300000003</v>
      </c>
      <c r="I9" s="20">
        <v>-1140.8664040000001</v>
      </c>
      <c r="J9" s="20">
        <v>-1458.8549519999999</v>
      </c>
      <c r="K9" s="20">
        <v>-2884.818444</v>
      </c>
      <c r="L9" s="20">
        <v>-3194.6687830000001</v>
      </c>
      <c r="M9" s="20">
        <v>-2669.5622859999999</v>
      </c>
      <c r="N9" s="20">
        <v>-1301.628455</v>
      </c>
      <c r="O9" s="20">
        <v>-1370.5555019999999</v>
      </c>
      <c r="P9" s="20">
        <v>-1447.5015410000001</v>
      </c>
      <c r="Q9" s="20">
        <v>-2401.727065</v>
      </c>
      <c r="R9" s="20">
        <v>-2400.1438710000002</v>
      </c>
      <c r="S9" s="20">
        <v>-2380.7536460000001</v>
      </c>
      <c r="T9" s="20">
        <v>-1965.266703</v>
      </c>
      <c r="U9" s="20">
        <v>-2203.367416</v>
      </c>
      <c r="V9" s="20">
        <v>-2635.7540180000001</v>
      </c>
      <c r="W9" s="20">
        <v>-2504.8063830000001</v>
      </c>
      <c r="X9" s="20">
        <v>-2345.4738280000001</v>
      </c>
      <c r="Y9" s="20">
        <v>-1931.75685</v>
      </c>
      <c r="Z9" s="20">
        <v>-2155.7531869999998</v>
      </c>
      <c r="AA9" s="20">
        <v>-4630.5268400000004</v>
      </c>
      <c r="AB9" s="20">
        <v>-4585.6303399999997</v>
      </c>
    </row>
    <row r="10" spans="1:28" x14ac:dyDescent="0.25">
      <c r="A10" s="19" t="s">
        <v>27</v>
      </c>
      <c r="B10" s="20">
        <v>25193.142188000002</v>
      </c>
      <c r="C10" s="35">
        <v>27459.14098</v>
      </c>
      <c r="D10" s="35"/>
      <c r="E10" s="3" t="b">
        <f t="shared" si="0"/>
        <v>0</v>
      </c>
      <c r="F10" s="19" t="s">
        <v>27</v>
      </c>
      <c r="G10" s="20">
        <v>25193.142188000002</v>
      </c>
      <c r="H10" s="20">
        <v>22928.722710999999</v>
      </c>
      <c r="I10" s="20">
        <v>23104.665809999999</v>
      </c>
      <c r="J10" s="20">
        <v>24611.298054999999</v>
      </c>
      <c r="K10" s="20">
        <v>21270.368127000002</v>
      </c>
      <c r="L10" s="20">
        <v>20434.897566</v>
      </c>
      <c r="M10" s="20">
        <v>19619.676283000001</v>
      </c>
      <c r="N10" s="20">
        <v>23926.98043</v>
      </c>
      <c r="O10" s="20">
        <v>23075.070038999998</v>
      </c>
      <c r="P10" s="20">
        <v>23101.959040000002</v>
      </c>
      <c r="Q10" s="20">
        <v>23326.193556999999</v>
      </c>
      <c r="R10" s="20">
        <v>18529.976287000001</v>
      </c>
      <c r="S10" s="20">
        <v>15747.728168</v>
      </c>
      <c r="T10" s="20">
        <v>19612.202821999999</v>
      </c>
      <c r="U10" s="20">
        <v>16986.789679000001</v>
      </c>
      <c r="V10" s="20">
        <v>14402.410839</v>
      </c>
      <c r="W10" s="20">
        <v>19416.085184</v>
      </c>
      <c r="X10" s="20">
        <v>21650.566638</v>
      </c>
      <c r="Y10" s="20">
        <v>30901.436194999998</v>
      </c>
      <c r="Z10" s="20">
        <v>22763.904912999998</v>
      </c>
      <c r="AA10" s="20">
        <v>31733.68924</v>
      </c>
      <c r="AB10" s="20">
        <v>27459.14098</v>
      </c>
    </row>
    <row r="11" spans="1:28" x14ac:dyDescent="0.25">
      <c r="A11" s="19" t="s">
        <v>28</v>
      </c>
      <c r="B11" s="20">
        <v>-15032.377544000001</v>
      </c>
      <c r="C11" s="35">
        <v>-12805.440337</v>
      </c>
      <c r="D11" s="35"/>
      <c r="E11" s="3" t="b">
        <f t="shared" si="0"/>
        <v>0</v>
      </c>
      <c r="F11" s="19" t="s">
        <v>28</v>
      </c>
      <c r="G11" s="20">
        <v>-15032.377544000001</v>
      </c>
      <c r="H11" s="20">
        <v>-16446.920067999999</v>
      </c>
      <c r="I11" s="20">
        <v>-18892.059118000001</v>
      </c>
      <c r="J11" s="20">
        <v>-18323.097922000001</v>
      </c>
      <c r="K11" s="20">
        <v>-19334.567232000001</v>
      </c>
      <c r="L11" s="20">
        <v>-22672.283343999999</v>
      </c>
      <c r="M11" s="20">
        <v>-22677.299195</v>
      </c>
      <c r="N11" s="20">
        <v>-19090.965151</v>
      </c>
      <c r="O11" s="20">
        <v>-15305.63334</v>
      </c>
      <c r="P11" s="20">
        <v>-12199.735568</v>
      </c>
      <c r="Q11" s="20">
        <v>-10273.905058</v>
      </c>
      <c r="R11" s="20">
        <v>-9174.9578020000008</v>
      </c>
      <c r="S11" s="20">
        <v>-9934.0687710000002</v>
      </c>
      <c r="T11" s="20">
        <v>-8923.9451300000001</v>
      </c>
      <c r="U11" s="20">
        <v>-9668.0511499999993</v>
      </c>
      <c r="V11" s="20">
        <v>-10624.955529000001</v>
      </c>
      <c r="W11" s="20">
        <v>-10608.294980000001</v>
      </c>
      <c r="X11" s="20">
        <v>-10822.149041999999</v>
      </c>
      <c r="Y11" s="20">
        <v>-10270.970961000001</v>
      </c>
      <c r="Z11" s="20">
        <v>-12236.795076</v>
      </c>
      <c r="AA11" s="20">
        <v>-10107.817462999999</v>
      </c>
      <c r="AB11" s="20">
        <v>-12805.440337</v>
      </c>
    </row>
    <row r="12" spans="1:28" x14ac:dyDescent="0.25">
      <c r="A12" s="19" t="s">
        <v>29</v>
      </c>
      <c r="B12" s="20">
        <v>-22481.046115000001</v>
      </c>
      <c r="C12" s="35">
        <v>6318.0632599999999</v>
      </c>
      <c r="D12" s="35"/>
      <c r="E12" s="3" t="b">
        <f t="shared" si="0"/>
        <v>0</v>
      </c>
      <c r="F12" s="19" t="s">
        <v>29</v>
      </c>
      <c r="G12" s="20">
        <v>-22481.046115000001</v>
      </c>
      <c r="H12" s="20">
        <v>-24537.781761999999</v>
      </c>
      <c r="I12" s="20">
        <v>-31810.015865000001</v>
      </c>
      <c r="J12" s="20">
        <v>-36231.304454999998</v>
      </c>
      <c r="K12" s="20">
        <v>-40405.679507000001</v>
      </c>
      <c r="L12" s="20">
        <v>-47867.452849000001</v>
      </c>
      <c r="M12" s="20">
        <v>-36211.415420999998</v>
      </c>
      <c r="N12" s="20">
        <v>-17099.394049999999</v>
      </c>
      <c r="O12" s="20">
        <v>-13410.033568000001</v>
      </c>
      <c r="P12" s="20">
        <v>-9362.3973440000009</v>
      </c>
      <c r="Q12" s="20">
        <v>328.08703000000003</v>
      </c>
      <c r="R12" s="20">
        <v>2819.0563309999998</v>
      </c>
      <c r="S12" s="20">
        <v>-4151.2915160000002</v>
      </c>
      <c r="T12" s="20">
        <v>-10013.30723</v>
      </c>
      <c r="U12" s="20">
        <v>-7190.4879309999997</v>
      </c>
      <c r="V12" s="20">
        <v>-5341.0062690000004</v>
      </c>
      <c r="W12" s="20">
        <v>-6116.4851399999998</v>
      </c>
      <c r="X12" s="20">
        <v>-3565.7477829999998</v>
      </c>
      <c r="Y12" s="20">
        <v>3327.5644189999998</v>
      </c>
      <c r="Z12" s="20">
        <v>5442.0443169999999</v>
      </c>
      <c r="AA12" s="20">
        <v>12963.323048</v>
      </c>
      <c r="AB12" s="20">
        <v>6318.0632599999999</v>
      </c>
    </row>
    <row r="13" spans="1:28" x14ac:dyDescent="0.25">
      <c r="A13" s="19" t="s">
        <v>30</v>
      </c>
      <c r="B13" s="20">
        <v>-19300.055589</v>
      </c>
      <c r="C13" s="35">
        <v>-137945.57402599999</v>
      </c>
      <c r="D13" s="35"/>
      <c r="E13" s="3" t="b">
        <f t="shared" si="0"/>
        <v>0</v>
      </c>
      <c r="F13" s="19" t="s">
        <v>30</v>
      </c>
      <c r="G13" s="20">
        <v>-19300.055589</v>
      </c>
      <c r="H13" s="20">
        <v>-24358.079818999999</v>
      </c>
      <c r="I13" s="20">
        <v>-31054.763035</v>
      </c>
      <c r="J13" s="20">
        <v>-43937.573967999997</v>
      </c>
      <c r="K13" s="20">
        <v>-43746.053942999999</v>
      </c>
      <c r="L13" s="20">
        <v>-59481.065849999999</v>
      </c>
      <c r="M13" s="20">
        <v>-71875.130059000003</v>
      </c>
      <c r="N13" s="20">
        <v>-67463.277631999998</v>
      </c>
      <c r="O13" s="20">
        <v>-77931.063112999997</v>
      </c>
      <c r="P13" s="20">
        <v>-89461.988775000005</v>
      </c>
      <c r="Q13" s="20">
        <v>-94738.864579999994</v>
      </c>
      <c r="R13" s="20">
        <v>-94136.493067000003</v>
      </c>
      <c r="S13" s="20">
        <v>-92616.302591999993</v>
      </c>
      <c r="T13" s="20">
        <v>-95873.752913999997</v>
      </c>
      <c r="U13" s="20">
        <v>-98337.580017</v>
      </c>
      <c r="V13" s="20">
        <v>-110385.738129</v>
      </c>
      <c r="W13" s="20">
        <v>-111286.66873600001</v>
      </c>
      <c r="X13" s="20">
        <v>-110536.90007</v>
      </c>
      <c r="Y13" s="20">
        <v>-107444.266429</v>
      </c>
      <c r="Z13" s="20">
        <v>-129069.90760999999</v>
      </c>
      <c r="AA13" s="20">
        <v>-151877.661995</v>
      </c>
      <c r="AB13" s="20">
        <v>-137945.57402599999</v>
      </c>
    </row>
    <row r="14" spans="1:28" x14ac:dyDescent="0.25">
      <c r="A14" s="19" t="s">
        <v>31</v>
      </c>
      <c r="B14" s="20">
        <v>-4554.9138860000003</v>
      </c>
      <c r="C14" s="35">
        <v>-14764.662176</v>
      </c>
      <c r="D14" s="35"/>
      <c r="E14" s="3" t="b">
        <f t="shared" si="0"/>
        <v>0</v>
      </c>
      <c r="F14" s="19" t="s">
        <v>31</v>
      </c>
      <c r="G14" s="20">
        <v>-4554.9138860000003</v>
      </c>
      <c r="H14" s="20">
        <v>-5248.531489</v>
      </c>
      <c r="I14" s="20">
        <v>-5051.4615039999999</v>
      </c>
      <c r="J14" s="20">
        <v>-5499.1500669999996</v>
      </c>
      <c r="K14" s="20">
        <v>-6011.3314119999995</v>
      </c>
      <c r="L14" s="20">
        <v>-6602.9714599999998</v>
      </c>
      <c r="M14" s="20">
        <v>-7344.6627609999996</v>
      </c>
      <c r="N14" s="20">
        <v>-4888.6154070000002</v>
      </c>
      <c r="O14" s="20">
        <v>-3560.6277409999998</v>
      </c>
      <c r="P14" s="20">
        <v>-4231.3799730000001</v>
      </c>
      <c r="Q14" s="20">
        <v>-4445.694829</v>
      </c>
      <c r="R14" s="20">
        <v>-5191.5252929999997</v>
      </c>
      <c r="S14" s="20">
        <v>-6386.7528860000002</v>
      </c>
      <c r="T14" s="20">
        <v>-6736.2151739999999</v>
      </c>
      <c r="U14" s="20">
        <v>-7003.5740370000003</v>
      </c>
      <c r="V14" s="20">
        <v>-7938.391028</v>
      </c>
      <c r="W14" s="20">
        <v>-8478.6061079999999</v>
      </c>
      <c r="X14" s="20">
        <v>-9649.4550500000005</v>
      </c>
      <c r="Y14" s="20">
        <v>-7978.174411</v>
      </c>
      <c r="Z14" s="20">
        <v>-9230.0710350000008</v>
      </c>
      <c r="AA14" s="20">
        <v>-12978.908313</v>
      </c>
      <c r="AB14" s="20">
        <v>-14764.662176</v>
      </c>
    </row>
    <row r="15" spans="1:28" x14ac:dyDescent="0.25">
      <c r="A15" s="19" t="s">
        <v>32</v>
      </c>
      <c r="B15" s="20">
        <v>-4566.5798759999998</v>
      </c>
      <c r="C15" s="35">
        <v>-14311.614282</v>
      </c>
      <c r="D15" s="35"/>
      <c r="E15" s="3" t="b">
        <f t="shared" si="0"/>
        <v>0</v>
      </c>
      <c r="F15" s="19" t="s">
        <v>32</v>
      </c>
      <c r="G15" s="20">
        <v>-4566.5798759999998</v>
      </c>
      <c r="H15" s="20">
        <v>-6422.1982959999996</v>
      </c>
      <c r="I15" s="20">
        <v>-8623.6758580000005</v>
      </c>
      <c r="J15" s="20">
        <v>-6394.6755000000003</v>
      </c>
      <c r="K15" s="20">
        <v>-6182.0741120000002</v>
      </c>
      <c r="L15" s="20">
        <v>-586.23853199999996</v>
      </c>
      <c r="M15" s="20">
        <v>2741.7365159999999</v>
      </c>
      <c r="N15" s="20">
        <v>-7047.6717280000003</v>
      </c>
      <c r="O15" s="20">
        <v>-14911.286001</v>
      </c>
      <c r="P15" s="20">
        <v>-10908.645855000001</v>
      </c>
      <c r="Q15" s="20">
        <v>-180.23155299999999</v>
      </c>
      <c r="R15" s="20">
        <v>-260.490948</v>
      </c>
      <c r="S15" s="20">
        <v>4276.776683</v>
      </c>
      <c r="T15" s="20">
        <v>-2890.694512</v>
      </c>
      <c r="U15" s="20">
        <v>-1086.3970449999999</v>
      </c>
      <c r="V15" s="20">
        <v>-2912.4613370000002</v>
      </c>
      <c r="W15" s="20">
        <v>-171.06439800000001</v>
      </c>
      <c r="X15" s="20">
        <v>3776.6669980000001</v>
      </c>
      <c r="Y15" s="20">
        <v>6906.128033</v>
      </c>
      <c r="Z15" s="20">
        <v>2385.2676139999999</v>
      </c>
      <c r="AA15" s="20">
        <v>-8193.5169540000006</v>
      </c>
      <c r="AB15" s="20">
        <v>-14311.614282</v>
      </c>
    </row>
    <row r="16" spans="1:28" x14ac:dyDescent="0.25">
      <c r="A16" s="19" t="s">
        <v>33</v>
      </c>
      <c r="B16" s="20">
        <v>-1724.5065440000001</v>
      </c>
      <c r="C16" s="35">
        <v>-6247.7457329999997</v>
      </c>
      <c r="D16" s="35"/>
      <c r="E16" s="3" t="b">
        <f t="shared" si="0"/>
        <v>0</v>
      </c>
      <c r="F16" s="19" t="s">
        <v>33</v>
      </c>
      <c r="G16" s="20">
        <v>-1724.5065440000001</v>
      </c>
      <c r="H16" s="20">
        <v>-1661.8904239999999</v>
      </c>
      <c r="I16" s="20">
        <v>-2336.5977979999998</v>
      </c>
      <c r="J16" s="20">
        <v>-2398.7461509999998</v>
      </c>
      <c r="K16" s="20">
        <v>-2716.5788029999999</v>
      </c>
      <c r="L16" s="20">
        <v>-3155.2091519999999</v>
      </c>
      <c r="M16" s="20">
        <v>-3635.0939010000002</v>
      </c>
      <c r="N16" s="20">
        <v>-3048.739881</v>
      </c>
      <c r="O16" s="20">
        <v>-3407.8483209999999</v>
      </c>
      <c r="P16" s="20">
        <v>-3001.9386239999999</v>
      </c>
      <c r="Q16" s="20">
        <v>-2818.3851119999999</v>
      </c>
      <c r="R16" s="20">
        <v>-2367.338456</v>
      </c>
      <c r="S16" s="20">
        <v>-2476.5209239999999</v>
      </c>
      <c r="T16" s="20">
        <v>-2305.7029480000001</v>
      </c>
      <c r="U16" s="20">
        <v>-3315.8592010000002</v>
      </c>
      <c r="V16" s="20">
        <v>-3502.1807640000002</v>
      </c>
      <c r="W16" s="20">
        <v>-3589.6659610000002</v>
      </c>
      <c r="X16" s="20">
        <v>-3576.2893220000001</v>
      </c>
      <c r="Y16" s="20">
        <v>-3512.8737890000002</v>
      </c>
      <c r="Z16" s="20">
        <v>-4773.5421370000004</v>
      </c>
      <c r="AA16" s="20">
        <v>-5926.8252119999997</v>
      </c>
      <c r="AB16" s="20">
        <v>-6247.7457329999997</v>
      </c>
    </row>
    <row r="17" spans="1:28" x14ac:dyDescent="0.25">
      <c r="A17" s="19" t="s">
        <v>34</v>
      </c>
      <c r="B17" s="20">
        <v>-1692.0974309999999</v>
      </c>
      <c r="C17" s="35">
        <v>-6972.0701479999998</v>
      </c>
      <c r="D17" s="35"/>
      <c r="E17" s="3" t="b">
        <f t="shared" si="0"/>
        <v>0</v>
      </c>
      <c r="F17" s="19" t="s">
        <v>34</v>
      </c>
      <c r="G17" s="20">
        <v>-1692.0974309999999</v>
      </c>
      <c r="H17" s="20">
        <v>-1759.0916629999999</v>
      </c>
      <c r="I17" s="20">
        <v>-2119.458181</v>
      </c>
      <c r="J17" s="20">
        <v>-2381.4198379999998</v>
      </c>
      <c r="K17" s="20">
        <v>-3675.6422010000001</v>
      </c>
      <c r="L17" s="20">
        <v>-4484.8042450000003</v>
      </c>
      <c r="M17" s="20">
        <v>-3631.1452180000001</v>
      </c>
      <c r="N17" s="20">
        <v>-1611.4511709999999</v>
      </c>
      <c r="O17" s="20">
        <v>-1944.666643</v>
      </c>
      <c r="P17" s="20">
        <v>-2743.992949</v>
      </c>
      <c r="Q17" s="20">
        <v>-3518.783899</v>
      </c>
      <c r="R17" s="20">
        <v>-3612.6355920000001</v>
      </c>
      <c r="S17" s="20">
        <v>-3430.1733850000001</v>
      </c>
      <c r="T17" s="20">
        <v>-3061.6951089999998</v>
      </c>
      <c r="U17" s="20">
        <v>-2977.439648</v>
      </c>
      <c r="V17" s="20">
        <v>-3678.1953269999999</v>
      </c>
      <c r="W17" s="20">
        <v>-3623.3052910000001</v>
      </c>
      <c r="X17" s="20">
        <v>-3982.6490319999998</v>
      </c>
      <c r="Y17" s="20">
        <v>-3434.1943120000001</v>
      </c>
      <c r="Z17" s="20">
        <v>-3915.5125440000002</v>
      </c>
      <c r="AA17" s="20">
        <v>-6917.3357619999997</v>
      </c>
      <c r="AB17" s="20">
        <v>-6972.0701479999998</v>
      </c>
    </row>
    <row r="18" spans="1:28" x14ac:dyDescent="0.25">
      <c r="A18" s="19" t="s">
        <v>35</v>
      </c>
      <c r="B18" s="20">
        <v>-1204.2675369999999</v>
      </c>
      <c r="C18" s="35">
        <v>-7497.7492819999998</v>
      </c>
      <c r="D18" s="35"/>
      <c r="E18" s="3" t="b">
        <f t="shared" si="0"/>
        <v>0</v>
      </c>
      <c r="F18" s="19" t="s">
        <v>35</v>
      </c>
      <c r="G18" s="20">
        <v>-1204.2675369999999</v>
      </c>
      <c r="H18" s="20">
        <v>-1037.424861</v>
      </c>
      <c r="I18" s="20">
        <v>-1462.368428</v>
      </c>
      <c r="J18" s="20">
        <v>-1369.8793479999999</v>
      </c>
      <c r="K18" s="20">
        <v>-2598.4324059999999</v>
      </c>
      <c r="L18" s="20">
        <v>-4135.9163209999997</v>
      </c>
      <c r="M18" s="20">
        <v>-2817.5921669999998</v>
      </c>
      <c r="N18" s="20">
        <v>-466.74990200000002</v>
      </c>
      <c r="O18" s="20">
        <v>-928.23478299999999</v>
      </c>
      <c r="P18" s="20">
        <v>-1013.776687</v>
      </c>
      <c r="Q18" s="20">
        <v>-1305.391384</v>
      </c>
      <c r="R18" s="20">
        <v>-2785.333721</v>
      </c>
      <c r="S18" s="20">
        <v>-3450.2816069999999</v>
      </c>
      <c r="T18" s="20">
        <v>-3424.5951599999999</v>
      </c>
      <c r="U18" s="20">
        <v>-4142.2173400000001</v>
      </c>
      <c r="V18" s="20">
        <v>-4727.4348419999997</v>
      </c>
      <c r="W18" s="20">
        <v>-4905.8969969999998</v>
      </c>
      <c r="X18" s="20">
        <v>-4902.9168989999998</v>
      </c>
      <c r="Y18" s="20">
        <v>-4594.9807680000004</v>
      </c>
      <c r="Z18" s="20">
        <v>-5966.3822399999999</v>
      </c>
      <c r="AA18" s="20">
        <v>-5667.4055959999996</v>
      </c>
      <c r="AB18" s="20">
        <v>-7497.7492819999998</v>
      </c>
    </row>
    <row r="19" spans="1:28" x14ac:dyDescent="0.25">
      <c r="A19" s="19" t="s">
        <v>36</v>
      </c>
      <c r="B19" s="20">
        <v>-2074.67463</v>
      </c>
      <c r="C19" s="35">
        <v>-8714.1991170000001</v>
      </c>
      <c r="D19" s="35"/>
      <c r="E19" s="3" t="b">
        <f t="shared" si="0"/>
        <v>0</v>
      </c>
      <c r="F19" s="19" t="s">
        <v>36</v>
      </c>
      <c r="G19" s="20">
        <v>-2074.67463</v>
      </c>
      <c r="H19" s="20">
        <v>-1288.5495149999999</v>
      </c>
      <c r="I19" s="20">
        <v>-1340.6072489999999</v>
      </c>
      <c r="J19" s="20">
        <v>-303.79489799999999</v>
      </c>
      <c r="K19" s="20">
        <v>718.17131500000005</v>
      </c>
      <c r="L19" s="20">
        <v>-1210.47532</v>
      </c>
      <c r="M19" s="20">
        <v>-1702.880629</v>
      </c>
      <c r="N19" s="20">
        <v>-593.17913199999998</v>
      </c>
      <c r="O19" s="20">
        <v>-4336.2091499999997</v>
      </c>
      <c r="P19" s="20">
        <v>-5676.9367320000001</v>
      </c>
      <c r="Q19" s="20">
        <v>-5309.0146320000003</v>
      </c>
      <c r="R19" s="20">
        <v>-4779.5305870000002</v>
      </c>
      <c r="S19" s="20">
        <v>-4404.6248660000001</v>
      </c>
      <c r="T19" s="20">
        <v>-2705.0418549999999</v>
      </c>
      <c r="U19" s="20">
        <v>-3812.5556459999998</v>
      </c>
      <c r="V19" s="20">
        <v>-5354.2408949999999</v>
      </c>
      <c r="W19" s="20">
        <v>-6486.9072889999998</v>
      </c>
      <c r="X19" s="20">
        <v>-6351.5947740000001</v>
      </c>
      <c r="Y19" s="20">
        <v>-6729.3938209999997</v>
      </c>
      <c r="Z19" s="20">
        <v>-8174.0169470000001</v>
      </c>
      <c r="AA19" s="20">
        <v>-10044.728712</v>
      </c>
      <c r="AB19" s="20">
        <v>-8714.1991170000001</v>
      </c>
    </row>
    <row r="20" spans="1:28" x14ac:dyDescent="0.25">
      <c r="A20" s="19" t="s">
        <v>37</v>
      </c>
      <c r="B20" s="20">
        <v>4561.5332980000003</v>
      </c>
      <c r="C20" s="35">
        <v>17108.489712999999</v>
      </c>
      <c r="D20" s="35"/>
      <c r="E20" s="3" t="b">
        <f t="shared" si="0"/>
        <v>0</v>
      </c>
      <c r="F20" s="19" t="s">
        <v>37</v>
      </c>
      <c r="G20" s="20">
        <v>4561.5332980000003</v>
      </c>
      <c r="H20" s="20">
        <v>4518.1446509999996</v>
      </c>
      <c r="I20" s="20">
        <v>3038.9377239999999</v>
      </c>
      <c r="J20" s="20">
        <v>2926.930691</v>
      </c>
      <c r="K20" s="20">
        <v>3308.7345970000001</v>
      </c>
      <c r="L20" s="20">
        <v>5964.6688130000002</v>
      </c>
      <c r="M20" s="20">
        <v>6068.7948299999998</v>
      </c>
      <c r="N20" s="20">
        <v>7240.1959509999997</v>
      </c>
      <c r="O20" s="20">
        <v>8574.6933599999993</v>
      </c>
      <c r="P20" s="20">
        <v>8962.1949769999992</v>
      </c>
      <c r="Q20" s="20">
        <v>8111.088538</v>
      </c>
      <c r="R20" s="20">
        <v>7143.450812</v>
      </c>
      <c r="S20" s="20">
        <v>5507.0123450000001</v>
      </c>
      <c r="T20" s="20">
        <v>6705.1196470000004</v>
      </c>
      <c r="U20" s="20">
        <v>7064.7155069999999</v>
      </c>
      <c r="V20" s="20">
        <v>7799.1866179999997</v>
      </c>
      <c r="W20" s="20">
        <v>7906.6330909999997</v>
      </c>
      <c r="X20" s="20">
        <v>9292.2652959999996</v>
      </c>
      <c r="Y20" s="20">
        <v>11040.914382000001</v>
      </c>
      <c r="Z20" s="20">
        <v>7551.2811730000003</v>
      </c>
      <c r="AA20" s="20">
        <v>5507.8571359999996</v>
      </c>
      <c r="AB20" s="20">
        <v>17108.489712999999</v>
      </c>
    </row>
    <row r="21" spans="1:28" x14ac:dyDescent="0.25">
      <c r="A21" s="19" t="s">
        <v>38</v>
      </c>
      <c r="B21" s="20">
        <v>-833.47415000000001</v>
      </c>
      <c r="C21" s="35">
        <v>-3161.4913230000002</v>
      </c>
      <c r="D21" s="35"/>
      <c r="E21" s="3" t="b">
        <f t="shared" si="0"/>
        <v>0</v>
      </c>
      <c r="F21" s="19" t="s">
        <v>38</v>
      </c>
      <c r="G21" s="20">
        <v>-833.47415000000001</v>
      </c>
      <c r="H21" s="20">
        <v>-928.439573</v>
      </c>
      <c r="I21" s="20">
        <v>-1027.989593</v>
      </c>
      <c r="J21" s="20">
        <v>-1141.775713</v>
      </c>
      <c r="K21" s="20">
        <v>-1138.8409569999999</v>
      </c>
      <c r="L21" s="20">
        <v>-1203.589479</v>
      </c>
      <c r="M21" s="20">
        <v>-1507.0057320000001</v>
      </c>
      <c r="N21" s="20">
        <v>-1309.0559189999999</v>
      </c>
      <c r="O21" s="20">
        <v>-1336.012876</v>
      </c>
      <c r="P21" s="20">
        <v>-1831.3974470000001</v>
      </c>
      <c r="Q21" s="20">
        <v>-2420.0053339999999</v>
      </c>
      <c r="R21" s="20">
        <v>-1844.5296860000001</v>
      </c>
      <c r="S21" s="20">
        <v>-1822.8916380000001</v>
      </c>
      <c r="T21" s="20">
        <v>-2261.959636</v>
      </c>
      <c r="U21" s="20">
        <v>-1762.7448899999999</v>
      </c>
      <c r="V21" s="20">
        <v>-1551.2357480000001</v>
      </c>
      <c r="W21" s="20">
        <v>-2181.543975</v>
      </c>
      <c r="X21" s="20">
        <v>-1988.1073389999999</v>
      </c>
      <c r="Y21" s="20">
        <v>-1780.2205200000001</v>
      </c>
      <c r="Z21" s="20">
        <v>-2357.5284889999998</v>
      </c>
      <c r="AA21" s="20">
        <v>-3271.0450569999998</v>
      </c>
      <c r="AB21" s="20">
        <v>-3161.4913230000002</v>
      </c>
    </row>
    <row r="22" spans="1:28" x14ac:dyDescent="0.25">
      <c r="A22" s="19" t="s">
        <v>39</v>
      </c>
      <c r="B22" s="20">
        <v>70519.860776000001</v>
      </c>
      <c r="C22" s="35">
        <v>282197.78233199997</v>
      </c>
      <c r="D22" s="35"/>
      <c r="E22" s="3" t="b">
        <f t="shared" si="0"/>
        <v>0</v>
      </c>
      <c r="F22" s="19" t="s">
        <v>39</v>
      </c>
      <c r="G22" s="20">
        <v>70519.860776000001</v>
      </c>
      <c r="H22" s="20">
        <v>72997.155266999995</v>
      </c>
      <c r="I22" s="20">
        <v>80410.558598999996</v>
      </c>
      <c r="J22" s="20">
        <v>103653.095539</v>
      </c>
      <c r="K22" s="20">
        <v>116543.801739</v>
      </c>
      <c r="L22" s="20">
        <v>121866.242728</v>
      </c>
      <c r="M22" s="20">
        <v>137451.71302</v>
      </c>
      <c r="N22" s="20">
        <v>110903.645309</v>
      </c>
      <c r="O22" s="20">
        <v>144260.54663200001</v>
      </c>
      <c r="P22" s="20">
        <v>160471.32026499999</v>
      </c>
      <c r="Q22" s="20">
        <v>169284.873353</v>
      </c>
      <c r="R22" s="20">
        <v>163722.69666799999</v>
      </c>
      <c r="S22" s="20">
        <v>163495.32995700001</v>
      </c>
      <c r="T22" s="20">
        <v>153600.73696099999</v>
      </c>
      <c r="U22" s="20">
        <v>154529.63533600001</v>
      </c>
      <c r="V22" s="20">
        <v>175561.39491999999</v>
      </c>
      <c r="W22" s="20">
        <v>186738.37193200001</v>
      </c>
      <c r="X22" s="20">
        <v>184547.454608</v>
      </c>
      <c r="Y22" s="20">
        <v>171317.74859100001</v>
      </c>
      <c r="Z22" s="20">
        <v>229271.347603</v>
      </c>
      <c r="AA22" s="20">
        <v>324102.251086</v>
      </c>
      <c r="AB22" s="20">
        <v>282197.78233199997</v>
      </c>
    </row>
    <row r="23" spans="1:28" x14ac:dyDescent="0.25">
      <c r="A23" s="19" t="s">
        <v>40</v>
      </c>
      <c r="B23" s="20">
        <v>-6107.4982920000002</v>
      </c>
      <c r="C23" s="35">
        <v>-13472.244181</v>
      </c>
      <c r="D23" s="35"/>
      <c r="E23" s="3" t="b">
        <f t="shared" si="0"/>
        <v>0</v>
      </c>
      <c r="F23" s="19" t="s">
        <v>40</v>
      </c>
      <c r="G23" s="20">
        <v>-6107.4982920000002</v>
      </c>
      <c r="H23" s="20">
        <v>-8990.0501800000002</v>
      </c>
      <c r="I23" s="20">
        <v>-11462.672548</v>
      </c>
      <c r="J23" s="20">
        <v>-11125.973813000001</v>
      </c>
      <c r="K23" s="20">
        <v>-9934.8564900000001</v>
      </c>
      <c r="L23" s="20">
        <v>-8907.7398049999993</v>
      </c>
      <c r="M23" s="20">
        <v>-9847.1258269999998</v>
      </c>
      <c r="N23" s="20">
        <v>-10505.994946000001</v>
      </c>
      <c r="O23" s="20">
        <v>-12219.851387999999</v>
      </c>
      <c r="P23" s="20">
        <v>-17107.810998000001</v>
      </c>
      <c r="Q23" s="20">
        <v>-16902.935229999999</v>
      </c>
      <c r="R23" s="20">
        <v>-15026.343202</v>
      </c>
      <c r="S23" s="20">
        <v>-13226.213653999999</v>
      </c>
      <c r="T23" s="20">
        <v>-13386.850176</v>
      </c>
      <c r="U23" s="20">
        <v>-15712.800518</v>
      </c>
      <c r="V23" s="20">
        <v>-15894.983581</v>
      </c>
      <c r="W23" s="20">
        <v>-16923.586662000002</v>
      </c>
      <c r="X23" s="20">
        <v>-17411.304531000002</v>
      </c>
      <c r="Y23" s="20">
        <v>-14248.011986</v>
      </c>
      <c r="Z23" s="20">
        <v>-23313.565103000001</v>
      </c>
      <c r="AA23" s="20">
        <v>-26368.676255999999</v>
      </c>
      <c r="AB23" s="20">
        <v>-13472.244181</v>
      </c>
    </row>
    <row r="24" spans="1:28" x14ac:dyDescent="0.25">
      <c r="A24" s="19" t="s">
        <v>41</v>
      </c>
      <c r="B24" s="20">
        <v>-5344.0886339999997</v>
      </c>
      <c r="C24" s="35">
        <v>32388.112094</v>
      </c>
      <c r="D24" s="35"/>
      <c r="E24" s="3" t="b">
        <f t="shared" si="0"/>
        <v>0</v>
      </c>
      <c r="F24" s="19" t="s">
        <v>41</v>
      </c>
      <c r="G24" s="20">
        <v>-5344.0886339999997</v>
      </c>
      <c r="H24" s="20">
        <v>-3108.282017</v>
      </c>
      <c r="I24" s="20">
        <v>-6500.7651390000001</v>
      </c>
      <c r="J24" s="20">
        <v>-6307.5824720000001</v>
      </c>
      <c r="K24" s="20">
        <v>-5983.2428380000001</v>
      </c>
      <c r="L24" s="20">
        <v>-10123.353854000001</v>
      </c>
      <c r="M24" s="20">
        <v>-14287.703889</v>
      </c>
      <c r="N24" s="20">
        <v>-2566.2461669999998</v>
      </c>
      <c r="O24" s="20">
        <v>-3114.9391030000002</v>
      </c>
      <c r="P24" s="20">
        <v>-4478.5672240000004</v>
      </c>
      <c r="Q24" s="20">
        <v>-751.20795499999997</v>
      </c>
      <c r="R24" s="20">
        <v>2232.7978199999998</v>
      </c>
      <c r="S24" s="20">
        <v>5017.4150090000003</v>
      </c>
      <c r="T24" s="20">
        <v>10184.017335</v>
      </c>
      <c r="U24" s="20">
        <v>9168.7629199999992</v>
      </c>
      <c r="V24" s="20">
        <v>9883.1710939999994</v>
      </c>
      <c r="W24" s="20">
        <v>12397.497549</v>
      </c>
      <c r="X24" s="20">
        <v>18590.523505000001</v>
      </c>
      <c r="Y24" s="20">
        <v>22193.537475000001</v>
      </c>
      <c r="Z24" s="20">
        <v>24007.191586000001</v>
      </c>
      <c r="AA24" s="20">
        <v>27572.249006999999</v>
      </c>
      <c r="AB24" s="20">
        <v>32388.112094</v>
      </c>
    </row>
    <row r="25" spans="1:28" x14ac:dyDescent="0.25">
      <c r="A25" s="19" t="s">
        <v>42</v>
      </c>
      <c r="B25" s="20">
        <v>-12255.729932</v>
      </c>
      <c r="C25" s="35">
        <v>-23708.225258999999</v>
      </c>
      <c r="D25" s="35"/>
      <c r="E25" s="3" t="b">
        <f t="shared" si="0"/>
        <v>0</v>
      </c>
      <c r="F25" s="19" t="s">
        <v>42</v>
      </c>
      <c r="G25" s="20">
        <v>-12255.729932</v>
      </c>
      <c r="H25" s="20">
        <v>-11228.765307</v>
      </c>
      <c r="I25" s="20">
        <v>-11740.123512</v>
      </c>
      <c r="J25" s="20">
        <v>-15204.989006</v>
      </c>
      <c r="K25" s="20">
        <v>-15608.943224000001</v>
      </c>
      <c r="L25" s="20">
        <v>-16446.710623999999</v>
      </c>
      <c r="M25" s="20">
        <v>-19086.097701999999</v>
      </c>
      <c r="N25" s="20">
        <v>-16580.456173999999</v>
      </c>
      <c r="O25" s="20">
        <v>-16507.724177</v>
      </c>
      <c r="P25" s="20">
        <v>-12054.315841</v>
      </c>
      <c r="Q25" s="20">
        <v>-8879.9037270000008</v>
      </c>
      <c r="R25" s="20">
        <v>-8727.4527319999997</v>
      </c>
      <c r="S25" s="20">
        <v>-11223.813934</v>
      </c>
      <c r="T25" s="20">
        <v>-11577.108346000001</v>
      </c>
      <c r="U25" s="20">
        <v>-11963.358864</v>
      </c>
      <c r="V25" s="20">
        <v>-14188.045738000001</v>
      </c>
      <c r="W25" s="20">
        <v>-15008.349469999999</v>
      </c>
      <c r="X25" s="20">
        <v>-16623.051511000001</v>
      </c>
      <c r="Y25" s="20">
        <v>-12517.995154</v>
      </c>
      <c r="Z25" s="20">
        <v>-15723.421506999999</v>
      </c>
      <c r="AA25" s="20">
        <v>-20799.798509</v>
      </c>
      <c r="AB25" s="20">
        <v>-23708.225258999999</v>
      </c>
    </row>
    <row r="26" spans="1:28" x14ac:dyDescent="0.25">
      <c r="A26" s="19" t="s">
        <v>43</v>
      </c>
      <c r="B26" s="20">
        <v>-2138.2034600000002</v>
      </c>
      <c r="C26" s="35">
        <v>-21925.339035000001</v>
      </c>
      <c r="D26" s="35"/>
      <c r="E26" s="3" t="b">
        <f t="shared" si="0"/>
        <v>0</v>
      </c>
      <c r="F26" s="19" t="s">
        <v>43</v>
      </c>
      <c r="G26" s="20">
        <v>-2138.2034600000002</v>
      </c>
      <c r="H26" s="20">
        <v>-2953.2196090000002</v>
      </c>
      <c r="I26" s="20">
        <v>-3466.6410139999998</v>
      </c>
      <c r="J26" s="20">
        <v>-5066.1065349999999</v>
      </c>
      <c r="K26" s="20">
        <v>-7794.0805529999998</v>
      </c>
      <c r="L26" s="20">
        <v>-15497.55711</v>
      </c>
      <c r="M26" s="20">
        <v>-16027.576338999999</v>
      </c>
      <c r="N26" s="20">
        <v>-6946.5092109999996</v>
      </c>
      <c r="O26" s="20">
        <v>-7204.5432860000001</v>
      </c>
      <c r="P26" s="20">
        <v>-7899.1444499999998</v>
      </c>
      <c r="Q26" s="20">
        <v>-8860.5831539999999</v>
      </c>
      <c r="R26" s="20">
        <v>-8185.3926060000003</v>
      </c>
      <c r="S26" s="20">
        <v>-7634.7432859999999</v>
      </c>
      <c r="T26" s="20">
        <v>-9150.385988</v>
      </c>
      <c r="U26" s="20">
        <v>-9823.7283420000003</v>
      </c>
      <c r="V26" s="20">
        <v>-10667.329663</v>
      </c>
      <c r="W26" s="20">
        <v>-11027.815838</v>
      </c>
      <c r="X26" s="20">
        <v>-12489.739833</v>
      </c>
      <c r="Y26" s="20">
        <v>-13458.913372999999</v>
      </c>
      <c r="Z26" s="20">
        <v>-17169.391787</v>
      </c>
      <c r="AA26" s="20">
        <v>-22879.790172000001</v>
      </c>
      <c r="AB26" s="20">
        <v>-21925.339035000001</v>
      </c>
    </row>
    <row r="27" spans="1:28" x14ac:dyDescent="0.25">
      <c r="A27" s="19" t="s">
        <v>44</v>
      </c>
      <c r="B27" s="20">
        <v>-903.76117799999997</v>
      </c>
      <c r="C27" s="35">
        <v>7627.5048340000003</v>
      </c>
      <c r="D27" s="35"/>
      <c r="E27" s="3" t="b">
        <f t="shared" si="0"/>
        <v>0</v>
      </c>
      <c r="F27" s="19" t="s">
        <v>44</v>
      </c>
      <c r="G27" s="20">
        <v>-903.76117799999997</v>
      </c>
      <c r="H27" s="20">
        <v>-1104.169729</v>
      </c>
      <c r="I27" s="20">
        <v>-2201.3489500000001</v>
      </c>
      <c r="J27" s="20">
        <v>-1836.961262</v>
      </c>
      <c r="K27" s="20">
        <v>-1732.5452399999999</v>
      </c>
      <c r="L27" s="20">
        <v>-1251.0768</v>
      </c>
      <c r="M27" s="20">
        <v>-1408.3226770000001</v>
      </c>
      <c r="N27" s="20">
        <v>-115.373751</v>
      </c>
      <c r="O27" s="20">
        <v>417.42811799999998</v>
      </c>
      <c r="P27" s="20">
        <v>691.15760599999999</v>
      </c>
      <c r="Q27" s="20">
        <v>657.22016599999995</v>
      </c>
      <c r="R27" s="20">
        <v>1509.6386869999999</v>
      </c>
      <c r="S27" s="20">
        <v>2554.3290240000001</v>
      </c>
      <c r="T27" s="20">
        <v>2862.7058550000002</v>
      </c>
      <c r="U27" s="20">
        <v>2637.9581800000001</v>
      </c>
      <c r="V27" s="20">
        <v>3417.209891</v>
      </c>
      <c r="W27" s="20">
        <v>4299.7689090000003</v>
      </c>
      <c r="X27" s="20">
        <v>4462.1514909999996</v>
      </c>
      <c r="Y27" s="20">
        <v>4764.9471290000001</v>
      </c>
      <c r="Z27" s="20">
        <v>5538.9324900000001</v>
      </c>
      <c r="AA27" s="20">
        <v>7359.7703359999996</v>
      </c>
      <c r="AB27" s="20">
        <v>7627.5048340000003</v>
      </c>
    </row>
    <row r="28" spans="1:28" x14ac:dyDescent="0.25">
      <c r="A28" s="19" t="s">
        <v>45</v>
      </c>
      <c r="B28" s="20">
        <v>989.65750400000002</v>
      </c>
      <c r="C28" s="35">
        <v>495.81182699999999</v>
      </c>
      <c r="D28" s="35"/>
      <c r="E28" s="3" t="b">
        <f t="shared" si="0"/>
        <v>0</v>
      </c>
      <c r="F28" s="19" t="s">
        <v>45</v>
      </c>
      <c r="G28" s="20">
        <v>989.65750400000002</v>
      </c>
      <c r="H28" s="20">
        <v>1859.3523749999999</v>
      </c>
      <c r="I28" s="20">
        <v>256.72823399999999</v>
      </c>
      <c r="J28" s="20">
        <v>382.13761299999999</v>
      </c>
      <c r="K28" s="20">
        <v>1285.261135</v>
      </c>
      <c r="L28" s="20">
        <v>2666.101772</v>
      </c>
      <c r="M28" s="20">
        <v>3152.718034</v>
      </c>
      <c r="N28" s="20">
        <v>3956.7435369999998</v>
      </c>
      <c r="O28" s="20">
        <v>4960.209057</v>
      </c>
      <c r="P28" s="20">
        <v>5224.76008</v>
      </c>
      <c r="Q28" s="20">
        <v>6654.6752999999999</v>
      </c>
      <c r="R28" s="20">
        <v>5697.6736289999999</v>
      </c>
      <c r="S28" s="20">
        <v>5269.5261849999997</v>
      </c>
      <c r="T28" s="20">
        <v>3346.566742</v>
      </c>
      <c r="U28" s="20">
        <v>2536.647309</v>
      </c>
      <c r="V28" s="20">
        <v>2754.9839470000002</v>
      </c>
      <c r="W28" s="20">
        <v>2258.5335230000001</v>
      </c>
      <c r="X28" s="20">
        <v>487.03132399999998</v>
      </c>
      <c r="Y28" s="20">
        <v>523.34504800000002</v>
      </c>
      <c r="Z28" s="20">
        <v>1971.2497109999999</v>
      </c>
      <c r="AA28" s="20">
        <v>369.60355900000002</v>
      </c>
      <c r="AB28" s="20">
        <v>495.81182699999999</v>
      </c>
    </row>
    <row r="29" spans="1:28" x14ac:dyDescent="0.25">
      <c r="A29" s="19" t="s">
        <v>46</v>
      </c>
      <c r="B29" s="20">
        <v>1484.8889999999999</v>
      </c>
      <c r="C29" s="35">
        <v>-10817.970240000001</v>
      </c>
      <c r="D29" s="35"/>
      <c r="E29" s="3" t="b">
        <f t="shared" si="0"/>
        <v>1</v>
      </c>
      <c r="F29" s="19" t="s">
        <v>46</v>
      </c>
      <c r="G29" s="20">
        <v>1484.8889999999999</v>
      </c>
      <c r="H29" s="20">
        <v>910.71690100000001</v>
      </c>
      <c r="I29" s="20">
        <v>-667.67441599999995</v>
      </c>
      <c r="J29" s="20">
        <v>-3047.6191859999999</v>
      </c>
      <c r="K29" s="20">
        <v>-1511.591913</v>
      </c>
      <c r="L29" s="20">
        <v>-1703.080721</v>
      </c>
      <c r="M29" s="20">
        <v>-3002.6929879999998</v>
      </c>
      <c r="N29" s="20">
        <v>-4274.8278179999998</v>
      </c>
      <c r="O29" s="20">
        <v>-5571.6523740000002</v>
      </c>
      <c r="P29" s="20">
        <v>-6558.9319699999996</v>
      </c>
      <c r="Q29" s="20">
        <v>-7879.9793719999998</v>
      </c>
      <c r="R29" s="20">
        <v>-8792.0473760000004</v>
      </c>
      <c r="S29" s="20">
        <v>-8492.6992399999999</v>
      </c>
      <c r="T29" s="20">
        <v>-8978.8950889999996</v>
      </c>
      <c r="U29" s="20">
        <v>-10266.036846000001</v>
      </c>
      <c r="V29" s="20">
        <v>-9846.8521779999992</v>
      </c>
      <c r="W29" s="20">
        <v>-9952.3060210000003</v>
      </c>
      <c r="X29" s="20">
        <v>-9482.0303199999998</v>
      </c>
      <c r="Y29" s="20">
        <v>-11417.219423</v>
      </c>
      <c r="Z29" s="20">
        <v>-11743.156483000001</v>
      </c>
      <c r="AA29" s="20">
        <v>-14876.359967</v>
      </c>
      <c r="AB29" s="20">
        <v>-10817.970240000001</v>
      </c>
    </row>
    <row r="30" spans="1:28" x14ac:dyDescent="0.25">
      <c r="A30" s="36" t="s">
        <v>47</v>
      </c>
      <c r="B30" s="37">
        <v>-955.515716</v>
      </c>
      <c r="C30" s="38">
        <v>-19617.470569000001</v>
      </c>
      <c r="D30" s="38"/>
      <c r="E30" s="3" t="b">
        <f t="shared" si="0"/>
        <v>0</v>
      </c>
      <c r="F30" s="36" t="s">
        <v>47</v>
      </c>
      <c r="G30" s="37">
        <v>-955.515716</v>
      </c>
      <c r="H30" s="37">
        <v>-1265.677602</v>
      </c>
      <c r="I30" s="37">
        <v>-1522.241336</v>
      </c>
      <c r="J30" s="37">
        <v>-3018.4664849999999</v>
      </c>
      <c r="K30" s="37">
        <v>-1877.4711119999999</v>
      </c>
      <c r="L30" s="37">
        <v>-4638.6872670000002</v>
      </c>
      <c r="M30" s="37">
        <v>-6179.8949720000001</v>
      </c>
      <c r="N30" s="37">
        <v>-5756.9451259999996</v>
      </c>
      <c r="O30" s="37">
        <v>-9476.8410079999994</v>
      </c>
      <c r="P30" s="37">
        <v>-13313.414398000001</v>
      </c>
      <c r="Q30" s="37">
        <v>-11672.884807</v>
      </c>
      <c r="R30" s="37">
        <v>-11500.03507</v>
      </c>
      <c r="S30" s="37">
        <v>-12867.435254</v>
      </c>
      <c r="T30" s="37">
        <v>-15664.279089</v>
      </c>
      <c r="U30" s="37">
        <v>-17158.720684</v>
      </c>
      <c r="V30" s="37">
        <v>-18969.065564</v>
      </c>
      <c r="W30" s="37">
        <v>-18319.636227999999</v>
      </c>
      <c r="X30" s="37">
        <v>-17805.735840000001</v>
      </c>
      <c r="Y30" s="37">
        <v>-17875.287200999999</v>
      </c>
      <c r="Z30" s="37">
        <v>-19069.432199999999</v>
      </c>
      <c r="AA30" s="37">
        <v>-20965.847012999999</v>
      </c>
      <c r="AB30" s="37">
        <v>-19617.470569000001</v>
      </c>
    </row>
    <row r="31" spans="1:28" x14ac:dyDescent="0.25">
      <c r="A31" s="14" t="s">
        <v>162</v>
      </c>
    </row>
    <row r="32" spans="1:28" x14ac:dyDescent="0.25">
      <c r="A32" s="3" t="s">
        <v>57</v>
      </c>
      <c r="F32" s="3" t="s">
        <v>74</v>
      </c>
      <c r="G32" s="3">
        <f>+COUNTIF(G4:G30,"&lt;0")</f>
        <v>18</v>
      </c>
      <c r="AB32" s="3">
        <v>18</v>
      </c>
    </row>
  </sheetData>
  <conditionalFormatting sqref="AD4:AD30">
    <cfRule type="cellIs" dxfId="4" priority="2" operator="equal">
      <formula>TRUE</formula>
    </cfRule>
  </conditionalFormatting>
  <conditionalFormatting sqref="E4:E30">
    <cfRule type="cellIs" dxfId="3" priority="1" operator="equal">
      <formula>TRUE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negative="1" xr2:uid="{00000000-0003-0000-0A00-000000000000}">
          <x14:colorSeries theme="1"/>
          <x14:colorNegative theme="6"/>
          <x14:colorAxis rgb="FF000000"/>
          <x14:colorMarkers theme="4"/>
          <x14:colorFirst rgb="FFD00000"/>
          <x14:colorLast rgb="FFD00000"/>
          <x14:colorHigh rgb="FFD00000"/>
          <x14:colorLow rgb="FFD00000"/>
          <x14:sparklines>
            <x14:sparkline>
              <xm:f>'Table 2'!G4:AB4</xm:f>
              <xm:sqref>D4</xm:sqref>
            </x14:sparkline>
            <x14:sparkline>
              <xm:f>'Table 2'!G5:AB5</xm:f>
              <xm:sqref>D5</xm:sqref>
            </x14:sparkline>
            <x14:sparkline>
              <xm:f>'Table 2'!G6:AB6</xm:f>
              <xm:sqref>D6</xm:sqref>
            </x14:sparkline>
            <x14:sparkline>
              <xm:f>'Table 2'!G7:AB7</xm:f>
              <xm:sqref>D7</xm:sqref>
            </x14:sparkline>
            <x14:sparkline>
              <xm:f>'Table 2'!G8:AB8</xm:f>
              <xm:sqref>D8</xm:sqref>
            </x14:sparkline>
            <x14:sparkline>
              <xm:f>'Table 2'!G9:AB9</xm:f>
              <xm:sqref>D9</xm:sqref>
            </x14:sparkline>
            <x14:sparkline>
              <xm:f>'Table 2'!G10:AB10</xm:f>
              <xm:sqref>D10</xm:sqref>
            </x14:sparkline>
            <x14:sparkline>
              <xm:f>'Table 2'!G11:AB11</xm:f>
              <xm:sqref>D11</xm:sqref>
            </x14:sparkline>
            <x14:sparkline>
              <xm:f>'Table 2'!G12:AB12</xm:f>
              <xm:sqref>D12</xm:sqref>
            </x14:sparkline>
            <x14:sparkline>
              <xm:f>'Table 2'!G13:AB13</xm:f>
              <xm:sqref>D13</xm:sqref>
            </x14:sparkline>
            <x14:sparkline>
              <xm:f>'Table 2'!G14:AB14</xm:f>
              <xm:sqref>D14</xm:sqref>
            </x14:sparkline>
            <x14:sparkline>
              <xm:f>'Table 2'!G15:AB15</xm:f>
              <xm:sqref>D15</xm:sqref>
            </x14:sparkline>
            <x14:sparkline>
              <xm:f>'Table 2'!G16:AB16</xm:f>
              <xm:sqref>D16</xm:sqref>
            </x14:sparkline>
            <x14:sparkline>
              <xm:f>'Table 2'!G17:AB17</xm:f>
              <xm:sqref>D17</xm:sqref>
            </x14:sparkline>
            <x14:sparkline>
              <xm:f>'Table 2'!G18:AB18</xm:f>
              <xm:sqref>D18</xm:sqref>
            </x14:sparkline>
            <x14:sparkline>
              <xm:f>'Table 2'!G19:AB19</xm:f>
              <xm:sqref>D19</xm:sqref>
            </x14:sparkline>
            <x14:sparkline>
              <xm:f>'Table 2'!G20:AB20</xm:f>
              <xm:sqref>D20</xm:sqref>
            </x14:sparkline>
            <x14:sparkline>
              <xm:f>'Table 2'!G21:AB21</xm:f>
              <xm:sqref>D21</xm:sqref>
            </x14:sparkline>
            <x14:sparkline>
              <xm:f>'Table 2'!G22:AB22</xm:f>
              <xm:sqref>D22</xm:sqref>
            </x14:sparkline>
            <x14:sparkline>
              <xm:f>'Table 2'!G23:AB23</xm:f>
              <xm:sqref>D23</xm:sqref>
            </x14:sparkline>
            <x14:sparkline>
              <xm:f>'Table 2'!G24:AB24</xm:f>
              <xm:sqref>D24</xm:sqref>
            </x14:sparkline>
            <x14:sparkline>
              <xm:f>'Table 2'!G25:AB25</xm:f>
              <xm:sqref>D25</xm:sqref>
            </x14:sparkline>
            <x14:sparkline>
              <xm:f>'Table 2'!G26:AB26</xm:f>
              <xm:sqref>D26</xm:sqref>
            </x14:sparkline>
            <x14:sparkline>
              <xm:f>'Table 2'!G27:AB27</xm:f>
              <xm:sqref>D27</xm:sqref>
            </x14:sparkline>
            <x14:sparkline>
              <xm:f>'Table 2'!G28:AB28</xm:f>
              <xm:sqref>D28</xm:sqref>
            </x14:sparkline>
            <x14:sparkline>
              <xm:f>'Table 2'!G29:AB29</xm:f>
              <xm:sqref>D29</xm:sqref>
            </x14:sparkline>
            <x14:sparkline>
              <xm:f>'Table 2'!G30:AB30</xm:f>
              <xm:sqref>D30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1:AB32"/>
  <sheetViews>
    <sheetView showGridLines="0" topLeftCell="A16" workbookViewId="0">
      <selection activeCell="A31" sqref="A31"/>
    </sheetView>
  </sheetViews>
  <sheetFormatPr defaultColWidth="9.109375" defaultRowHeight="13.2" x14ac:dyDescent="0.25"/>
  <cols>
    <col min="1" max="4" width="23.6640625" style="3" customWidth="1"/>
    <col min="5" max="16384" width="9.109375" style="3"/>
  </cols>
  <sheetData>
    <row r="1" spans="1:28" ht="22.8" x14ac:dyDescent="0.4">
      <c r="A1" s="1" t="s">
        <v>139</v>
      </c>
    </row>
    <row r="2" spans="1:28" ht="20.399999999999999" x14ac:dyDescent="0.35">
      <c r="A2" s="2" t="s">
        <v>81</v>
      </c>
    </row>
    <row r="3" spans="1:28" x14ac:dyDescent="0.25">
      <c r="A3" s="30"/>
      <c r="B3" s="39" t="s">
        <v>93</v>
      </c>
      <c r="C3" s="39">
        <v>2023</v>
      </c>
      <c r="D3" s="39" t="s">
        <v>48</v>
      </c>
      <c r="F3" s="30"/>
      <c r="G3" s="39" t="s">
        <v>93</v>
      </c>
      <c r="H3" s="39" t="s">
        <v>117</v>
      </c>
      <c r="I3" s="39" t="s">
        <v>118</v>
      </c>
      <c r="J3" s="39" t="s">
        <v>119</v>
      </c>
      <c r="K3" s="39" t="s">
        <v>120</v>
      </c>
      <c r="L3" s="39" t="s">
        <v>121</v>
      </c>
      <c r="M3" s="39" t="s">
        <v>122</v>
      </c>
      <c r="N3" s="39" t="s">
        <v>123</v>
      </c>
      <c r="O3" s="39" t="s">
        <v>124</v>
      </c>
      <c r="P3" s="39" t="s">
        <v>125</v>
      </c>
      <c r="Q3" s="39" t="s">
        <v>126</v>
      </c>
      <c r="R3" s="39" t="s">
        <v>127</v>
      </c>
      <c r="S3" s="39" t="s">
        <v>128</v>
      </c>
      <c r="T3" s="39" t="s">
        <v>129</v>
      </c>
      <c r="U3" s="39" t="s">
        <v>130</v>
      </c>
      <c r="V3" s="39" t="s">
        <v>131</v>
      </c>
      <c r="W3" s="39" t="s">
        <v>132</v>
      </c>
      <c r="X3" s="39" t="s">
        <v>133</v>
      </c>
      <c r="Y3" s="39" t="s">
        <v>134</v>
      </c>
      <c r="Z3" s="39" t="s">
        <v>135</v>
      </c>
      <c r="AA3" s="39" t="s">
        <v>136</v>
      </c>
      <c r="AB3" s="39" t="s">
        <v>137</v>
      </c>
    </row>
    <row r="4" spans="1:28" x14ac:dyDescent="0.25">
      <c r="A4" s="33" t="s">
        <v>22</v>
      </c>
      <c r="B4" s="40">
        <v>109.77585771818717</v>
      </c>
      <c r="C4" s="40">
        <v>111.36517593941058</v>
      </c>
      <c r="D4" s="40"/>
      <c r="E4" s="3">
        <f>+RANK(C4,$C$4:$C$30)</f>
        <v>7</v>
      </c>
      <c r="F4" s="33" t="s">
        <v>22</v>
      </c>
      <c r="G4" s="40">
        <v>109.77585771818717</v>
      </c>
      <c r="H4" s="40">
        <v>112.26511898184992</v>
      </c>
      <c r="I4" s="40">
        <v>111.51086475190843</v>
      </c>
      <c r="J4" s="40">
        <v>110.26468442889434</v>
      </c>
      <c r="K4" s="40">
        <v>110.27305989775678</v>
      </c>
      <c r="L4" s="40">
        <v>111.62345743776139</v>
      </c>
      <c r="M4" s="40">
        <v>109.82438803323006</v>
      </c>
      <c r="N4" s="40">
        <v>110.16703476167189</v>
      </c>
      <c r="O4" s="40">
        <v>108.34008885872117</v>
      </c>
      <c r="P4" s="40">
        <v>107.30238515529753</v>
      </c>
      <c r="Q4" s="40">
        <v>102.90362758684553</v>
      </c>
      <c r="R4" s="40">
        <v>106.28940757257483</v>
      </c>
      <c r="S4" s="40">
        <v>107.80968017278082</v>
      </c>
      <c r="T4" s="40">
        <v>115.17233922310001</v>
      </c>
      <c r="U4" s="40">
        <v>112.28624292394358</v>
      </c>
      <c r="V4" s="40">
        <v>112.61708975999834</v>
      </c>
      <c r="W4" s="40">
        <v>111.68563795475599</v>
      </c>
      <c r="X4" s="40">
        <v>113.33460535720997</v>
      </c>
      <c r="Y4" s="40">
        <v>112.43029310070283</v>
      </c>
      <c r="Z4" s="40">
        <v>111.12270858678734</v>
      </c>
      <c r="AA4" s="40">
        <v>119.93715531413504</v>
      </c>
      <c r="AB4" s="40">
        <v>111.36517593941058</v>
      </c>
    </row>
    <row r="5" spans="1:28" x14ac:dyDescent="0.25">
      <c r="A5" s="19" t="s">
        <v>23</v>
      </c>
      <c r="B5" s="41">
        <v>77.544527736988883</v>
      </c>
      <c r="C5" s="41">
        <v>94.784423654501481</v>
      </c>
      <c r="D5" s="41"/>
      <c r="E5" s="3">
        <f t="shared" ref="E5:E30" si="0">+RANK(C5,$C$4:$C$30)</f>
        <v>13</v>
      </c>
      <c r="F5" s="19" t="s">
        <v>23</v>
      </c>
      <c r="G5" s="41">
        <v>77.544527736988883</v>
      </c>
      <c r="H5" s="41">
        <v>76.518940615505642</v>
      </c>
      <c r="I5" s="41">
        <v>75.424232191098412</v>
      </c>
      <c r="J5" s="41">
        <v>72.620151765959605</v>
      </c>
      <c r="K5" s="41">
        <v>76.998278642621017</v>
      </c>
      <c r="L5" s="41">
        <v>64.071017347034342</v>
      </c>
      <c r="M5" s="41">
        <v>63.963153435268218</v>
      </c>
      <c r="N5" s="41">
        <v>74.91553068322834</v>
      </c>
      <c r="O5" s="41">
        <v>84.160897914063682</v>
      </c>
      <c r="P5" s="41">
        <v>90.830561041620157</v>
      </c>
      <c r="Q5" s="41">
        <v>81.11876480961061</v>
      </c>
      <c r="R5" s="41">
        <v>85.641972737220087</v>
      </c>
      <c r="S5" s="41">
        <v>84.731367454462358</v>
      </c>
      <c r="T5" s="41">
        <v>86.615217015349486</v>
      </c>
      <c r="U5" s="41">
        <v>91.425460548499501</v>
      </c>
      <c r="V5" s="41">
        <v>90.227997233604327</v>
      </c>
      <c r="W5" s="41">
        <v>93.305475945801689</v>
      </c>
      <c r="X5" s="41">
        <v>92.869375348567615</v>
      </c>
      <c r="Y5" s="41">
        <v>97.986145102003803</v>
      </c>
      <c r="Z5" s="41">
        <v>97.707152000331547</v>
      </c>
      <c r="AA5" s="41">
        <v>101.62915873408167</v>
      </c>
      <c r="AB5" s="41">
        <v>94.784423654501481</v>
      </c>
    </row>
    <row r="6" spans="1:28" x14ac:dyDescent="0.25">
      <c r="A6" s="19" t="s">
        <v>65</v>
      </c>
      <c r="B6" s="41">
        <v>109.68382193526605</v>
      </c>
      <c r="C6" s="41">
        <v>123.83693623718897</v>
      </c>
      <c r="D6" s="41"/>
      <c r="E6" s="3">
        <f t="shared" si="0"/>
        <v>3</v>
      </c>
      <c r="F6" s="19" t="s">
        <v>65</v>
      </c>
      <c r="G6" s="41">
        <v>109.68382193526605</v>
      </c>
      <c r="H6" s="41">
        <v>112.85182525457529</v>
      </c>
      <c r="I6" s="41">
        <v>105.76537549110256</v>
      </c>
      <c r="J6" s="41">
        <v>105.40517243280524</v>
      </c>
      <c r="K6" s="41">
        <v>106.56926335802417</v>
      </c>
      <c r="L6" s="41">
        <v>107.94609419110897</v>
      </c>
      <c r="M6" s="41">
        <v>112.20842835746116</v>
      </c>
      <c r="N6" s="41">
        <v>114.39621248617138</v>
      </c>
      <c r="O6" s="41">
        <v>115.40582518266547</v>
      </c>
      <c r="P6" s="41">
        <v>116.88645095033901</v>
      </c>
      <c r="Q6" s="41">
        <v>116.33791391059715</v>
      </c>
      <c r="R6" s="41">
        <v>115.32482722280521</v>
      </c>
      <c r="S6" s="41">
        <v>116.88861207710912</v>
      </c>
      <c r="T6" s="41">
        <v>116.62179231032587</v>
      </c>
      <c r="U6" s="41">
        <v>117.38645337976641</v>
      </c>
      <c r="V6" s="41">
        <v>117.04175900908902</v>
      </c>
      <c r="W6" s="41">
        <v>117.50159393256661</v>
      </c>
      <c r="X6" s="41">
        <v>119.40800236947912</v>
      </c>
      <c r="Y6" s="41">
        <v>122.55739081464041</v>
      </c>
      <c r="Z6" s="41">
        <v>116.52945470325953</v>
      </c>
      <c r="AA6" s="41">
        <v>115.79766387351125</v>
      </c>
      <c r="AB6" s="41">
        <v>123.83693623718897</v>
      </c>
    </row>
    <row r="7" spans="1:28" x14ac:dyDescent="0.25">
      <c r="A7" s="19" t="s">
        <v>24</v>
      </c>
      <c r="B7" s="41">
        <v>103.89267190108309</v>
      </c>
      <c r="C7" s="41">
        <v>97.479643596256153</v>
      </c>
      <c r="D7" s="41"/>
      <c r="E7" s="3">
        <f t="shared" si="0"/>
        <v>11</v>
      </c>
      <c r="F7" s="19" t="s">
        <v>24</v>
      </c>
      <c r="G7" s="41">
        <v>103.89267190108309</v>
      </c>
      <c r="H7" s="41">
        <v>107.86077879789417</v>
      </c>
      <c r="I7" s="41">
        <v>108.21991853935626</v>
      </c>
      <c r="J7" s="41">
        <v>107.43696781051159</v>
      </c>
      <c r="K7" s="41">
        <v>101.63278265228965</v>
      </c>
      <c r="L7" s="41">
        <v>96.77442745899792</v>
      </c>
      <c r="M7" s="41">
        <v>98.97753908356546</v>
      </c>
      <c r="N7" s="41">
        <v>103.8404404135038</v>
      </c>
      <c r="O7" s="41">
        <v>104.57477458185471</v>
      </c>
      <c r="P7" s="41">
        <v>101.88854793136584</v>
      </c>
      <c r="Q7" s="41">
        <v>96.870351907761048</v>
      </c>
      <c r="R7" s="41">
        <v>96.90246904993559</v>
      </c>
      <c r="S7" s="41">
        <v>96.611873723222402</v>
      </c>
      <c r="T7" s="41">
        <v>94.471705565445447</v>
      </c>
      <c r="U7" s="41">
        <v>91.529600157342401</v>
      </c>
      <c r="V7" s="41">
        <v>89.895302016597142</v>
      </c>
      <c r="W7" s="41">
        <v>87.432690062629845</v>
      </c>
      <c r="X7" s="41">
        <v>89.258863183676723</v>
      </c>
      <c r="Y7" s="41">
        <v>82.926556961845677</v>
      </c>
      <c r="Z7" s="41">
        <v>81.484100849950224</v>
      </c>
      <c r="AA7" s="41">
        <v>85.93509913394108</v>
      </c>
      <c r="AB7" s="41">
        <v>97.479643596256153</v>
      </c>
    </row>
    <row r="8" spans="1:28" x14ac:dyDescent="0.25">
      <c r="A8" s="19" t="s">
        <v>25</v>
      </c>
      <c r="B8" s="41">
        <v>117.26018939706884</v>
      </c>
      <c r="C8" s="41">
        <v>98.032095873183593</v>
      </c>
      <c r="D8" s="41"/>
      <c r="E8" s="3">
        <f t="shared" si="0"/>
        <v>10</v>
      </c>
      <c r="F8" s="19" t="s">
        <v>25</v>
      </c>
      <c r="G8" s="41">
        <v>117.26018939706884</v>
      </c>
      <c r="H8" s="41">
        <v>117.25449147837861</v>
      </c>
      <c r="I8" s="41">
        <v>120.70905393140788</v>
      </c>
      <c r="J8" s="41">
        <v>121.94387666659298</v>
      </c>
      <c r="K8" s="41">
        <v>119.06786959298756</v>
      </c>
      <c r="L8" s="41">
        <v>122.13951672787114</v>
      </c>
      <c r="M8" s="41">
        <v>118.96877274371236</v>
      </c>
      <c r="N8" s="41">
        <v>112.90553032204917</v>
      </c>
      <c r="O8" s="41">
        <v>110.12704413242147</v>
      </c>
      <c r="P8" s="41">
        <v>106.55824126411333</v>
      </c>
      <c r="Q8" s="41">
        <v>103.5824613579202</v>
      </c>
      <c r="R8" s="41">
        <v>102.38314878538328</v>
      </c>
      <c r="S8" s="41">
        <v>102.61436318650472</v>
      </c>
      <c r="T8" s="41">
        <v>103.8786552864251</v>
      </c>
      <c r="U8" s="41">
        <v>104.51065277910206</v>
      </c>
      <c r="V8" s="41">
        <v>103.72011821520188</v>
      </c>
      <c r="W8" s="41">
        <v>102.17609548640534</v>
      </c>
      <c r="X8" s="41">
        <v>100.472767670582</v>
      </c>
      <c r="Y8" s="41">
        <v>98.29940682038071</v>
      </c>
      <c r="Z8" s="41">
        <v>98.136970516736113</v>
      </c>
      <c r="AA8" s="41">
        <v>95.848958423403388</v>
      </c>
      <c r="AB8" s="41">
        <v>98.032095873183593</v>
      </c>
    </row>
    <row r="9" spans="1:28" x14ac:dyDescent="0.25">
      <c r="A9" s="19" t="s">
        <v>26</v>
      </c>
      <c r="B9" s="41">
        <v>82.970610652668924</v>
      </c>
      <c r="C9" s="41">
        <v>74.561736173034191</v>
      </c>
      <c r="D9" s="41"/>
      <c r="E9" s="3">
        <f t="shared" si="0"/>
        <v>19</v>
      </c>
      <c r="F9" s="19" t="s">
        <v>26</v>
      </c>
      <c r="G9" s="41">
        <v>82.970610652668924</v>
      </c>
      <c r="H9" s="41">
        <v>87.405246544583392</v>
      </c>
      <c r="I9" s="41">
        <v>76.200865907293405</v>
      </c>
      <c r="J9" s="41">
        <v>76.040763862434773</v>
      </c>
      <c r="K9" s="41">
        <v>62.823484916305361</v>
      </c>
      <c r="L9" s="41">
        <v>62.922698460825352</v>
      </c>
      <c r="M9" s="41">
        <v>68.147370030813036</v>
      </c>
      <c r="N9" s="41">
        <v>77.091078348452285</v>
      </c>
      <c r="O9" s="41">
        <v>80.956247045893193</v>
      </c>
      <c r="P9" s="41">
        <v>84.205195129591829</v>
      </c>
      <c r="Q9" s="41">
        <v>76.920437139626245</v>
      </c>
      <c r="R9" s="41">
        <v>77.827604438298309</v>
      </c>
      <c r="S9" s="41">
        <v>78.007044655162375</v>
      </c>
      <c r="T9" s="41">
        <v>80.990239948738861</v>
      </c>
      <c r="U9" s="41">
        <v>79.433252330082823</v>
      </c>
      <c r="V9" s="41">
        <v>77.273323007722055</v>
      </c>
      <c r="W9" s="41">
        <v>79.118427722914149</v>
      </c>
      <c r="X9" s="41">
        <v>80.791876843195382</v>
      </c>
      <c r="Y9" s="41">
        <v>83.025391885779499</v>
      </c>
      <c r="Z9" s="41">
        <v>85.033654666685493</v>
      </c>
      <c r="AA9" s="41">
        <v>76.757980481559201</v>
      </c>
      <c r="AB9" s="41">
        <v>74.561736173034191</v>
      </c>
    </row>
    <row r="10" spans="1:28" x14ac:dyDescent="0.25">
      <c r="A10" s="19" t="s">
        <v>27</v>
      </c>
      <c r="B10" s="41">
        <v>280.52602860488139</v>
      </c>
      <c r="C10" s="41">
        <v>151.17428318012486</v>
      </c>
      <c r="D10" s="41"/>
      <c r="E10" s="3">
        <f t="shared" si="0"/>
        <v>2</v>
      </c>
      <c r="F10" s="19" t="s">
        <v>27</v>
      </c>
      <c r="G10" s="41">
        <v>280.52602860488139</v>
      </c>
      <c r="H10" s="41">
        <v>271.34559324566641</v>
      </c>
      <c r="I10" s="41">
        <v>256.28127216239835</v>
      </c>
      <c r="J10" s="41">
        <v>251.245192492396</v>
      </c>
      <c r="K10" s="41">
        <v>217.7635081349066</v>
      </c>
      <c r="L10" s="41">
        <v>206.30397406345068</v>
      </c>
      <c r="M10" s="41">
        <v>206.59438576934375</v>
      </c>
      <c r="N10" s="41">
        <v>275.92907097629927</v>
      </c>
      <c r="O10" s="41">
        <v>260.22508339592196</v>
      </c>
      <c r="P10" s="41">
        <v>245.68215875211803</v>
      </c>
      <c r="Q10" s="41">
        <v>242.74255359032492</v>
      </c>
      <c r="R10" s="41">
        <v>204.26282308288754</v>
      </c>
      <c r="S10" s="41">
        <v>175.85237889485782</v>
      </c>
      <c r="T10" s="41">
        <v>181.62685137895031</v>
      </c>
      <c r="U10" s="41">
        <v>161.84758221910135</v>
      </c>
      <c r="V10" s="41">
        <v>145.40416876325978</v>
      </c>
      <c r="W10" s="41">
        <v>155.92613760859436</v>
      </c>
      <c r="X10" s="41">
        <v>162.9423946611773</v>
      </c>
      <c r="Y10" s="41">
        <v>193.51008650970692</v>
      </c>
      <c r="Z10" s="41">
        <v>158.84493398644383</v>
      </c>
      <c r="AA10" s="41">
        <v>165.32880171957694</v>
      </c>
      <c r="AB10" s="41">
        <v>151.17428318012486</v>
      </c>
    </row>
    <row r="11" spans="1:28" x14ac:dyDescent="0.25">
      <c r="A11" s="19" t="s">
        <v>28</v>
      </c>
      <c r="B11" s="41">
        <v>31.396146018262993</v>
      </c>
      <c r="C11" s="41">
        <v>69.416357100089101</v>
      </c>
      <c r="D11" s="41"/>
      <c r="E11" s="3">
        <f t="shared" si="0"/>
        <v>22</v>
      </c>
      <c r="F11" s="19" t="s">
        <v>28</v>
      </c>
      <c r="G11" s="41">
        <v>31.396146018262993</v>
      </c>
      <c r="H11" s="41">
        <v>31.056889062447279</v>
      </c>
      <c r="I11" s="41">
        <v>29.471924689607221</v>
      </c>
      <c r="J11" s="41">
        <v>31.638784331528559</v>
      </c>
      <c r="K11" s="41">
        <v>34.882708064851741</v>
      </c>
      <c r="L11" s="41">
        <v>33.28584678155142</v>
      </c>
      <c r="M11" s="41">
        <v>34.479107012465896</v>
      </c>
      <c r="N11" s="41">
        <v>33.227521664236008</v>
      </c>
      <c r="O11" s="41">
        <v>40.957922034522539</v>
      </c>
      <c r="P11" s="41">
        <v>48.794958955706782</v>
      </c>
      <c r="Q11" s="41">
        <v>52.532105916054427</v>
      </c>
      <c r="R11" s="41">
        <v>56.372884805261371</v>
      </c>
      <c r="S11" s="41">
        <v>54.96272774155662</v>
      </c>
      <c r="T11" s="41">
        <v>59.163393261166085</v>
      </c>
      <c r="U11" s="41">
        <v>57.827681799922857</v>
      </c>
      <c r="V11" s="41">
        <v>57.502688213806351</v>
      </c>
      <c r="W11" s="41">
        <v>60.839322293006646</v>
      </c>
      <c r="X11" s="41">
        <v>62.115053780766956</v>
      </c>
      <c r="Y11" s="41">
        <v>63.285211912974049</v>
      </c>
      <c r="Z11" s="41">
        <v>63.726425573008463</v>
      </c>
      <c r="AA11" s="41">
        <v>75.513270262703756</v>
      </c>
      <c r="AB11" s="41">
        <v>69.416357100089101</v>
      </c>
    </row>
    <row r="12" spans="1:28" x14ac:dyDescent="0.25">
      <c r="A12" s="19" t="s">
        <v>29</v>
      </c>
      <c r="B12" s="41">
        <v>79.405335990617445</v>
      </c>
      <c r="C12" s="41">
        <v>102.61798632938182</v>
      </c>
      <c r="D12" s="41"/>
      <c r="E12" s="3">
        <f t="shared" si="0"/>
        <v>8</v>
      </c>
      <c r="F12" s="19" t="s">
        <v>29</v>
      </c>
      <c r="G12" s="41">
        <v>79.405335990617445</v>
      </c>
      <c r="H12" s="41">
        <v>78.794354348277295</v>
      </c>
      <c r="I12" s="41">
        <v>75.130884056512087</v>
      </c>
      <c r="J12" s="41">
        <v>73.252363225292314</v>
      </c>
      <c r="K12" s="41">
        <v>72.737083326084189</v>
      </c>
      <c r="L12" s="41">
        <v>70.930473262684387</v>
      </c>
      <c r="M12" s="41">
        <v>76.798247266350785</v>
      </c>
      <c r="N12" s="41">
        <v>85.839081807034134</v>
      </c>
      <c r="O12" s="41">
        <v>89.943414130792135</v>
      </c>
      <c r="P12" s="41">
        <v>93.393848547926453</v>
      </c>
      <c r="Q12" s="41">
        <v>100.2496358093465</v>
      </c>
      <c r="R12" s="41">
        <v>102.14732781710534</v>
      </c>
      <c r="S12" s="41">
        <v>97.096836563695945</v>
      </c>
      <c r="T12" s="41">
        <v>93.621275796871146</v>
      </c>
      <c r="U12" s="41">
        <v>95.549966694083693</v>
      </c>
      <c r="V12" s="41">
        <v>96.922004264947617</v>
      </c>
      <c r="W12" s="41">
        <v>96.634347181320962</v>
      </c>
      <c r="X12" s="41">
        <v>98.040096381918858</v>
      </c>
      <c r="Y12" s="41">
        <v>102.05643112449908</v>
      </c>
      <c r="Z12" s="41">
        <v>102.80339241961514</v>
      </c>
      <c r="AA12" s="41">
        <v>105.46716922065842</v>
      </c>
      <c r="AB12" s="41">
        <v>102.61798632938182</v>
      </c>
    </row>
    <row r="13" spans="1:28" x14ac:dyDescent="0.25">
      <c r="A13" s="19" t="s">
        <v>30</v>
      </c>
      <c r="B13" s="41">
        <v>90.963729531768536</v>
      </c>
      <c r="C13" s="41">
        <v>70.619032722531543</v>
      </c>
      <c r="D13" s="41"/>
      <c r="E13" s="3">
        <f t="shared" si="0"/>
        <v>20</v>
      </c>
      <c r="F13" s="19" t="s">
        <v>30</v>
      </c>
      <c r="G13" s="41">
        <v>90.963729531768536</v>
      </c>
      <c r="H13" s="41">
        <v>89.091461752919159</v>
      </c>
      <c r="I13" s="41">
        <v>86.908383733152419</v>
      </c>
      <c r="J13" s="41">
        <v>82.414160545923096</v>
      </c>
      <c r="K13" s="41">
        <v>83.806781338043521</v>
      </c>
      <c r="L13" s="41">
        <v>79.792881521015573</v>
      </c>
      <c r="M13" s="41">
        <v>76.665680653203665</v>
      </c>
      <c r="N13" s="41">
        <v>74.123137255937039</v>
      </c>
      <c r="O13" s="41">
        <v>73.35763836780005</v>
      </c>
      <c r="P13" s="41">
        <v>72.273124589095033</v>
      </c>
      <c r="Q13" s="41">
        <v>70.931822202340882</v>
      </c>
      <c r="R13" s="41">
        <v>70.913832862027476</v>
      </c>
      <c r="S13" s="41">
        <v>71.497623452944808</v>
      </c>
      <c r="T13" s="41">
        <v>71.145458159111698</v>
      </c>
      <c r="U13" s="41">
        <v>70.716420956675748</v>
      </c>
      <c r="V13" s="41">
        <v>69.114484976832145</v>
      </c>
      <c r="W13" s="41">
        <v>69.863929461025165</v>
      </c>
      <c r="X13" s="41">
        <v>70.335951533956447</v>
      </c>
      <c r="Y13" s="41">
        <v>68.048800398106565</v>
      </c>
      <c r="Z13" s="41">
        <v>67.691197881770933</v>
      </c>
      <c r="AA13" s="41">
        <v>68.479098513605749</v>
      </c>
      <c r="AB13" s="41">
        <v>70.619032722531543</v>
      </c>
    </row>
    <row r="14" spans="1:28" x14ac:dyDescent="0.25">
      <c r="A14" s="19" t="s">
        <v>31</v>
      </c>
      <c r="B14" s="41">
        <v>42.456947320994551</v>
      </c>
      <c r="C14" s="41">
        <v>51.238581517181181</v>
      </c>
      <c r="D14" s="41"/>
      <c r="E14" s="3">
        <f t="shared" si="0"/>
        <v>25</v>
      </c>
      <c r="F14" s="19" t="s">
        <v>31</v>
      </c>
      <c r="G14" s="41">
        <v>42.456947320994551</v>
      </c>
      <c r="H14" s="41">
        <v>41.147328905354897</v>
      </c>
      <c r="I14" s="41">
        <v>45.231579783444516</v>
      </c>
      <c r="J14" s="41">
        <v>44.296224375636505</v>
      </c>
      <c r="K14" s="41">
        <v>46.162273420601622</v>
      </c>
      <c r="L14" s="41">
        <v>44.319534984267115</v>
      </c>
      <c r="M14" s="41">
        <v>43.321582564606764</v>
      </c>
      <c r="N14" s="41">
        <v>47.308967433327702</v>
      </c>
      <c r="O14" s="41">
        <v>59.847149093948339</v>
      </c>
      <c r="P14" s="41">
        <v>56.928185058480686</v>
      </c>
      <c r="Q14" s="41">
        <v>55.077052870914024</v>
      </c>
      <c r="R14" s="41">
        <v>52.307340503017215</v>
      </c>
      <c r="S14" s="41">
        <v>50.309963390738623</v>
      </c>
      <c r="T14" s="41">
        <v>52.625291476023051</v>
      </c>
      <c r="U14" s="41">
        <v>53.350089348051974</v>
      </c>
      <c r="V14" s="41">
        <v>52.802657359366655</v>
      </c>
      <c r="W14" s="41">
        <v>53.570771043925149</v>
      </c>
      <c r="X14" s="41">
        <v>51.276070900701384</v>
      </c>
      <c r="Y14" s="41">
        <v>55.906678171226851</v>
      </c>
      <c r="Z14" s="41">
        <v>57.502476279764828</v>
      </c>
      <c r="AA14" s="41">
        <v>56.10901340955062</v>
      </c>
      <c r="AB14" s="41">
        <v>51.238581517181181</v>
      </c>
    </row>
    <row r="15" spans="1:28" x14ac:dyDescent="0.25">
      <c r="A15" s="19" t="s">
        <v>32</v>
      </c>
      <c r="B15" s="41">
        <v>96.990734808128906</v>
      </c>
      <c r="C15" s="41">
        <v>95.757417230227944</v>
      </c>
      <c r="D15" s="41"/>
      <c r="E15" s="3">
        <f t="shared" si="0"/>
        <v>12</v>
      </c>
      <c r="F15" s="19" t="s">
        <v>32</v>
      </c>
      <c r="G15" s="41">
        <v>96.990734808128906</v>
      </c>
      <c r="H15" s="41">
        <v>95.854000974014511</v>
      </c>
      <c r="I15" s="41">
        <v>94.824609316292936</v>
      </c>
      <c r="J15" s="41">
        <v>96.29688850411388</v>
      </c>
      <c r="K15" s="41">
        <v>96.77673353682998</v>
      </c>
      <c r="L15" s="41">
        <v>99.713086143852479</v>
      </c>
      <c r="M15" s="41">
        <v>101.38283007709856</v>
      </c>
      <c r="N15" s="41">
        <v>95.660760592809666</v>
      </c>
      <c r="O15" s="41">
        <v>92.268266402064157</v>
      </c>
      <c r="P15" s="41">
        <v>94.712257997515124</v>
      </c>
      <c r="Q15" s="41">
        <v>99.906659824643597</v>
      </c>
      <c r="R15" s="41">
        <v>99.86325509845453</v>
      </c>
      <c r="S15" s="41">
        <v>102.20899117033595</v>
      </c>
      <c r="T15" s="41">
        <v>98.600203256288822</v>
      </c>
      <c r="U15" s="41">
        <v>99.487748499293943</v>
      </c>
      <c r="V15" s="41">
        <v>98.73379260519647</v>
      </c>
      <c r="W15" s="41">
        <v>99.92856057346016</v>
      </c>
      <c r="X15" s="41">
        <v>101.56273383324897</v>
      </c>
      <c r="Y15" s="41">
        <v>103.16959612382732</v>
      </c>
      <c r="Z15" s="41">
        <v>100.8762390230395</v>
      </c>
      <c r="AA15" s="41">
        <v>97.580505918926548</v>
      </c>
      <c r="AB15" s="41">
        <v>95.757417230227944</v>
      </c>
    </row>
    <row r="16" spans="1:28" x14ac:dyDescent="0.25">
      <c r="A16" s="19" t="s">
        <v>33</v>
      </c>
      <c r="B16" s="41">
        <v>9.9643508476127192</v>
      </c>
      <c r="C16" s="41">
        <v>14.168399664335658</v>
      </c>
      <c r="D16" s="41"/>
      <c r="E16" s="3">
        <f t="shared" si="0"/>
        <v>27</v>
      </c>
      <c r="F16" s="19" t="s">
        <v>33</v>
      </c>
      <c r="G16" s="41">
        <v>9.9643508476127192</v>
      </c>
      <c r="H16" s="41">
        <v>10.600392839920483</v>
      </c>
      <c r="I16" s="41">
        <v>12.757522712970859</v>
      </c>
      <c r="J16" s="41">
        <v>21.71574990468773</v>
      </c>
      <c r="K16" s="41">
        <v>17.76582989181761</v>
      </c>
      <c r="L16" s="41">
        <v>15.650343259654415</v>
      </c>
      <c r="M16" s="41">
        <v>15.256930805054633</v>
      </c>
      <c r="N16" s="41">
        <v>14.684167584007183</v>
      </c>
      <c r="O16" s="41">
        <v>15.284276515924885</v>
      </c>
      <c r="P16" s="41">
        <v>20.28086724096217</v>
      </c>
      <c r="Q16" s="41">
        <v>19.750019603319561</v>
      </c>
      <c r="R16" s="41">
        <v>22.114055054730109</v>
      </c>
      <c r="S16" s="41">
        <v>29.306203267306369</v>
      </c>
      <c r="T16" s="41">
        <v>33.875599299902802</v>
      </c>
      <c r="U16" s="41">
        <v>22.824618952021073</v>
      </c>
      <c r="V16" s="41">
        <v>21.223203508631347</v>
      </c>
      <c r="W16" s="41">
        <v>23.170521543557424</v>
      </c>
      <c r="X16" s="41">
        <v>25.908459951522307</v>
      </c>
      <c r="Y16" s="41">
        <v>20.653363699182648</v>
      </c>
      <c r="Z16" s="41">
        <v>16.324952671573424</v>
      </c>
      <c r="AA16" s="41">
        <v>15.720855446321336</v>
      </c>
      <c r="AB16" s="41">
        <v>14.168399664335658</v>
      </c>
    </row>
    <row r="17" spans="1:28" x14ac:dyDescent="0.25">
      <c r="A17" s="19" t="s">
        <v>34</v>
      </c>
      <c r="B17" s="41">
        <v>47.438897187228619</v>
      </c>
      <c r="C17" s="41">
        <v>65.761436366641277</v>
      </c>
      <c r="D17" s="41"/>
      <c r="E17" s="3">
        <f t="shared" si="0"/>
        <v>23</v>
      </c>
      <c r="F17" s="19" t="s">
        <v>34</v>
      </c>
      <c r="G17" s="41">
        <v>47.438897187228619</v>
      </c>
      <c r="H17" s="41">
        <v>48.161608064043108</v>
      </c>
      <c r="I17" s="41">
        <v>49.603179590549765</v>
      </c>
      <c r="J17" s="41">
        <v>53.67344443817931</v>
      </c>
      <c r="K17" s="41">
        <v>46.426201942420981</v>
      </c>
      <c r="L17" s="41">
        <v>47.14783487198207</v>
      </c>
      <c r="M17" s="41">
        <v>55.3086724538027</v>
      </c>
      <c r="N17" s="41">
        <v>68.918504720572471</v>
      </c>
      <c r="O17" s="41">
        <v>70.314506619434752</v>
      </c>
      <c r="P17" s="41">
        <v>68.501750946420501</v>
      </c>
      <c r="Q17" s="41">
        <v>65.427610786445996</v>
      </c>
      <c r="R17" s="41">
        <v>65.527033940915516</v>
      </c>
      <c r="S17" s="41">
        <v>67.52178016457276</v>
      </c>
      <c r="T17" s="41">
        <v>70.060510466776847</v>
      </c>
      <c r="U17" s="41">
        <v>70.744615609089649</v>
      </c>
      <c r="V17" s="41">
        <v>67.745012798652596</v>
      </c>
      <c r="W17" s="41">
        <v>69.895738382092176</v>
      </c>
      <c r="X17" s="41">
        <v>68.633266425355487</v>
      </c>
      <c r="Y17" s="41">
        <v>71.978807653155016</v>
      </c>
      <c r="Z17" s="41">
        <v>74.155477252309822</v>
      </c>
      <c r="AA17" s="41">
        <v>68.497630056076119</v>
      </c>
      <c r="AB17" s="41">
        <v>65.761436366641277</v>
      </c>
    </row>
    <row r="18" spans="1:28" x14ac:dyDescent="0.25">
      <c r="A18" s="19" t="s">
        <v>35</v>
      </c>
      <c r="B18" s="41">
        <v>71.722587671508222</v>
      </c>
      <c r="C18" s="41">
        <v>76.136372731388107</v>
      </c>
      <c r="D18" s="41"/>
      <c r="E18" s="3">
        <f t="shared" si="0"/>
        <v>17</v>
      </c>
      <c r="F18" s="19" t="s">
        <v>35</v>
      </c>
      <c r="G18" s="41">
        <v>71.722587671508222</v>
      </c>
      <c r="H18" s="41">
        <v>76.958255673384613</v>
      </c>
      <c r="I18" s="41">
        <v>76.00361009326123</v>
      </c>
      <c r="J18" s="41">
        <v>80.868872686822172</v>
      </c>
      <c r="K18" s="41">
        <v>71.989266672239154</v>
      </c>
      <c r="L18" s="41">
        <v>64.579899863148341</v>
      </c>
      <c r="M18" s="41">
        <v>76.074798016263912</v>
      </c>
      <c r="N18" s="41">
        <v>93.810112775830191</v>
      </c>
      <c r="O18" s="41">
        <v>90.442495501571571</v>
      </c>
      <c r="P18" s="41">
        <v>91.942948148409343</v>
      </c>
      <c r="Q18" s="41">
        <v>90.532452285998957</v>
      </c>
      <c r="R18" s="41">
        <v>81.660705386505555</v>
      </c>
      <c r="S18" s="41">
        <v>78.286971327260829</v>
      </c>
      <c r="T18" s="41">
        <v>79.18040582253164</v>
      </c>
      <c r="U18" s="41">
        <v>75.491061167241199</v>
      </c>
      <c r="V18" s="41">
        <v>75.386338690905347</v>
      </c>
      <c r="W18" s="41">
        <v>76.017790036824934</v>
      </c>
      <c r="X18" s="41">
        <v>76.878490909789704</v>
      </c>
      <c r="Y18" s="41">
        <v>77.72075449902006</v>
      </c>
      <c r="Z18" s="41">
        <v>76.899268772773524</v>
      </c>
      <c r="AA18" s="41">
        <v>82.951981659168823</v>
      </c>
      <c r="AB18" s="41">
        <v>76.136372731388107</v>
      </c>
    </row>
    <row r="19" spans="1:28" x14ac:dyDescent="0.25">
      <c r="A19" s="19" t="s">
        <v>36</v>
      </c>
      <c r="B19" s="41">
        <v>80.559939799636936</v>
      </c>
      <c r="C19" s="41">
        <v>59.134300141444861</v>
      </c>
      <c r="D19" s="41"/>
      <c r="E19" s="3">
        <f t="shared" si="0"/>
        <v>24</v>
      </c>
      <c r="F19" s="19" t="s">
        <v>36</v>
      </c>
      <c r="G19" s="41">
        <v>80.559939799636936</v>
      </c>
      <c r="H19" s="41">
        <v>87.988846884677642</v>
      </c>
      <c r="I19" s="41">
        <v>88.850466756617251</v>
      </c>
      <c r="J19" s="41">
        <v>97.618899199531739</v>
      </c>
      <c r="K19" s="41">
        <v>105.11930093988721</v>
      </c>
      <c r="L19" s="41">
        <v>91.77439165357336</v>
      </c>
      <c r="M19" s="41">
        <v>89.368291158347915</v>
      </c>
      <c r="N19" s="41">
        <v>95.337038231178823</v>
      </c>
      <c r="O19" s="41">
        <v>70.697414675897846</v>
      </c>
      <c r="P19" s="41">
        <v>65.854211143331725</v>
      </c>
      <c r="Q19" s="41">
        <v>67.006892097378625</v>
      </c>
      <c r="R19" s="41">
        <v>69.408257390562909</v>
      </c>
      <c r="S19" s="41">
        <v>72.17554681073166</v>
      </c>
      <c r="T19" s="41">
        <v>81.908327376816416</v>
      </c>
      <c r="U19" s="41">
        <v>74.711035022077795</v>
      </c>
      <c r="V19" s="41">
        <v>67.701791926493996</v>
      </c>
      <c r="W19" s="41">
        <v>63.413077186391995</v>
      </c>
      <c r="X19" s="41">
        <v>64.857823140476313</v>
      </c>
      <c r="Y19" s="41">
        <v>59.129499037185496</v>
      </c>
      <c r="Z19" s="41">
        <v>58.405384721804566</v>
      </c>
      <c r="AA19" s="41">
        <v>56.912078488863528</v>
      </c>
      <c r="AB19" s="41">
        <v>59.134300141444861</v>
      </c>
    </row>
    <row r="20" spans="1:28" x14ac:dyDescent="0.25">
      <c r="A20" s="19" t="s">
        <v>37</v>
      </c>
      <c r="B20" s="41">
        <v>118.32897237712665</v>
      </c>
      <c r="C20" s="41">
        <v>117.09265164096551</v>
      </c>
      <c r="D20" s="41"/>
      <c r="E20" s="3">
        <f t="shared" si="0"/>
        <v>5</v>
      </c>
      <c r="F20" s="19" t="s">
        <v>37</v>
      </c>
      <c r="G20" s="41">
        <v>118.32897237712665</v>
      </c>
      <c r="H20" s="41">
        <v>117.25842825646751</v>
      </c>
      <c r="I20" s="41">
        <v>109.45131549260493</v>
      </c>
      <c r="J20" s="41">
        <v>108.09183234868773</v>
      </c>
      <c r="K20" s="41">
        <v>107.80149581009906</v>
      </c>
      <c r="L20" s="41">
        <v>112.71291618854779</v>
      </c>
      <c r="M20" s="41">
        <v>112.30241331659599</v>
      </c>
      <c r="N20" s="41">
        <v>119.39024760283934</v>
      </c>
      <c r="O20" s="41">
        <v>119.48571390923131</v>
      </c>
      <c r="P20" s="41">
        <v>117.98221883019579</v>
      </c>
      <c r="Q20" s="41">
        <v>115.91552338120775</v>
      </c>
      <c r="R20" s="41">
        <v>113.56560432177376</v>
      </c>
      <c r="S20" s="41">
        <v>109.49492952602333</v>
      </c>
      <c r="T20" s="41">
        <v>110.82494887644212</v>
      </c>
      <c r="U20" s="41">
        <v>110.9989268992539</v>
      </c>
      <c r="V20" s="41">
        <v>111.05748416513362</v>
      </c>
      <c r="W20" s="41">
        <v>110.61504558077313</v>
      </c>
      <c r="X20" s="41">
        <v>111.99211420501275</v>
      </c>
      <c r="Y20" s="41">
        <v>115.41759211653795</v>
      </c>
      <c r="Z20" s="41">
        <v>108.76445613317136</v>
      </c>
      <c r="AA20" s="41">
        <v>105.12033703524236</v>
      </c>
      <c r="AB20" s="41">
        <v>117.09265164096551</v>
      </c>
    </row>
    <row r="21" spans="1:28" x14ac:dyDescent="0.25">
      <c r="A21" s="19" t="s">
        <v>38</v>
      </c>
      <c r="B21" s="41">
        <v>48.175533133721515</v>
      </c>
      <c r="C21" s="41">
        <v>35.035457946774095</v>
      </c>
      <c r="D21" s="41"/>
      <c r="E21" s="3">
        <f t="shared" si="0"/>
        <v>26</v>
      </c>
      <c r="F21" s="19" t="s">
        <v>38</v>
      </c>
      <c r="G21" s="41">
        <v>48.175533133721515</v>
      </c>
      <c r="H21" s="41">
        <v>44.538486902525939</v>
      </c>
      <c r="I21" s="41">
        <v>42.862598414661058</v>
      </c>
      <c r="J21" s="41">
        <v>40.884824215245843</v>
      </c>
      <c r="K21" s="41">
        <v>45.288411905807678</v>
      </c>
      <c r="L21" s="41">
        <v>42.47223556099042</v>
      </c>
      <c r="M21" s="41">
        <v>34.396666456468353</v>
      </c>
      <c r="N21" s="41">
        <v>35.532974113392044</v>
      </c>
      <c r="O21" s="41">
        <v>42.467411730906576</v>
      </c>
      <c r="P21" s="41">
        <v>38.556689484138509</v>
      </c>
      <c r="Q21" s="41">
        <v>32.554035146507566</v>
      </c>
      <c r="R21" s="41">
        <v>38.111347301519366</v>
      </c>
      <c r="S21" s="41">
        <v>35.534473706765219</v>
      </c>
      <c r="T21" s="41">
        <v>29.636504370899857</v>
      </c>
      <c r="U21" s="41">
        <v>38.758012009996015</v>
      </c>
      <c r="V21" s="41">
        <v>46.46556296254996</v>
      </c>
      <c r="W21" s="41">
        <v>39.736232172724584</v>
      </c>
      <c r="X21" s="41">
        <v>44.104349596070847</v>
      </c>
      <c r="Y21" s="41">
        <v>41.34084353785115</v>
      </c>
      <c r="Z21" s="41">
        <v>34.611117623925345</v>
      </c>
      <c r="AA21" s="41">
        <v>31.1854802801308</v>
      </c>
      <c r="AB21" s="41">
        <v>35.035457946774095</v>
      </c>
    </row>
    <row r="22" spans="1:28" x14ac:dyDescent="0.25">
      <c r="A22" s="19" t="s">
        <v>39</v>
      </c>
      <c r="B22" s="41">
        <v>164.48240963309513</v>
      </c>
      <c r="C22" s="41">
        <v>187.75169155711956</v>
      </c>
      <c r="D22" s="41"/>
      <c r="E22" s="3">
        <f t="shared" si="0"/>
        <v>1</v>
      </c>
      <c r="F22" s="19" t="s">
        <v>39</v>
      </c>
      <c r="G22" s="41">
        <v>164.48240963309513</v>
      </c>
      <c r="H22" s="41">
        <v>165.68912086070634</v>
      </c>
      <c r="I22" s="41">
        <v>166.82060793067058</v>
      </c>
      <c r="J22" s="41">
        <v>181.25181384818438</v>
      </c>
      <c r="K22" s="41">
        <v>182.35729245156332</v>
      </c>
      <c r="L22" s="41">
        <v>178.38497500131297</v>
      </c>
      <c r="M22" s="41">
        <v>182.22265445966482</v>
      </c>
      <c r="N22" s="41">
        <v>181.02107945860783</v>
      </c>
      <c r="O22" s="41">
        <v>191.45365298990041</v>
      </c>
      <c r="P22" s="41">
        <v>192.61027050557092</v>
      </c>
      <c r="Q22" s="41">
        <v>195.49678950764496</v>
      </c>
      <c r="R22" s="41">
        <v>192.72155048892861</v>
      </c>
      <c r="S22" s="41">
        <v>192.54802765219577</v>
      </c>
      <c r="T22" s="41">
        <v>181.5807128702719</v>
      </c>
      <c r="U22" s="41">
        <v>182.10697792331197</v>
      </c>
      <c r="V22" s="41">
        <v>184.48026360222832</v>
      </c>
      <c r="W22" s="41">
        <v>184.95357979837732</v>
      </c>
      <c r="X22" s="41">
        <v>180.55189127624149</v>
      </c>
      <c r="Y22" s="41">
        <v>178.91792017098885</v>
      </c>
      <c r="Z22" s="41">
        <v>186.73047079887129</v>
      </c>
      <c r="AA22" s="41">
        <v>197.89504390636264</v>
      </c>
      <c r="AB22" s="41">
        <v>187.75169155711956</v>
      </c>
    </row>
    <row r="23" spans="1:28" x14ac:dyDescent="0.25">
      <c r="A23" s="19" t="s">
        <v>40</v>
      </c>
      <c r="B23" s="41">
        <v>90.654888633681722</v>
      </c>
      <c r="C23" s="41">
        <v>91.422222799972531</v>
      </c>
      <c r="D23" s="41"/>
      <c r="E23" s="3">
        <f t="shared" si="0"/>
        <v>14</v>
      </c>
      <c r="F23" s="19" t="s">
        <v>40</v>
      </c>
      <c r="G23" s="41">
        <v>90.654888633681722</v>
      </c>
      <c r="H23" s="41">
        <v>87.273297211398415</v>
      </c>
      <c r="I23" s="41">
        <v>85.429092784481355</v>
      </c>
      <c r="J23" s="41">
        <v>86.208219974261752</v>
      </c>
      <c r="K23" s="41">
        <v>88.387105211162577</v>
      </c>
      <c r="L23" s="41">
        <v>90.402330479896889</v>
      </c>
      <c r="M23" s="41">
        <v>89.799686576667526</v>
      </c>
      <c r="N23" s="41">
        <v>86.692193493659175</v>
      </c>
      <c r="O23" s="41">
        <v>86.692026720836694</v>
      </c>
      <c r="P23" s="41">
        <v>83.596394005726125</v>
      </c>
      <c r="Q23" s="41">
        <v>83.768976748447528</v>
      </c>
      <c r="R23" s="41">
        <v>85.508216696025428</v>
      </c>
      <c r="S23" s="41">
        <v>87.145021669289505</v>
      </c>
      <c r="T23" s="41">
        <v>87.318659055395671</v>
      </c>
      <c r="U23" s="41">
        <v>85.524319739132522</v>
      </c>
      <c r="V23" s="41">
        <v>86.500540054610397</v>
      </c>
      <c r="W23" s="41">
        <v>86.382264359409106</v>
      </c>
      <c r="X23" s="41">
        <v>86.150679958541616</v>
      </c>
      <c r="Y23" s="41">
        <v>87.724206666848687</v>
      </c>
      <c r="Z23" s="41">
        <v>83.56495498721452</v>
      </c>
      <c r="AA23" s="41">
        <v>84.175215163200605</v>
      </c>
      <c r="AB23" s="41">
        <v>91.422222799972531</v>
      </c>
    </row>
    <row r="24" spans="1:28" x14ac:dyDescent="0.25">
      <c r="A24" s="19" t="s">
        <v>41</v>
      </c>
      <c r="B24" s="41">
        <v>86.124909353603883</v>
      </c>
      <c r="C24" s="41">
        <v>114.01789171091683</v>
      </c>
      <c r="D24" s="41"/>
      <c r="E24" s="3">
        <f t="shared" si="0"/>
        <v>6</v>
      </c>
      <c r="F24" s="19" t="s">
        <v>41</v>
      </c>
      <c r="G24" s="41">
        <v>86.124909353603883</v>
      </c>
      <c r="H24" s="41">
        <v>92.190531758719402</v>
      </c>
      <c r="I24" s="41">
        <v>87.471982282942363</v>
      </c>
      <c r="J24" s="41">
        <v>89.3157619193898</v>
      </c>
      <c r="K24" s="41">
        <v>91.55957907255798</v>
      </c>
      <c r="L24" s="41">
        <v>88.098155569095525</v>
      </c>
      <c r="M24" s="41">
        <v>85.443202571082793</v>
      </c>
      <c r="N24" s="41">
        <v>96.554824142686613</v>
      </c>
      <c r="O24" s="41">
        <v>96.581899159596958</v>
      </c>
      <c r="P24" s="41">
        <v>95.59894499769814</v>
      </c>
      <c r="Q24" s="41">
        <v>99.255865973310449</v>
      </c>
      <c r="R24" s="41">
        <v>102.15756713563151</v>
      </c>
      <c r="S24" s="41">
        <v>104.45157436975794</v>
      </c>
      <c r="T24" s="41">
        <v>108.47474919615112</v>
      </c>
      <c r="U24" s="41">
        <v>107.31215038715337</v>
      </c>
      <c r="V24" s="41">
        <v>106.92875594452069</v>
      </c>
      <c r="W24" s="41">
        <v>108.07463065743552</v>
      </c>
      <c r="X24" s="41">
        <v>111.79911957675756</v>
      </c>
      <c r="Y24" s="41">
        <v>114.32918859177421</v>
      </c>
      <c r="Z24" s="41">
        <v>112.49115468433098</v>
      </c>
      <c r="AA24" s="41">
        <v>111.9146584097393</v>
      </c>
      <c r="AB24" s="41">
        <v>114.01789171091683</v>
      </c>
    </row>
    <row r="25" spans="1:28" x14ac:dyDescent="0.25">
      <c r="A25" s="19" t="s">
        <v>42</v>
      </c>
      <c r="B25" s="41">
        <v>61.348399961139798</v>
      </c>
      <c r="C25" s="41">
        <v>69.677339396734197</v>
      </c>
      <c r="D25" s="41"/>
      <c r="E25" s="3">
        <f t="shared" si="0"/>
        <v>21</v>
      </c>
      <c r="F25" s="19" t="s">
        <v>42</v>
      </c>
      <c r="G25" s="41">
        <v>61.348399961139798</v>
      </c>
      <c r="H25" s="41">
        <v>63.913652544315156</v>
      </c>
      <c r="I25" s="41">
        <v>63.353917133603723</v>
      </c>
      <c r="J25" s="41">
        <v>59.602464083548469</v>
      </c>
      <c r="K25" s="41">
        <v>61.949077660926676</v>
      </c>
      <c r="L25" s="41">
        <v>62.345575484987734</v>
      </c>
      <c r="M25" s="41">
        <v>58.407430350760656</v>
      </c>
      <c r="N25" s="41">
        <v>57.154196229788766</v>
      </c>
      <c r="O25" s="41">
        <v>61.236132827692721</v>
      </c>
      <c r="P25" s="41">
        <v>71.099402906464931</v>
      </c>
      <c r="Q25" s="41">
        <v>77.006916369190975</v>
      </c>
      <c r="R25" s="41">
        <v>77.843368356005399</v>
      </c>
      <c r="S25" s="41">
        <v>73.481656832384019</v>
      </c>
      <c r="T25" s="41">
        <v>73.862094241064455</v>
      </c>
      <c r="U25" s="41">
        <v>74.001009320824735</v>
      </c>
      <c r="V25" s="41">
        <v>72.359242220946399</v>
      </c>
      <c r="W25" s="41">
        <v>72.903445305751461</v>
      </c>
      <c r="X25" s="41">
        <v>71.820792403972774</v>
      </c>
      <c r="Y25" s="41">
        <v>75.400845319755859</v>
      </c>
      <c r="Z25" s="41">
        <v>74.322044245735341</v>
      </c>
      <c r="AA25" s="41">
        <v>72.664486416368518</v>
      </c>
      <c r="AB25" s="41">
        <v>69.677339396734197</v>
      </c>
    </row>
    <row r="26" spans="1:28" x14ac:dyDescent="0.25">
      <c r="A26" s="19" t="s">
        <v>43</v>
      </c>
      <c r="B26" s="41">
        <v>82.415891234862855</v>
      </c>
      <c r="C26" s="41">
        <v>75.50154597669561</v>
      </c>
      <c r="D26" s="41"/>
      <c r="E26" s="3">
        <f t="shared" si="0"/>
        <v>18</v>
      </c>
      <c r="F26" s="19" t="s">
        <v>43</v>
      </c>
      <c r="G26" s="41">
        <v>82.415891234862855</v>
      </c>
      <c r="H26" s="41">
        <v>78.551058606348619</v>
      </c>
      <c r="I26" s="41">
        <v>78.993070635524205</v>
      </c>
      <c r="J26" s="41">
        <v>74.207188018885773</v>
      </c>
      <c r="K26" s="41">
        <v>68.651714691174078</v>
      </c>
      <c r="L26" s="41">
        <v>56.541475263731357</v>
      </c>
      <c r="M26" s="41">
        <v>58.669950721637811</v>
      </c>
      <c r="N26" s="41">
        <v>74.884849491592249</v>
      </c>
      <c r="O26" s="41">
        <v>78.13579996357916</v>
      </c>
      <c r="P26" s="41">
        <v>79.607543321905425</v>
      </c>
      <c r="Q26" s="41">
        <v>77.248479310241834</v>
      </c>
      <c r="R26" s="41">
        <v>79.869282487533127</v>
      </c>
      <c r="S26" s="41">
        <v>82.159921459829349</v>
      </c>
      <c r="T26" s="41">
        <v>80.542369419375149</v>
      </c>
      <c r="U26" s="41">
        <v>80.513952146072725</v>
      </c>
      <c r="V26" s="41">
        <v>80.808101108122372</v>
      </c>
      <c r="W26" s="41">
        <v>81.658122458350405</v>
      </c>
      <c r="X26" s="41">
        <v>80.094502020304162</v>
      </c>
      <c r="Y26" s="41">
        <v>77.276916224415771</v>
      </c>
      <c r="Z26" s="41">
        <v>75.906122447939026</v>
      </c>
      <c r="AA26" s="41">
        <v>74.388327814057789</v>
      </c>
      <c r="AB26" s="41">
        <v>75.50154597669561</v>
      </c>
    </row>
    <row r="27" spans="1:28" x14ac:dyDescent="0.25">
      <c r="A27" s="19" t="s">
        <v>44</v>
      </c>
      <c r="B27" s="41">
        <v>90.082398987250443</v>
      </c>
      <c r="C27" s="41">
        <v>123.6428334497552</v>
      </c>
      <c r="D27" s="41"/>
      <c r="E27" s="3">
        <f t="shared" si="0"/>
        <v>4</v>
      </c>
      <c r="F27" s="19" t="s">
        <v>44</v>
      </c>
      <c r="G27" s="41">
        <v>90.082398987250443</v>
      </c>
      <c r="H27" s="41">
        <v>88.441929330896045</v>
      </c>
      <c r="I27" s="41">
        <v>81.653260749116043</v>
      </c>
      <c r="J27" s="41">
        <v>86.319726653306745</v>
      </c>
      <c r="K27" s="41">
        <v>88.843597339168653</v>
      </c>
      <c r="L27" s="41">
        <v>92.935736135153064</v>
      </c>
      <c r="M27" s="41">
        <v>92.449453537339664</v>
      </c>
      <c r="N27" s="41">
        <v>99.182764775453279</v>
      </c>
      <c r="O27" s="41">
        <v>102.57454019903707</v>
      </c>
      <c r="P27" s="41">
        <v>103.82627891123144</v>
      </c>
      <c r="Q27" s="41">
        <v>103.72248979422235</v>
      </c>
      <c r="R27" s="41">
        <v>108.76909642014141</v>
      </c>
      <c r="S27" s="41">
        <v>114.72314408988598</v>
      </c>
      <c r="T27" s="41">
        <v>115.50707625387273</v>
      </c>
      <c r="U27" s="41">
        <v>113.73931955064442</v>
      </c>
      <c r="V27" s="41">
        <v>115.70382552389805</v>
      </c>
      <c r="W27" s="41">
        <v>118.19208583110327</v>
      </c>
      <c r="X27" s="41">
        <v>118.25521006886224</v>
      </c>
      <c r="Y27" s="41">
        <v>121.99165480785983</v>
      </c>
      <c r="Z27" s="41">
        <v>120.26941203328417</v>
      </c>
      <c r="AA27" s="41">
        <v>121.38703523229788</v>
      </c>
      <c r="AB27" s="41">
        <v>123.6428334497552</v>
      </c>
    </row>
    <row r="28" spans="1:28" x14ac:dyDescent="0.25">
      <c r="A28" s="19" t="s">
        <v>45</v>
      </c>
      <c r="B28" s="41">
        <v>108.00030502349345</v>
      </c>
      <c r="C28" s="41">
        <v>100.59427389661246</v>
      </c>
      <c r="D28" s="41"/>
      <c r="E28" s="3">
        <f t="shared" si="0"/>
        <v>9</v>
      </c>
      <c r="F28" s="19" t="s">
        <v>45</v>
      </c>
      <c r="G28" s="41">
        <v>108.00030502349345</v>
      </c>
      <c r="H28" s="41">
        <v>112.88205524811468</v>
      </c>
      <c r="I28" s="41">
        <v>101.38433300989745</v>
      </c>
      <c r="J28" s="41">
        <v>101.79558062405962</v>
      </c>
      <c r="K28" s="41">
        <v>104.8449981322825</v>
      </c>
      <c r="L28" s="41">
        <v>108.19899287919192</v>
      </c>
      <c r="M28" s="41">
        <v>108.73181525581255</v>
      </c>
      <c r="N28" s="41">
        <v>113.68261372420612</v>
      </c>
      <c r="O28" s="41">
        <v>113.98221290223655</v>
      </c>
      <c r="P28" s="41">
        <v>112.59915569149493</v>
      </c>
      <c r="Q28" s="41">
        <v>115.24119944537203</v>
      </c>
      <c r="R28" s="41">
        <v>112.67554448015721</v>
      </c>
      <c r="S28" s="41">
        <v>111.40072149888192</v>
      </c>
      <c r="T28" s="41">
        <v>106.57139391208241</v>
      </c>
      <c r="U28" s="41">
        <v>104.77326312693597</v>
      </c>
      <c r="V28" s="41">
        <v>104.85262002608194</v>
      </c>
      <c r="W28" s="41">
        <v>103.65376521944383</v>
      </c>
      <c r="X28" s="41">
        <v>100.76763855307496</v>
      </c>
      <c r="Y28" s="41">
        <v>100.88392105866788</v>
      </c>
      <c r="Z28" s="41">
        <v>102.86626777761036</v>
      </c>
      <c r="AA28" s="41">
        <v>100.45008241378379</v>
      </c>
      <c r="AB28" s="41">
        <v>100.59427389661246</v>
      </c>
    </row>
    <row r="29" spans="1:28" x14ac:dyDescent="0.25">
      <c r="A29" s="19" t="s">
        <v>46</v>
      </c>
      <c r="B29" s="41">
        <v>106.41595504236024</v>
      </c>
      <c r="C29" s="41">
        <v>79.962507692028368</v>
      </c>
      <c r="D29" s="41"/>
      <c r="E29" s="3">
        <f t="shared" si="0"/>
        <v>16</v>
      </c>
      <c r="F29" s="19" t="s">
        <v>46</v>
      </c>
      <c r="G29" s="41">
        <v>106.41595504236024</v>
      </c>
      <c r="H29" s="41">
        <v>103.84746259480752</v>
      </c>
      <c r="I29" s="41">
        <v>97.427261064054164</v>
      </c>
      <c r="J29" s="41">
        <v>89.65668749009771</v>
      </c>
      <c r="K29" s="41">
        <v>95.387856612407433</v>
      </c>
      <c r="L29" s="41">
        <v>95.169921685820967</v>
      </c>
      <c r="M29" s="41">
        <v>91.69085828042995</v>
      </c>
      <c r="N29" s="41">
        <v>84.179844730682902</v>
      </c>
      <c r="O29" s="41">
        <v>82.408751879073264</v>
      </c>
      <c r="P29" s="41">
        <v>81.4632024580566</v>
      </c>
      <c r="Q29" s="41">
        <v>77.821658352657622</v>
      </c>
      <c r="R29" s="41">
        <v>76.144079752561623</v>
      </c>
      <c r="S29" s="41">
        <v>77.374403760375017</v>
      </c>
      <c r="T29" s="41">
        <v>76.367899473354115</v>
      </c>
      <c r="U29" s="41">
        <v>73.29966178510378</v>
      </c>
      <c r="V29" s="41">
        <v>77.107850275685934</v>
      </c>
      <c r="W29" s="41">
        <v>77.878440131589628</v>
      </c>
      <c r="X29" s="41">
        <v>79.114848665011166</v>
      </c>
      <c r="Y29" s="41">
        <v>73.322564312902287</v>
      </c>
      <c r="Z29" s="41">
        <v>76.871884690314474</v>
      </c>
      <c r="AA29" s="41">
        <v>75.600430183096904</v>
      </c>
      <c r="AB29" s="41">
        <v>79.962507692028368</v>
      </c>
    </row>
    <row r="30" spans="1:28" x14ac:dyDescent="0.25">
      <c r="A30" s="36" t="s">
        <v>47</v>
      </c>
      <c r="B30" s="42">
        <v>97.856656175054411</v>
      </c>
      <c r="C30" s="42">
        <v>83.660492488339273</v>
      </c>
      <c r="D30" s="42"/>
      <c r="E30" s="3">
        <f t="shared" si="0"/>
        <v>15</v>
      </c>
      <c r="F30" s="36" t="s">
        <v>47</v>
      </c>
      <c r="G30" s="42">
        <v>97.856656175054411</v>
      </c>
      <c r="H30" s="42">
        <v>97.333926209040513</v>
      </c>
      <c r="I30" s="42">
        <v>97.105000247320248</v>
      </c>
      <c r="J30" s="42">
        <v>94.715943995084743</v>
      </c>
      <c r="K30" s="42">
        <v>97.082399716448549</v>
      </c>
      <c r="L30" s="42">
        <v>93.494846942877558</v>
      </c>
      <c r="M30" s="42">
        <v>91.422504635457997</v>
      </c>
      <c r="N30" s="42">
        <v>89.26971469596316</v>
      </c>
      <c r="O30" s="42">
        <v>86.277123748734752</v>
      </c>
      <c r="P30" s="42">
        <v>83.210119848923398</v>
      </c>
      <c r="Q30" s="42">
        <v>84.998168457303507</v>
      </c>
      <c r="R30" s="42">
        <v>84.876182804980928</v>
      </c>
      <c r="S30" s="42">
        <v>83.167380520005224</v>
      </c>
      <c r="T30" s="42">
        <v>80.532039461521123</v>
      </c>
      <c r="U30" s="42">
        <v>79.576823002090237</v>
      </c>
      <c r="V30" s="42">
        <v>79.0548073907933</v>
      </c>
      <c r="W30" s="42">
        <v>80.508279776888912</v>
      </c>
      <c r="X30" s="42">
        <v>80.865795631876225</v>
      </c>
      <c r="Y30" s="42">
        <v>79.891148950895015</v>
      </c>
      <c r="Z30" s="42">
        <v>81.864144887865294</v>
      </c>
      <c r="AA30" s="42">
        <v>82.867262947386578</v>
      </c>
      <c r="AB30" s="42">
        <v>83.660492488339273</v>
      </c>
    </row>
    <row r="31" spans="1:28" x14ac:dyDescent="0.25">
      <c r="A31" s="14" t="s">
        <v>162</v>
      </c>
      <c r="F31" s="14" t="s">
        <v>86</v>
      </c>
      <c r="Q31" s="6"/>
    </row>
    <row r="32" spans="1:28" x14ac:dyDescent="0.25">
      <c r="A32" s="3" t="s">
        <v>90</v>
      </c>
    </row>
  </sheetData>
  <sortState xmlns:xlrd2="http://schemas.microsoft.com/office/spreadsheetml/2017/richdata2" ref="A4:C30">
    <sortCondition ref="A4:A30" customList="Belgium,Bulgaria,Czechia,Denmark,Germany,Estonia,Ireland,Greece,Spain,France,Croatia,Italy,Cyprus,Latvia,Lithuania,Luxembourg,Hungary,Malta,Netherlands,Austria,Poland,Portugal,Romania,Slovenia,Slovakia,Finland,Sweden,United Kingdom"/>
  </sortState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00000000-0003-0000-0B00-000001000000}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theme="4"/>
          <x14:colorLow theme="6"/>
          <x14:sparklines>
            <x14:sparkline>
              <xm:f>'Table 3'!G4:AB4</xm:f>
              <xm:sqref>D4</xm:sqref>
            </x14:sparkline>
            <x14:sparkline>
              <xm:f>'Table 3'!G5:AB5</xm:f>
              <xm:sqref>D5</xm:sqref>
            </x14:sparkline>
            <x14:sparkline>
              <xm:f>'Table 3'!G6:AB6</xm:f>
              <xm:sqref>D6</xm:sqref>
            </x14:sparkline>
            <x14:sparkline>
              <xm:f>'Table 3'!G7:AB7</xm:f>
              <xm:sqref>D7</xm:sqref>
            </x14:sparkline>
            <x14:sparkline>
              <xm:f>'Table 3'!G8:AB8</xm:f>
              <xm:sqref>D8</xm:sqref>
            </x14:sparkline>
            <x14:sparkline>
              <xm:f>'Table 3'!G9:AB9</xm:f>
              <xm:sqref>D9</xm:sqref>
            </x14:sparkline>
            <x14:sparkline>
              <xm:f>'Table 3'!G10:AB10</xm:f>
              <xm:sqref>D10</xm:sqref>
            </x14:sparkline>
            <x14:sparkline>
              <xm:f>'Table 3'!G11:AB11</xm:f>
              <xm:sqref>D11</xm:sqref>
            </x14:sparkline>
            <x14:sparkline>
              <xm:f>'Table 3'!G12:AB12</xm:f>
              <xm:sqref>D12</xm:sqref>
            </x14:sparkline>
            <x14:sparkline>
              <xm:f>'Table 3'!G13:AB13</xm:f>
              <xm:sqref>D13</xm:sqref>
            </x14:sparkline>
            <x14:sparkline>
              <xm:f>'Table 3'!G14:AB14</xm:f>
              <xm:sqref>D14</xm:sqref>
            </x14:sparkline>
            <x14:sparkline>
              <xm:f>'Table 3'!G15:AB15</xm:f>
              <xm:sqref>D15</xm:sqref>
            </x14:sparkline>
            <x14:sparkline>
              <xm:f>'Table 3'!G16:AB16</xm:f>
              <xm:sqref>D16</xm:sqref>
            </x14:sparkline>
            <x14:sparkline>
              <xm:f>'Table 3'!G17:AB17</xm:f>
              <xm:sqref>D17</xm:sqref>
            </x14:sparkline>
            <x14:sparkline>
              <xm:f>'Table 3'!G18:AB18</xm:f>
              <xm:sqref>D18</xm:sqref>
            </x14:sparkline>
            <x14:sparkline>
              <xm:f>'Table 3'!G19:AB19</xm:f>
              <xm:sqref>D19</xm:sqref>
            </x14:sparkline>
            <x14:sparkline>
              <xm:f>'Table 3'!G20:AB20</xm:f>
              <xm:sqref>D20</xm:sqref>
            </x14:sparkline>
            <x14:sparkline>
              <xm:f>'Table 3'!G21:AB21</xm:f>
              <xm:sqref>D21</xm:sqref>
            </x14:sparkline>
            <x14:sparkline>
              <xm:f>'Table 3'!G22:AB22</xm:f>
              <xm:sqref>D22</xm:sqref>
            </x14:sparkline>
            <x14:sparkline>
              <xm:f>'Table 3'!G23:AB23</xm:f>
              <xm:sqref>D23</xm:sqref>
            </x14:sparkline>
            <x14:sparkline>
              <xm:f>'Table 3'!G24:AB24</xm:f>
              <xm:sqref>D24</xm:sqref>
            </x14:sparkline>
            <x14:sparkline>
              <xm:f>'Table 3'!G25:AB25</xm:f>
              <xm:sqref>D25</xm:sqref>
            </x14:sparkline>
            <x14:sparkline>
              <xm:f>'Table 3'!G26:AB26</xm:f>
              <xm:sqref>D26</xm:sqref>
            </x14:sparkline>
            <x14:sparkline>
              <xm:f>'Table 3'!G27:AB27</xm:f>
              <xm:sqref>D27</xm:sqref>
            </x14:sparkline>
            <x14:sparkline>
              <xm:f>'Table 3'!G28:AB28</xm:f>
              <xm:sqref>D28</xm:sqref>
            </x14:sparkline>
            <x14:sparkline>
              <xm:f>'Table 3'!G29:AB29</xm:f>
              <xm:sqref>D29</xm:sqref>
            </x14:sparkline>
            <x14:sparkline>
              <xm:f>'Table 3'!G30:AB30</xm:f>
              <xm:sqref>D30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AD63"/>
  <sheetViews>
    <sheetView showGridLines="0" topLeftCell="A14" workbookViewId="0">
      <selection activeCell="A31" sqref="A31"/>
    </sheetView>
  </sheetViews>
  <sheetFormatPr defaultColWidth="9.109375" defaultRowHeight="13.2" x14ac:dyDescent="0.25"/>
  <cols>
    <col min="1" max="4" width="23.6640625" style="3" customWidth="1"/>
    <col min="5" max="16384" width="9.109375" style="3"/>
  </cols>
  <sheetData>
    <row r="1" spans="1:30" ht="22.8" x14ac:dyDescent="0.4">
      <c r="A1" s="1" t="s">
        <v>138</v>
      </c>
    </row>
    <row r="2" spans="1:30" ht="20.399999999999999" x14ac:dyDescent="0.35">
      <c r="A2" s="2" t="s">
        <v>81</v>
      </c>
    </row>
    <row r="3" spans="1:30" x14ac:dyDescent="0.25">
      <c r="A3" s="30"/>
      <c r="B3" s="39" t="s">
        <v>93</v>
      </c>
      <c r="C3" s="39">
        <v>2023</v>
      </c>
      <c r="D3" s="39" t="s">
        <v>48</v>
      </c>
      <c r="F3" s="30"/>
      <c r="G3" s="39" t="s">
        <v>93</v>
      </c>
      <c r="H3" s="39" t="s">
        <v>117</v>
      </c>
      <c r="I3" s="39" t="s">
        <v>118</v>
      </c>
      <c r="J3" s="39" t="s">
        <v>119</v>
      </c>
      <c r="K3" s="39" t="s">
        <v>120</v>
      </c>
      <c r="L3" s="39" t="s">
        <v>121</v>
      </c>
      <c r="M3" s="39" t="s">
        <v>122</v>
      </c>
      <c r="N3" s="39" t="s">
        <v>123</v>
      </c>
      <c r="O3" s="39" t="s">
        <v>124</v>
      </c>
      <c r="P3" s="39" t="s">
        <v>125</v>
      </c>
      <c r="Q3" s="39" t="s">
        <v>126</v>
      </c>
      <c r="R3" s="39" t="s">
        <v>127</v>
      </c>
      <c r="S3" s="39" t="s">
        <v>128</v>
      </c>
      <c r="T3" s="39" t="s">
        <v>129</v>
      </c>
      <c r="U3" s="39" t="s">
        <v>130</v>
      </c>
      <c r="V3" s="39" t="s">
        <v>131</v>
      </c>
      <c r="W3" s="39" t="s">
        <v>132</v>
      </c>
      <c r="X3" s="39" t="s">
        <v>133</v>
      </c>
      <c r="Y3" s="39" t="s">
        <v>134</v>
      </c>
      <c r="Z3" s="39" t="s">
        <v>135</v>
      </c>
      <c r="AA3" s="39" t="s">
        <v>136</v>
      </c>
      <c r="AB3" s="39" t="s">
        <v>137</v>
      </c>
      <c r="AC3" s="3" t="s">
        <v>75</v>
      </c>
      <c r="AD3" s="3" t="s">
        <v>75</v>
      </c>
    </row>
    <row r="4" spans="1:30" x14ac:dyDescent="0.25">
      <c r="A4" s="33" t="s">
        <v>22</v>
      </c>
      <c r="B4" s="40">
        <v>107.48492963993715</v>
      </c>
      <c r="C4" s="40">
        <v>89.404129924858523</v>
      </c>
      <c r="D4" s="40"/>
      <c r="E4" s="3" t="b">
        <f>+AND(C4&lt;100,'Table 3'!C4&gt;100)</f>
        <v>1</v>
      </c>
      <c r="F4" s="33" t="s">
        <v>22</v>
      </c>
      <c r="G4" s="40">
        <v>107.48492963993715</v>
      </c>
      <c r="H4" s="40">
        <v>102.04916490136931</v>
      </c>
      <c r="I4" s="40">
        <v>99.542952140667154</v>
      </c>
      <c r="J4" s="40">
        <v>94.872511110230533</v>
      </c>
      <c r="K4" s="40">
        <v>93.252088151611758</v>
      </c>
      <c r="L4" s="40">
        <v>92.238698378333964</v>
      </c>
      <c r="M4" s="40">
        <v>85.668078709305036</v>
      </c>
      <c r="N4" s="40">
        <v>94.143624986023823</v>
      </c>
      <c r="O4" s="40">
        <v>97.047709475558975</v>
      </c>
      <c r="P4" s="40">
        <v>93.096590203785368</v>
      </c>
      <c r="Q4" s="40">
        <v>99.331258288409984</v>
      </c>
      <c r="R4" s="40">
        <v>99.836391620502354</v>
      </c>
      <c r="S4" s="40">
        <v>98.416606394628559</v>
      </c>
      <c r="T4" s="40">
        <v>92.710937483151696</v>
      </c>
      <c r="U4" s="40">
        <v>94.356414108022619</v>
      </c>
      <c r="V4" s="40">
        <v>93.64736771350276</v>
      </c>
      <c r="W4" s="40">
        <v>89.577511136792381</v>
      </c>
      <c r="X4" s="40">
        <v>90.770890473702551</v>
      </c>
      <c r="Y4" s="40">
        <v>97.476975235958591</v>
      </c>
      <c r="Z4" s="40">
        <v>93.634240363773216</v>
      </c>
      <c r="AA4" s="40">
        <v>77.39758792580831</v>
      </c>
      <c r="AB4" s="40">
        <v>89.404129924858523</v>
      </c>
    </row>
    <row r="5" spans="1:30" x14ac:dyDescent="0.25">
      <c r="A5" s="19" t="s">
        <v>23</v>
      </c>
      <c r="B5" s="41">
        <v>65.339335091152137</v>
      </c>
      <c r="C5" s="41">
        <v>80.869719159186332</v>
      </c>
      <c r="D5" s="41"/>
      <c r="E5" s="3" t="b">
        <f>+AND(C5&lt;100,'Table 3'!C5&gt;100)</f>
        <v>0</v>
      </c>
      <c r="F5" s="19" t="s">
        <v>23</v>
      </c>
      <c r="G5" s="41">
        <v>65.339335091152137</v>
      </c>
      <c r="H5" s="41">
        <v>60.479999964481109</v>
      </c>
      <c r="I5" s="41">
        <v>60.588520865124337</v>
      </c>
      <c r="J5" s="41">
        <v>75.585387336363027</v>
      </c>
      <c r="K5" s="41">
        <v>74.964393990177726</v>
      </c>
      <c r="L5" s="41">
        <v>58.785375577891799</v>
      </c>
      <c r="M5" s="41">
        <v>56.361243160841845</v>
      </c>
      <c r="N5" s="41">
        <v>61.34769472743131</v>
      </c>
      <c r="O5" s="41">
        <v>76.464596412287051</v>
      </c>
      <c r="P5" s="41">
        <v>80.716986460970801</v>
      </c>
      <c r="Q5" s="41">
        <v>82.205374277080452</v>
      </c>
      <c r="R5" s="41">
        <v>87.048592386838109</v>
      </c>
      <c r="S5" s="41">
        <v>83.901057749410782</v>
      </c>
      <c r="T5" s="41">
        <v>87.195293422512194</v>
      </c>
      <c r="U5" s="41">
        <v>92.556417600190471</v>
      </c>
      <c r="V5" s="41">
        <v>94.798792951164899</v>
      </c>
      <c r="W5" s="41">
        <v>81.476330393603163</v>
      </c>
      <c r="X5" s="41">
        <v>81.680098714177106</v>
      </c>
      <c r="Y5" s="41">
        <v>80.700144038526986</v>
      </c>
      <c r="Z5" s="41">
        <v>75.627484070404904</v>
      </c>
      <c r="AA5" s="41">
        <v>66.944040672399041</v>
      </c>
      <c r="AB5" s="41">
        <v>80.869719159186332</v>
      </c>
    </row>
    <row r="6" spans="1:30" x14ac:dyDescent="0.25">
      <c r="A6" s="19" t="s">
        <v>65</v>
      </c>
      <c r="B6" s="41">
        <v>60.44758287153951</v>
      </c>
      <c r="C6" s="41">
        <v>75.377532268718809</v>
      </c>
      <c r="D6" s="41"/>
      <c r="E6" s="3" t="b">
        <f>+AND(C6&lt;100,'Table 3'!C6&gt;100)</f>
        <v>1</v>
      </c>
      <c r="F6" s="19" t="s">
        <v>65</v>
      </c>
      <c r="G6" s="41">
        <v>60.44758287153951</v>
      </c>
      <c r="H6" s="41">
        <v>52.844597544395086</v>
      </c>
      <c r="I6" s="41">
        <v>73.974325676131514</v>
      </c>
      <c r="J6" s="41">
        <v>89.7037120763639</v>
      </c>
      <c r="K6" s="41">
        <v>85.360322351753013</v>
      </c>
      <c r="L6" s="41">
        <v>88.929018084779017</v>
      </c>
      <c r="M6" s="41">
        <v>77.830800864419842</v>
      </c>
      <c r="N6" s="41">
        <v>86.495500832590935</v>
      </c>
      <c r="O6" s="41">
        <v>77.900320879022004</v>
      </c>
      <c r="P6" s="41">
        <v>81.650318170941489</v>
      </c>
      <c r="Q6" s="41">
        <v>96.730590021890379</v>
      </c>
      <c r="R6" s="41">
        <v>104.23784848480781</v>
      </c>
      <c r="S6" s="41">
        <v>103.09317049172004</v>
      </c>
      <c r="T6" s="41">
        <v>97.094769721219393</v>
      </c>
      <c r="U6" s="41">
        <v>102.06927935863955</v>
      </c>
      <c r="V6" s="41">
        <v>94.981397867105827</v>
      </c>
      <c r="W6" s="41">
        <v>86.248143030365512</v>
      </c>
      <c r="X6" s="41">
        <v>87.940133377987834</v>
      </c>
      <c r="Y6" s="41">
        <v>83.81156163675837</v>
      </c>
      <c r="Z6" s="41">
        <v>79.570574472370751</v>
      </c>
      <c r="AA6" s="41">
        <v>67.345858687324451</v>
      </c>
      <c r="AB6" s="41">
        <v>75.377532268718809</v>
      </c>
    </row>
    <row r="7" spans="1:30" x14ac:dyDescent="0.25">
      <c r="A7" s="19" t="s">
        <v>24</v>
      </c>
      <c r="B7" s="41">
        <v>134.43348238109479</v>
      </c>
      <c r="C7" s="41">
        <v>127.31124669732962</v>
      </c>
      <c r="D7" s="41"/>
      <c r="E7" s="3" t="b">
        <f>+AND(C7&lt;100,'Table 3'!C7&gt;100)</f>
        <v>0</v>
      </c>
      <c r="F7" s="19" t="s">
        <v>24</v>
      </c>
      <c r="G7" s="41">
        <v>134.43348238109479</v>
      </c>
      <c r="H7" s="41">
        <v>131.59146214454898</v>
      </c>
      <c r="I7" s="41">
        <v>122.10428212640736</v>
      </c>
      <c r="J7" s="41">
        <v>122.30702969454499</v>
      </c>
      <c r="K7" s="41">
        <v>121.40379236798044</v>
      </c>
      <c r="L7" s="41">
        <v>123.08305157311432</v>
      </c>
      <c r="M7" s="41">
        <v>122.74287314367163</v>
      </c>
      <c r="N7" s="41">
        <v>129.61881033714971</v>
      </c>
      <c r="O7" s="41">
        <v>136.59026449293165</v>
      </c>
      <c r="P7" s="41">
        <v>143.98419885455124</v>
      </c>
      <c r="Q7" s="41">
        <v>152.9860250127403</v>
      </c>
      <c r="R7" s="41">
        <v>145.40894570267875</v>
      </c>
      <c r="S7" s="41">
        <v>140.03550284552634</v>
      </c>
      <c r="T7" s="41">
        <v>143.10709853822243</v>
      </c>
      <c r="U7" s="41">
        <v>152.18905783443157</v>
      </c>
      <c r="V7" s="41">
        <v>149.70779594400213</v>
      </c>
      <c r="W7" s="41">
        <v>145.19295340505425</v>
      </c>
      <c r="X7" s="41">
        <v>160.95351456012074</v>
      </c>
      <c r="Y7" s="41">
        <v>171.80088187549089</v>
      </c>
      <c r="Z7" s="41">
        <v>153.89564664533094</v>
      </c>
      <c r="AA7" s="41">
        <v>135.75328119202234</v>
      </c>
      <c r="AB7" s="41">
        <v>127.31124669732962</v>
      </c>
    </row>
    <row r="8" spans="1:30" x14ac:dyDescent="0.25">
      <c r="A8" s="19" t="s">
        <v>25</v>
      </c>
      <c r="B8" s="41">
        <v>137.78976352274225</v>
      </c>
      <c r="C8" s="41">
        <v>150.97362364652537</v>
      </c>
      <c r="D8" s="41"/>
      <c r="E8" s="3" t="b">
        <f>+AND(C8&lt;100,'Table 3'!C8&gt;100)</f>
        <v>0</v>
      </c>
      <c r="F8" s="19" t="s">
        <v>25</v>
      </c>
      <c r="G8" s="41">
        <v>137.78976352274225</v>
      </c>
      <c r="H8" s="41">
        <v>134.98765279658744</v>
      </c>
      <c r="I8" s="41">
        <v>136.61788190647209</v>
      </c>
      <c r="J8" s="41">
        <v>129.1454345431635</v>
      </c>
      <c r="K8" s="41">
        <v>126.58559611384736</v>
      </c>
      <c r="L8" s="41">
        <v>129.73468193025576</v>
      </c>
      <c r="M8" s="41">
        <v>126.36653014525545</v>
      </c>
      <c r="N8" s="41">
        <v>132.91111098084804</v>
      </c>
      <c r="O8" s="41">
        <v>132.45502521441207</v>
      </c>
      <c r="P8" s="41">
        <v>132.99425281392857</v>
      </c>
      <c r="Q8" s="41">
        <v>146.78728790480602</v>
      </c>
      <c r="R8" s="41">
        <v>152.4025846134052</v>
      </c>
      <c r="S8" s="41">
        <v>157.11159665269705</v>
      </c>
      <c r="T8" s="41">
        <v>161.59248334868582</v>
      </c>
      <c r="U8" s="41">
        <v>162.37832445297656</v>
      </c>
      <c r="V8" s="41">
        <v>158.72638260994168</v>
      </c>
      <c r="W8" s="41">
        <v>153.85547901559283</v>
      </c>
      <c r="X8" s="41">
        <v>155.27894473544305</v>
      </c>
      <c r="Y8" s="41">
        <v>151.45216537313775</v>
      </c>
      <c r="Z8" s="41">
        <v>144.70873764425662</v>
      </c>
      <c r="AA8" s="41">
        <v>121.45559595281274</v>
      </c>
      <c r="AB8" s="41">
        <v>150.97362364652537</v>
      </c>
    </row>
    <row r="9" spans="1:30" x14ac:dyDescent="0.25">
      <c r="A9" s="19" t="s">
        <v>26</v>
      </c>
      <c r="B9" s="41">
        <v>49.410937965342342</v>
      </c>
      <c r="C9" s="41">
        <v>151.40459985473461</v>
      </c>
      <c r="D9" s="41"/>
      <c r="E9" s="3" t="b">
        <f>+AND(C9&lt;100,'Table 3'!C9&gt;100)</f>
        <v>0</v>
      </c>
      <c r="F9" s="19" t="s">
        <v>26</v>
      </c>
      <c r="G9" s="41">
        <v>49.410937965342342</v>
      </c>
      <c r="H9" s="41">
        <v>40.789942644564384</v>
      </c>
      <c r="I9" s="41">
        <v>58.439774815836884</v>
      </c>
      <c r="J9" s="41">
        <v>73.425602628741814</v>
      </c>
      <c r="K9" s="41">
        <v>96.35344558217399</v>
      </c>
      <c r="L9" s="41">
        <v>92.526897259475021</v>
      </c>
      <c r="M9" s="41">
        <v>109.66718036254368</v>
      </c>
      <c r="N9" s="41">
        <v>132.65543456932684</v>
      </c>
      <c r="O9" s="41">
        <v>140.80751666355454</v>
      </c>
      <c r="P9" s="41">
        <v>126.8871532416852</v>
      </c>
      <c r="Q9" s="41">
        <v>123.04572302941992</v>
      </c>
      <c r="R9" s="41">
        <v>125.52629168607208</v>
      </c>
      <c r="S9" s="41">
        <v>123.291164243444</v>
      </c>
      <c r="T9" s="41">
        <v>116.09187289402152</v>
      </c>
      <c r="U9" s="41">
        <v>120.89791561680379</v>
      </c>
      <c r="V9" s="41">
        <v>123.4046336658499</v>
      </c>
      <c r="W9" s="41">
        <v>116.81087387981084</v>
      </c>
      <c r="X9" s="41">
        <v>116.05169187625472</v>
      </c>
      <c r="Y9" s="41">
        <v>128.32207005278951</v>
      </c>
      <c r="Z9" s="41">
        <v>107.49748014447454</v>
      </c>
      <c r="AA9" s="41">
        <v>116.58983226659285</v>
      </c>
      <c r="AB9" s="41">
        <v>151.40459985473461</v>
      </c>
    </row>
    <row r="10" spans="1:30" x14ac:dyDescent="0.25">
      <c r="A10" s="19" t="s">
        <v>27</v>
      </c>
      <c r="B10" s="41">
        <v>130.72257696958533</v>
      </c>
      <c r="C10" s="41">
        <v>132.19041079963677</v>
      </c>
      <c r="D10" s="41"/>
      <c r="E10" s="3" t="b">
        <f>+AND(C10&lt;100,'Table 3'!C10&gt;100)</f>
        <v>0</v>
      </c>
      <c r="F10" s="19" t="s">
        <v>27</v>
      </c>
      <c r="G10" s="41">
        <v>130.72257696958533</v>
      </c>
      <c r="H10" s="41">
        <v>133.37476301696492</v>
      </c>
      <c r="I10" s="41">
        <v>132.77915933837824</v>
      </c>
      <c r="J10" s="41">
        <v>121.6749728182007</v>
      </c>
      <c r="K10" s="41">
        <v>117.64673969843884</v>
      </c>
      <c r="L10" s="41">
        <v>116.90332956739687</v>
      </c>
      <c r="M10" s="41">
        <v>122.67023038835177</v>
      </c>
      <c r="N10" s="41">
        <v>145.38946714303034</v>
      </c>
      <c r="O10" s="41">
        <v>153.67832535898077</v>
      </c>
      <c r="P10" s="41">
        <v>143.69100763852913</v>
      </c>
      <c r="Q10" s="41">
        <v>137.09767196114723</v>
      </c>
      <c r="R10" s="41">
        <v>137.605559169364</v>
      </c>
      <c r="S10" s="41">
        <v>133.20439104566216</v>
      </c>
      <c r="T10" s="41">
        <v>148.86396580424764</v>
      </c>
      <c r="U10" s="41">
        <v>160.68918559138788</v>
      </c>
      <c r="V10" s="41">
        <v>148.67651785294569</v>
      </c>
      <c r="W10" s="41">
        <v>150.82006642780351</v>
      </c>
      <c r="X10" s="41">
        <v>170.6887890679522</v>
      </c>
      <c r="Y10" s="41">
        <v>173.3569342874066</v>
      </c>
      <c r="Z10" s="41">
        <v>157.73994552660861</v>
      </c>
      <c r="AA10" s="41">
        <v>134.41221741337904</v>
      </c>
      <c r="AB10" s="41">
        <v>132.19041079963677</v>
      </c>
    </row>
    <row r="11" spans="1:30" x14ac:dyDescent="0.25">
      <c r="A11" s="19" t="s">
        <v>28</v>
      </c>
      <c r="B11" s="41">
        <v>31.66558581351951</v>
      </c>
      <c r="C11" s="41">
        <v>53.522357167346726</v>
      </c>
      <c r="D11" s="41"/>
      <c r="E11" s="3" t="b">
        <f>+AND(C11&lt;100,'Table 3'!C11&gt;100)</f>
        <v>0</v>
      </c>
      <c r="F11" s="19" t="s">
        <v>28</v>
      </c>
      <c r="G11" s="41">
        <v>31.66558581351951</v>
      </c>
      <c r="H11" s="41">
        <v>27.431942051907001</v>
      </c>
      <c r="I11" s="41">
        <v>29.79912695741201</v>
      </c>
      <c r="J11" s="41">
        <v>32.47733151544395</v>
      </c>
      <c r="K11" s="41">
        <v>28.362405218682206</v>
      </c>
      <c r="L11" s="41">
        <v>28.718989124072912</v>
      </c>
      <c r="M11" s="41">
        <v>30.060297004796343</v>
      </c>
      <c r="N11" s="41">
        <v>34.688589091795762</v>
      </c>
      <c r="O11" s="41">
        <v>44.440618743776241</v>
      </c>
      <c r="P11" s="41">
        <v>52.43325147100564</v>
      </c>
      <c r="Q11" s="41">
        <v>61.195608466149764</v>
      </c>
      <c r="R11" s="41">
        <v>61.98440588463027</v>
      </c>
      <c r="S11" s="41">
        <v>60.728323805078112</v>
      </c>
      <c r="T11" s="41">
        <v>62.994877669831126</v>
      </c>
      <c r="U11" s="41">
        <v>62.854585413025809</v>
      </c>
      <c r="V11" s="41">
        <v>64.803449208538922</v>
      </c>
      <c r="W11" s="41">
        <v>62.860181350613807</v>
      </c>
      <c r="X11" s="41">
        <v>59.352964106290138</v>
      </c>
      <c r="Y11" s="41">
        <v>62.427953514221215</v>
      </c>
      <c r="Z11" s="41">
        <v>58.401326179085601</v>
      </c>
      <c r="AA11" s="41">
        <v>46.159959294550859</v>
      </c>
      <c r="AB11" s="41">
        <v>53.522357167346726</v>
      </c>
    </row>
    <row r="12" spans="1:30" x14ac:dyDescent="0.25">
      <c r="A12" s="19" t="s">
        <v>29</v>
      </c>
      <c r="B12" s="41">
        <v>70.655219946773514</v>
      </c>
      <c r="C12" s="41">
        <v>74.281533457241693</v>
      </c>
      <c r="D12" s="41"/>
      <c r="E12" s="3" t="b">
        <f>+AND(C12&lt;100,'Table 3'!C12&gt;100)</f>
        <v>1</v>
      </c>
      <c r="F12" s="19" t="s">
        <v>29</v>
      </c>
      <c r="G12" s="41">
        <v>70.655219946773514</v>
      </c>
      <c r="H12" s="41">
        <v>68.215716672850775</v>
      </c>
      <c r="I12" s="41">
        <v>63.577797636860979</v>
      </c>
      <c r="J12" s="41">
        <v>57.538746973143574</v>
      </c>
      <c r="K12" s="41">
        <v>54.948860789393969</v>
      </c>
      <c r="L12" s="41">
        <v>56.974428943428357</v>
      </c>
      <c r="M12" s="41">
        <v>55.007056505942074</v>
      </c>
      <c r="N12" s="41">
        <v>66.321452654232587</v>
      </c>
      <c r="O12" s="41">
        <v>63.511286672122381</v>
      </c>
      <c r="P12" s="41">
        <v>68.202057992333891</v>
      </c>
      <c r="Q12" s="41">
        <v>74.768826299864358</v>
      </c>
      <c r="R12" s="41">
        <v>84.052426338516781</v>
      </c>
      <c r="S12" s="41">
        <v>82.910819150428438</v>
      </c>
      <c r="T12" s="41">
        <v>86.631486445263505</v>
      </c>
      <c r="U12" s="41">
        <v>90.102403402461363</v>
      </c>
      <c r="V12" s="41">
        <v>83.192839997511498</v>
      </c>
      <c r="W12" s="41">
        <v>79.140445864279599</v>
      </c>
      <c r="X12" s="41">
        <v>79.4364556588434</v>
      </c>
      <c r="Y12" s="41">
        <v>84.585461191133078</v>
      </c>
      <c r="Z12" s="41">
        <v>75.54582434895579</v>
      </c>
      <c r="AA12" s="41">
        <v>62.225024248652147</v>
      </c>
      <c r="AB12" s="41">
        <v>74.281533457241693</v>
      </c>
    </row>
    <row r="13" spans="1:30" x14ac:dyDescent="0.25">
      <c r="A13" s="19" t="s">
        <v>30</v>
      </c>
      <c r="B13" s="41">
        <v>116.26676901404413</v>
      </c>
      <c r="C13" s="41">
        <v>104.2076853554764</v>
      </c>
      <c r="D13" s="41"/>
      <c r="E13" s="3" t="b">
        <f>+AND(C13&lt;100,'Table 3'!C13&gt;100)</f>
        <v>0</v>
      </c>
      <c r="F13" s="19" t="s">
        <v>30</v>
      </c>
      <c r="G13" s="41">
        <v>116.26676901404413</v>
      </c>
      <c r="H13" s="41">
        <v>114.18997473455104</v>
      </c>
      <c r="I13" s="41">
        <v>111.25228242046848</v>
      </c>
      <c r="J13" s="41">
        <v>107.22552810431725</v>
      </c>
      <c r="K13" s="41">
        <v>104.37852007102555</v>
      </c>
      <c r="L13" s="41">
        <v>104.51512960272412</v>
      </c>
      <c r="M13" s="41">
        <v>101.95604337080206</v>
      </c>
      <c r="N13" s="41">
        <v>107.95105300753758</v>
      </c>
      <c r="O13" s="41">
        <v>107.17018888392064</v>
      </c>
      <c r="P13" s="41">
        <v>100.3600560660004</v>
      </c>
      <c r="Q13" s="41">
        <v>106.26333131670241</v>
      </c>
      <c r="R13" s="41">
        <v>109.14533611439954</v>
      </c>
      <c r="S13" s="41">
        <v>111.48804140550739</v>
      </c>
      <c r="T13" s="41">
        <v>120.71614118112083</v>
      </c>
      <c r="U13" s="41">
        <v>121.61097629057187</v>
      </c>
      <c r="V13" s="41">
        <v>118.60343003561749</v>
      </c>
      <c r="W13" s="41">
        <v>115.58064653253007</v>
      </c>
      <c r="X13" s="41">
        <v>116.88376673814085</v>
      </c>
      <c r="Y13" s="41">
        <v>115.20185024601437</v>
      </c>
      <c r="Z13" s="41">
        <v>109.11918193229049</v>
      </c>
      <c r="AA13" s="41">
        <v>86.291367501538602</v>
      </c>
      <c r="AB13" s="41">
        <v>104.2076853554764</v>
      </c>
    </row>
    <row r="14" spans="1:30" x14ac:dyDescent="0.25">
      <c r="A14" s="19" t="s">
        <v>31</v>
      </c>
      <c r="B14" s="41">
        <v>53.568365217061164</v>
      </c>
      <c r="C14" s="41">
        <v>77.636655572942445</v>
      </c>
      <c r="D14" s="41"/>
      <c r="E14" s="3" t="b">
        <f>+AND(C14&lt;100,'Table 3'!C14&gt;100)</f>
        <v>0</v>
      </c>
      <c r="F14" s="19" t="s">
        <v>31</v>
      </c>
      <c r="G14" s="41">
        <v>53.568365217061164</v>
      </c>
      <c r="H14" s="41">
        <v>49.582028060699834</v>
      </c>
      <c r="I14" s="41">
        <v>55.239403199735605</v>
      </c>
      <c r="J14" s="41">
        <v>53.106660895295207</v>
      </c>
      <c r="K14" s="41">
        <v>52.15121429003409</v>
      </c>
      <c r="L14" s="41">
        <v>53.746350956985779</v>
      </c>
      <c r="M14" s="41">
        <v>50.534213430377676</v>
      </c>
      <c r="N14" s="41">
        <v>52.633799362328702</v>
      </c>
      <c r="O14" s="41">
        <v>57.393495330319325</v>
      </c>
      <c r="P14" s="41">
        <v>61.784822010431348</v>
      </c>
      <c r="Q14" s="41">
        <v>66.128411092846335</v>
      </c>
      <c r="R14" s="41">
        <v>67.373376895182204</v>
      </c>
      <c r="S14" s="41">
        <v>92.179045614643073</v>
      </c>
      <c r="T14" s="41">
        <v>96.223730509010636</v>
      </c>
      <c r="U14" s="41">
        <v>93.759958846003499</v>
      </c>
      <c r="V14" s="41">
        <v>103.17336668672338</v>
      </c>
      <c r="W14" s="41">
        <v>88.309874928118859</v>
      </c>
      <c r="X14" s="41">
        <v>97.113119270026857</v>
      </c>
      <c r="Y14" s="41">
        <v>91.142322635587377</v>
      </c>
      <c r="Z14" s="41">
        <v>80.304167250754944</v>
      </c>
      <c r="AA14" s="41">
        <v>59.493917501922496</v>
      </c>
      <c r="AB14" s="41">
        <v>77.636655572942445</v>
      </c>
    </row>
    <row r="15" spans="1:30" x14ac:dyDescent="0.25">
      <c r="A15" s="19" t="s">
        <v>32</v>
      </c>
      <c r="B15" s="41">
        <v>111.33062944121239</v>
      </c>
      <c r="C15" s="41">
        <v>119.12959005861885</v>
      </c>
      <c r="D15" s="41"/>
      <c r="E15" s="3" t="b">
        <f>+AND(C15&lt;100,'Table 3'!C15&gt;100)</f>
        <v>0</v>
      </c>
      <c r="F15" s="19" t="s">
        <v>32</v>
      </c>
      <c r="G15" s="41">
        <v>111.33062944121239</v>
      </c>
      <c r="H15" s="41">
        <v>107.42374107275397</v>
      </c>
      <c r="I15" s="41">
        <v>106.22035772637619</v>
      </c>
      <c r="J15" s="41">
        <v>97.823002278376521</v>
      </c>
      <c r="K15" s="41">
        <v>91.118578588258629</v>
      </c>
      <c r="L15" s="41">
        <v>95.260956250514781</v>
      </c>
      <c r="M15" s="41">
        <v>91.415643654142698</v>
      </c>
      <c r="N15" s="41">
        <v>100.86701196981791</v>
      </c>
      <c r="O15" s="41">
        <v>91.364789470336802</v>
      </c>
      <c r="P15" s="41">
        <v>92.509887817839328</v>
      </c>
      <c r="Q15" s="41">
        <v>105.37914915449211</v>
      </c>
      <c r="R15" s="41">
        <v>117.29587377711277</v>
      </c>
      <c r="S15" s="41">
        <v>123.05425989308429</v>
      </c>
      <c r="T15" s="41">
        <v>127.25858791383958</v>
      </c>
      <c r="U15" s="41">
        <v>132.61445121792565</v>
      </c>
      <c r="V15" s="41">
        <v>129.48242811606437</v>
      </c>
      <c r="W15" s="41">
        <v>121.14282677814133</v>
      </c>
      <c r="X15" s="41">
        <v>128.66868676991402</v>
      </c>
      <c r="Y15" s="41">
        <v>136.24968402438148</v>
      </c>
      <c r="Z15" s="41">
        <v>118.22509344335708</v>
      </c>
      <c r="AA15" s="41">
        <v>91.96207784815887</v>
      </c>
      <c r="AB15" s="41">
        <v>119.12959005861885</v>
      </c>
    </row>
    <row r="16" spans="1:30" x14ac:dyDescent="0.25">
      <c r="A16" s="19" t="s">
        <v>33</v>
      </c>
      <c r="B16" s="41">
        <v>13.007481091922216</v>
      </c>
      <c r="C16" s="41">
        <v>64.472668525300321</v>
      </c>
      <c r="D16" s="41"/>
      <c r="E16" s="3" t="b">
        <f>+AND(C16&lt;100,'Table 3'!C16&gt;100)</f>
        <v>0</v>
      </c>
      <c r="F16" s="19" t="s">
        <v>33</v>
      </c>
      <c r="G16" s="41">
        <v>13.007481091922216</v>
      </c>
      <c r="H16" s="41">
        <v>13.045924839089409</v>
      </c>
      <c r="I16" s="41">
        <v>24.081088492954951</v>
      </c>
      <c r="J16" s="41">
        <v>25.442516719938173</v>
      </c>
      <c r="K16" s="41">
        <v>21.446517135377359</v>
      </c>
      <c r="L16" s="41">
        <v>16.96254719299019</v>
      </c>
      <c r="M16" s="41">
        <v>15.468910123209382</v>
      </c>
      <c r="N16" s="41">
        <v>18.432158486861308</v>
      </c>
      <c r="O16" s="41">
        <v>18.141189005316335</v>
      </c>
      <c r="P16" s="41">
        <v>21.97261663738821</v>
      </c>
      <c r="Q16" s="41">
        <v>30.48497925139192</v>
      </c>
      <c r="R16" s="41">
        <v>49.475558950518149</v>
      </c>
      <c r="S16" s="41">
        <v>53.621696092676139</v>
      </c>
      <c r="T16" s="41">
        <v>62.408182442842794</v>
      </c>
      <c r="U16" s="41">
        <v>61.135436504793063</v>
      </c>
      <c r="V16" s="41">
        <v>52.948662550973765</v>
      </c>
      <c r="W16" s="41">
        <v>70.514984838264468</v>
      </c>
      <c r="X16" s="41">
        <v>55.001539860346973</v>
      </c>
      <c r="Y16" s="41">
        <v>55.178733052713284</v>
      </c>
      <c r="Z16" s="41">
        <v>77.113697117557663</v>
      </c>
      <c r="AA16" s="41">
        <v>66.60690920179627</v>
      </c>
      <c r="AB16" s="41">
        <v>64.472668525300321</v>
      </c>
    </row>
    <row r="17" spans="1:28" x14ac:dyDescent="0.25">
      <c r="A17" s="19" t="s">
        <v>34</v>
      </c>
      <c r="B17" s="41">
        <v>83.943731120812387</v>
      </c>
      <c r="C17" s="41">
        <v>157.33961553595714</v>
      </c>
      <c r="D17" s="41"/>
      <c r="E17" s="3" t="b">
        <f>+AND(C17&lt;100,'Table 3'!C17&gt;100)</f>
        <v>0</v>
      </c>
      <c r="F17" s="19" t="s">
        <v>34</v>
      </c>
      <c r="G17" s="41">
        <v>83.943731120812387</v>
      </c>
      <c r="H17" s="41">
        <v>74.797619253335313</v>
      </c>
      <c r="I17" s="41">
        <v>75.86456428120043</v>
      </c>
      <c r="J17" s="41">
        <v>75.102190803363811</v>
      </c>
      <c r="K17" s="41">
        <v>73.657340879006455</v>
      </c>
      <c r="L17" s="41">
        <v>76.517049597159897</v>
      </c>
      <c r="M17" s="41">
        <v>84.312479365402098</v>
      </c>
      <c r="N17" s="41">
        <v>105.36995985974251</v>
      </c>
      <c r="O17" s="41">
        <v>113.95133416156797</v>
      </c>
      <c r="P17" s="41">
        <v>115.85413544953246</v>
      </c>
      <c r="Q17" s="41">
        <v>133.84745131813716</v>
      </c>
      <c r="R17" s="41">
        <v>135.46896488293092</v>
      </c>
      <c r="S17" s="41">
        <v>133.06596381037238</v>
      </c>
      <c r="T17" s="41">
        <v>128.40324931439605</v>
      </c>
      <c r="U17" s="41">
        <v>136.54683844664297</v>
      </c>
      <c r="V17" s="41">
        <v>130.53363004232145</v>
      </c>
      <c r="W17" s="41">
        <v>113.52775152930575</v>
      </c>
      <c r="X17" s="41">
        <v>125.34972905694634</v>
      </c>
      <c r="Y17" s="41">
        <v>141.52317860793482</v>
      </c>
      <c r="Z17" s="41">
        <v>115.71366841058577</v>
      </c>
      <c r="AA17" s="41">
        <v>128.40549948140622</v>
      </c>
      <c r="AB17" s="41">
        <v>157.33961553595714</v>
      </c>
    </row>
    <row r="18" spans="1:28" x14ac:dyDescent="0.25">
      <c r="A18" s="19" t="s">
        <v>35</v>
      </c>
      <c r="B18" s="41">
        <v>67.095505810573925</v>
      </c>
      <c r="C18" s="41">
        <v>116.00809515359838</v>
      </c>
      <c r="D18" s="41"/>
      <c r="E18" s="3" t="b">
        <f>+AND(C18&lt;100,'Table 3'!C18&gt;100)</f>
        <v>0</v>
      </c>
      <c r="F18" s="19" t="s">
        <v>35</v>
      </c>
      <c r="G18" s="41">
        <v>67.095505810573925</v>
      </c>
      <c r="H18" s="41">
        <v>66.937217198492959</v>
      </c>
      <c r="I18" s="41">
        <v>73.652761668603489</v>
      </c>
      <c r="J18" s="41">
        <v>69.314840555108503</v>
      </c>
      <c r="K18" s="41">
        <v>74.513916171355547</v>
      </c>
      <c r="L18" s="41">
        <v>80.974985581749621</v>
      </c>
      <c r="M18" s="41">
        <v>75.986804244864985</v>
      </c>
      <c r="N18" s="41">
        <v>84.604862575697666</v>
      </c>
      <c r="O18" s="41">
        <v>86.473145266679708</v>
      </c>
      <c r="P18" s="41">
        <v>83.784438490122</v>
      </c>
      <c r="Q18" s="41">
        <v>95.255142536215061</v>
      </c>
      <c r="R18" s="41">
        <v>110.18415680936732</v>
      </c>
      <c r="S18" s="41">
        <v>119.22344950060541</v>
      </c>
      <c r="T18" s="41">
        <v>110.37958013250326</v>
      </c>
      <c r="U18" s="41">
        <v>125.67374336426273</v>
      </c>
      <c r="V18" s="41">
        <v>128.16191372509221</v>
      </c>
      <c r="W18" s="41">
        <v>121.30712894241383</v>
      </c>
      <c r="X18" s="41">
        <v>123.98812158458593</v>
      </c>
      <c r="Y18" s="41">
        <v>148.40912380402935</v>
      </c>
      <c r="Z18" s="41">
        <v>123.18630792350672</v>
      </c>
      <c r="AA18" s="41">
        <v>86.722931767407516</v>
      </c>
      <c r="AB18" s="41">
        <v>116.00809515359838</v>
      </c>
    </row>
    <row r="19" spans="1:28" x14ac:dyDescent="0.25">
      <c r="A19" s="19" t="s">
        <v>36</v>
      </c>
      <c r="B19" s="41">
        <v>81.452956621726074</v>
      </c>
      <c r="C19" s="41">
        <v>139.62492376119576</v>
      </c>
      <c r="D19" s="41"/>
      <c r="E19" s="3" t="b">
        <f>+AND(C19&lt;100,'Table 3'!C19&gt;100)</f>
        <v>0</v>
      </c>
      <c r="F19" s="19" t="s">
        <v>36</v>
      </c>
      <c r="G19" s="41">
        <v>81.452956621726074</v>
      </c>
      <c r="H19" s="41">
        <v>64.999062815705983</v>
      </c>
      <c r="I19" s="41">
        <v>58.168319650330304</v>
      </c>
      <c r="J19" s="41">
        <v>54.472485140049152</v>
      </c>
      <c r="K19" s="41">
        <v>47.349747754473398</v>
      </c>
      <c r="L19" s="41">
        <v>56.280367434610753</v>
      </c>
      <c r="M19" s="41">
        <v>53.97019800117333</v>
      </c>
      <c r="N19" s="41">
        <v>58.295233894993927</v>
      </c>
      <c r="O19" s="41">
        <v>94.973608393489599</v>
      </c>
      <c r="P19" s="41">
        <v>98.404866258874776</v>
      </c>
      <c r="Q19" s="41">
        <v>75.460715672940893</v>
      </c>
      <c r="R19" s="41">
        <v>67.894501435022434</v>
      </c>
      <c r="S19" s="41">
        <v>69.71596489379273</v>
      </c>
      <c r="T19" s="41">
        <v>52.991432329750474</v>
      </c>
      <c r="U19" s="41">
        <v>63.943471104412353</v>
      </c>
      <c r="V19" s="41">
        <v>74.381708523122796</v>
      </c>
      <c r="W19" s="41">
        <v>96.608417180576424</v>
      </c>
      <c r="X19" s="41">
        <v>82.338874487124954</v>
      </c>
      <c r="Y19" s="41">
        <v>116.59184523063327</v>
      </c>
      <c r="Z19" s="41">
        <v>109.45000091643722</v>
      </c>
      <c r="AA19" s="41">
        <v>137.92800453370612</v>
      </c>
      <c r="AB19" s="41">
        <v>139.62492376119576</v>
      </c>
    </row>
    <row r="20" spans="1:28" x14ac:dyDescent="0.25">
      <c r="A20" s="19" t="s">
        <v>37</v>
      </c>
      <c r="B20" s="41">
        <v>46.90548389258354</v>
      </c>
      <c r="C20" s="41">
        <v>71.537163722700882</v>
      </c>
      <c r="D20" s="41"/>
      <c r="E20" s="3" t="b">
        <f>+AND(C20&lt;100,'Table 3'!C20&gt;100)</f>
        <v>1</v>
      </c>
      <c r="F20" s="19" t="s">
        <v>37</v>
      </c>
      <c r="G20" s="41">
        <v>46.90548389258354</v>
      </c>
      <c r="H20" s="41">
        <v>45.999455515884904</v>
      </c>
      <c r="I20" s="41">
        <v>57.396850703933019</v>
      </c>
      <c r="J20" s="41">
        <v>66.3259344790049</v>
      </c>
      <c r="K20" s="41">
        <v>71.366275366604143</v>
      </c>
      <c r="L20" s="41">
        <v>73.323799322235715</v>
      </c>
      <c r="M20" s="41">
        <v>74.26957896564015</v>
      </c>
      <c r="N20" s="41">
        <v>81.109117547698318</v>
      </c>
      <c r="O20" s="41">
        <v>86.3848994486263</v>
      </c>
      <c r="P20" s="41">
        <v>92.126104400543881</v>
      </c>
      <c r="Q20" s="41">
        <v>93.174152667514846</v>
      </c>
      <c r="R20" s="41">
        <v>93.05574374724327</v>
      </c>
      <c r="S20" s="41">
        <v>94.188549452272667</v>
      </c>
      <c r="T20" s="41">
        <v>96.161613763075039</v>
      </c>
      <c r="U20" s="41">
        <v>100.87168277047078</v>
      </c>
      <c r="V20" s="41">
        <v>91.04874519234609</v>
      </c>
      <c r="W20" s="41">
        <v>83.45874532809276</v>
      </c>
      <c r="X20" s="41">
        <v>78.702665759543393</v>
      </c>
      <c r="Y20" s="41">
        <v>76.416303631534191</v>
      </c>
      <c r="Z20" s="41">
        <v>75.365918047780269</v>
      </c>
      <c r="AA20" s="41">
        <v>62.763285458717419</v>
      </c>
      <c r="AB20" s="41">
        <v>71.537163722700882</v>
      </c>
    </row>
    <row r="21" spans="1:28" x14ac:dyDescent="0.25">
      <c r="A21" s="19" t="s">
        <v>38</v>
      </c>
      <c r="B21" s="41">
        <v>115.05534657701698</v>
      </c>
      <c r="C21" s="41">
        <v>51.868968174145088</v>
      </c>
      <c r="D21" s="41"/>
      <c r="E21" s="3" t="b">
        <f>+AND(C21&lt;100,'Table 3'!C21&gt;100)</f>
        <v>0</v>
      </c>
      <c r="F21" s="19" t="s">
        <v>38</v>
      </c>
      <c r="G21" s="41">
        <v>115.05534657701698</v>
      </c>
      <c r="H21" s="41">
        <v>105.63825596038667</v>
      </c>
      <c r="I21" s="41">
        <v>111.05208267327949</v>
      </c>
      <c r="J21" s="41">
        <v>107.70946449393566</v>
      </c>
      <c r="K21" s="41">
        <v>95.182185344647579</v>
      </c>
      <c r="L21" s="41">
        <v>114.73643649585692</v>
      </c>
      <c r="M21" s="41">
        <v>120.69501972584453</v>
      </c>
      <c r="N21" s="41">
        <v>112.50021347211521</v>
      </c>
      <c r="O21" s="41">
        <v>114.87370702721253</v>
      </c>
      <c r="P21" s="41">
        <v>129.96775368174139</v>
      </c>
      <c r="Q21" s="41">
        <v>138.32383346324281</v>
      </c>
      <c r="R21" s="41">
        <v>98.106813607865291</v>
      </c>
      <c r="S21" s="41">
        <v>52.107042727708311</v>
      </c>
      <c r="T21" s="41">
        <v>62.937218808275375</v>
      </c>
      <c r="U21" s="41">
        <v>60.135053888670797</v>
      </c>
      <c r="V21" s="41">
        <v>48.805364355566951</v>
      </c>
      <c r="W21" s="41">
        <v>59.878828585501168</v>
      </c>
      <c r="X21" s="41">
        <v>41.8289828283365</v>
      </c>
      <c r="Y21" s="41">
        <v>61.632319773749614</v>
      </c>
      <c r="Z21" s="41">
        <v>55.298989735164739</v>
      </c>
      <c r="AA21" s="41">
        <v>47.915767091556802</v>
      </c>
      <c r="AB21" s="41">
        <v>51.868968174145088</v>
      </c>
    </row>
    <row r="22" spans="1:28" x14ac:dyDescent="0.25">
      <c r="A22" s="19" t="s">
        <v>39</v>
      </c>
      <c r="B22" s="41">
        <v>63.841748901871334</v>
      </c>
      <c r="C22" s="41">
        <v>57.336948820760888</v>
      </c>
      <c r="D22" s="41"/>
      <c r="E22" s="3" t="b">
        <f>+AND(C22&lt;100,'Table 3'!C22&gt;100)</f>
        <v>1</v>
      </c>
      <c r="F22" s="19" t="s">
        <v>39</v>
      </c>
      <c r="G22" s="41">
        <v>63.841748901871334</v>
      </c>
      <c r="H22" s="41">
        <v>63.1175115740526</v>
      </c>
      <c r="I22" s="41">
        <v>63.363761370379038</v>
      </c>
      <c r="J22" s="41">
        <v>57.874412239557735</v>
      </c>
      <c r="K22" s="41">
        <v>58.379935422958582</v>
      </c>
      <c r="L22" s="41">
        <v>61.068944597983077</v>
      </c>
      <c r="M22" s="41">
        <v>56.669962075879397</v>
      </c>
      <c r="N22" s="41">
        <v>60.373216256913075</v>
      </c>
      <c r="O22" s="41">
        <v>57.256855976787961</v>
      </c>
      <c r="P22" s="41">
        <v>57.345591231816009</v>
      </c>
      <c r="Q22" s="41">
        <v>58.501879476527861</v>
      </c>
      <c r="R22" s="41">
        <v>61.828312494234517</v>
      </c>
      <c r="S22" s="41">
        <v>62.234386881706804</v>
      </c>
      <c r="T22" s="41">
        <v>63.041066142737513</v>
      </c>
      <c r="U22" s="41">
        <v>65.467537539172156</v>
      </c>
      <c r="V22" s="41">
        <v>64.450612199930063</v>
      </c>
      <c r="W22" s="41">
        <v>63.926851061361631</v>
      </c>
      <c r="X22" s="41">
        <v>64.762239870829958</v>
      </c>
      <c r="Y22" s="41">
        <v>66.46198953839189</v>
      </c>
      <c r="Z22" s="41">
        <v>57.65934844983083</v>
      </c>
      <c r="AA22" s="41">
        <v>50.343027147891597</v>
      </c>
      <c r="AB22" s="41">
        <v>57.336948820760888</v>
      </c>
    </row>
    <row r="23" spans="1:28" x14ac:dyDescent="0.25">
      <c r="A23" s="19" t="s">
        <v>40</v>
      </c>
      <c r="B23" s="41">
        <v>137.26870474079556</v>
      </c>
      <c r="C23" s="41">
        <v>124.27289267424216</v>
      </c>
      <c r="D23" s="41"/>
      <c r="E23" s="3" t="b">
        <f>+AND(C23&lt;100,'Table 3'!C23&gt;100)</f>
        <v>0</v>
      </c>
      <c r="F23" s="19" t="s">
        <v>40</v>
      </c>
      <c r="G23" s="41">
        <v>137.26870474079556</v>
      </c>
      <c r="H23" s="41">
        <v>139.66567279070381</v>
      </c>
      <c r="I23" s="41">
        <v>157.7264904362759</v>
      </c>
      <c r="J23" s="41">
        <v>143.37904290540271</v>
      </c>
      <c r="K23" s="41">
        <v>140.32073954866712</v>
      </c>
      <c r="L23" s="41">
        <v>135.69047802309368</v>
      </c>
      <c r="M23" s="41">
        <v>127.1330303411191</v>
      </c>
      <c r="N23" s="41">
        <v>126.03642931425398</v>
      </c>
      <c r="O23" s="41">
        <v>126.15547169668258</v>
      </c>
      <c r="P23" s="41">
        <v>121.24540453292126</v>
      </c>
      <c r="Q23" s="41">
        <v>121.94956502252636</v>
      </c>
      <c r="R23" s="41">
        <v>125.97142769176574</v>
      </c>
      <c r="S23" s="41">
        <v>130.47944956469618</v>
      </c>
      <c r="T23" s="41">
        <v>129.72603964181801</v>
      </c>
      <c r="U23" s="41">
        <v>131.23950294869817</v>
      </c>
      <c r="V23" s="41">
        <v>123.98851278290917</v>
      </c>
      <c r="W23" s="41">
        <v>123.51990055185604</v>
      </c>
      <c r="X23" s="41">
        <v>130.52149428743704</v>
      </c>
      <c r="Y23" s="41">
        <v>133.27134313212852</v>
      </c>
      <c r="Z23" s="41">
        <v>120.78993776309103</v>
      </c>
      <c r="AA23" s="41">
        <v>110.43168327492229</v>
      </c>
      <c r="AB23" s="41">
        <v>124.27289267424216</v>
      </c>
    </row>
    <row r="24" spans="1:28" x14ac:dyDescent="0.25">
      <c r="A24" s="19" t="s">
        <v>41</v>
      </c>
      <c r="B24" s="41">
        <v>51.730041508924238</v>
      </c>
      <c r="C24" s="41">
        <v>80.436899422816381</v>
      </c>
      <c r="D24" s="41"/>
      <c r="E24" s="3" t="b">
        <f>+AND(C24&lt;100,'Table 3'!C24&gt;100)</f>
        <v>1</v>
      </c>
      <c r="F24" s="19" t="s">
        <v>41</v>
      </c>
      <c r="G24" s="41">
        <v>51.730041508924238</v>
      </c>
      <c r="H24" s="41">
        <v>52.710522245125368</v>
      </c>
      <c r="I24" s="41">
        <v>73.904209027243184</v>
      </c>
      <c r="J24" s="41">
        <v>84.555092912807865</v>
      </c>
      <c r="K24" s="41">
        <v>77.103801952542028</v>
      </c>
      <c r="L24" s="41">
        <v>76.212030888759514</v>
      </c>
      <c r="M24" s="41">
        <v>73.105053619422193</v>
      </c>
      <c r="N24" s="41">
        <v>79.419750324071416</v>
      </c>
      <c r="O24" s="41">
        <v>75.198180850254985</v>
      </c>
      <c r="P24" s="41">
        <v>77.277054481220816</v>
      </c>
      <c r="Q24" s="41">
        <v>81.660083767249176</v>
      </c>
      <c r="R24" s="41">
        <v>92.035504683762497</v>
      </c>
      <c r="S24" s="41">
        <v>86.220701948205985</v>
      </c>
      <c r="T24" s="41">
        <v>86.260296519210016</v>
      </c>
      <c r="U24" s="41">
        <v>90.376334250302335</v>
      </c>
      <c r="V24" s="41">
        <v>85.48110633845279</v>
      </c>
      <c r="W24" s="41">
        <v>77.133429641065248</v>
      </c>
      <c r="X24" s="41">
        <v>78.090734915101407</v>
      </c>
      <c r="Y24" s="41">
        <v>84.232547438658429</v>
      </c>
      <c r="Z24" s="41">
        <v>73.877990221268576</v>
      </c>
      <c r="AA24" s="41">
        <v>63.98947602378481</v>
      </c>
      <c r="AB24" s="41">
        <v>80.436899422816381</v>
      </c>
    </row>
    <row r="25" spans="1:28" x14ac:dyDescent="0.25">
      <c r="A25" s="19" t="s">
        <v>42</v>
      </c>
      <c r="B25" s="41">
        <v>73.859158544568288</v>
      </c>
      <c r="C25" s="41">
        <v>86.395608912045233</v>
      </c>
      <c r="D25" s="41"/>
      <c r="E25" s="3" t="b">
        <f>+AND(C25&lt;100,'Table 3'!C25&gt;100)</f>
        <v>0</v>
      </c>
      <c r="F25" s="19" t="s">
        <v>42</v>
      </c>
      <c r="G25" s="41">
        <v>73.859158544568288</v>
      </c>
      <c r="H25" s="41">
        <v>77.163661457716643</v>
      </c>
      <c r="I25" s="41">
        <v>69.811570464033096</v>
      </c>
      <c r="J25" s="41">
        <v>63.341720852891683</v>
      </c>
      <c r="K25" s="41">
        <v>66.967348301152597</v>
      </c>
      <c r="L25" s="41">
        <v>68.08464538643554</v>
      </c>
      <c r="M25" s="41">
        <v>65.800488699618015</v>
      </c>
      <c r="N25" s="41">
        <v>75.542971437693069</v>
      </c>
      <c r="O25" s="41">
        <v>69.669127931117401</v>
      </c>
      <c r="P25" s="41">
        <v>73.830696755620465</v>
      </c>
      <c r="Q25" s="41">
        <v>87.151409157408565</v>
      </c>
      <c r="R25" s="41">
        <v>94.425141078544556</v>
      </c>
      <c r="S25" s="41">
        <v>101.46874344764818</v>
      </c>
      <c r="T25" s="41">
        <v>105.39676760148456</v>
      </c>
      <c r="U25" s="41">
        <v>103.7521809788349</v>
      </c>
      <c r="V25" s="41">
        <v>97.371605797802999</v>
      </c>
      <c r="W25" s="41">
        <v>87.128194869910558</v>
      </c>
      <c r="X25" s="41">
        <v>83.554935407145294</v>
      </c>
      <c r="Y25" s="41">
        <v>89.163187618218302</v>
      </c>
      <c r="Z25" s="41">
        <v>82.641154611203348</v>
      </c>
      <c r="AA25" s="41">
        <v>69.207127494300707</v>
      </c>
      <c r="AB25" s="41">
        <v>86.395608912045233</v>
      </c>
    </row>
    <row r="26" spans="1:28" x14ac:dyDescent="0.25">
      <c r="A26" s="19" t="s">
        <v>43</v>
      </c>
      <c r="B26" s="41">
        <v>69.234165088055661</v>
      </c>
      <c r="C26" s="41">
        <v>78.425279306953627</v>
      </c>
      <c r="D26" s="41"/>
      <c r="E26" s="3" t="b">
        <f>+AND(C26&lt;100,'Table 3'!C26&gt;100)</f>
        <v>0</v>
      </c>
      <c r="F26" s="19" t="s">
        <v>43</v>
      </c>
      <c r="G26" s="41">
        <v>69.234165088055661</v>
      </c>
      <c r="H26" s="41">
        <v>64.556783590352296</v>
      </c>
      <c r="I26" s="41">
        <v>60.329518399319916</v>
      </c>
      <c r="J26" s="41">
        <v>59.407884448240232</v>
      </c>
      <c r="K26" s="41">
        <v>55.290075323192475</v>
      </c>
      <c r="L26" s="41">
        <v>59.954840583806892</v>
      </c>
      <c r="M26" s="41">
        <v>59.487999092071156</v>
      </c>
      <c r="N26" s="41">
        <v>74.164815082909612</v>
      </c>
      <c r="O26" s="41">
        <v>83.834632918561766</v>
      </c>
      <c r="P26" s="41">
        <v>89.142952888064315</v>
      </c>
      <c r="Q26" s="41">
        <v>95.132766315725419</v>
      </c>
      <c r="R26" s="41">
        <v>116.55381829260929</v>
      </c>
      <c r="S26" s="41">
        <v>110.0232715073155</v>
      </c>
      <c r="T26" s="41">
        <v>104.9613024099199</v>
      </c>
      <c r="U26" s="41">
        <v>99.132362720228485</v>
      </c>
      <c r="V26" s="41">
        <v>88.568548224933238</v>
      </c>
      <c r="W26" s="41">
        <v>80.724587503068392</v>
      </c>
      <c r="X26" s="41">
        <v>78.316437552660418</v>
      </c>
      <c r="Y26" s="41">
        <v>75.30974638415789</v>
      </c>
      <c r="Z26" s="41">
        <v>73.2496034782951</v>
      </c>
      <c r="AA26" s="41">
        <v>69.452185981498545</v>
      </c>
      <c r="AB26" s="41">
        <v>78.425279306953627</v>
      </c>
    </row>
    <row r="27" spans="1:28" x14ac:dyDescent="0.25">
      <c r="A27" s="19" t="s">
        <v>44</v>
      </c>
      <c r="B27" s="41">
        <v>111.85128703776553</v>
      </c>
      <c r="C27" s="41">
        <v>81.972093270123906</v>
      </c>
      <c r="D27" s="41"/>
      <c r="E27" s="3" t="b">
        <f>+AND(C27&lt;100,'Table 3'!C27&gt;100)</f>
        <v>1</v>
      </c>
      <c r="F27" s="19" t="s">
        <v>44</v>
      </c>
      <c r="G27" s="41">
        <v>111.85128703776553</v>
      </c>
      <c r="H27" s="41">
        <v>105.59310216184691</v>
      </c>
      <c r="I27" s="41">
        <v>147.33022947439218</v>
      </c>
      <c r="J27" s="41">
        <v>132.94905195033851</v>
      </c>
      <c r="K27" s="41">
        <v>127.23719988875564</v>
      </c>
      <c r="L27" s="41">
        <v>103.60781861878525</v>
      </c>
      <c r="M27" s="41">
        <v>91.303391202843272</v>
      </c>
      <c r="N27" s="41">
        <v>95.096288167770354</v>
      </c>
      <c r="O27" s="41">
        <v>82.936506087573932</v>
      </c>
      <c r="P27" s="41">
        <v>82.55803532117443</v>
      </c>
      <c r="Q27" s="41">
        <v>92.338245385461008</v>
      </c>
      <c r="R27" s="41">
        <v>87.065685969990511</v>
      </c>
      <c r="S27" s="41">
        <v>87.436928159591417</v>
      </c>
      <c r="T27" s="41">
        <v>88.637431691764419</v>
      </c>
      <c r="U27" s="41">
        <v>94.1287514214184</v>
      </c>
      <c r="V27" s="41">
        <v>86.932690872446884</v>
      </c>
      <c r="W27" s="41">
        <v>77.974723368109679</v>
      </c>
      <c r="X27" s="41">
        <v>75.572517431486858</v>
      </c>
      <c r="Y27" s="41">
        <v>84.051038002552957</v>
      </c>
      <c r="Z27" s="41">
        <v>73.07892862046485</v>
      </c>
      <c r="AA27" s="41">
        <v>77.13218545167814</v>
      </c>
      <c r="AB27" s="41">
        <v>81.972093270123906</v>
      </c>
    </row>
    <row r="28" spans="1:28" x14ac:dyDescent="0.25">
      <c r="A28" s="19" t="s">
        <v>45</v>
      </c>
      <c r="B28" s="41">
        <v>36.416953734184737</v>
      </c>
      <c r="C28" s="41">
        <v>113.96686074796378</v>
      </c>
      <c r="D28" s="41"/>
      <c r="E28" s="3" t="b">
        <f>+AND(C28&lt;100,'Table 3'!C28&gt;100)</f>
        <v>0</v>
      </c>
      <c r="F28" s="19" t="s">
        <v>45</v>
      </c>
      <c r="G28" s="41">
        <v>36.416953734184737</v>
      </c>
      <c r="H28" s="41">
        <v>54.833544588324223</v>
      </c>
      <c r="I28" s="41">
        <v>64.137419613903404</v>
      </c>
      <c r="J28" s="41">
        <v>60.409011568723258</v>
      </c>
      <c r="K28" s="41">
        <v>59.427946111393382</v>
      </c>
      <c r="L28" s="41">
        <v>64.147379665092373</v>
      </c>
      <c r="M28" s="41">
        <v>64.403424734205103</v>
      </c>
      <c r="N28" s="41">
        <v>66.784909622881884</v>
      </c>
      <c r="O28" s="41">
        <v>62.980624143279393</v>
      </c>
      <c r="P28" s="41">
        <v>65.726548963956404</v>
      </c>
      <c r="Q28" s="41">
        <v>75.199064350708539</v>
      </c>
      <c r="R28" s="41">
        <v>83.050354225411553</v>
      </c>
      <c r="S28" s="41">
        <v>88.401373656724786</v>
      </c>
      <c r="T28" s="41">
        <v>91.349083472828241</v>
      </c>
      <c r="U28" s="41">
        <v>97.177005156998689</v>
      </c>
      <c r="V28" s="41">
        <v>92.497505002955364</v>
      </c>
      <c r="W28" s="41">
        <v>89.067718489288779</v>
      </c>
      <c r="X28" s="41">
        <v>94.502899513185696</v>
      </c>
      <c r="Y28" s="41">
        <v>109.4017638200939</v>
      </c>
      <c r="Z28" s="41">
        <v>89.504610702553748</v>
      </c>
      <c r="AA28" s="41">
        <v>82.968995360486687</v>
      </c>
      <c r="AB28" s="41">
        <v>113.96686074796378</v>
      </c>
    </row>
    <row r="29" spans="1:28" x14ac:dyDescent="0.25">
      <c r="A29" s="19" t="s">
        <v>46</v>
      </c>
      <c r="B29" s="41">
        <v>177.21405694082418</v>
      </c>
      <c r="C29" s="41">
        <v>146.20197612183955</v>
      </c>
      <c r="D29" s="41"/>
      <c r="E29" s="3" t="b">
        <f>+AND(C29&lt;100,'Table 3'!C29&gt;100)</f>
        <v>0</v>
      </c>
      <c r="F29" s="19" t="s">
        <v>46</v>
      </c>
      <c r="G29" s="41">
        <v>177.21405694082418</v>
      </c>
      <c r="H29" s="41">
        <v>161.17835883881077</v>
      </c>
      <c r="I29" s="41">
        <v>156.9268827937085</v>
      </c>
      <c r="J29" s="41">
        <v>147.59813431309371</v>
      </c>
      <c r="K29" s="41">
        <v>134.46935936470553</v>
      </c>
      <c r="L29" s="41">
        <v>131.92072704722369</v>
      </c>
      <c r="M29" s="41">
        <v>123.53135248203151</v>
      </c>
      <c r="N29" s="41">
        <v>134.17014689945634</v>
      </c>
      <c r="O29" s="41">
        <v>130.21190064521286</v>
      </c>
      <c r="P29" s="41">
        <v>111.44824990068886</v>
      </c>
      <c r="Q29" s="41">
        <v>121.8480252880465</v>
      </c>
      <c r="R29" s="41">
        <v>129.84892816738139</v>
      </c>
      <c r="S29" s="41">
        <v>133.09632626521105</v>
      </c>
      <c r="T29" s="41">
        <v>151.18918308473843</v>
      </c>
      <c r="U29" s="41">
        <v>145.88161554682799</v>
      </c>
      <c r="V29" s="41">
        <v>139.21415275211638</v>
      </c>
      <c r="W29" s="41">
        <v>135.25641599466155</v>
      </c>
      <c r="X29" s="41">
        <v>145.23888507131238</v>
      </c>
      <c r="Y29" s="41">
        <v>156.21683486415182</v>
      </c>
      <c r="Z29" s="41">
        <v>137.77905944399734</v>
      </c>
      <c r="AA29" s="41">
        <v>113.62445256072917</v>
      </c>
      <c r="AB29" s="41">
        <v>146.20197612183955</v>
      </c>
    </row>
    <row r="30" spans="1:28" x14ac:dyDescent="0.25">
      <c r="A30" s="36" t="s">
        <v>47</v>
      </c>
      <c r="B30" s="42">
        <v>162.29018562785339</v>
      </c>
      <c r="C30" s="42">
        <v>142.01829821536865</v>
      </c>
      <c r="D30" s="42"/>
      <c r="E30" s="3" t="b">
        <f>+AND(C30&lt;100,'Table 3'!C30&gt;100)</f>
        <v>0</v>
      </c>
      <c r="F30" s="36" t="s">
        <v>47</v>
      </c>
      <c r="G30" s="42">
        <v>162.29018562785339</v>
      </c>
      <c r="H30" s="42">
        <v>167.0124377052679</v>
      </c>
      <c r="I30" s="42">
        <v>170.59603395293149</v>
      </c>
      <c r="J30" s="42">
        <v>156.66021476883384</v>
      </c>
      <c r="K30" s="42">
        <v>148.34951326872391</v>
      </c>
      <c r="L30" s="42">
        <v>139.54699026571635</v>
      </c>
      <c r="M30" s="42">
        <v>138.2413657994874</v>
      </c>
      <c r="N30" s="42">
        <v>142.0365570072675</v>
      </c>
      <c r="O30" s="42">
        <v>138.6225125108987</v>
      </c>
      <c r="P30" s="42">
        <v>142.71620271251265</v>
      </c>
      <c r="Q30" s="42">
        <v>135.53275029851955</v>
      </c>
      <c r="R30" s="42">
        <v>137.25843927929071</v>
      </c>
      <c r="S30" s="42">
        <v>132.07683692753102</v>
      </c>
      <c r="T30" s="42">
        <v>138.59592982738684</v>
      </c>
      <c r="U30" s="42">
        <v>135.89994036415462</v>
      </c>
      <c r="V30" s="42">
        <v>138.88066999029931</v>
      </c>
      <c r="W30" s="42">
        <v>128.47886517959125</v>
      </c>
      <c r="X30" s="42">
        <v>139.26633463916076</v>
      </c>
      <c r="Y30" s="42">
        <v>153.92814991993399</v>
      </c>
      <c r="Z30" s="42">
        <v>139.52806001117563</v>
      </c>
      <c r="AA30" s="42">
        <v>122.26039030055883</v>
      </c>
      <c r="AB30" s="42">
        <v>142.01829821536865</v>
      </c>
    </row>
    <row r="31" spans="1:28" x14ac:dyDescent="0.25">
      <c r="A31" s="14" t="s">
        <v>162</v>
      </c>
      <c r="F31" s="14" t="s">
        <v>86</v>
      </c>
      <c r="Q31" s="6"/>
    </row>
    <row r="32" spans="1:28" x14ac:dyDescent="0.25">
      <c r="A32" s="3" t="s">
        <v>90</v>
      </c>
    </row>
    <row r="37" spans="2:3" x14ac:dyDescent="0.25">
      <c r="B37" s="6"/>
      <c r="C37" s="6"/>
    </row>
    <row r="38" spans="2:3" x14ac:dyDescent="0.25">
      <c r="B38" s="6"/>
      <c r="C38" s="6"/>
    </row>
    <row r="39" spans="2:3" x14ac:dyDescent="0.25">
      <c r="B39" s="6"/>
      <c r="C39" s="6"/>
    </row>
    <row r="40" spans="2:3" x14ac:dyDescent="0.25">
      <c r="B40" s="6"/>
      <c r="C40" s="6"/>
    </row>
    <row r="41" spans="2:3" x14ac:dyDescent="0.25">
      <c r="B41" s="6"/>
      <c r="C41" s="6"/>
    </row>
    <row r="42" spans="2:3" x14ac:dyDescent="0.25">
      <c r="B42" s="6"/>
      <c r="C42" s="6"/>
    </row>
    <row r="43" spans="2:3" x14ac:dyDescent="0.25">
      <c r="B43" s="6"/>
      <c r="C43" s="6"/>
    </row>
    <row r="44" spans="2:3" x14ac:dyDescent="0.25">
      <c r="B44" s="6"/>
      <c r="C44" s="6"/>
    </row>
    <row r="45" spans="2:3" x14ac:dyDescent="0.25">
      <c r="B45" s="6"/>
      <c r="C45" s="6"/>
    </row>
    <row r="46" spans="2:3" x14ac:dyDescent="0.25">
      <c r="B46" s="6"/>
      <c r="C46" s="6"/>
    </row>
    <row r="47" spans="2:3" x14ac:dyDescent="0.25">
      <c r="B47" s="6"/>
      <c r="C47" s="6"/>
    </row>
    <row r="48" spans="2:3" x14ac:dyDescent="0.25">
      <c r="B48" s="6"/>
      <c r="C48" s="6"/>
    </row>
    <row r="49" spans="2:3" x14ac:dyDescent="0.25">
      <c r="B49" s="6"/>
      <c r="C49" s="6"/>
    </row>
    <row r="50" spans="2:3" x14ac:dyDescent="0.25">
      <c r="B50" s="6"/>
      <c r="C50" s="6"/>
    </row>
    <row r="51" spans="2:3" x14ac:dyDescent="0.25">
      <c r="B51" s="6"/>
      <c r="C51" s="6"/>
    </row>
    <row r="52" spans="2:3" x14ac:dyDescent="0.25">
      <c r="B52" s="6"/>
      <c r="C52" s="6"/>
    </row>
    <row r="53" spans="2:3" x14ac:dyDescent="0.25">
      <c r="B53" s="6"/>
      <c r="C53" s="6"/>
    </row>
    <row r="54" spans="2:3" x14ac:dyDescent="0.25">
      <c r="B54" s="6"/>
      <c r="C54" s="6"/>
    </row>
    <row r="55" spans="2:3" x14ac:dyDescent="0.25">
      <c r="B55" s="6"/>
      <c r="C55" s="6"/>
    </row>
    <row r="56" spans="2:3" x14ac:dyDescent="0.25">
      <c r="B56" s="6"/>
      <c r="C56" s="6"/>
    </row>
    <row r="57" spans="2:3" x14ac:dyDescent="0.25">
      <c r="B57" s="6"/>
      <c r="C57" s="6"/>
    </row>
    <row r="58" spans="2:3" x14ac:dyDescent="0.25">
      <c r="B58" s="6"/>
      <c r="C58" s="6"/>
    </row>
    <row r="59" spans="2:3" x14ac:dyDescent="0.25">
      <c r="B59" s="6"/>
      <c r="C59" s="6"/>
    </row>
    <row r="60" spans="2:3" x14ac:dyDescent="0.25">
      <c r="B60" s="6"/>
      <c r="C60" s="6"/>
    </row>
    <row r="61" spans="2:3" x14ac:dyDescent="0.25">
      <c r="B61" s="6"/>
      <c r="C61" s="6"/>
    </row>
    <row r="62" spans="2:3" x14ac:dyDescent="0.25">
      <c r="B62" s="6"/>
      <c r="C62" s="6"/>
    </row>
    <row r="63" spans="2:3" x14ac:dyDescent="0.25">
      <c r="B63" s="6"/>
      <c r="C63" s="6"/>
    </row>
  </sheetData>
  <conditionalFormatting sqref="E4:E30">
    <cfRule type="cellIs" dxfId="2" priority="1" operator="equal">
      <formula>TRUE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00000000-0003-0000-0C00-000002000000}">
          <x14:colorSeries theme="1"/>
          <x14:colorNegative rgb="FFD00000"/>
          <x14:colorAxis rgb="FF000000"/>
          <x14:colorMarkers rgb="FFD00000"/>
          <x14:colorFirst rgb="FFD00000"/>
          <x14:colorLast rgb="FFD00000"/>
          <x14:colorHigh theme="4"/>
          <x14:colorLow theme="6"/>
          <x14:sparklines>
            <x14:sparkline>
              <xm:f>'Table 4'!G4:AB4</xm:f>
              <xm:sqref>D4</xm:sqref>
            </x14:sparkline>
            <x14:sparkline>
              <xm:f>'Table 4'!G5:AB5</xm:f>
              <xm:sqref>D5</xm:sqref>
            </x14:sparkline>
            <x14:sparkline>
              <xm:f>'Table 4'!G6:AB6</xm:f>
              <xm:sqref>D6</xm:sqref>
            </x14:sparkline>
            <x14:sparkline>
              <xm:f>'Table 4'!G7:AB7</xm:f>
              <xm:sqref>D7</xm:sqref>
            </x14:sparkline>
            <x14:sparkline>
              <xm:f>'Table 4'!G8:AB8</xm:f>
              <xm:sqref>D8</xm:sqref>
            </x14:sparkline>
            <x14:sparkline>
              <xm:f>'Table 4'!G9:AB9</xm:f>
              <xm:sqref>D9</xm:sqref>
            </x14:sparkline>
            <x14:sparkline>
              <xm:f>'Table 4'!G10:AB10</xm:f>
              <xm:sqref>D10</xm:sqref>
            </x14:sparkline>
            <x14:sparkline>
              <xm:f>'Table 4'!G11:AB11</xm:f>
              <xm:sqref>D11</xm:sqref>
            </x14:sparkline>
            <x14:sparkline>
              <xm:f>'Table 4'!G12:AB12</xm:f>
              <xm:sqref>D12</xm:sqref>
            </x14:sparkline>
            <x14:sparkline>
              <xm:f>'Table 4'!G13:AB13</xm:f>
              <xm:sqref>D13</xm:sqref>
            </x14:sparkline>
            <x14:sparkline>
              <xm:f>'Table 4'!G14:AB14</xm:f>
              <xm:sqref>D14</xm:sqref>
            </x14:sparkline>
            <x14:sparkline>
              <xm:f>'Table 4'!G15:AB15</xm:f>
              <xm:sqref>D15</xm:sqref>
            </x14:sparkline>
            <x14:sparkline>
              <xm:f>'Table 4'!G16:AB16</xm:f>
              <xm:sqref>D16</xm:sqref>
            </x14:sparkline>
            <x14:sparkline>
              <xm:f>'Table 4'!G17:AB17</xm:f>
              <xm:sqref>D17</xm:sqref>
            </x14:sparkline>
            <x14:sparkline>
              <xm:f>'Table 4'!G18:AB18</xm:f>
              <xm:sqref>D18</xm:sqref>
            </x14:sparkline>
            <x14:sparkline>
              <xm:f>'Table 4'!G19:AB19</xm:f>
              <xm:sqref>D19</xm:sqref>
            </x14:sparkline>
            <x14:sparkline>
              <xm:f>'Table 4'!G20:AB20</xm:f>
              <xm:sqref>D20</xm:sqref>
            </x14:sparkline>
            <x14:sparkline>
              <xm:f>'Table 4'!G21:AB21</xm:f>
              <xm:sqref>D21</xm:sqref>
            </x14:sparkline>
            <x14:sparkline>
              <xm:f>'Table 4'!G22:AB22</xm:f>
              <xm:sqref>D22</xm:sqref>
            </x14:sparkline>
            <x14:sparkline>
              <xm:f>'Table 4'!G23:AB23</xm:f>
              <xm:sqref>D23</xm:sqref>
            </x14:sparkline>
            <x14:sparkline>
              <xm:f>'Table 4'!G24:AB24</xm:f>
              <xm:sqref>D24</xm:sqref>
            </x14:sparkline>
            <x14:sparkline>
              <xm:f>'Table 4'!G25:AB25</xm:f>
              <xm:sqref>D25</xm:sqref>
            </x14:sparkline>
            <x14:sparkline>
              <xm:f>'Table 4'!G26:AB26</xm:f>
              <xm:sqref>D26</xm:sqref>
            </x14:sparkline>
            <x14:sparkline>
              <xm:f>'Table 4'!G27:AB27</xm:f>
              <xm:sqref>D27</xm:sqref>
            </x14:sparkline>
            <x14:sparkline>
              <xm:f>'Table 4'!G28:AB28</xm:f>
              <xm:sqref>D28</xm:sqref>
            </x14:sparkline>
            <x14:sparkline>
              <xm:f>'Table 4'!G29:AB29</xm:f>
              <xm:sqref>D29</xm:sqref>
            </x14:sparkline>
            <x14:sparkline>
              <xm:f>'Table 4'!G30:AB30</xm:f>
              <xm:sqref>D30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/>
  <dimension ref="A1:AB32"/>
  <sheetViews>
    <sheetView showGridLines="0" topLeftCell="A15" workbookViewId="0">
      <selection activeCell="A31" sqref="A31"/>
    </sheetView>
  </sheetViews>
  <sheetFormatPr defaultColWidth="9.109375" defaultRowHeight="13.2" x14ac:dyDescent="0.25"/>
  <cols>
    <col min="1" max="4" width="23.6640625" style="3" customWidth="1"/>
    <col min="5" max="16384" width="9.109375" style="3"/>
  </cols>
  <sheetData>
    <row r="1" spans="1:28" ht="22.8" x14ac:dyDescent="0.4">
      <c r="A1" s="1" t="s">
        <v>116</v>
      </c>
    </row>
    <row r="2" spans="1:28" ht="20.399999999999999" x14ac:dyDescent="0.35">
      <c r="A2" s="2" t="s">
        <v>82</v>
      </c>
    </row>
    <row r="3" spans="1:28" x14ac:dyDescent="0.25">
      <c r="A3" s="30"/>
      <c r="B3" s="39" t="s">
        <v>93</v>
      </c>
      <c r="C3" s="39">
        <v>2023</v>
      </c>
      <c r="D3" s="39" t="s">
        <v>48</v>
      </c>
      <c r="F3" s="30"/>
      <c r="G3" s="39" t="s">
        <v>93</v>
      </c>
      <c r="H3" s="39" t="s">
        <v>117</v>
      </c>
      <c r="I3" s="39" t="s">
        <v>118</v>
      </c>
      <c r="J3" s="39" t="s">
        <v>119</v>
      </c>
      <c r="K3" s="39" t="s">
        <v>120</v>
      </c>
      <c r="L3" s="39" t="s">
        <v>121</v>
      </c>
      <c r="M3" s="39" t="s">
        <v>122</v>
      </c>
      <c r="N3" s="39" t="s">
        <v>123</v>
      </c>
      <c r="O3" s="39" t="s">
        <v>124</v>
      </c>
      <c r="P3" s="39" t="s">
        <v>125</v>
      </c>
      <c r="Q3" s="39" t="s">
        <v>126</v>
      </c>
      <c r="R3" s="39" t="s">
        <v>127</v>
      </c>
      <c r="S3" s="39" t="s">
        <v>128</v>
      </c>
      <c r="T3" s="39" t="s">
        <v>129</v>
      </c>
      <c r="U3" s="39" t="s">
        <v>130</v>
      </c>
      <c r="V3" s="39" t="s">
        <v>131</v>
      </c>
      <c r="W3" s="39" t="s">
        <v>132</v>
      </c>
      <c r="X3" s="39" t="s">
        <v>133</v>
      </c>
      <c r="Y3" s="39" t="s">
        <v>134</v>
      </c>
      <c r="Z3" s="39" t="s">
        <v>135</v>
      </c>
      <c r="AA3" s="39" t="s">
        <v>136</v>
      </c>
      <c r="AB3" s="39" t="s">
        <v>137</v>
      </c>
    </row>
    <row r="4" spans="1:28" x14ac:dyDescent="0.25">
      <c r="A4" s="33" t="s">
        <v>22</v>
      </c>
      <c r="B4" s="40">
        <v>108.98402987166438</v>
      </c>
      <c r="C4" s="40">
        <v>103.05997147988668</v>
      </c>
      <c r="D4" s="40"/>
      <c r="F4" s="33" t="s">
        <v>22</v>
      </c>
      <c r="G4" s="40">
        <v>108.98402987166438</v>
      </c>
      <c r="H4" s="40">
        <v>108.7986550172122</v>
      </c>
      <c r="I4" s="40">
        <v>107.43848860956666</v>
      </c>
      <c r="J4" s="40">
        <v>104.92634178726172</v>
      </c>
      <c r="K4" s="40">
        <v>104.29693988925348</v>
      </c>
      <c r="L4" s="40">
        <v>104.71232580545491</v>
      </c>
      <c r="M4" s="40">
        <v>101.18652700245023</v>
      </c>
      <c r="N4" s="40">
        <v>104.56767190767322</v>
      </c>
      <c r="O4" s="40">
        <v>104.22193483032065</v>
      </c>
      <c r="P4" s="40">
        <v>101.8693753255415</v>
      </c>
      <c r="Q4" s="40">
        <v>101.55099233149673</v>
      </c>
      <c r="R4" s="40">
        <v>103.78215067472442</v>
      </c>
      <c r="S4" s="40">
        <v>104.05969569834058</v>
      </c>
      <c r="T4" s="40">
        <v>105.67148197353504</v>
      </c>
      <c r="U4" s="40">
        <v>104.93710532528975</v>
      </c>
      <c r="V4" s="40">
        <v>104.96567183380061</v>
      </c>
      <c r="W4" s="40">
        <v>102.83242975529259</v>
      </c>
      <c r="X4" s="40">
        <v>104.29230328314478</v>
      </c>
      <c r="Y4" s="40">
        <v>106.69062539712235</v>
      </c>
      <c r="Z4" s="40">
        <v>104.66392320984865</v>
      </c>
      <c r="AA4" s="40">
        <v>102.01287130187993</v>
      </c>
      <c r="AB4" s="40">
        <v>103.05997147988668</v>
      </c>
    </row>
    <row r="5" spans="1:28" x14ac:dyDescent="0.25">
      <c r="A5" s="19" t="s">
        <v>23</v>
      </c>
      <c r="B5" s="41">
        <v>72.080564588478424</v>
      </c>
      <c r="C5" s="41">
        <v>89.214848487577726</v>
      </c>
      <c r="D5" s="41"/>
      <c r="F5" s="19" t="s">
        <v>23</v>
      </c>
      <c r="G5" s="41">
        <v>72.080564588478424</v>
      </c>
      <c r="H5" s="41">
        <v>69.384572619684675</v>
      </c>
      <c r="I5" s="41">
        <v>68.719586822714149</v>
      </c>
      <c r="J5" s="41">
        <v>73.80106951555598</v>
      </c>
      <c r="K5" s="41">
        <v>76.167076711277488</v>
      </c>
      <c r="L5" s="41">
        <v>61.807486942527476</v>
      </c>
      <c r="M5" s="41">
        <v>60.588647385427372</v>
      </c>
      <c r="N5" s="41">
        <v>69.326191403059326</v>
      </c>
      <c r="O5" s="41">
        <v>80.859130229772035</v>
      </c>
      <c r="P5" s="41">
        <v>86.576792810935231</v>
      </c>
      <c r="Q5" s="41">
        <v>81.582471303620295</v>
      </c>
      <c r="R5" s="41">
        <v>86.229453391722046</v>
      </c>
      <c r="S5" s="41">
        <v>84.399149257192704</v>
      </c>
      <c r="T5" s="41">
        <v>86.83264296056818</v>
      </c>
      <c r="U5" s="41">
        <v>91.831010809623706</v>
      </c>
      <c r="V5" s="41">
        <v>91.946232745165275</v>
      </c>
      <c r="W5" s="41">
        <v>88.817991501773335</v>
      </c>
      <c r="X5" s="41">
        <v>88.524440755081486</v>
      </c>
      <c r="Y5" s="41">
        <v>91.249439971928979</v>
      </c>
      <c r="Z5" s="41">
        <v>88.995566201187302</v>
      </c>
      <c r="AA5" s="41">
        <v>86.104529758936593</v>
      </c>
      <c r="AB5" s="41">
        <v>89.214848487577726</v>
      </c>
    </row>
    <row r="6" spans="1:28" x14ac:dyDescent="0.25">
      <c r="A6" s="19" t="s">
        <v>65</v>
      </c>
      <c r="B6" s="41">
        <v>94.676266398145842</v>
      </c>
      <c r="C6" s="41">
        <v>110.63830783204367</v>
      </c>
      <c r="D6" s="41"/>
      <c r="F6" s="19" t="s">
        <v>76</v>
      </c>
      <c r="G6" s="41">
        <v>94.676266398145842</v>
      </c>
      <c r="H6" s="41">
        <v>94.149906945683796</v>
      </c>
      <c r="I6" s="41">
        <v>98.597925216871829</v>
      </c>
      <c r="J6" s="41">
        <v>102.08906143275097</v>
      </c>
      <c r="K6" s="41">
        <v>101.86516590290171</v>
      </c>
      <c r="L6" s="41">
        <v>103.66330177403947</v>
      </c>
      <c r="M6" s="41">
        <v>103.35208481579447</v>
      </c>
      <c r="N6" s="41">
        <v>107.52749963534411</v>
      </c>
      <c r="O6" s="41">
        <v>104.99755177457197</v>
      </c>
      <c r="P6" s="41">
        <v>107.10872468519368</v>
      </c>
      <c r="Q6" s="41">
        <v>111.0520050277068</v>
      </c>
      <c r="R6" s="41">
        <v>112.48758784389754</v>
      </c>
      <c r="S6" s="41">
        <v>113.42160461086488</v>
      </c>
      <c r="T6" s="41">
        <v>111.67445379598921</v>
      </c>
      <c r="U6" s="41">
        <v>113.7008862361337</v>
      </c>
      <c r="V6" s="41">
        <v>111.58004051735892</v>
      </c>
      <c r="W6" s="41">
        <v>109.46117098935559</v>
      </c>
      <c r="X6" s="41">
        <v>111.21852754963012</v>
      </c>
      <c r="Y6" s="41">
        <v>112.05688976848376</v>
      </c>
      <c r="Z6" s="41">
        <v>106.8259010465698</v>
      </c>
      <c r="AA6" s="41">
        <v>102.2460505547067</v>
      </c>
      <c r="AB6" s="41">
        <v>110.63830783204367</v>
      </c>
    </row>
    <row r="7" spans="1:28" x14ac:dyDescent="0.25">
      <c r="A7" s="19" t="s">
        <v>24</v>
      </c>
      <c r="B7" s="41">
        <v>114.25785206247319</v>
      </c>
      <c r="C7" s="41">
        <v>108.25013277430745</v>
      </c>
      <c r="D7" s="41"/>
      <c r="F7" s="19" t="s">
        <v>24</v>
      </c>
      <c r="G7" s="41">
        <v>114.25785206247319</v>
      </c>
      <c r="H7" s="41">
        <v>115.8176291196451</v>
      </c>
      <c r="I7" s="41">
        <v>113.09132409303135</v>
      </c>
      <c r="J7" s="41">
        <v>112.621790122641</v>
      </c>
      <c r="K7" s="41">
        <v>108.24622246990523</v>
      </c>
      <c r="L7" s="41">
        <v>105.24809415173489</v>
      </c>
      <c r="M7" s="41">
        <v>106.9131939527885</v>
      </c>
      <c r="N7" s="41">
        <v>113.05265308233439</v>
      </c>
      <c r="O7" s="41">
        <v>116.1201362016522</v>
      </c>
      <c r="P7" s="41">
        <v>116.93527106022475</v>
      </c>
      <c r="Q7" s="41">
        <v>116.62988685827797</v>
      </c>
      <c r="R7" s="41">
        <v>113.97101691552152</v>
      </c>
      <c r="S7" s="41">
        <v>111.92600974070911</v>
      </c>
      <c r="T7" s="41">
        <v>111.51573259265204</v>
      </c>
      <c r="U7" s="41">
        <v>111.44306441030733</v>
      </c>
      <c r="V7" s="41">
        <v>110.34788525792665</v>
      </c>
      <c r="W7" s="41">
        <v>106.87276720829458</v>
      </c>
      <c r="X7" s="41">
        <v>113.14470382128023</v>
      </c>
      <c r="Y7" s="41">
        <v>110.48813400109782</v>
      </c>
      <c r="Z7" s="41">
        <v>104.63793468992972</v>
      </c>
      <c r="AA7" s="41">
        <v>102.7014980485737</v>
      </c>
      <c r="AB7" s="41">
        <v>108.25013277430745</v>
      </c>
    </row>
    <row r="8" spans="1:28" x14ac:dyDescent="0.25">
      <c r="A8" s="19" t="s">
        <v>25</v>
      </c>
      <c r="B8" s="41">
        <v>125.6073341656947</v>
      </c>
      <c r="C8" s="41">
        <v>116.37331924418241</v>
      </c>
      <c r="D8" s="41"/>
      <c r="F8" s="19" t="s">
        <v>25</v>
      </c>
      <c r="G8" s="41">
        <v>125.6073341656947</v>
      </c>
      <c r="H8" s="41">
        <v>124.30451017905861</v>
      </c>
      <c r="I8" s="41">
        <v>127.12505523024684</v>
      </c>
      <c r="J8" s="41">
        <v>124.94511937673798</v>
      </c>
      <c r="K8" s="41">
        <v>122.21532388409157</v>
      </c>
      <c r="L8" s="41">
        <v>125.23560642366216</v>
      </c>
      <c r="M8" s="41">
        <v>122.03288617219592</v>
      </c>
      <c r="N8" s="41">
        <v>120.90938542121606</v>
      </c>
      <c r="O8" s="41">
        <v>119.35032112717889</v>
      </c>
      <c r="P8" s="41">
        <v>117.46122957869235</v>
      </c>
      <c r="Q8" s="41">
        <v>121.32400284023717</v>
      </c>
      <c r="R8" s="41">
        <v>122.33548271421262</v>
      </c>
      <c r="S8" s="41">
        <v>123.82409105700798</v>
      </c>
      <c r="T8" s="41">
        <v>126.19129765527302</v>
      </c>
      <c r="U8" s="41">
        <v>126.39317707316251</v>
      </c>
      <c r="V8" s="41">
        <v>124.49915492770245</v>
      </c>
      <c r="W8" s="41">
        <v>121.45432854688025</v>
      </c>
      <c r="X8" s="41">
        <v>120.71043587172272</v>
      </c>
      <c r="Y8" s="41">
        <v>117.9150245869578</v>
      </c>
      <c r="Z8" s="41">
        <v>115.06475932140472</v>
      </c>
      <c r="AA8" s="41">
        <v>105.85539093817174</v>
      </c>
      <c r="AB8" s="41">
        <v>116.37331924418241</v>
      </c>
    </row>
    <row r="9" spans="1:28" x14ac:dyDescent="0.25">
      <c r="A9" s="19" t="s">
        <v>26</v>
      </c>
      <c r="B9" s="41">
        <v>71.708077054853803</v>
      </c>
      <c r="C9" s="41">
        <v>85.968712779438846</v>
      </c>
      <c r="D9" s="41"/>
      <c r="F9" s="19" t="s">
        <v>26</v>
      </c>
      <c r="G9" s="41">
        <v>71.708077054853803</v>
      </c>
      <c r="H9" s="41">
        <v>70.029709060013161</v>
      </c>
      <c r="I9" s="41">
        <v>71.141525206765294</v>
      </c>
      <c r="J9" s="41">
        <v>75.360502281883797</v>
      </c>
      <c r="K9" s="41">
        <v>72.062979949884564</v>
      </c>
      <c r="L9" s="41">
        <v>70.228304009429493</v>
      </c>
      <c r="M9" s="41">
        <v>77.73228823036203</v>
      </c>
      <c r="N9" s="41">
        <v>89.22960698665392</v>
      </c>
      <c r="O9" s="41">
        <v>94.332614408712999</v>
      </c>
      <c r="P9" s="41">
        <v>95.70095473777252</v>
      </c>
      <c r="Q9" s="41">
        <v>88.947058429856469</v>
      </c>
      <c r="R9" s="41">
        <v>88.387057601855275</v>
      </c>
      <c r="S9" s="41">
        <v>87.708504823207591</v>
      </c>
      <c r="T9" s="41">
        <v>88.383482563764943</v>
      </c>
      <c r="U9" s="41">
        <v>88.028745408863685</v>
      </c>
      <c r="V9" s="41">
        <v>87.183446034824996</v>
      </c>
      <c r="W9" s="41">
        <v>88.931443520555149</v>
      </c>
      <c r="X9" s="41">
        <v>89.313975365867805</v>
      </c>
      <c r="Y9" s="41">
        <v>94.275198686072315</v>
      </c>
      <c r="Z9" s="41">
        <v>91.310868837718232</v>
      </c>
      <c r="AA9" s="41">
        <v>85.406362711965585</v>
      </c>
      <c r="AB9" s="41">
        <v>85.968712779438846</v>
      </c>
    </row>
    <row r="10" spans="1:28" x14ac:dyDescent="0.25">
      <c r="A10" s="19" t="s">
        <v>27</v>
      </c>
      <c r="B10" s="41">
        <v>168.44944436463547</v>
      </c>
      <c r="C10" s="41">
        <v>139.5367205604303</v>
      </c>
      <c r="D10" s="41"/>
      <c r="F10" s="19" t="s">
        <v>27</v>
      </c>
      <c r="G10" s="41">
        <v>168.44944436463547</v>
      </c>
      <c r="H10" s="41">
        <v>172.13239074272119</v>
      </c>
      <c r="I10" s="41">
        <v>169.52135020152491</v>
      </c>
      <c r="J10" s="41">
        <v>159.93193364602419</v>
      </c>
      <c r="K10" s="41">
        <v>148.69946681388058</v>
      </c>
      <c r="L10" s="41">
        <v>145.00193567074817</v>
      </c>
      <c r="M10" s="41">
        <v>149.72853523275865</v>
      </c>
      <c r="N10" s="41">
        <v>184.88153755698414</v>
      </c>
      <c r="O10" s="41">
        <v>185.84218763416166</v>
      </c>
      <c r="P10" s="41">
        <v>174.52096020145694</v>
      </c>
      <c r="Q10" s="41">
        <v>168.56474033098146</v>
      </c>
      <c r="R10" s="41">
        <v>159.03036231894833</v>
      </c>
      <c r="S10" s="41">
        <v>147.52407291095128</v>
      </c>
      <c r="T10" s="41">
        <v>160.19834687603546</v>
      </c>
      <c r="U10" s="41">
        <v>161.12277033432213</v>
      </c>
      <c r="V10" s="41">
        <v>147.41976110687233</v>
      </c>
      <c r="W10" s="41">
        <v>152.75934677782422</v>
      </c>
      <c r="X10" s="41">
        <v>167.73892384969602</v>
      </c>
      <c r="Y10" s="41">
        <v>180.99429163366949</v>
      </c>
      <c r="Z10" s="41">
        <v>158.15932976990339</v>
      </c>
      <c r="AA10" s="41">
        <v>145.12575793789213</v>
      </c>
      <c r="AB10" s="41">
        <v>139.5367205604303</v>
      </c>
    </row>
    <row r="11" spans="1:28" x14ac:dyDescent="0.25">
      <c r="A11" s="19" t="s">
        <v>28</v>
      </c>
      <c r="B11" s="41">
        <v>31.51210036003399</v>
      </c>
      <c r="C11" s="41">
        <v>61.564810660006685</v>
      </c>
      <c r="D11" s="41"/>
      <c r="F11" s="19" t="s">
        <v>28</v>
      </c>
      <c r="G11" s="41">
        <v>31.51210036003399</v>
      </c>
      <c r="H11" s="41">
        <v>29.467844733393644</v>
      </c>
      <c r="I11" s="41">
        <v>29.604998152703978</v>
      </c>
      <c r="J11" s="41">
        <v>31.99332621090235</v>
      </c>
      <c r="K11" s="41">
        <v>31.976079738888586</v>
      </c>
      <c r="L11" s="41">
        <v>31.227942890194232</v>
      </c>
      <c r="M11" s="41">
        <v>32.394190060276728</v>
      </c>
      <c r="N11" s="41">
        <v>33.902459522589204</v>
      </c>
      <c r="O11" s="41">
        <v>42.622174120495053</v>
      </c>
      <c r="P11" s="41">
        <v>50.623132629845692</v>
      </c>
      <c r="Q11" s="41">
        <v>57.286395567331162</v>
      </c>
      <c r="R11" s="41">
        <v>59.409005969028449</v>
      </c>
      <c r="S11" s="41">
        <v>58.004827008192549</v>
      </c>
      <c r="T11" s="41">
        <v>61.0113193639244</v>
      </c>
      <c r="U11" s="41">
        <v>60.131275795942841</v>
      </c>
      <c r="V11" s="41">
        <v>60.949025024130229</v>
      </c>
      <c r="W11" s="41">
        <v>61.848660150169756</v>
      </c>
      <c r="X11" s="41">
        <v>60.768826342631023</v>
      </c>
      <c r="Y11" s="41">
        <v>62.917840311397576</v>
      </c>
      <c r="Z11" s="41">
        <v>61.14951864889305</v>
      </c>
      <c r="AA11" s="41">
        <v>58.974693607918162</v>
      </c>
      <c r="AB11" s="41">
        <v>61.564810660006685</v>
      </c>
    </row>
    <row r="12" spans="1:28" x14ac:dyDescent="0.25">
      <c r="A12" s="19" t="s">
        <v>29</v>
      </c>
      <c r="B12" s="41">
        <v>76.125671638622563</v>
      </c>
      <c r="C12" s="41">
        <v>90.000802044073353</v>
      </c>
      <c r="D12" s="41"/>
      <c r="F12" s="19" t="s">
        <v>29</v>
      </c>
      <c r="G12" s="41">
        <v>76.125671638622563</v>
      </c>
      <c r="H12" s="41">
        <v>74.853662076631423</v>
      </c>
      <c r="I12" s="41">
        <v>70.693384120652212</v>
      </c>
      <c r="J12" s="41">
        <v>66.708427655564094</v>
      </c>
      <c r="K12" s="41">
        <v>65.019548882508985</v>
      </c>
      <c r="L12" s="41">
        <v>65.06460386110237</v>
      </c>
      <c r="M12" s="41">
        <v>66.894277999131475</v>
      </c>
      <c r="N12" s="41">
        <v>77.532291479290905</v>
      </c>
      <c r="O12" s="41">
        <v>77.799839626827321</v>
      </c>
      <c r="P12" s="41">
        <v>81.398279657795044</v>
      </c>
      <c r="Q12" s="41">
        <v>87.523372942095307</v>
      </c>
      <c r="R12" s="41">
        <v>93.315457463953649</v>
      </c>
      <c r="S12" s="41">
        <v>90.418934850368743</v>
      </c>
      <c r="T12" s="41">
        <v>90.533226663900464</v>
      </c>
      <c r="U12" s="41">
        <v>93.234269723188703</v>
      </c>
      <c r="V12" s="41">
        <v>90.837010503775801</v>
      </c>
      <c r="W12" s="41">
        <v>88.755890169569184</v>
      </c>
      <c r="X12" s="41">
        <v>89.601838063979002</v>
      </c>
      <c r="Y12" s="41">
        <v>94.497349678332682</v>
      </c>
      <c r="Z12" s="41">
        <v>90.432460960552206</v>
      </c>
      <c r="AA12" s="41">
        <v>84.047368385537098</v>
      </c>
      <c r="AB12" s="41">
        <v>90.000802044073353</v>
      </c>
    </row>
    <row r="13" spans="1:28" x14ac:dyDescent="0.25">
      <c r="A13" s="19" t="s">
        <v>30</v>
      </c>
      <c r="B13" s="41">
        <v>100.74620149062974</v>
      </c>
      <c r="C13" s="41">
        <v>82.518542144990988</v>
      </c>
      <c r="D13" s="41"/>
      <c r="F13" s="19" t="s">
        <v>30</v>
      </c>
      <c r="G13" s="41">
        <v>100.74620149062974</v>
      </c>
      <c r="H13" s="41">
        <v>98.294812970608817</v>
      </c>
      <c r="I13" s="41">
        <v>95.999793299334158</v>
      </c>
      <c r="J13" s="41">
        <v>91.927296856299307</v>
      </c>
      <c r="K13" s="41">
        <v>91.502152150845177</v>
      </c>
      <c r="L13" s="41">
        <v>88.706019838479904</v>
      </c>
      <c r="M13" s="41">
        <v>85.971609125216901</v>
      </c>
      <c r="N13" s="41">
        <v>86.126538714078123</v>
      </c>
      <c r="O13" s="41">
        <v>85.713127384898655</v>
      </c>
      <c r="P13" s="41">
        <v>82.840162413728848</v>
      </c>
      <c r="Q13" s="41">
        <v>84.326151148182376</v>
      </c>
      <c r="R13" s="41">
        <v>85.067153853571895</v>
      </c>
      <c r="S13" s="41">
        <v>85.969994153171029</v>
      </c>
      <c r="T13" s="41">
        <v>88.710272331418764</v>
      </c>
      <c r="U13" s="41">
        <v>88.301716939869607</v>
      </c>
      <c r="V13" s="41">
        <v>86.363832085809378</v>
      </c>
      <c r="W13" s="41">
        <v>86.09583254023353</v>
      </c>
      <c r="X13" s="41">
        <v>87.217965412536344</v>
      </c>
      <c r="Y13" s="41">
        <v>84.019024271673942</v>
      </c>
      <c r="Z13" s="41">
        <v>81.775317496247993</v>
      </c>
      <c r="AA13" s="41">
        <v>75.328256607039322</v>
      </c>
      <c r="AB13" s="41">
        <v>82.518542144990988</v>
      </c>
    </row>
    <row r="14" spans="1:28" x14ac:dyDescent="0.25">
      <c r="A14" s="19" t="s">
        <v>31</v>
      </c>
      <c r="B14" s="41">
        <v>45.803367833259799</v>
      </c>
      <c r="C14" s="41">
        <v>57.658580676355278</v>
      </c>
      <c r="D14" s="41"/>
      <c r="F14" s="19" t="s">
        <v>31</v>
      </c>
      <c r="G14" s="41">
        <v>45.803367833259799</v>
      </c>
      <c r="H14" s="41">
        <v>43.582539166075556</v>
      </c>
      <c r="I14" s="41">
        <v>48.327413961751482</v>
      </c>
      <c r="J14" s="41">
        <v>47.288566206400098</v>
      </c>
      <c r="K14" s="41">
        <v>48.241731097595959</v>
      </c>
      <c r="L14" s="41">
        <v>47.810506270132592</v>
      </c>
      <c r="M14" s="41">
        <v>46.044417030415282</v>
      </c>
      <c r="N14" s="41">
        <v>49.387444825113469</v>
      </c>
      <c r="O14" s="41">
        <v>58.830914215489535</v>
      </c>
      <c r="P14" s="41">
        <v>58.854336967173239</v>
      </c>
      <c r="Q14" s="41">
        <v>59.383343561323855</v>
      </c>
      <c r="R14" s="41">
        <v>57.482758430806221</v>
      </c>
      <c r="S14" s="41">
        <v>60.808200506331914</v>
      </c>
      <c r="T14" s="41">
        <v>62.82903037749503</v>
      </c>
      <c r="U14" s="41">
        <v>63.106201377589286</v>
      </c>
      <c r="V14" s="41">
        <v>64.621883212447202</v>
      </c>
      <c r="W14" s="41">
        <v>61.751875775443679</v>
      </c>
      <c r="X14" s="41">
        <v>61.024309342851815</v>
      </c>
      <c r="Y14" s="41">
        <v>63.986762660961872</v>
      </c>
      <c r="Z14" s="41">
        <v>63.361757629750315</v>
      </c>
      <c r="AA14" s="41">
        <v>57.138784131636065</v>
      </c>
      <c r="AB14" s="41">
        <v>57.658580676355278</v>
      </c>
    </row>
    <row r="15" spans="1:28" x14ac:dyDescent="0.25">
      <c r="A15" s="19" t="s">
        <v>32</v>
      </c>
      <c r="B15" s="41">
        <v>103.00033461262439</v>
      </c>
      <c r="C15" s="41">
        <v>105.80789990445712</v>
      </c>
      <c r="D15" s="41"/>
      <c r="F15" s="19" t="s">
        <v>32</v>
      </c>
      <c r="G15" s="41">
        <v>103.00033461262439</v>
      </c>
      <c r="H15" s="41">
        <v>100.60973275156499</v>
      </c>
      <c r="I15" s="41">
        <v>99.572502335421206</v>
      </c>
      <c r="J15" s="41">
        <v>96.970942864415278</v>
      </c>
      <c r="K15" s="41">
        <v>94.197490242062926</v>
      </c>
      <c r="L15" s="41">
        <v>97.697568131319116</v>
      </c>
      <c r="M15" s="41">
        <v>96.588245912524783</v>
      </c>
      <c r="N15" s="41">
        <v>98.025747766910882</v>
      </c>
      <c r="O15" s="41">
        <v>91.839062234770452</v>
      </c>
      <c r="P15" s="41">
        <v>93.641723943174824</v>
      </c>
      <c r="Q15" s="41">
        <v>102.60052761953153</v>
      </c>
      <c r="R15" s="41">
        <v>108.09700848010483</v>
      </c>
      <c r="S15" s="41">
        <v>111.74754931324236</v>
      </c>
      <c r="T15" s="41">
        <v>111.28439131609196</v>
      </c>
      <c r="U15" s="41">
        <v>113.50370831402417</v>
      </c>
      <c r="V15" s="41">
        <v>111.86634003538214</v>
      </c>
      <c r="W15" s="41">
        <v>109.21960763480554</v>
      </c>
      <c r="X15" s="41">
        <v>113.2275024504288</v>
      </c>
      <c r="Y15" s="41">
        <v>116.94822814976675</v>
      </c>
      <c r="Z15" s="41">
        <v>108.39520641990288</v>
      </c>
      <c r="AA15" s="41">
        <v>94.843975118596575</v>
      </c>
      <c r="AB15" s="41">
        <v>105.80789990445712</v>
      </c>
    </row>
    <row r="16" spans="1:28" x14ac:dyDescent="0.25">
      <c r="A16" s="19" t="s">
        <v>33</v>
      </c>
      <c r="B16" s="41">
        <v>11.51406081164798</v>
      </c>
      <c r="C16" s="41">
        <v>35.952147010370403</v>
      </c>
      <c r="D16" s="41"/>
      <c r="F16" s="19" t="s">
        <v>33</v>
      </c>
      <c r="G16" s="41">
        <v>11.51406081164798</v>
      </c>
      <c r="H16" s="41">
        <v>11.774964383391424</v>
      </c>
      <c r="I16" s="41">
        <v>17.223988993864563</v>
      </c>
      <c r="J16" s="41">
        <v>23.193115754730204</v>
      </c>
      <c r="K16" s="41">
        <v>19.242857109812551</v>
      </c>
      <c r="L16" s="41">
        <v>16.181666383664002</v>
      </c>
      <c r="M16" s="41">
        <v>15.343257048491211</v>
      </c>
      <c r="N16" s="41">
        <v>16.047845550360343</v>
      </c>
      <c r="O16" s="41">
        <v>16.36320048685856</v>
      </c>
      <c r="P16" s="41">
        <v>20.950692587937088</v>
      </c>
      <c r="Q16" s="41">
        <v>23.845585101081852</v>
      </c>
      <c r="R16" s="41">
        <v>31.981892107889266</v>
      </c>
      <c r="S16" s="41">
        <v>39.460525774957603</v>
      </c>
      <c r="T16" s="41">
        <v>46.711640919333703</v>
      </c>
      <c r="U16" s="41">
        <v>37.876716776670577</v>
      </c>
      <c r="V16" s="41">
        <v>35.64103251583056</v>
      </c>
      <c r="W16" s="41">
        <v>46.382920790637932</v>
      </c>
      <c r="X16" s="41">
        <v>37.773803036353044</v>
      </c>
      <c r="Y16" s="41">
        <v>35.218159969571431</v>
      </c>
      <c r="Z16" s="41">
        <v>37.696420950539725</v>
      </c>
      <c r="AA16" s="41">
        <v>35.785536523008894</v>
      </c>
      <c r="AB16" s="41">
        <v>35.952147010370403</v>
      </c>
    </row>
    <row r="17" spans="1:28" x14ac:dyDescent="0.25">
      <c r="A17" s="19" t="s">
        <v>34</v>
      </c>
      <c r="B17" s="41">
        <v>56.478147917984167</v>
      </c>
      <c r="C17" s="41">
        <v>83.224752540321944</v>
      </c>
      <c r="D17" s="41"/>
      <c r="F17" s="19" t="s">
        <v>34</v>
      </c>
      <c r="G17" s="41">
        <v>56.478147917984167</v>
      </c>
      <c r="H17" s="41">
        <v>55.263032163743162</v>
      </c>
      <c r="I17" s="41">
        <v>56.502955646722199</v>
      </c>
      <c r="J17" s="41">
        <v>59.344856131507605</v>
      </c>
      <c r="K17" s="41">
        <v>53.330869501194321</v>
      </c>
      <c r="L17" s="41">
        <v>54.225468710665695</v>
      </c>
      <c r="M17" s="41">
        <v>62.841324421014534</v>
      </c>
      <c r="N17" s="41">
        <v>78.502683637654116</v>
      </c>
      <c r="O17" s="41">
        <v>81.53635277002509</v>
      </c>
      <c r="P17" s="41">
        <v>80.604145759845309</v>
      </c>
      <c r="Q17" s="41">
        <v>81.912766016616416</v>
      </c>
      <c r="R17" s="41">
        <v>80.979130544140901</v>
      </c>
      <c r="S17" s="41">
        <v>81.94088362398152</v>
      </c>
      <c r="T17" s="41">
        <v>83.461091310861804</v>
      </c>
      <c r="U17" s="41">
        <v>85.198342491849147</v>
      </c>
      <c r="V17" s="41">
        <v>82.919816251872177</v>
      </c>
      <c r="W17" s="41">
        <v>82.074502386677082</v>
      </c>
      <c r="X17" s="41">
        <v>82.842583011518997</v>
      </c>
      <c r="Y17" s="41">
        <v>88.593617491398291</v>
      </c>
      <c r="Z17" s="41">
        <v>85.28971715103863</v>
      </c>
      <c r="AA17" s="41">
        <v>81.627390478427699</v>
      </c>
      <c r="AB17" s="41">
        <v>83.224752540321944</v>
      </c>
    </row>
    <row r="18" spans="1:28" x14ac:dyDescent="0.25">
      <c r="A18" s="19" t="s">
        <v>35</v>
      </c>
      <c r="B18" s="41">
        <v>69.571582482538702</v>
      </c>
      <c r="C18" s="41">
        <v>88.044834711997794</v>
      </c>
      <c r="D18" s="41"/>
      <c r="F18" s="19" t="s">
        <v>35</v>
      </c>
      <c r="G18" s="41">
        <v>69.571582482538702</v>
      </c>
      <c r="H18" s="41">
        <v>72.229181857814567</v>
      </c>
      <c r="I18" s="41">
        <v>75.091411683662031</v>
      </c>
      <c r="J18" s="41">
        <v>75.934670733436917</v>
      </c>
      <c r="K18" s="41">
        <v>72.996029438310373</v>
      </c>
      <c r="L18" s="41">
        <v>70.227493882362211</v>
      </c>
      <c r="M18" s="41">
        <v>76.035814306912101</v>
      </c>
      <c r="N18" s="41">
        <v>89.894240793742668</v>
      </c>
      <c r="O18" s="41">
        <v>88.656934890623774</v>
      </c>
      <c r="P18" s="41">
        <v>88.281767768702167</v>
      </c>
      <c r="Q18" s="41">
        <v>92.637804969251803</v>
      </c>
      <c r="R18" s="41">
        <v>93.654323561603704</v>
      </c>
      <c r="S18" s="41">
        <v>94.097537700312586</v>
      </c>
      <c r="T18" s="41">
        <v>90.174729975395977</v>
      </c>
      <c r="U18" s="41">
        <v>91.3882826760928</v>
      </c>
      <c r="V18" s="41">
        <v>92.615893090981231</v>
      </c>
      <c r="W18" s="41">
        <v>91.366013949926611</v>
      </c>
      <c r="X18" s="41">
        <v>92.720890153042021</v>
      </c>
      <c r="Y18" s="41">
        <v>98.355689682507517</v>
      </c>
      <c r="Z18" s="41">
        <v>91.467934511923744</v>
      </c>
      <c r="AA18" s="41">
        <v>84.337033759077769</v>
      </c>
      <c r="AB18" s="41">
        <v>88.044834711997794</v>
      </c>
    </row>
    <row r="19" spans="1:28" x14ac:dyDescent="0.25">
      <c r="A19" s="19" t="s">
        <v>36</v>
      </c>
      <c r="B19" s="41">
        <v>80.740588709005706</v>
      </c>
      <c r="C19" s="41">
        <v>67.088414401910839</v>
      </c>
      <c r="D19" s="41"/>
      <c r="F19" s="19" t="s">
        <v>36</v>
      </c>
      <c r="G19" s="41">
        <v>80.740588709005706</v>
      </c>
      <c r="H19" s="41">
        <v>82.257980574329011</v>
      </c>
      <c r="I19" s="41">
        <v>81.060055144216591</v>
      </c>
      <c r="J19" s="41">
        <v>84.79465320094809</v>
      </c>
      <c r="K19" s="41">
        <v>84.850957554699448</v>
      </c>
      <c r="L19" s="41">
        <v>81.820046638223204</v>
      </c>
      <c r="M19" s="41">
        <v>79.90244249701766</v>
      </c>
      <c r="N19" s="41">
        <v>84.242400025774927</v>
      </c>
      <c r="O19" s="41">
        <v>75.776595309534926</v>
      </c>
      <c r="P19" s="41">
        <v>72.302304982067554</v>
      </c>
      <c r="Q19" s="41">
        <v>69.052601099947864</v>
      </c>
      <c r="R19" s="41">
        <v>69.072437387176649</v>
      </c>
      <c r="S19" s="41">
        <v>71.653225418191198</v>
      </c>
      <c r="T19" s="41">
        <v>73.564260562077095</v>
      </c>
      <c r="U19" s="41">
        <v>72.157819724503696</v>
      </c>
      <c r="V19" s="41">
        <v>68.919757297431431</v>
      </c>
      <c r="W19" s="41">
        <v>67.846382377656184</v>
      </c>
      <c r="X19" s="41">
        <v>67.750349630794474</v>
      </c>
      <c r="Y19" s="41">
        <v>65.461869639101195</v>
      </c>
      <c r="Z19" s="41">
        <v>64.156069731532753</v>
      </c>
      <c r="AA19" s="41">
        <v>64.325857041006302</v>
      </c>
      <c r="AB19" s="41">
        <v>67.088414401910839</v>
      </c>
    </row>
    <row r="20" spans="1:28" x14ac:dyDescent="0.25">
      <c r="A20" s="19" t="s">
        <v>37</v>
      </c>
      <c r="B20" s="41">
        <v>91.424745883664755</v>
      </c>
      <c r="C20" s="41">
        <v>103.15505776094689</v>
      </c>
      <c r="D20" s="41"/>
      <c r="F20" s="19" t="s">
        <v>37</v>
      </c>
      <c r="G20" s="41">
        <v>91.424745883664755</v>
      </c>
      <c r="H20" s="41">
        <v>90.139747205942484</v>
      </c>
      <c r="I20" s="41">
        <v>91.787677675212691</v>
      </c>
      <c r="J20" s="41">
        <v>94.566947536012265</v>
      </c>
      <c r="K20" s="41">
        <v>96.157837524624284</v>
      </c>
      <c r="L20" s="41">
        <v>99.826881183966066</v>
      </c>
      <c r="M20" s="41">
        <v>99.599648314815255</v>
      </c>
      <c r="N20" s="41">
        <v>106.74828738813109</v>
      </c>
      <c r="O20" s="41">
        <v>108.28400906859324</v>
      </c>
      <c r="P20" s="41">
        <v>109.63687688367771</v>
      </c>
      <c r="Q20" s="41">
        <v>108.81944065439941</v>
      </c>
      <c r="R20" s="41">
        <v>107.38351638752729</v>
      </c>
      <c r="S20" s="41">
        <v>105.42914071114875</v>
      </c>
      <c r="T20" s="41">
        <v>107.11153946770699</v>
      </c>
      <c r="U20" s="41">
        <v>108.53985155594832</v>
      </c>
      <c r="V20" s="41">
        <v>105.87972967873576</v>
      </c>
      <c r="W20" s="41">
        <v>103.2390067843032</v>
      </c>
      <c r="X20" s="41">
        <v>102.64734143177958</v>
      </c>
      <c r="Y20" s="41">
        <v>103.95598880489413</v>
      </c>
      <c r="Z20" s="41">
        <v>99.161997041644653</v>
      </c>
      <c r="AA20" s="41">
        <v>91.749757410838669</v>
      </c>
      <c r="AB20" s="41">
        <v>103.15505776094689</v>
      </c>
    </row>
    <row r="21" spans="1:28" x14ac:dyDescent="0.25">
      <c r="A21" s="19" t="s">
        <v>38</v>
      </c>
      <c r="B21" s="41">
        <v>76.621196146573254</v>
      </c>
      <c r="C21" s="41">
        <v>41.312796282376411</v>
      </c>
      <c r="D21" s="41"/>
      <c r="F21" s="19" t="s">
        <v>38</v>
      </c>
      <c r="G21" s="41">
        <v>76.621196146573254</v>
      </c>
      <c r="H21" s="41">
        <v>69.788290017379069</v>
      </c>
      <c r="I21" s="41">
        <v>69.134962468295285</v>
      </c>
      <c r="J21" s="41">
        <v>64.520886840114073</v>
      </c>
      <c r="K21" s="41">
        <v>64.905991635109999</v>
      </c>
      <c r="L21" s="41">
        <v>71.581737969055553</v>
      </c>
      <c r="M21" s="41">
        <v>65.683769213435596</v>
      </c>
      <c r="N21" s="41">
        <v>63.815975802749612</v>
      </c>
      <c r="O21" s="41">
        <v>70.839413698827741</v>
      </c>
      <c r="P21" s="41">
        <v>69.694804085736649</v>
      </c>
      <c r="Q21" s="41">
        <v>64.420321979657672</v>
      </c>
      <c r="R21" s="41">
        <v>59.472565519719801</v>
      </c>
      <c r="S21" s="41">
        <v>42.975833156334367</v>
      </c>
      <c r="T21" s="41">
        <v>43.268461919856513</v>
      </c>
      <c r="U21" s="41">
        <v>49.546682330619554</v>
      </c>
      <c r="V21" s="41">
        <v>47.528888102539959</v>
      </c>
      <c r="W21" s="41">
        <v>47.163072151736245</v>
      </c>
      <c r="X21" s="41">
        <v>43.056273372768544</v>
      </c>
      <c r="Y21" s="41">
        <v>49.369918747199378</v>
      </c>
      <c r="Z21" s="41">
        <v>42.945587511094644</v>
      </c>
      <c r="AA21" s="41">
        <v>38.137329730529729</v>
      </c>
      <c r="AB21" s="41">
        <v>41.312796282376411</v>
      </c>
    </row>
    <row r="22" spans="1:28" x14ac:dyDescent="0.25">
      <c r="A22" s="19" t="s">
        <v>39</v>
      </c>
      <c r="B22" s="41">
        <v>111.30776120903593</v>
      </c>
      <c r="C22" s="41">
        <v>111.12196602178687</v>
      </c>
      <c r="D22" s="41"/>
      <c r="F22" s="19" t="s">
        <v>39</v>
      </c>
      <c r="G22" s="41">
        <v>111.30776120903593</v>
      </c>
      <c r="H22" s="41">
        <v>111.82748436180017</v>
      </c>
      <c r="I22" s="41">
        <v>111.80854611351576</v>
      </c>
      <c r="J22" s="41">
        <v>111.69527780429624</v>
      </c>
      <c r="K22" s="41">
        <v>111.22680047837665</v>
      </c>
      <c r="L22" s="41">
        <v>111.8122005768986</v>
      </c>
      <c r="M22" s="41">
        <v>109.80847009750438</v>
      </c>
      <c r="N22" s="41">
        <v>112.35195768273569</v>
      </c>
      <c r="O22" s="41">
        <v>111.97916694913359</v>
      </c>
      <c r="P22" s="41">
        <v>112.23745031663633</v>
      </c>
      <c r="Q22" s="41">
        <v>111.66192288298333</v>
      </c>
      <c r="R22" s="41">
        <v>113.88149613857364</v>
      </c>
      <c r="S22" s="41">
        <v>114.1203420349302</v>
      </c>
      <c r="T22" s="41">
        <v>111.37123096175625</v>
      </c>
      <c r="U22" s="41">
        <v>113.95235306731229</v>
      </c>
      <c r="V22" s="41">
        <v>113.51655803771872</v>
      </c>
      <c r="W22" s="41">
        <v>112.57691743148285</v>
      </c>
      <c r="X22" s="41">
        <v>111.47522937823933</v>
      </c>
      <c r="Y22" s="41">
        <v>113.33991297990866</v>
      </c>
      <c r="Z22" s="41">
        <v>110.8488911278132</v>
      </c>
      <c r="AA22" s="41">
        <v>107.50033354180634</v>
      </c>
      <c r="AB22" s="41">
        <v>111.12196602178687</v>
      </c>
    </row>
    <row r="23" spans="1:28" x14ac:dyDescent="0.25">
      <c r="A23" s="19" t="s">
        <v>40</v>
      </c>
      <c r="B23" s="41">
        <v>100.47747962722266</v>
      </c>
      <c r="C23" s="41">
        <v>99.484484932685191</v>
      </c>
      <c r="D23" s="41"/>
      <c r="F23" s="19" t="s">
        <v>40</v>
      </c>
      <c r="G23" s="41">
        <v>100.47747962722266</v>
      </c>
      <c r="H23" s="41">
        <v>97.603364771346577</v>
      </c>
      <c r="I23" s="41">
        <v>98.724187979700972</v>
      </c>
      <c r="J23" s="41">
        <v>98.315377666260943</v>
      </c>
      <c r="K23" s="41">
        <v>99.664309736511328</v>
      </c>
      <c r="L23" s="41">
        <v>100.35765574048028</v>
      </c>
      <c r="M23" s="41">
        <v>98.369842592383321</v>
      </c>
      <c r="N23" s="41">
        <v>95.753694204117735</v>
      </c>
      <c r="O23" s="41">
        <v>95.943964144108477</v>
      </c>
      <c r="P23" s="41">
        <v>92.691441781957991</v>
      </c>
      <c r="Q23" s="41">
        <v>93.332569211042198</v>
      </c>
      <c r="R23" s="41">
        <v>95.568653047646137</v>
      </c>
      <c r="S23" s="41">
        <v>97.935304078541847</v>
      </c>
      <c r="T23" s="41">
        <v>97.908749503402277</v>
      </c>
      <c r="U23" s="41">
        <v>96.419900949172884</v>
      </c>
      <c r="V23" s="41">
        <v>95.616363529667197</v>
      </c>
      <c r="W23" s="41">
        <v>95.379012665522808</v>
      </c>
      <c r="X23" s="41">
        <v>96.715436895809148</v>
      </c>
      <c r="Y23" s="41">
        <v>98.246460360716341</v>
      </c>
      <c r="Z23" s="41">
        <v>92.35941002270836</v>
      </c>
      <c r="AA23" s="41">
        <v>90.723350407660192</v>
      </c>
      <c r="AB23" s="41">
        <v>99.484484932685191</v>
      </c>
    </row>
    <row r="24" spans="1:28" x14ac:dyDescent="0.25">
      <c r="A24" s="19" t="s">
        <v>41</v>
      </c>
      <c r="B24" s="41">
        <v>74.38286733344286</v>
      </c>
      <c r="C24" s="41">
        <v>103.10350952714411</v>
      </c>
      <c r="D24" s="41"/>
      <c r="F24" s="19" t="s">
        <v>41</v>
      </c>
      <c r="G24" s="41">
        <v>74.38286733344286</v>
      </c>
      <c r="H24" s="41">
        <v>78.746365083288538</v>
      </c>
      <c r="I24" s="41">
        <v>83.667642945435091</v>
      </c>
      <c r="J24" s="41">
        <v>87.995287543148478</v>
      </c>
      <c r="K24" s="41">
        <v>87.235868444888595</v>
      </c>
      <c r="L24" s="41">
        <v>84.573480321658167</v>
      </c>
      <c r="M24" s="41">
        <v>81.635284829069306</v>
      </c>
      <c r="N24" s="41">
        <v>91.331133557403348</v>
      </c>
      <c r="O24" s="41">
        <v>89.707715103337804</v>
      </c>
      <c r="P24" s="41">
        <v>89.600709660695884</v>
      </c>
      <c r="Q24" s="41">
        <v>93.124990733182017</v>
      </c>
      <c r="R24" s="41">
        <v>98.736559254307664</v>
      </c>
      <c r="S24" s="41">
        <v>98.425160864895332</v>
      </c>
      <c r="T24" s="41">
        <v>101.32665369078471</v>
      </c>
      <c r="U24" s="41">
        <v>102.15541202815879</v>
      </c>
      <c r="V24" s="41">
        <v>100.27311398046936</v>
      </c>
      <c r="W24" s="41">
        <v>97.988024878339232</v>
      </c>
      <c r="X24" s="41">
        <v>100.50106841444055</v>
      </c>
      <c r="Y24" s="41">
        <v>104.6193365600147</v>
      </c>
      <c r="Z24" s="41">
        <v>99.501532038450421</v>
      </c>
      <c r="AA24" s="41">
        <v>94.580733571589064</v>
      </c>
      <c r="AB24" s="41">
        <v>103.10350952714411</v>
      </c>
    </row>
    <row r="25" spans="1:28" x14ac:dyDescent="0.25">
      <c r="A25" s="19" t="s">
        <v>42</v>
      </c>
      <c r="B25" s="41">
        <v>64.517771957764651</v>
      </c>
      <c r="C25" s="41">
        <v>73.938280603715327</v>
      </c>
      <c r="D25" s="41"/>
      <c r="F25" s="19" t="s">
        <v>42</v>
      </c>
      <c r="G25" s="41">
        <v>64.517771957764651</v>
      </c>
      <c r="H25" s="41">
        <v>67.282607564935091</v>
      </c>
      <c r="I25" s="41">
        <v>65.128270800771517</v>
      </c>
      <c r="J25" s="41">
        <v>60.602487502701749</v>
      </c>
      <c r="K25" s="41">
        <v>63.310597704946701</v>
      </c>
      <c r="L25" s="41">
        <v>63.901669826411769</v>
      </c>
      <c r="M25" s="41">
        <v>60.515648502133423</v>
      </c>
      <c r="N25" s="41">
        <v>61.692659391216566</v>
      </c>
      <c r="O25" s="41">
        <v>63.54571909626069</v>
      </c>
      <c r="P25" s="41">
        <v>71.917710291951508</v>
      </c>
      <c r="Q25" s="41">
        <v>80.201775906534863</v>
      </c>
      <c r="R25" s="41">
        <v>82.968899420451478</v>
      </c>
      <c r="S25" s="41">
        <v>81.402624671222696</v>
      </c>
      <c r="T25" s="41">
        <v>82.250669053316201</v>
      </c>
      <c r="U25" s="41">
        <v>81.464621471389108</v>
      </c>
      <c r="V25" s="41">
        <v>78.948372652338179</v>
      </c>
      <c r="W25" s="41">
        <v>76.684212071721078</v>
      </c>
      <c r="X25" s="41">
        <v>74.899925995836284</v>
      </c>
      <c r="Y25" s="41">
        <v>78.886117122228853</v>
      </c>
      <c r="Z25" s="41">
        <v>76.514496789332668</v>
      </c>
      <c r="AA25" s="41">
        <v>71.609932919696845</v>
      </c>
      <c r="AB25" s="41">
        <v>73.938280603715327</v>
      </c>
    </row>
    <row r="26" spans="1:28" x14ac:dyDescent="0.25">
      <c r="A26" s="19" t="s">
        <v>43</v>
      </c>
      <c r="B26" s="41">
        <v>77.723620229235095</v>
      </c>
      <c r="C26" s="41">
        <v>76.280766265258933</v>
      </c>
      <c r="D26" s="41"/>
      <c r="F26" s="19" t="s">
        <v>43</v>
      </c>
      <c r="G26" s="41">
        <v>77.723620229235095</v>
      </c>
      <c r="H26" s="41">
        <v>73.644941962279404</v>
      </c>
      <c r="I26" s="41">
        <v>72.048852654872178</v>
      </c>
      <c r="J26" s="41">
        <v>68.333106482143506</v>
      </c>
      <c r="K26" s="41">
        <v>63.443264506107703</v>
      </c>
      <c r="L26" s="41">
        <v>57.582316110848261</v>
      </c>
      <c r="M26" s="41">
        <v>58.93288767890116</v>
      </c>
      <c r="N26" s="41">
        <v>74.676148122776326</v>
      </c>
      <c r="O26" s="41">
        <v>79.826408790295062</v>
      </c>
      <c r="P26" s="41">
        <v>82.420326690829484</v>
      </c>
      <c r="Q26" s="41">
        <v>82.386598499051402</v>
      </c>
      <c r="R26" s="41">
        <v>89.593983738549852</v>
      </c>
      <c r="S26" s="41">
        <v>89.659286675485887</v>
      </c>
      <c r="T26" s="41">
        <v>86.727417502528127</v>
      </c>
      <c r="U26" s="41">
        <v>85.198457973945636</v>
      </c>
      <c r="V26" s="41">
        <v>82.86047704128589</v>
      </c>
      <c r="W26" s="41">
        <v>81.4022209202667</v>
      </c>
      <c r="X26" s="41">
        <v>79.609876427531461</v>
      </c>
      <c r="Y26" s="41">
        <v>76.757477794140314</v>
      </c>
      <c r="Z26" s="41">
        <v>75.17470413362291</v>
      </c>
      <c r="AA26" s="41">
        <v>72.949752673008206</v>
      </c>
      <c r="AB26" s="41">
        <v>76.280766265258933</v>
      </c>
    </row>
    <row r="27" spans="1:28" x14ac:dyDescent="0.25">
      <c r="A27" s="19" t="s">
        <v>44</v>
      </c>
      <c r="B27" s="41">
        <v>94.711823701080846</v>
      </c>
      <c r="C27" s="41">
        <v>102.27468012622623</v>
      </c>
      <c r="D27" s="41"/>
      <c r="F27" s="19" t="s">
        <v>44</v>
      </c>
      <c r="G27" s="41">
        <v>94.711823701080846</v>
      </c>
      <c r="H27" s="41">
        <v>92.205545154990958</v>
      </c>
      <c r="I27" s="41">
        <v>92.132440698694779</v>
      </c>
      <c r="J27" s="41">
        <v>94.64540835363924</v>
      </c>
      <c r="K27" s="41">
        <v>96.226123702203992</v>
      </c>
      <c r="L27" s="41">
        <v>95.404038142422664</v>
      </c>
      <c r="M27" s="41">
        <v>92.152341137424131</v>
      </c>
      <c r="N27" s="41">
        <v>98.124254336279193</v>
      </c>
      <c r="O27" s="41">
        <v>96.951068729402806</v>
      </c>
      <c r="P27" s="41">
        <v>97.608781757864847</v>
      </c>
      <c r="Q27" s="41">
        <v>100.39937964248442</v>
      </c>
      <c r="R27" s="41">
        <v>101.93451335713402</v>
      </c>
      <c r="S27" s="41">
        <v>105.96414151613571</v>
      </c>
      <c r="T27" s="41">
        <v>107.08591737686042</v>
      </c>
      <c r="U27" s="41">
        <v>107.77217146616758</v>
      </c>
      <c r="V27" s="41">
        <v>106.54813884928906</v>
      </c>
      <c r="W27" s="41">
        <v>104.52404017760301</v>
      </c>
      <c r="X27" s="41">
        <v>102.10692116416755</v>
      </c>
      <c r="Y27" s="41">
        <v>106.32096132570845</v>
      </c>
      <c r="Z27" s="41">
        <v>99.51434702576951</v>
      </c>
      <c r="AA27" s="41">
        <v>100.08293379336186</v>
      </c>
      <c r="AB27" s="41">
        <v>102.27468012622623</v>
      </c>
    </row>
    <row r="28" spans="1:28" x14ac:dyDescent="0.25">
      <c r="A28" s="19" t="s">
        <v>45</v>
      </c>
      <c r="B28" s="41">
        <v>86.968757908606833</v>
      </c>
      <c r="C28" s="41">
        <v>103.34356691529622</v>
      </c>
      <c r="D28" s="41"/>
      <c r="F28" s="19" t="s">
        <v>45</v>
      </c>
      <c r="G28" s="41">
        <v>86.968757908606833</v>
      </c>
      <c r="H28" s="41">
        <v>96.863613486867933</v>
      </c>
      <c r="I28" s="41">
        <v>92.911141344774421</v>
      </c>
      <c r="J28" s="41">
        <v>92.034308625790572</v>
      </c>
      <c r="K28" s="41">
        <v>93.055482968008832</v>
      </c>
      <c r="L28" s="41">
        <v>96.534057284214498</v>
      </c>
      <c r="M28" s="41">
        <v>96.25300105566869</v>
      </c>
      <c r="N28" s="41">
        <v>100.77636949485272</v>
      </c>
      <c r="O28" s="41">
        <v>98.982564548051428</v>
      </c>
      <c r="P28" s="41">
        <v>99.471506862214454</v>
      </c>
      <c r="Q28" s="41">
        <v>104.2162381888033</v>
      </c>
      <c r="R28" s="41">
        <v>104.65189749273026</v>
      </c>
      <c r="S28" s="41">
        <v>105.7136238262129</v>
      </c>
      <c r="T28" s="41">
        <v>103.14918883840835</v>
      </c>
      <c r="U28" s="41">
        <v>103.15981497301756</v>
      </c>
      <c r="V28" s="41">
        <v>102.2138028187909</v>
      </c>
      <c r="W28" s="41">
        <v>100.52013995580589</v>
      </c>
      <c r="X28" s="41">
        <v>99.446088169274518</v>
      </c>
      <c r="Y28" s="41">
        <v>102.55893895656376</v>
      </c>
      <c r="Z28" s="41">
        <v>99.958385714799547</v>
      </c>
      <c r="AA28" s="41">
        <v>96.398682954227525</v>
      </c>
      <c r="AB28" s="41">
        <v>103.34356691529622</v>
      </c>
    </row>
    <row r="29" spans="1:28" x14ac:dyDescent="0.25">
      <c r="A29" s="19" t="s">
        <v>46</v>
      </c>
      <c r="B29" s="41">
        <v>131.93396832314491</v>
      </c>
      <c r="C29" s="41">
        <v>99.541089003067015</v>
      </c>
      <c r="D29" s="41"/>
      <c r="F29" s="19" t="s">
        <v>46</v>
      </c>
      <c r="G29" s="41">
        <v>131.93396832314491</v>
      </c>
      <c r="H29" s="41">
        <v>125.06955142847463</v>
      </c>
      <c r="I29" s="41">
        <v>119.58953963534616</v>
      </c>
      <c r="J29" s="41">
        <v>111.45538166361808</v>
      </c>
      <c r="K29" s="41">
        <v>111.28740879779238</v>
      </c>
      <c r="L29" s="41">
        <v>110.18446802720321</v>
      </c>
      <c r="M29" s="41">
        <v>105.09251678188605</v>
      </c>
      <c r="N29" s="41">
        <v>103.22708660227873</v>
      </c>
      <c r="O29" s="41">
        <v>101.03887956502398</v>
      </c>
      <c r="P29" s="41">
        <v>93.921616127429473</v>
      </c>
      <c r="Q29" s="41">
        <v>95.565580764383171</v>
      </c>
      <c r="R29" s="41">
        <v>95.960973326815264</v>
      </c>
      <c r="S29" s="41">
        <v>96.890882540068233</v>
      </c>
      <c r="T29" s="41">
        <v>99.01588073461626</v>
      </c>
      <c r="U29" s="41">
        <v>95.137344472960365</v>
      </c>
      <c r="V29" s="41">
        <v>96.443878544774208</v>
      </c>
      <c r="W29" s="41">
        <v>96.483442573935207</v>
      </c>
      <c r="X29" s="41">
        <v>99.647471826400533</v>
      </c>
      <c r="Y29" s="41">
        <v>96.849191415255106</v>
      </c>
      <c r="Z29" s="41">
        <v>95.338846093172606</v>
      </c>
      <c r="AA29" s="41">
        <v>88.553280902443959</v>
      </c>
      <c r="AB29" s="41">
        <v>99.541089003067015</v>
      </c>
    </row>
    <row r="30" spans="1:28" x14ac:dyDescent="0.25">
      <c r="A30" s="36" t="s">
        <v>47</v>
      </c>
      <c r="B30" s="42">
        <v>121.72225663400597</v>
      </c>
      <c r="C30" s="42">
        <v>102.71130360030514</v>
      </c>
      <c r="D30" s="42"/>
      <c r="F30" s="36" t="s">
        <v>47</v>
      </c>
      <c r="G30" s="42">
        <v>121.72225663400597</v>
      </c>
      <c r="H30" s="42">
        <v>122.22127280761141</v>
      </c>
      <c r="I30" s="42">
        <v>122.73540946606832</v>
      </c>
      <c r="J30" s="42">
        <v>117.24766838692726</v>
      </c>
      <c r="K30" s="42">
        <v>115.87316597678519</v>
      </c>
      <c r="L30" s="42">
        <v>110.17500450529919</v>
      </c>
      <c r="M30" s="42">
        <v>108.79792318164058</v>
      </c>
      <c r="N30" s="42">
        <v>109.09669908502191</v>
      </c>
      <c r="O30" s="42">
        <v>106.44782160515706</v>
      </c>
      <c r="P30" s="42">
        <v>105.61348743012296</v>
      </c>
      <c r="Q30" s="42">
        <v>104.80987410860827</v>
      </c>
      <c r="R30" s="42">
        <v>104.32150375965625</v>
      </c>
      <c r="S30" s="42">
        <v>101.46409831540446</v>
      </c>
      <c r="T30" s="42">
        <v>101.16273144767163</v>
      </c>
      <c r="U30" s="42">
        <v>98.77500768117774</v>
      </c>
      <c r="V30" s="42">
        <v>99.180237697166589</v>
      </c>
      <c r="W30" s="42">
        <v>97.27510897795149</v>
      </c>
      <c r="X30" s="42">
        <v>100.99630925678152</v>
      </c>
      <c r="Y30" s="42">
        <v>103.75750140431342</v>
      </c>
      <c r="Z30" s="42">
        <v>101.24264195229331</v>
      </c>
      <c r="AA30" s="42">
        <v>97.291647730870508</v>
      </c>
      <c r="AB30" s="42">
        <v>102.71130360030514</v>
      </c>
    </row>
    <row r="31" spans="1:28" x14ac:dyDescent="0.25">
      <c r="A31" s="14" t="s">
        <v>162</v>
      </c>
      <c r="F31" s="14" t="s">
        <v>86</v>
      </c>
      <c r="Q31" s="6"/>
    </row>
    <row r="32" spans="1:28" x14ac:dyDescent="0.25">
      <c r="A32" s="3" t="s">
        <v>90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00000000-0003-0000-0D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theme="4"/>
          <x14:colorLow theme="6"/>
          <x14:sparklines>
            <x14:sparkline>
              <xm:f>'Table 5'!G4:AB4</xm:f>
              <xm:sqref>D4</xm:sqref>
            </x14:sparkline>
            <x14:sparkline>
              <xm:f>'Table 5'!G5:AB5</xm:f>
              <xm:sqref>D5</xm:sqref>
            </x14:sparkline>
            <x14:sparkline>
              <xm:f>'Table 5'!G6:AB6</xm:f>
              <xm:sqref>D6</xm:sqref>
            </x14:sparkline>
            <x14:sparkline>
              <xm:f>'Table 5'!G7:AB7</xm:f>
              <xm:sqref>D7</xm:sqref>
            </x14:sparkline>
            <x14:sparkline>
              <xm:f>'Table 5'!G8:AB8</xm:f>
              <xm:sqref>D8</xm:sqref>
            </x14:sparkline>
            <x14:sparkline>
              <xm:f>'Table 5'!G9:AB9</xm:f>
              <xm:sqref>D9</xm:sqref>
            </x14:sparkline>
            <x14:sparkline>
              <xm:f>'Table 5'!G10:AB10</xm:f>
              <xm:sqref>D10</xm:sqref>
            </x14:sparkline>
            <x14:sparkline>
              <xm:f>'Table 5'!G11:AB11</xm:f>
              <xm:sqref>D11</xm:sqref>
            </x14:sparkline>
            <x14:sparkline>
              <xm:f>'Table 5'!G12:AB12</xm:f>
              <xm:sqref>D12</xm:sqref>
            </x14:sparkline>
            <x14:sparkline>
              <xm:f>'Table 5'!G13:AB13</xm:f>
              <xm:sqref>D13</xm:sqref>
            </x14:sparkline>
            <x14:sparkline>
              <xm:f>'Table 5'!G14:AB14</xm:f>
              <xm:sqref>D14</xm:sqref>
            </x14:sparkline>
            <x14:sparkline>
              <xm:f>'Table 5'!G15:AB15</xm:f>
              <xm:sqref>D15</xm:sqref>
            </x14:sparkline>
            <x14:sparkline>
              <xm:f>'Table 5'!G16:AB16</xm:f>
              <xm:sqref>D16</xm:sqref>
            </x14:sparkline>
            <x14:sparkline>
              <xm:f>'Table 5'!G17:AB17</xm:f>
              <xm:sqref>D17</xm:sqref>
            </x14:sparkline>
            <x14:sparkline>
              <xm:f>'Table 5'!G18:AB18</xm:f>
              <xm:sqref>D18</xm:sqref>
            </x14:sparkline>
            <x14:sparkline>
              <xm:f>'Table 5'!G19:AB19</xm:f>
              <xm:sqref>D19</xm:sqref>
            </x14:sparkline>
            <x14:sparkline>
              <xm:f>'Table 5'!G20:AB20</xm:f>
              <xm:sqref>D20</xm:sqref>
            </x14:sparkline>
            <x14:sparkline>
              <xm:f>'Table 5'!G21:AB21</xm:f>
              <xm:sqref>D21</xm:sqref>
            </x14:sparkline>
            <x14:sparkline>
              <xm:f>'Table 5'!G22:AB22</xm:f>
              <xm:sqref>D22</xm:sqref>
            </x14:sparkline>
            <x14:sparkline>
              <xm:f>'Table 5'!G23:AB23</xm:f>
              <xm:sqref>D23</xm:sqref>
            </x14:sparkline>
            <x14:sparkline>
              <xm:f>'Table 5'!G24:AB24</xm:f>
              <xm:sqref>D24</xm:sqref>
            </x14:sparkline>
            <x14:sparkline>
              <xm:f>'Table 5'!G25:AB25</xm:f>
              <xm:sqref>D25</xm:sqref>
            </x14:sparkline>
            <x14:sparkline>
              <xm:f>'Table 5'!G26:AB26</xm:f>
              <xm:sqref>D26</xm:sqref>
            </x14:sparkline>
            <x14:sparkline>
              <xm:f>'Table 5'!G27:AB27</xm:f>
              <xm:sqref>D27</xm:sqref>
            </x14:sparkline>
            <x14:sparkline>
              <xm:f>'Table 5'!G28:AB28</xm:f>
              <xm:sqref>D28</xm:sqref>
            </x14:sparkline>
            <x14:sparkline>
              <xm:f>'Table 5'!G29:AB29</xm:f>
              <xm:sqref>D29</xm:sqref>
            </x14:sparkline>
            <x14:sparkline>
              <xm:f>'Table 5'!G30:AB30</xm:f>
              <xm:sqref>D30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"/>
  <dimension ref="A1:V29"/>
  <sheetViews>
    <sheetView showGridLines="0" topLeftCell="A11" workbookViewId="0">
      <selection activeCell="A28" sqref="A28"/>
    </sheetView>
  </sheetViews>
  <sheetFormatPr defaultRowHeight="13.2" x14ac:dyDescent="0.25"/>
  <cols>
    <col min="1" max="14" width="8.88671875" style="3"/>
    <col min="15" max="15" width="13.6640625" style="3" customWidth="1"/>
    <col min="16" max="19" width="8.88671875" style="3"/>
    <col min="20" max="20" width="13.6640625" style="3" customWidth="1"/>
    <col min="21" max="16384" width="8.88671875" style="3"/>
  </cols>
  <sheetData>
    <row r="1" spans="1:22" ht="22.8" x14ac:dyDescent="0.4">
      <c r="A1" s="1" t="s">
        <v>115</v>
      </c>
    </row>
    <row r="2" spans="1:22" ht="20.399999999999999" x14ac:dyDescent="0.35">
      <c r="A2" s="2" t="s">
        <v>81</v>
      </c>
      <c r="O2" s="30"/>
      <c r="P2" s="39" t="s">
        <v>59</v>
      </c>
      <c r="Q2" s="39" t="s">
        <v>60</v>
      </c>
      <c r="R2" s="39" t="s">
        <v>61</v>
      </c>
      <c r="T2" s="30"/>
      <c r="U2" s="39" t="s">
        <v>59</v>
      </c>
      <c r="V2" s="39" t="s">
        <v>60</v>
      </c>
    </row>
    <row r="3" spans="1:22" x14ac:dyDescent="0.25">
      <c r="O3" s="33" t="s">
        <v>22</v>
      </c>
      <c r="P3" s="40">
        <v>67.193124565061211</v>
      </c>
      <c r="Q3" s="40">
        <v>32.806875434938789</v>
      </c>
      <c r="R3" s="40">
        <v>12</v>
      </c>
      <c r="T3" s="33" t="s">
        <v>65</v>
      </c>
      <c r="U3" s="40">
        <v>81.44388205880206</v>
      </c>
      <c r="V3" s="40">
        <v>18.556117941197943</v>
      </c>
    </row>
    <row r="4" spans="1:22" x14ac:dyDescent="0.25">
      <c r="O4" s="19" t="s">
        <v>23</v>
      </c>
      <c r="P4" s="41">
        <v>63.717527522843</v>
      </c>
      <c r="Q4" s="41">
        <v>36.282472477156993</v>
      </c>
      <c r="R4" s="41">
        <v>14</v>
      </c>
      <c r="T4" s="19" t="s">
        <v>36</v>
      </c>
      <c r="U4" s="41">
        <v>79.433425910228948</v>
      </c>
      <c r="V4" s="41">
        <v>20.566574089771049</v>
      </c>
    </row>
    <row r="5" spans="1:22" x14ac:dyDescent="0.25">
      <c r="O5" s="19" t="s">
        <v>65</v>
      </c>
      <c r="P5" s="41">
        <v>81.44388205880206</v>
      </c>
      <c r="Q5" s="41">
        <v>18.556117941197943</v>
      </c>
      <c r="R5" s="41">
        <v>1</v>
      </c>
      <c r="T5" s="19" t="s">
        <v>37</v>
      </c>
      <c r="U5" s="41">
        <v>78.7827890631782</v>
      </c>
      <c r="V5" s="41">
        <v>21.217210936821807</v>
      </c>
    </row>
    <row r="6" spans="1:22" x14ac:dyDescent="0.25">
      <c r="O6" s="19" t="s">
        <v>24</v>
      </c>
      <c r="P6" s="41">
        <v>57.538320327076811</v>
      </c>
      <c r="Q6" s="41">
        <v>42.461679672923196</v>
      </c>
      <c r="R6" s="41">
        <v>18</v>
      </c>
      <c r="T6" s="19" t="s">
        <v>45</v>
      </c>
      <c r="U6" s="41">
        <v>77.327430568658968</v>
      </c>
      <c r="V6" s="41">
        <v>22.672569431341021</v>
      </c>
    </row>
    <row r="7" spans="1:22" x14ac:dyDescent="0.25">
      <c r="O7" s="19" t="s">
        <v>25</v>
      </c>
      <c r="P7" s="41">
        <v>55.055196342532554</v>
      </c>
      <c r="Q7" s="41">
        <v>44.944803657467453</v>
      </c>
      <c r="R7" s="41">
        <v>22</v>
      </c>
      <c r="T7" s="19" t="s">
        <v>41</v>
      </c>
      <c r="U7" s="41">
        <v>74.643605184811818</v>
      </c>
      <c r="V7" s="41">
        <v>25.356394815188189</v>
      </c>
    </row>
    <row r="8" spans="1:22" x14ac:dyDescent="0.25">
      <c r="O8" s="19" t="s">
        <v>26</v>
      </c>
      <c r="P8" s="41">
        <v>73.856384033471073</v>
      </c>
      <c r="Q8" s="41">
        <v>26.143615966528937</v>
      </c>
      <c r="R8" s="41">
        <v>6</v>
      </c>
      <c r="T8" s="19" t="s">
        <v>26</v>
      </c>
      <c r="U8" s="41">
        <v>73.856384033471073</v>
      </c>
      <c r="V8" s="41">
        <v>26.143615966528937</v>
      </c>
    </row>
    <row r="9" spans="1:22" x14ac:dyDescent="0.25">
      <c r="O9" s="19" t="s">
        <v>27</v>
      </c>
      <c r="P9" s="41">
        <v>41.925073933676224</v>
      </c>
      <c r="Q9" s="41">
        <v>58.074926066323776</v>
      </c>
      <c r="R9" s="41">
        <v>26</v>
      </c>
      <c r="T9" s="19" t="s">
        <v>43</v>
      </c>
      <c r="U9" s="41">
        <v>72.599182500793887</v>
      </c>
      <c r="V9" s="41">
        <v>27.400817499206109</v>
      </c>
    </row>
    <row r="10" spans="1:22" x14ac:dyDescent="0.25">
      <c r="O10" s="19" t="s">
        <v>28</v>
      </c>
      <c r="P10" s="41">
        <v>57.053806094815762</v>
      </c>
      <c r="Q10" s="41">
        <v>42.946193905184245</v>
      </c>
      <c r="R10" s="41">
        <v>19</v>
      </c>
      <c r="T10" s="19" t="s">
        <v>42</v>
      </c>
      <c r="U10" s="41">
        <v>70.219187493848992</v>
      </c>
      <c r="V10" s="41">
        <v>29.780812506151015</v>
      </c>
    </row>
    <row r="11" spans="1:22" x14ac:dyDescent="0.25">
      <c r="O11" s="19" t="s">
        <v>29</v>
      </c>
      <c r="P11" s="41">
        <v>63.250499325832521</v>
      </c>
      <c r="Q11" s="41">
        <v>36.749500674167479</v>
      </c>
      <c r="R11" s="41">
        <v>15</v>
      </c>
      <c r="T11" s="19" t="s">
        <v>39</v>
      </c>
      <c r="U11" s="41">
        <v>69.681672298328706</v>
      </c>
      <c r="V11" s="41">
        <v>30.318327701671301</v>
      </c>
    </row>
    <row r="12" spans="1:22" x14ac:dyDescent="0.25">
      <c r="O12" s="19" t="s">
        <v>30</v>
      </c>
      <c r="P12" s="41">
        <v>55.261164362632712</v>
      </c>
      <c r="Q12" s="41">
        <v>44.738835637367295</v>
      </c>
      <c r="R12" s="41">
        <v>21</v>
      </c>
      <c r="T12" s="19" t="s">
        <v>40</v>
      </c>
      <c r="U12" s="41">
        <v>69.342711822143627</v>
      </c>
      <c r="V12" s="41">
        <v>30.657288177856362</v>
      </c>
    </row>
    <row r="13" spans="1:22" x14ac:dyDescent="0.25">
      <c r="O13" s="19" t="s">
        <v>31</v>
      </c>
      <c r="P13" s="41">
        <v>67.25344641690225</v>
      </c>
      <c r="Q13" s="41">
        <v>32.74655358309775</v>
      </c>
      <c r="R13" s="41">
        <v>11</v>
      </c>
      <c r="T13" s="19" t="s">
        <v>31</v>
      </c>
      <c r="U13" s="41">
        <v>67.25344641690225</v>
      </c>
      <c r="V13" s="41">
        <v>32.74655358309775</v>
      </c>
    </row>
    <row r="14" spans="1:22" x14ac:dyDescent="0.25">
      <c r="O14" s="19" t="s">
        <v>32</v>
      </c>
      <c r="P14" s="41">
        <v>51.5839468664688</v>
      </c>
      <c r="Q14" s="41">
        <v>48.416053133531193</v>
      </c>
      <c r="R14" s="41">
        <v>25</v>
      </c>
      <c r="T14" s="19" t="s">
        <v>22</v>
      </c>
      <c r="U14" s="41">
        <v>67.193124565061211</v>
      </c>
      <c r="V14" s="41">
        <v>32.806875434938789</v>
      </c>
    </row>
    <row r="15" spans="1:22" x14ac:dyDescent="0.25">
      <c r="O15" s="19" t="s">
        <v>33</v>
      </c>
      <c r="P15" s="41">
        <v>22.343365476618921</v>
      </c>
      <c r="Q15" s="41">
        <v>77.656634523381086</v>
      </c>
      <c r="R15" s="41">
        <v>27</v>
      </c>
      <c r="T15" s="19" t="s">
        <v>34</v>
      </c>
      <c r="U15" s="41">
        <v>63.948753547124767</v>
      </c>
      <c r="V15" s="41">
        <v>36.051246452875233</v>
      </c>
    </row>
    <row r="16" spans="1:22" x14ac:dyDescent="0.25">
      <c r="O16" s="19" t="s">
        <v>34</v>
      </c>
      <c r="P16" s="41">
        <v>63.948753547124767</v>
      </c>
      <c r="Q16" s="41">
        <v>36.051246452875233</v>
      </c>
      <c r="R16" s="41">
        <v>13</v>
      </c>
      <c r="T16" s="19" t="s">
        <v>23</v>
      </c>
      <c r="U16" s="41">
        <v>63.717527522843</v>
      </c>
      <c r="V16" s="41">
        <v>36.282472477156993</v>
      </c>
    </row>
    <row r="17" spans="1:22" x14ac:dyDescent="0.25">
      <c r="O17" s="19" t="s">
        <v>35</v>
      </c>
      <c r="P17" s="41">
        <v>60.647249641644137</v>
      </c>
      <c r="Q17" s="41">
        <v>39.352750358355863</v>
      </c>
      <c r="R17" s="41">
        <v>16</v>
      </c>
      <c r="T17" s="19" t="s">
        <v>29</v>
      </c>
      <c r="U17" s="41">
        <v>63.250499325832521</v>
      </c>
      <c r="V17" s="41">
        <v>36.749500674167479</v>
      </c>
    </row>
    <row r="18" spans="1:22" x14ac:dyDescent="0.25">
      <c r="O18" s="19" t="s">
        <v>36</v>
      </c>
      <c r="P18" s="41">
        <v>79.433425910228948</v>
      </c>
      <c r="Q18" s="41">
        <v>20.566574089771049</v>
      </c>
      <c r="R18" s="41">
        <v>2</v>
      </c>
      <c r="T18" s="19" t="s">
        <v>35</v>
      </c>
      <c r="U18" s="41">
        <v>60.647249641644137</v>
      </c>
      <c r="V18" s="41">
        <v>39.352750358355863</v>
      </c>
    </row>
    <row r="19" spans="1:22" x14ac:dyDescent="0.25">
      <c r="O19" s="19" t="s">
        <v>37</v>
      </c>
      <c r="P19" s="41">
        <v>78.7827890631782</v>
      </c>
      <c r="Q19" s="41">
        <v>21.217210936821807</v>
      </c>
      <c r="R19" s="41">
        <v>3</v>
      </c>
      <c r="T19" s="19" t="s">
        <v>44</v>
      </c>
      <c r="U19" s="41">
        <v>58.900771249788917</v>
      </c>
      <c r="V19" s="41">
        <v>41.099228750211083</v>
      </c>
    </row>
    <row r="20" spans="1:22" x14ac:dyDescent="0.25">
      <c r="O20" s="19" t="s">
        <v>38</v>
      </c>
      <c r="P20" s="41">
        <v>53.180813123165116</v>
      </c>
      <c r="Q20" s="41">
        <v>46.819186876834884</v>
      </c>
      <c r="R20" s="41">
        <v>24</v>
      </c>
      <c r="T20" s="19" t="s">
        <v>24</v>
      </c>
      <c r="U20" s="41">
        <v>57.538320327076811</v>
      </c>
      <c r="V20" s="41">
        <v>42.461679672923196</v>
      </c>
    </row>
    <row r="21" spans="1:22" x14ac:dyDescent="0.25">
      <c r="O21" s="19" t="s">
        <v>39</v>
      </c>
      <c r="P21" s="41">
        <v>69.681672298328706</v>
      </c>
      <c r="Q21" s="41">
        <v>30.318327701671301</v>
      </c>
      <c r="R21" s="41">
        <v>9</v>
      </c>
      <c r="T21" s="19" t="s">
        <v>28</v>
      </c>
      <c r="U21" s="41">
        <v>57.053806094815762</v>
      </c>
      <c r="V21" s="41">
        <v>42.946193905184245</v>
      </c>
    </row>
    <row r="22" spans="1:22" x14ac:dyDescent="0.25">
      <c r="O22" s="19" t="s">
        <v>40</v>
      </c>
      <c r="P22" s="41">
        <v>69.342711822143627</v>
      </c>
      <c r="Q22" s="41">
        <v>30.657288177856362</v>
      </c>
      <c r="R22" s="41">
        <v>10</v>
      </c>
      <c r="T22" s="19" t="s">
        <v>46</v>
      </c>
      <c r="U22" s="41">
        <v>56.587456096882264</v>
      </c>
      <c r="V22" s="41">
        <v>43.412543903117736</v>
      </c>
    </row>
    <row r="23" spans="1:22" x14ac:dyDescent="0.25">
      <c r="O23" s="19" t="s">
        <v>41</v>
      </c>
      <c r="P23" s="41">
        <v>74.643605184811818</v>
      </c>
      <c r="Q23" s="41">
        <v>25.356394815188189</v>
      </c>
      <c r="R23" s="41">
        <v>5</v>
      </c>
      <c r="T23" s="19" t="s">
        <v>30</v>
      </c>
      <c r="U23" s="41">
        <v>55.261164362632712</v>
      </c>
      <c r="V23" s="41">
        <v>44.738835637367295</v>
      </c>
    </row>
    <row r="24" spans="1:22" x14ac:dyDescent="0.25">
      <c r="O24" s="19" t="s">
        <v>42</v>
      </c>
      <c r="P24" s="41">
        <v>70.219187493848992</v>
      </c>
      <c r="Q24" s="41">
        <v>29.780812506151015</v>
      </c>
      <c r="R24" s="41">
        <v>8</v>
      </c>
      <c r="T24" s="19" t="s">
        <v>25</v>
      </c>
      <c r="U24" s="41">
        <v>55.055196342532554</v>
      </c>
      <c r="V24" s="41">
        <v>44.944803657467453</v>
      </c>
    </row>
    <row r="25" spans="1:22" x14ac:dyDescent="0.25">
      <c r="O25" s="19" t="s">
        <v>43</v>
      </c>
      <c r="P25" s="41">
        <v>72.599182500793887</v>
      </c>
      <c r="Q25" s="41">
        <v>27.400817499206109</v>
      </c>
      <c r="R25" s="41">
        <v>7</v>
      </c>
      <c r="T25" s="19" t="s">
        <v>47</v>
      </c>
      <c r="U25" s="41">
        <v>54.862180023445283</v>
      </c>
      <c r="V25" s="41">
        <v>45.137819976554709</v>
      </c>
    </row>
    <row r="26" spans="1:22" x14ac:dyDescent="0.25">
      <c r="O26" s="19" t="s">
        <v>44</v>
      </c>
      <c r="P26" s="41">
        <v>58.900771249788917</v>
      </c>
      <c r="Q26" s="41">
        <v>41.099228750211083</v>
      </c>
      <c r="R26" s="41">
        <v>17</v>
      </c>
      <c r="T26" s="19" t="s">
        <v>38</v>
      </c>
      <c r="U26" s="41">
        <v>53.180813123165116</v>
      </c>
      <c r="V26" s="41">
        <v>46.819186876834884</v>
      </c>
    </row>
    <row r="27" spans="1:22" x14ac:dyDescent="0.25">
      <c r="O27" s="19" t="s">
        <v>45</v>
      </c>
      <c r="P27" s="41">
        <v>77.327430568658968</v>
      </c>
      <c r="Q27" s="41">
        <v>22.672569431341021</v>
      </c>
      <c r="R27" s="41">
        <v>4</v>
      </c>
      <c r="T27" s="19" t="s">
        <v>32</v>
      </c>
      <c r="U27" s="41">
        <v>51.5839468664688</v>
      </c>
      <c r="V27" s="41">
        <v>48.416053133531193</v>
      </c>
    </row>
    <row r="28" spans="1:22" x14ac:dyDescent="0.25">
      <c r="A28" s="14" t="s">
        <v>162</v>
      </c>
      <c r="O28" s="19" t="s">
        <v>46</v>
      </c>
      <c r="P28" s="41">
        <v>56.587456096882264</v>
      </c>
      <c r="Q28" s="41">
        <v>43.412543903117736</v>
      </c>
      <c r="R28" s="41">
        <v>20</v>
      </c>
      <c r="T28" s="19" t="s">
        <v>27</v>
      </c>
      <c r="U28" s="41">
        <v>41.925073933676224</v>
      </c>
      <c r="V28" s="41">
        <v>58.074926066323776</v>
      </c>
    </row>
    <row r="29" spans="1:22" x14ac:dyDescent="0.25">
      <c r="O29" s="36" t="s">
        <v>47</v>
      </c>
      <c r="P29" s="42">
        <v>54.862180023445283</v>
      </c>
      <c r="Q29" s="42">
        <v>45.137819976554709</v>
      </c>
      <c r="R29" s="42">
        <v>23</v>
      </c>
      <c r="T29" s="36" t="s">
        <v>33</v>
      </c>
      <c r="U29" s="42">
        <v>22.343365476618921</v>
      </c>
      <c r="V29" s="42">
        <v>77.656634523381086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/>
  <dimension ref="A1:AC69"/>
  <sheetViews>
    <sheetView showGridLines="0" topLeftCell="A21" workbookViewId="0">
      <selection activeCell="A31" sqref="A31"/>
    </sheetView>
  </sheetViews>
  <sheetFormatPr defaultRowHeight="13.2" x14ac:dyDescent="0.25"/>
  <cols>
    <col min="1" max="4" width="24.6640625" style="3" customWidth="1"/>
    <col min="5" max="5" width="8.88671875" style="3"/>
    <col min="6" max="6" width="12.109375" style="3" customWidth="1"/>
    <col min="7" max="16" width="7.6640625" style="3" customWidth="1"/>
    <col min="17" max="17" width="7.6640625" style="6" customWidth="1"/>
    <col min="18" max="23" width="7.6640625" style="3" customWidth="1"/>
    <col min="24" max="16384" width="8.88671875" style="3"/>
  </cols>
  <sheetData>
    <row r="1" spans="1:29" ht="22.8" x14ac:dyDescent="0.4">
      <c r="A1" s="1" t="s">
        <v>114</v>
      </c>
      <c r="G1" s="9"/>
    </row>
    <row r="2" spans="1:29" ht="20.399999999999999" x14ac:dyDescent="0.35">
      <c r="A2" s="2" t="s">
        <v>81</v>
      </c>
    </row>
    <row r="3" spans="1:29" x14ac:dyDescent="0.25">
      <c r="A3" s="30"/>
      <c r="B3" s="39">
        <v>2002</v>
      </c>
      <c r="C3" s="39">
        <v>2023</v>
      </c>
      <c r="D3" s="39" t="s">
        <v>48</v>
      </c>
      <c r="F3" s="30"/>
      <c r="G3" s="39">
        <v>2002</v>
      </c>
      <c r="H3" s="39">
        <v>2003</v>
      </c>
      <c r="I3" s="39">
        <v>2004</v>
      </c>
      <c r="J3" s="39">
        <v>2005</v>
      </c>
      <c r="K3" s="39">
        <v>2006</v>
      </c>
      <c r="L3" s="39">
        <v>2007</v>
      </c>
      <c r="M3" s="39">
        <v>2008</v>
      </c>
      <c r="N3" s="39">
        <v>2009</v>
      </c>
      <c r="O3" s="39">
        <v>2010</v>
      </c>
      <c r="P3" s="39">
        <v>2011</v>
      </c>
      <c r="Q3" s="39">
        <v>2012</v>
      </c>
      <c r="R3" s="39">
        <v>2013</v>
      </c>
      <c r="S3" s="39">
        <v>2014</v>
      </c>
      <c r="T3" s="39">
        <v>2015</v>
      </c>
      <c r="U3" s="39">
        <v>2016</v>
      </c>
      <c r="V3" s="39">
        <v>2017</v>
      </c>
      <c r="W3" s="39">
        <v>2018</v>
      </c>
      <c r="X3" s="39">
        <v>2019</v>
      </c>
      <c r="Y3" s="39">
        <v>2020</v>
      </c>
      <c r="Z3" s="39">
        <v>2021</v>
      </c>
      <c r="AA3" s="39">
        <v>2022</v>
      </c>
      <c r="AB3" s="39">
        <v>2023</v>
      </c>
    </row>
    <row r="4" spans="1:29" x14ac:dyDescent="0.25">
      <c r="A4" s="33" t="s">
        <v>22</v>
      </c>
      <c r="B4" s="40">
        <v>193.35667230227597</v>
      </c>
      <c r="C4" s="40">
        <v>204.81415457657891</v>
      </c>
      <c r="D4" s="42"/>
      <c r="E4" s="6"/>
      <c r="F4" s="33" t="s">
        <v>22</v>
      </c>
      <c r="G4" s="40">
        <v>193.35667230227597</v>
      </c>
      <c r="H4" s="40">
        <v>214.20009626217339</v>
      </c>
      <c r="I4" s="40">
        <v>217.19030071284502</v>
      </c>
      <c r="J4" s="40">
        <v>218.88760244904989</v>
      </c>
      <c r="K4" s="40">
        <v>218.55031685667035</v>
      </c>
      <c r="L4" s="40">
        <v>218.41673345599543</v>
      </c>
      <c r="M4" s="40">
        <v>230.31479957416653</v>
      </c>
      <c r="N4" s="40">
        <v>217.8504639471202</v>
      </c>
      <c r="O4" s="40">
        <v>194.48061811131021</v>
      </c>
      <c r="P4" s="40">
        <v>186.11123983704977</v>
      </c>
      <c r="Q4" s="40">
        <v>170.00628915936701</v>
      </c>
      <c r="R4" s="40">
        <v>167.54552683096477</v>
      </c>
      <c r="S4" s="40">
        <v>164.8453972962408</v>
      </c>
      <c r="T4" s="40">
        <v>169.46408437934178</v>
      </c>
      <c r="U4" s="40">
        <v>171.32975128487806</v>
      </c>
      <c r="V4" s="40">
        <v>177.88861781447685</v>
      </c>
      <c r="W4" s="40">
        <v>186.67008519581205</v>
      </c>
      <c r="X4" s="40">
        <v>186.70631244267219</v>
      </c>
      <c r="Y4" s="40">
        <v>185.15108738461393</v>
      </c>
      <c r="Z4" s="40">
        <v>202.66572119939605</v>
      </c>
      <c r="AA4" s="40">
        <v>212.80868143002999</v>
      </c>
      <c r="AB4" s="40">
        <v>204.81415457657891</v>
      </c>
      <c r="AC4" s="6"/>
    </row>
    <row r="5" spans="1:29" x14ac:dyDescent="0.25">
      <c r="A5" s="19" t="s">
        <v>23</v>
      </c>
      <c r="B5" s="41">
        <v>146.42249253744092</v>
      </c>
      <c r="C5" s="41">
        <v>175.61517496625618</v>
      </c>
      <c r="D5" s="41"/>
      <c r="E5" s="6"/>
      <c r="F5" s="19" t="s">
        <v>23</v>
      </c>
      <c r="G5" s="41">
        <v>146.42249253744092</v>
      </c>
      <c r="H5" s="41">
        <v>157.91185726218683</v>
      </c>
      <c r="I5" s="41">
        <v>150.97054402393536</v>
      </c>
      <c r="J5" s="41">
        <v>145.16832706338261</v>
      </c>
      <c r="K5" s="41">
        <v>148.61769100907367</v>
      </c>
      <c r="L5" s="41">
        <v>145.51791192319965</v>
      </c>
      <c r="M5" s="41">
        <v>142.17160585238821</v>
      </c>
      <c r="N5" s="41">
        <v>174.31477844479716</v>
      </c>
      <c r="O5" s="41">
        <v>146.4927925707311</v>
      </c>
      <c r="P5" s="41">
        <v>155.01598994773701</v>
      </c>
      <c r="Q5" s="41">
        <v>132.55568063266702</v>
      </c>
      <c r="R5" s="41">
        <v>137.17941319741101</v>
      </c>
      <c r="S5" s="41">
        <v>151.41276815329147</v>
      </c>
      <c r="T5" s="41">
        <v>165.68302783148781</v>
      </c>
      <c r="U5" s="41">
        <v>176.68413359710397</v>
      </c>
      <c r="V5" s="41">
        <v>158.01220690735977</v>
      </c>
      <c r="W5" s="41">
        <v>187.35575997364271</v>
      </c>
      <c r="X5" s="41">
        <v>179.10377195971068</v>
      </c>
      <c r="Y5" s="41">
        <v>190.1368521285701</v>
      </c>
      <c r="Z5" s="41">
        <v>198.25246165222211</v>
      </c>
      <c r="AA5" s="41">
        <v>187.36642442650265</v>
      </c>
      <c r="AB5" s="41">
        <v>175.61517496625618</v>
      </c>
      <c r="AC5" s="6"/>
    </row>
    <row r="6" spans="1:29" x14ac:dyDescent="0.25">
      <c r="A6" s="19" t="s">
        <v>65</v>
      </c>
      <c r="B6" s="41">
        <v>413.85087002338093</v>
      </c>
      <c r="C6" s="41">
        <v>438.90582241871778</v>
      </c>
      <c r="D6" s="41"/>
      <c r="E6" s="6"/>
      <c r="F6" s="19" t="s">
        <v>65</v>
      </c>
      <c r="G6" s="41">
        <v>413.85087002338093</v>
      </c>
      <c r="H6" s="41">
        <v>471.65855590597567</v>
      </c>
      <c r="I6" s="41">
        <v>491.18981333848353</v>
      </c>
      <c r="J6" s="41">
        <v>438.86476074705837</v>
      </c>
      <c r="K6" s="41">
        <v>438.0372248688733</v>
      </c>
      <c r="L6" s="41">
        <v>417.60475797451295</v>
      </c>
      <c r="M6" s="41">
        <v>415.45313936839011</v>
      </c>
      <c r="N6" s="41">
        <v>404.97043216383526</v>
      </c>
      <c r="O6" s="41">
        <v>385.68673660983336</v>
      </c>
      <c r="P6" s="41">
        <v>372.73453477024827</v>
      </c>
      <c r="Q6" s="41">
        <v>325.85447721536855</v>
      </c>
      <c r="R6" s="41">
        <v>321.69300879023911</v>
      </c>
      <c r="S6" s="41">
        <v>337.77073016981728</v>
      </c>
      <c r="T6" s="41">
        <v>353.96503296917774</v>
      </c>
      <c r="U6" s="41">
        <v>362.95962776003267</v>
      </c>
      <c r="V6" s="41">
        <v>374.49458847921875</v>
      </c>
      <c r="W6" s="41">
        <v>393.32079202502916</v>
      </c>
      <c r="X6" s="41">
        <v>385.96087187625363</v>
      </c>
      <c r="Y6" s="41">
        <v>393.34367902560541</v>
      </c>
      <c r="Z6" s="41">
        <v>411.34270446923153</v>
      </c>
      <c r="AA6" s="41">
        <v>442.81845948236514</v>
      </c>
      <c r="AB6" s="41">
        <v>438.90582241871778</v>
      </c>
      <c r="AC6" s="6"/>
    </row>
    <row r="7" spans="1:29" x14ac:dyDescent="0.25">
      <c r="A7" s="19" t="s">
        <v>24</v>
      </c>
      <c r="B7" s="41">
        <v>150.42766811995298</v>
      </c>
      <c r="C7" s="41">
        <v>135.50646316934944</v>
      </c>
      <c r="D7" s="41"/>
      <c r="E7" s="6"/>
      <c r="F7" s="19" t="s">
        <v>24</v>
      </c>
      <c r="G7" s="41">
        <v>150.42766811995298</v>
      </c>
      <c r="H7" s="41">
        <v>162.49196477110982</v>
      </c>
      <c r="I7" s="41">
        <v>163.97942907352686</v>
      </c>
      <c r="J7" s="41">
        <v>164.08875278126291</v>
      </c>
      <c r="K7" s="41">
        <v>166.55199656786931</v>
      </c>
      <c r="L7" s="41">
        <v>165.48668453759484</v>
      </c>
      <c r="M7" s="41">
        <v>160.8532012219701</v>
      </c>
      <c r="N7" s="41">
        <v>144.06428049904707</v>
      </c>
      <c r="O7" s="41">
        <v>135.74386647977101</v>
      </c>
      <c r="P7" s="41">
        <v>127.2092416262613</v>
      </c>
      <c r="Q7" s="41">
        <v>116.50381391223313</v>
      </c>
      <c r="R7" s="41">
        <v>122.74422519151015</v>
      </c>
      <c r="S7" s="41">
        <v>126.63474023057286</v>
      </c>
      <c r="T7" s="41">
        <v>122.35923964711174</v>
      </c>
      <c r="U7" s="41">
        <v>123.05980673753176</v>
      </c>
      <c r="V7" s="41">
        <v>115.55760031574773</v>
      </c>
      <c r="W7" s="41">
        <v>118.70197031758876</v>
      </c>
      <c r="X7" s="41">
        <v>110.99880343643862</v>
      </c>
      <c r="Y7" s="41">
        <v>107.37791385051459</v>
      </c>
      <c r="Z7" s="41">
        <v>112.64135478418291</v>
      </c>
      <c r="AA7" s="41">
        <v>124.78872477307038</v>
      </c>
      <c r="AB7" s="41">
        <v>135.50646316934944</v>
      </c>
      <c r="AC7" s="6"/>
    </row>
    <row r="8" spans="1:29" x14ac:dyDescent="0.25">
      <c r="A8" s="19" t="s">
        <v>25</v>
      </c>
      <c r="B8" s="41">
        <v>124.20228690430135</v>
      </c>
      <c r="C8" s="41">
        <v>122.4951314997797</v>
      </c>
      <c r="D8" s="41"/>
      <c r="E8" s="6"/>
      <c r="F8" s="19" t="s">
        <v>25</v>
      </c>
      <c r="G8" s="41">
        <v>124.20228690430135</v>
      </c>
      <c r="H8" s="41">
        <v>131.62676232778082</v>
      </c>
      <c r="I8" s="41">
        <v>130.72643158897054</v>
      </c>
      <c r="J8" s="41">
        <v>132.14833625623447</v>
      </c>
      <c r="K8" s="41">
        <v>130.60486385524095</v>
      </c>
      <c r="L8" s="41">
        <v>136.8074833040672</v>
      </c>
      <c r="M8" s="41">
        <v>133.15249610283814</v>
      </c>
      <c r="N8" s="41">
        <v>127.37916592353858</v>
      </c>
      <c r="O8" s="41">
        <v>118.13198733079709</v>
      </c>
      <c r="P8" s="41">
        <v>114.14702980513798</v>
      </c>
      <c r="Q8" s="41">
        <v>101.27933970998969</v>
      </c>
      <c r="R8" s="41">
        <v>101.23577561519947</v>
      </c>
      <c r="S8" s="41">
        <v>102.50524032982243</v>
      </c>
      <c r="T8" s="41">
        <v>101.99337603042216</v>
      </c>
      <c r="U8" s="41">
        <v>105.84208124455105</v>
      </c>
      <c r="V8" s="41">
        <v>107.63665622265761</v>
      </c>
      <c r="W8" s="41">
        <v>111.61679315471811</v>
      </c>
      <c r="X8" s="41">
        <v>110.52384109614397</v>
      </c>
      <c r="Y8" s="41">
        <v>110.96843315529598</v>
      </c>
      <c r="Z8" s="41">
        <v>118.7610824138327</v>
      </c>
      <c r="AA8" s="41">
        <v>123.03279877981528</v>
      </c>
      <c r="AB8" s="41">
        <v>122.4951314997797</v>
      </c>
      <c r="AC8" s="6"/>
    </row>
    <row r="9" spans="1:29" x14ac:dyDescent="0.25">
      <c r="A9" s="19" t="s">
        <v>26</v>
      </c>
      <c r="B9" s="41">
        <v>332.44073339145149</v>
      </c>
      <c r="C9" s="41">
        <v>282.50255866681823</v>
      </c>
      <c r="D9" s="41"/>
      <c r="E9" s="6"/>
      <c r="F9" s="19" t="s">
        <v>26</v>
      </c>
      <c r="G9" s="41">
        <v>332.44073339145149</v>
      </c>
      <c r="H9" s="41">
        <v>360.59529743356012</v>
      </c>
      <c r="I9" s="41">
        <v>327.35653897116345</v>
      </c>
      <c r="J9" s="41">
        <v>294.56521109150981</v>
      </c>
      <c r="K9" s="41">
        <v>171.41245611306636</v>
      </c>
      <c r="L9" s="41">
        <v>207.56808859700308</v>
      </c>
      <c r="M9" s="41">
        <v>207.03771469910453</v>
      </c>
      <c r="N9" s="41">
        <v>207.90317914524871</v>
      </c>
      <c r="O9" s="41">
        <v>199.75829630747478</v>
      </c>
      <c r="P9" s="41">
        <v>180.03046283783186</v>
      </c>
      <c r="Q9" s="41">
        <v>177.24294466245431</v>
      </c>
      <c r="R9" s="41">
        <v>218.06726605255622</v>
      </c>
      <c r="S9" s="41">
        <v>232.06153997600754</v>
      </c>
      <c r="T9" s="41">
        <v>261.46117393442887</v>
      </c>
      <c r="U9" s="41">
        <v>251.24734248768667</v>
      </c>
      <c r="V9" s="41">
        <v>228.86625416959512</v>
      </c>
      <c r="W9" s="41">
        <v>192.43132626754394</v>
      </c>
      <c r="X9" s="41">
        <v>218.4207955127325</v>
      </c>
      <c r="Y9" s="41">
        <v>195.81309103166657</v>
      </c>
      <c r="Z9" s="41">
        <v>203.97716552093556</v>
      </c>
      <c r="AA9" s="41">
        <v>237.38453417475131</v>
      </c>
      <c r="AB9" s="41">
        <v>282.50255866681823</v>
      </c>
      <c r="AC9" s="6"/>
    </row>
    <row r="10" spans="1:29" x14ac:dyDescent="0.25">
      <c r="A10" s="19" t="s">
        <v>27</v>
      </c>
      <c r="B10" s="41">
        <v>72.236787176587953</v>
      </c>
      <c r="C10" s="41">
        <v>72.191351368740783</v>
      </c>
      <c r="D10" s="41"/>
      <c r="E10" s="6"/>
      <c r="F10" s="19" t="s">
        <v>27</v>
      </c>
      <c r="G10" s="41">
        <v>72.236787176587953</v>
      </c>
      <c r="H10" s="41">
        <v>79.476151794633793</v>
      </c>
      <c r="I10" s="41">
        <v>81.739664835211357</v>
      </c>
      <c r="J10" s="41">
        <v>86.511357399112228</v>
      </c>
      <c r="K10" s="41">
        <v>83.224839673295236</v>
      </c>
      <c r="L10" s="41">
        <v>80.889206248973153</v>
      </c>
      <c r="M10" s="41">
        <v>80.136132805077736</v>
      </c>
      <c r="N10" s="41">
        <v>82.320164915803247</v>
      </c>
      <c r="O10" s="41">
        <v>73.220324489464844</v>
      </c>
      <c r="P10" s="41">
        <v>74.075336242058611</v>
      </c>
      <c r="Q10" s="41">
        <v>75.110057349977211</v>
      </c>
      <c r="R10" s="41">
        <v>70.310465890532541</v>
      </c>
      <c r="S10" s="41">
        <v>66.73327995790541</v>
      </c>
      <c r="T10" s="41">
        <v>64.535163825944323</v>
      </c>
      <c r="U10" s="41">
        <v>60.251553943393631</v>
      </c>
      <c r="V10" s="41">
        <v>60.979379688382231</v>
      </c>
      <c r="W10" s="41">
        <v>63.311268000580412</v>
      </c>
      <c r="X10" s="41">
        <v>58.708931828138432</v>
      </c>
      <c r="Y10" s="41">
        <v>68.115674824138736</v>
      </c>
      <c r="Z10" s="41">
        <v>61.598524816581467</v>
      </c>
      <c r="AA10" s="41">
        <v>65.226786671634827</v>
      </c>
      <c r="AB10" s="41">
        <v>72.191351368740783</v>
      </c>
      <c r="AC10" s="6"/>
    </row>
    <row r="11" spans="1:29" x14ac:dyDescent="0.25">
      <c r="A11" s="19" t="s">
        <v>28</v>
      </c>
      <c r="B11" s="41">
        <v>131.2408456645135</v>
      </c>
      <c r="C11" s="41">
        <v>132.84950517565775</v>
      </c>
      <c r="D11" s="41"/>
      <c r="E11" s="6"/>
      <c r="F11" s="19" t="s">
        <v>28</v>
      </c>
      <c r="G11" s="41">
        <v>131.2408456645135</v>
      </c>
      <c r="H11" s="41">
        <v>145.05155791429723</v>
      </c>
      <c r="I11" s="41">
        <v>144.27911831561161</v>
      </c>
      <c r="J11" s="41">
        <v>132.99093169104307</v>
      </c>
      <c r="K11" s="41">
        <v>152.90675358570556</v>
      </c>
      <c r="L11" s="41">
        <v>141.30516307358354</v>
      </c>
      <c r="M11" s="41">
        <v>128.39701678574963</v>
      </c>
      <c r="N11" s="41">
        <v>111.56851609152478</v>
      </c>
      <c r="O11" s="41">
        <v>100.7021604956816</v>
      </c>
      <c r="P11" s="41">
        <v>92.142036201676731</v>
      </c>
      <c r="Q11" s="41">
        <v>70.584320751839044</v>
      </c>
      <c r="R11" s="41">
        <v>77.145996800387323</v>
      </c>
      <c r="S11" s="41">
        <v>81.02713282381518</v>
      </c>
      <c r="T11" s="41">
        <v>100.8110663223005</v>
      </c>
      <c r="U11" s="41">
        <v>108.76518384684589</v>
      </c>
      <c r="V11" s="41">
        <v>99.241156100329746</v>
      </c>
      <c r="W11" s="41">
        <v>96.994512594594624</v>
      </c>
      <c r="X11" s="41">
        <v>110.06697062162949</v>
      </c>
      <c r="Y11" s="41">
        <v>135.18026510975434</v>
      </c>
      <c r="Z11" s="41">
        <v>116.3711331270237</v>
      </c>
      <c r="AA11" s="41">
        <v>126.75623688658027</v>
      </c>
      <c r="AB11" s="41">
        <v>132.84950517565775</v>
      </c>
      <c r="AC11" s="6"/>
    </row>
    <row r="12" spans="1:29" x14ac:dyDescent="0.25">
      <c r="A12" s="19" t="s">
        <v>29</v>
      </c>
      <c r="B12" s="41">
        <v>187.45594703841806</v>
      </c>
      <c r="C12" s="41">
        <v>172.11254075703272</v>
      </c>
      <c r="D12" s="41"/>
      <c r="E12" s="6"/>
      <c r="F12" s="19" t="s">
        <v>29</v>
      </c>
      <c r="G12" s="41">
        <v>187.45594703841806</v>
      </c>
      <c r="H12" s="41">
        <v>194.56817660595777</v>
      </c>
      <c r="I12" s="41">
        <v>189.48959221904627</v>
      </c>
      <c r="J12" s="41">
        <v>178.39243681128013</v>
      </c>
      <c r="K12" s="41">
        <v>172.73397143291314</v>
      </c>
      <c r="L12" s="41">
        <v>171.70320377985348</v>
      </c>
      <c r="M12" s="41">
        <v>167.57297246493948</v>
      </c>
      <c r="N12" s="41">
        <v>174.6770680615621</v>
      </c>
      <c r="O12" s="41">
        <v>166.63267438564478</v>
      </c>
      <c r="P12" s="41">
        <v>150.64320442001554</v>
      </c>
      <c r="Q12" s="41">
        <v>134.37744429777632</v>
      </c>
      <c r="R12" s="41">
        <v>127.46096240704196</v>
      </c>
      <c r="S12" s="41">
        <v>131.66938543787023</v>
      </c>
      <c r="T12" s="41">
        <v>136.5440994588065</v>
      </c>
      <c r="U12" s="41">
        <v>143.42196005529451</v>
      </c>
      <c r="V12" s="41">
        <v>146.35469683162987</v>
      </c>
      <c r="W12" s="41">
        <v>149.02571406165734</v>
      </c>
      <c r="X12" s="41">
        <v>148.68076115819889</v>
      </c>
      <c r="Y12" s="41">
        <v>158.20931065460118</v>
      </c>
      <c r="Z12" s="41">
        <v>163.7537175579026</v>
      </c>
      <c r="AA12" s="41">
        <v>172.67846799188692</v>
      </c>
      <c r="AB12" s="41">
        <v>172.11254075703272</v>
      </c>
      <c r="AC12" s="6"/>
    </row>
    <row r="13" spans="1:29" x14ac:dyDescent="0.25">
      <c r="A13" s="19" t="s">
        <v>30</v>
      </c>
      <c r="B13" s="41">
        <v>124.12853800305572</v>
      </c>
      <c r="C13" s="41">
        <v>123.51945144606495</v>
      </c>
      <c r="D13" s="41"/>
      <c r="E13" s="6"/>
      <c r="F13" s="19" t="s">
        <v>30</v>
      </c>
      <c r="G13" s="41">
        <v>124.12853800305572</v>
      </c>
      <c r="H13" s="41">
        <v>134.74946945848257</v>
      </c>
      <c r="I13" s="41">
        <v>131.0576102079564</v>
      </c>
      <c r="J13" s="41">
        <v>123.60076173045051</v>
      </c>
      <c r="K13" s="41">
        <v>134.34820004461983</v>
      </c>
      <c r="L13" s="41">
        <v>135.41343475218301</v>
      </c>
      <c r="M13" s="41">
        <v>129.15926999670307</v>
      </c>
      <c r="N13" s="41">
        <v>124.84385346278437</v>
      </c>
      <c r="O13" s="41">
        <v>118.8725700345985</v>
      </c>
      <c r="P13" s="41">
        <v>119.39719922391873</v>
      </c>
      <c r="Q13" s="41">
        <v>109.32450804958532</v>
      </c>
      <c r="R13" s="41">
        <v>110.53278633613115</v>
      </c>
      <c r="S13" s="41">
        <v>113.07616723786109</v>
      </c>
      <c r="T13" s="41">
        <v>107.39100284245167</v>
      </c>
      <c r="U13" s="41">
        <v>110.14449370575036</v>
      </c>
      <c r="V13" s="41">
        <v>108.91527256222737</v>
      </c>
      <c r="W13" s="41">
        <v>109.79860961384664</v>
      </c>
      <c r="X13" s="41">
        <v>105.74382095870631</v>
      </c>
      <c r="Y13" s="41">
        <v>115.33615952053489</v>
      </c>
      <c r="Z13" s="41">
        <v>120.43737620206008</v>
      </c>
      <c r="AA13" s="41">
        <v>127.02444302482101</v>
      </c>
      <c r="AB13" s="41">
        <v>123.51945144606495</v>
      </c>
      <c r="AC13" s="6"/>
    </row>
    <row r="14" spans="1:29" x14ac:dyDescent="0.25">
      <c r="A14" s="19" t="s">
        <v>31</v>
      </c>
      <c r="B14" s="41">
        <v>183.90823318422792</v>
      </c>
      <c r="C14" s="41">
        <v>205.37564738298246</v>
      </c>
      <c r="D14" s="41"/>
      <c r="E14" s="6"/>
      <c r="F14" s="19" t="s">
        <v>31</v>
      </c>
      <c r="G14" s="41">
        <v>183.90823318422792</v>
      </c>
      <c r="H14" s="41">
        <v>204.45378269336817</v>
      </c>
      <c r="I14" s="41">
        <v>182.81765807066571</v>
      </c>
      <c r="J14" s="41">
        <v>162.17626562893329</v>
      </c>
      <c r="K14" s="41">
        <v>166.41483116729717</v>
      </c>
      <c r="L14" s="41">
        <v>140.21112166834851</v>
      </c>
      <c r="M14" s="41">
        <v>141.35924310679385</v>
      </c>
      <c r="N14" s="41">
        <v>140.3878074773655</v>
      </c>
      <c r="O14" s="41">
        <v>147.49253582221709</v>
      </c>
      <c r="P14" s="41">
        <v>140.18272955271954</v>
      </c>
      <c r="Q14" s="41">
        <v>130.45645259911572</v>
      </c>
      <c r="R14" s="41">
        <v>148.37213532898542</v>
      </c>
      <c r="S14" s="41">
        <v>163.09161556908276</v>
      </c>
      <c r="T14" s="41">
        <v>178.99072827910391</v>
      </c>
      <c r="U14" s="41">
        <v>178.78236637215059</v>
      </c>
      <c r="V14" s="41">
        <v>166.93224727104385</v>
      </c>
      <c r="W14" s="41">
        <v>196.92553221198705</v>
      </c>
      <c r="X14" s="41">
        <v>195.47141325229023</v>
      </c>
      <c r="Y14" s="41">
        <v>206.15148017115996</v>
      </c>
      <c r="Z14" s="41">
        <v>207.0519332326497</v>
      </c>
      <c r="AA14" s="41">
        <v>215.69249371081099</v>
      </c>
      <c r="AB14" s="41">
        <v>205.37564738298246</v>
      </c>
      <c r="AC14" s="6"/>
    </row>
    <row r="15" spans="1:29" x14ac:dyDescent="0.25">
      <c r="A15" s="19" t="s">
        <v>32</v>
      </c>
      <c r="B15" s="41">
        <v>120.76203013419331</v>
      </c>
      <c r="C15" s="41">
        <v>106.5430648058002</v>
      </c>
      <c r="D15" s="41"/>
      <c r="E15" s="6"/>
      <c r="F15" s="19" t="s">
        <v>32</v>
      </c>
      <c r="G15" s="41">
        <v>120.76203013419331</v>
      </c>
      <c r="H15" s="41">
        <v>127.84839476088629</v>
      </c>
      <c r="I15" s="41">
        <v>124.99537430589105</v>
      </c>
      <c r="J15" s="41">
        <v>124.43605201159234</v>
      </c>
      <c r="K15" s="41">
        <v>126.78531103886496</v>
      </c>
      <c r="L15" s="41">
        <v>126.54264123964722</v>
      </c>
      <c r="M15" s="41">
        <v>119.64705883158385</v>
      </c>
      <c r="N15" s="41">
        <v>113.93771454542959</v>
      </c>
      <c r="O15" s="41">
        <v>111.59320698958336</v>
      </c>
      <c r="P15" s="41">
        <v>108.24331908471375</v>
      </c>
      <c r="Q15" s="41">
        <v>97.789645262438498</v>
      </c>
      <c r="R15" s="41">
        <v>95.117272366526976</v>
      </c>
      <c r="S15" s="41">
        <v>98.456862764168974</v>
      </c>
      <c r="T15" s="41">
        <v>97.576910435161807</v>
      </c>
      <c r="U15" s="41">
        <v>102.29007013310138</v>
      </c>
      <c r="V15" s="41">
        <v>102.28583147145527</v>
      </c>
      <c r="W15" s="41">
        <v>105.85729557881277</v>
      </c>
      <c r="X15" s="41">
        <v>104.48789805002664</v>
      </c>
      <c r="Y15" s="41">
        <v>106.07186209738609</v>
      </c>
      <c r="Z15" s="41">
        <v>111.54999132537652</v>
      </c>
      <c r="AA15" s="41">
        <v>111.74611804603032</v>
      </c>
      <c r="AB15" s="41">
        <v>106.5430648058002</v>
      </c>
      <c r="AC15" s="6"/>
    </row>
    <row r="16" spans="1:29" x14ac:dyDescent="0.25">
      <c r="A16" s="19" t="s">
        <v>33</v>
      </c>
      <c r="B16" s="41">
        <v>73.822275326448221</v>
      </c>
      <c r="C16" s="41">
        <v>28.771998186313002</v>
      </c>
      <c r="D16" s="41"/>
      <c r="E16" s="6"/>
      <c r="F16" s="19" t="s">
        <v>33</v>
      </c>
      <c r="G16" s="41">
        <v>73.822275326448221</v>
      </c>
      <c r="H16" s="41">
        <v>87.92242366181587</v>
      </c>
      <c r="I16" s="41">
        <v>81.332969371724147</v>
      </c>
      <c r="J16" s="41">
        <v>129.95517667837498</v>
      </c>
      <c r="K16" s="41">
        <v>123.59042362135175</v>
      </c>
      <c r="L16" s="41">
        <v>135.59973188282385</v>
      </c>
      <c r="M16" s="41">
        <v>143.56141756279814</v>
      </c>
      <c r="N16" s="41">
        <v>139.29148484141476</v>
      </c>
      <c r="O16" s="41">
        <v>138.84084497281245</v>
      </c>
      <c r="P16" s="41">
        <v>140.81917176110997</v>
      </c>
      <c r="Q16" s="41">
        <v>105.02584950336509</v>
      </c>
      <c r="R16" s="41">
        <v>79.238557183070284</v>
      </c>
      <c r="S16" s="41">
        <v>76.219694548179888</v>
      </c>
      <c r="T16" s="41">
        <v>66.377105357384536</v>
      </c>
      <c r="U16" s="41">
        <v>57.689834321455727</v>
      </c>
      <c r="V16" s="41">
        <v>48.116460936285094</v>
      </c>
      <c r="W16" s="41">
        <v>34.160862721032707</v>
      </c>
      <c r="X16" s="41">
        <v>68.393476272773498</v>
      </c>
      <c r="Y16" s="41">
        <v>51.296491304874024</v>
      </c>
      <c r="Z16" s="41">
        <v>39.045649843757239</v>
      </c>
      <c r="AA16" s="41">
        <v>36.255726225511289</v>
      </c>
      <c r="AB16" s="41">
        <v>28.771998186313002</v>
      </c>
      <c r="AC16" s="6"/>
    </row>
    <row r="17" spans="1:29" x14ac:dyDescent="0.25">
      <c r="A17" s="19" t="s">
        <v>34</v>
      </c>
      <c r="B17" s="41">
        <v>171.71281496839913</v>
      </c>
      <c r="C17" s="41">
        <v>177.38291970214141</v>
      </c>
      <c r="D17" s="41"/>
      <c r="E17" s="6"/>
      <c r="F17" s="19" t="s">
        <v>34</v>
      </c>
      <c r="G17" s="41">
        <v>171.71281496839913</v>
      </c>
      <c r="H17" s="41">
        <v>177.12178912778492</v>
      </c>
      <c r="I17" s="41">
        <v>183.47503960050159</v>
      </c>
      <c r="J17" s="41">
        <v>198.56305472371912</v>
      </c>
      <c r="K17" s="41">
        <v>185.55229889671455</v>
      </c>
      <c r="L17" s="41">
        <v>194.0690663167104</v>
      </c>
      <c r="M17" s="41">
        <v>186.98590799825345</v>
      </c>
      <c r="N17" s="41">
        <v>183.35288991287555</v>
      </c>
      <c r="O17" s="41">
        <v>178.2407437695642</v>
      </c>
      <c r="P17" s="41">
        <v>172.21770972660516</v>
      </c>
      <c r="Q17" s="41">
        <v>153.99811998416246</v>
      </c>
      <c r="R17" s="41">
        <v>170.57240418118863</v>
      </c>
      <c r="S17" s="41">
        <v>179.91718351690727</v>
      </c>
      <c r="T17" s="41">
        <v>182.99009494981334</v>
      </c>
      <c r="U17" s="41">
        <v>184.06008797656094</v>
      </c>
      <c r="V17" s="41">
        <v>162.84139269607195</v>
      </c>
      <c r="W17" s="41">
        <v>159.00506572551714</v>
      </c>
      <c r="X17" s="41">
        <v>163.7947681343712</v>
      </c>
      <c r="Y17" s="41">
        <v>162.02423955968584</v>
      </c>
      <c r="Z17" s="41">
        <v>175.11107514979975</v>
      </c>
      <c r="AA17" s="41">
        <v>190.05433544932063</v>
      </c>
      <c r="AB17" s="41">
        <v>177.38291970214141</v>
      </c>
      <c r="AC17" s="6"/>
    </row>
    <row r="18" spans="1:29" x14ac:dyDescent="0.25">
      <c r="A18" s="19" t="s">
        <v>35</v>
      </c>
      <c r="B18" s="41">
        <v>123.05100051775267</v>
      </c>
      <c r="C18" s="41">
        <v>154.11184501559691</v>
      </c>
      <c r="D18" s="41"/>
      <c r="E18" s="6"/>
      <c r="F18" s="19" t="s">
        <v>35</v>
      </c>
      <c r="G18" s="41">
        <v>123.05100051775267</v>
      </c>
      <c r="H18" s="41">
        <v>128.65551406788907</v>
      </c>
      <c r="I18" s="41">
        <v>162.74626466879192</v>
      </c>
      <c r="J18" s="41">
        <v>156.52549578099249</v>
      </c>
      <c r="K18" s="41">
        <v>145.66076297596476</v>
      </c>
      <c r="L18" s="41">
        <v>151.77146863400287</v>
      </c>
      <c r="M18" s="41">
        <v>125.86492458872993</v>
      </c>
      <c r="N18" s="41">
        <v>149.77194534134429</v>
      </c>
      <c r="O18" s="41">
        <v>127.91676936069672</v>
      </c>
      <c r="P18" s="41">
        <v>134.79960567652435</v>
      </c>
      <c r="Q18" s="41">
        <v>118.15462706200562</v>
      </c>
      <c r="R18" s="41">
        <v>102.143851188529</v>
      </c>
      <c r="S18" s="41">
        <v>104.35234477337249</v>
      </c>
      <c r="T18" s="41">
        <v>131.83055551656662</v>
      </c>
      <c r="U18" s="41">
        <v>129.55069364251239</v>
      </c>
      <c r="V18" s="41">
        <v>121.35302613167693</v>
      </c>
      <c r="W18" s="41">
        <v>122.24715434827674</v>
      </c>
      <c r="X18" s="41">
        <v>122.37515184643249</v>
      </c>
      <c r="Y18" s="41">
        <v>127.03025716560423</v>
      </c>
      <c r="Z18" s="41">
        <v>135.90983955761004</v>
      </c>
      <c r="AA18" s="41">
        <v>164.77016581791906</v>
      </c>
      <c r="AB18" s="41">
        <v>154.11184501559691</v>
      </c>
      <c r="AC18" s="6"/>
    </row>
    <row r="19" spans="1:29" x14ac:dyDescent="0.25">
      <c r="A19" s="19" t="s">
        <v>36</v>
      </c>
      <c r="B19" s="41">
        <v>390.01497736456463</v>
      </c>
      <c r="C19" s="41">
        <v>386.22585153711049</v>
      </c>
      <c r="D19" s="41"/>
      <c r="E19" s="6"/>
      <c r="F19" s="19" t="s">
        <v>36</v>
      </c>
      <c r="G19" s="41">
        <v>390.01497736456463</v>
      </c>
      <c r="H19" s="41">
        <v>407.67474974259039</v>
      </c>
      <c r="I19" s="41">
        <v>448.83995483318557</v>
      </c>
      <c r="J19" s="41">
        <v>423.72601360090636</v>
      </c>
      <c r="K19" s="41">
        <v>410.76347503848478</v>
      </c>
      <c r="L19" s="41">
        <v>418.37655443245313</v>
      </c>
      <c r="M19" s="41">
        <v>453.63859135334337</v>
      </c>
      <c r="N19" s="41">
        <v>382.47706203015912</v>
      </c>
      <c r="O19" s="41">
        <v>281.34590374068745</v>
      </c>
      <c r="P19" s="41">
        <v>270.90607943605687</v>
      </c>
      <c r="Q19" s="41">
        <v>278.15378047931523</v>
      </c>
      <c r="R19" s="41">
        <v>358.58461546066013</v>
      </c>
      <c r="S19" s="41">
        <v>383.97951504351806</v>
      </c>
      <c r="T19" s="41">
        <v>381.09971681770725</v>
      </c>
      <c r="U19" s="41">
        <v>375.90165509839915</v>
      </c>
      <c r="V19" s="41">
        <v>408.17546009936319</v>
      </c>
      <c r="W19" s="41">
        <v>425.84920380500284</v>
      </c>
      <c r="X19" s="41">
        <v>397.275219782607</v>
      </c>
      <c r="Y19" s="41">
        <v>409.49187141265281</v>
      </c>
      <c r="Z19" s="41">
        <v>420.29822449055632</v>
      </c>
      <c r="AA19" s="41">
        <v>409.64048344234669</v>
      </c>
      <c r="AB19" s="41">
        <v>386.22585153711049</v>
      </c>
      <c r="AC19" s="6"/>
    </row>
    <row r="20" spans="1:29" x14ac:dyDescent="0.25">
      <c r="A20" s="19" t="s">
        <v>37</v>
      </c>
      <c r="B20" s="41">
        <v>417.44082314285401</v>
      </c>
      <c r="C20" s="41">
        <v>371.31548202904048</v>
      </c>
      <c r="D20" s="41"/>
      <c r="E20" s="6"/>
      <c r="F20" s="19" t="s">
        <v>37</v>
      </c>
      <c r="G20" s="41">
        <v>417.44082314285401</v>
      </c>
      <c r="H20" s="41">
        <v>414.91392735185588</v>
      </c>
      <c r="I20" s="41">
        <v>371.274729033504</v>
      </c>
      <c r="J20" s="41">
        <v>340.2954936222111</v>
      </c>
      <c r="K20" s="41">
        <v>321.62233267487244</v>
      </c>
      <c r="L20" s="41">
        <v>316.15918065400848</v>
      </c>
      <c r="M20" s="41">
        <v>301.52008175671068</v>
      </c>
      <c r="N20" s="41">
        <v>298.53050560868559</v>
      </c>
      <c r="O20" s="41">
        <v>270.40858973716229</v>
      </c>
      <c r="P20" s="41">
        <v>268.7169250360717</v>
      </c>
      <c r="Q20" s="41">
        <v>274.29067318565387</v>
      </c>
      <c r="R20" s="41">
        <v>282.84410706168995</v>
      </c>
      <c r="S20" s="41">
        <v>321.39583092138503</v>
      </c>
      <c r="T20" s="41">
        <v>339.83971880252108</v>
      </c>
      <c r="U20" s="41">
        <v>343.13841643327294</v>
      </c>
      <c r="V20" s="41">
        <v>349.38350159516466</v>
      </c>
      <c r="W20" s="41">
        <v>355.42763076234132</v>
      </c>
      <c r="X20" s="41">
        <v>364.6180919483254</v>
      </c>
      <c r="Y20" s="41">
        <v>362.91053959446413</v>
      </c>
      <c r="Z20" s="41">
        <v>357.63081720369001</v>
      </c>
      <c r="AA20" s="41">
        <v>363.09995874772869</v>
      </c>
      <c r="AB20" s="41">
        <v>371.31548202904048</v>
      </c>
      <c r="AC20" s="6"/>
    </row>
    <row r="21" spans="1:29" x14ac:dyDescent="0.25">
      <c r="A21" s="19" t="s">
        <v>38</v>
      </c>
      <c r="B21" s="41">
        <v>56.574529304629287</v>
      </c>
      <c r="C21" s="41">
        <v>113.58764786553314</v>
      </c>
      <c r="D21" s="41"/>
      <c r="E21" s="6"/>
      <c r="F21" s="19" t="s">
        <v>38</v>
      </c>
      <c r="G21" s="41">
        <v>56.574529304629287</v>
      </c>
      <c r="H21" s="41">
        <v>59.86114057983464</v>
      </c>
      <c r="I21" s="41">
        <v>61.580622132133996</v>
      </c>
      <c r="J21" s="41">
        <v>69.358874581389429</v>
      </c>
      <c r="K21" s="41">
        <v>73.432323307671695</v>
      </c>
      <c r="L21" s="41">
        <v>54.877847557355665</v>
      </c>
      <c r="M21" s="41">
        <v>50.108704405348249</v>
      </c>
      <c r="N21" s="41">
        <v>54.367715855563034</v>
      </c>
      <c r="O21" s="41">
        <v>57.376784559216865</v>
      </c>
      <c r="P21" s="41">
        <v>57.424107970292312</v>
      </c>
      <c r="Q21" s="41">
        <v>54.580992029471496</v>
      </c>
      <c r="R21" s="41">
        <v>70.258937718152652</v>
      </c>
      <c r="S21" s="41">
        <v>83.681506226575181</v>
      </c>
      <c r="T21" s="41">
        <v>67.94196715584718</v>
      </c>
      <c r="U21" s="41">
        <v>63.255026074847834</v>
      </c>
      <c r="V21" s="41">
        <v>114.29054451244569</v>
      </c>
      <c r="W21" s="41">
        <v>113.61914658190733</v>
      </c>
      <c r="X21" s="41">
        <v>123.46920099696925</v>
      </c>
      <c r="Y21" s="41">
        <v>102.44265100163979</v>
      </c>
      <c r="Z21" s="41">
        <v>92.769886758750957</v>
      </c>
      <c r="AA21" s="41">
        <v>91.546783788810259</v>
      </c>
      <c r="AB21" s="41">
        <v>113.58764786553314</v>
      </c>
      <c r="AC21" s="6"/>
    </row>
    <row r="22" spans="1:29" x14ac:dyDescent="0.25">
      <c r="A22" s="19" t="s">
        <v>39</v>
      </c>
      <c r="B22" s="41">
        <v>229.98144815456092</v>
      </c>
      <c r="C22" s="41">
        <v>229.83349538268723</v>
      </c>
      <c r="D22" s="41"/>
      <c r="E22" s="6"/>
      <c r="F22" s="19" t="s">
        <v>39</v>
      </c>
      <c r="G22" s="41">
        <v>229.98144815456092</v>
      </c>
      <c r="H22" s="41">
        <v>237.40095823165453</v>
      </c>
      <c r="I22" s="41">
        <v>231.84506603626951</v>
      </c>
      <c r="J22" s="41">
        <v>242.33073533796397</v>
      </c>
      <c r="K22" s="41">
        <v>232.07210532607704</v>
      </c>
      <c r="L22" s="41">
        <v>222.64837581088014</v>
      </c>
      <c r="M22" s="41">
        <v>235.95824638834381</v>
      </c>
      <c r="N22" s="41">
        <v>226.95988576888567</v>
      </c>
      <c r="O22" s="41">
        <v>230.23580418547382</v>
      </c>
      <c r="P22" s="41">
        <v>229.39193181146101</v>
      </c>
      <c r="Q22" s="41">
        <v>211.89975767779336</v>
      </c>
      <c r="R22" s="41">
        <v>205.79900439863366</v>
      </c>
      <c r="S22" s="41">
        <v>204.68644143322757</v>
      </c>
      <c r="T22" s="41">
        <v>198.27532727640741</v>
      </c>
      <c r="U22" s="41">
        <v>197.88414432594718</v>
      </c>
      <c r="V22" s="41">
        <v>197.90955092855012</v>
      </c>
      <c r="W22" s="41">
        <v>194.47523928067309</v>
      </c>
      <c r="X22" s="41">
        <v>188.53261906076588</v>
      </c>
      <c r="Y22" s="41">
        <v>192.43791983863559</v>
      </c>
      <c r="Z22" s="41">
        <v>227.00496424692633</v>
      </c>
      <c r="AA22" s="41">
        <v>248.55604389853667</v>
      </c>
      <c r="AB22" s="41">
        <v>229.83349538268723</v>
      </c>
      <c r="AC22" s="6"/>
    </row>
    <row r="23" spans="1:29" x14ac:dyDescent="0.25">
      <c r="A23" s="19" t="s">
        <v>40</v>
      </c>
      <c r="B23" s="41">
        <v>247.36478997031895</v>
      </c>
      <c r="C23" s="41">
        <v>226.18671103541899</v>
      </c>
      <c r="D23" s="41"/>
      <c r="E23" s="6"/>
      <c r="F23" s="19" t="s">
        <v>40</v>
      </c>
      <c r="G23" s="41">
        <v>247.36478997031895</v>
      </c>
      <c r="H23" s="41">
        <v>254.43780702534707</v>
      </c>
      <c r="I23" s="41">
        <v>240.3691139900796</v>
      </c>
      <c r="J23" s="41">
        <v>223.79342035197354</v>
      </c>
      <c r="K23" s="41">
        <v>227.08833576946782</v>
      </c>
      <c r="L23" s="41">
        <v>236.45751925829086</v>
      </c>
      <c r="M23" s="41">
        <v>237.06350975431403</v>
      </c>
      <c r="N23" s="41">
        <v>229.86818654914413</v>
      </c>
      <c r="O23" s="41">
        <v>224.39479286976675</v>
      </c>
      <c r="P23" s="41">
        <v>216.46299407701375</v>
      </c>
      <c r="Q23" s="41">
        <v>205.54453476613298</v>
      </c>
      <c r="R23" s="41">
        <v>205.13142656791118</v>
      </c>
      <c r="S23" s="41">
        <v>201.43759496081884</v>
      </c>
      <c r="T23" s="41">
        <v>202.22899179150861</v>
      </c>
      <c r="U23" s="41">
        <v>208.25644578580861</v>
      </c>
      <c r="V23" s="41">
        <v>217.13693206212653</v>
      </c>
      <c r="W23" s="41">
        <v>218.74587695872069</v>
      </c>
      <c r="X23" s="41">
        <v>211.20864337922467</v>
      </c>
      <c r="Y23" s="41">
        <v>219.10414650347292</v>
      </c>
      <c r="Z23" s="41">
        <v>223.65026373650733</v>
      </c>
      <c r="AA23" s="41">
        <v>229.41551817454058</v>
      </c>
      <c r="AB23" s="41">
        <v>226.18671103541899</v>
      </c>
      <c r="AC23" s="6"/>
    </row>
    <row r="24" spans="1:29" x14ac:dyDescent="0.25">
      <c r="A24" s="19" t="s">
        <v>41</v>
      </c>
      <c r="B24" s="41">
        <v>321.1919902314483</v>
      </c>
      <c r="C24" s="41">
        <v>294.3778314261819</v>
      </c>
      <c r="D24" s="41"/>
      <c r="E24" s="6"/>
      <c r="F24" s="19" t="s">
        <v>41</v>
      </c>
      <c r="G24" s="41">
        <v>321.1919902314483</v>
      </c>
      <c r="H24" s="41">
        <v>338.70901365218413</v>
      </c>
      <c r="I24" s="41">
        <v>303.75479235379822</v>
      </c>
      <c r="J24" s="41">
        <v>275.19552771720998</v>
      </c>
      <c r="K24" s="41">
        <v>278.2719330472458</v>
      </c>
      <c r="L24" s="41">
        <v>274.22417607269864</v>
      </c>
      <c r="M24" s="41">
        <v>261.82032805164988</v>
      </c>
      <c r="N24" s="41">
        <v>277.2236090021762</v>
      </c>
      <c r="O24" s="41">
        <v>271.09450980866956</v>
      </c>
      <c r="P24" s="41">
        <v>254.16665690010186</v>
      </c>
      <c r="Q24" s="41">
        <v>227.29737387569537</v>
      </c>
      <c r="R24" s="41">
        <v>217.42236904746531</v>
      </c>
      <c r="S24" s="41">
        <v>245.33699314106602</v>
      </c>
      <c r="T24" s="41">
        <v>265.05476758686439</v>
      </c>
      <c r="U24" s="41">
        <v>271.22540617731573</v>
      </c>
      <c r="V24" s="41">
        <v>278.01072538506639</v>
      </c>
      <c r="W24" s="41">
        <v>289.69288952207029</v>
      </c>
      <c r="X24" s="41">
        <v>283.97731977438121</v>
      </c>
      <c r="Y24" s="41">
        <v>284.97935876985576</v>
      </c>
      <c r="Z24" s="41">
        <v>300.36265011061573</v>
      </c>
      <c r="AA24" s="41">
        <v>308.6589260625276</v>
      </c>
      <c r="AB24" s="41">
        <v>294.3778314261819</v>
      </c>
      <c r="AC24" s="6"/>
    </row>
    <row r="25" spans="1:29" x14ac:dyDescent="0.25">
      <c r="A25" s="19" t="s">
        <v>42</v>
      </c>
      <c r="B25" s="41">
        <v>244.81443064785867</v>
      </c>
      <c r="C25" s="41">
        <v>235.78667465619253</v>
      </c>
      <c r="D25" s="41"/>
      <c r="E25" s="6"/>
      <c r="F25" s="19" t="s">
        <v>42</v>
      </c>
      <c r="G25" s="41">
        <v>244.81443064785867</v>
      </c>
      <c r="H25" s="41">
        <v>242.93431585746333</v>
      </c>
      <c r="I25" s="41">
        <v>239.52884652116387</v>
      </c>
      <c r="J25" s="41">
        <v>257.74676111256372</v>
      </c>
      <c r="K25" s="41">
        <v>248.45231269226935</v>
      </c>
      <c r="L25" s="41">
        <v>246.15341308347016</v>
      </c>
      <c r="M25" s="41">
        <v>222.51295031834451</v>
      </c>
      <c r="N25" s="41">
        <v>230.88982869096469</v>
      </c>
      <c r="O25" s="41">
        <v>233.0378418566109</v>
      </c>
      <c r="P25" s="41">
        <v>225.12535604735379</v>
      </c>
      <c r="Q25" s="41">
        <v>192.20533439569704</v>
      </c>
      <c r="R25" s="41">
        <v>184.26263343553171</v>
      </c>
      <c r="S25" s="41">
        <v>183.45594353944097</v>
      </c>
      <c r="T25" s="41">
        <v>193.3677043057869</v>
      </c>
      <c r="U25" s="41">
        <v>212.987375044007</v>
      </c>
      <c r="V25" s="41">
        <v>207.7779329964419</v>
      </c>
      <c r="W25" s="41">
        <v>231.14026009439138</v>
      </c>
      <c r="X25" s="41">
        <v>241.61121948872272</v>
      </c>
      <c r="Y25" s="41">
        <v>249.35800313601905</v>
      </c>
      <c r="Z25" s="41">
        <v>251.3128492286429</v>
      </c>
      <c r="AA25" s="41">
        <v>239.23315753376744</v>
      </c>
      <c r="AB25" s="41">
        <v>235.78667465619253</v>
      </c>
      <c r="AC25" s="6"/>
    </row>
    <row r="26" spans="1:29" x14ac:dyDescent="0.25">
      <c r="A26" s="19" t="s">
        <v>43</v>
      </c>
      <c r="B26" s="41">
        <v>215.37100307284595</v>
      </c>
      <c r="C26" s="41">
        <v>264.95261501923187</v>
      </c>
      <c r="D26" s="41"/>
      <c r="E26" s="6"/>
      <c r="F26" s="19" t="s">
        <v>43</v>
      </c>
      <c r="G26" s="41">
        <v>215.37100307284595</v>
      </c>
      <c r="H26" s="41">
        <v>225.39702261061447</v>
      </c>
      <c r="I26" s="41">
        <v>220.97275686145892</v>
      </c>
      <c r="J26" s="41">
        <v>189.79333015646068</v>
      </c>
      <c r="K26" s="41">
        <v>194.36730461941724</v>
      </c>
      <c r="L26" s="41">
        <v>214.96574326589672</v>
      </c>
      <c r="M26" s="41">
        <v>208.21637710922496</v>
      </c>
      <c r="N26" s="41">
        <v>247.38570530927072</v>
      </c>
      <c r="O26" s="41">
        <v>220.9710919162537</v>
      </c>
      <c r="P26" s="41">
        <v>213.43708637057307</v>
      </c>
      <c r="Q26" s="41">
        <v>201.43515682722892</v>
      </c>
      <c r="R26" s="41">
        <v>189.97402825228821</v>
      </c>
      <c r="S26" s="41">
        <v>202.774678657696</v>
      </c>
      <c r="T26" s="41">
        <v>226.22016751216418</v>
      </c>
      <c r="U26" s="41">
        <v>241.58209414891067</v>
      </c>
      <c r="V26" s="41">
        <v>253.7510468545444</v>
      </c>
      <c r="W26" s="41">
        <v>267.86469354585307</v>
      </c>
      <c r="X26" s="41">
        <v>272.95392638415706</v>
      </c>
      <c r="Y26" s="41">
        <v>285.99109953873051</v>
      </c>
      <c r="Z26" s="41">
        <v>272.74647086216368</v>
      </c>
      <c r="AA26" s="41">
        <v>260.40680538670745</v>
      </c>
      <c r="AB26" s="41">
        <v>264.95261501923187</v>
      </c>
      <c r="AC26" s="6"/>
    </row>
    <row r="27" spans="1:29" x14ac:dyDescent="0.25">
      <c r="A27" s="19" t="s">
        <v>44</v>
      </c>
      <c r="B27" s="41">
        <v>298.17357419230518</v>
      </c>
      <c r="C27" s="41">
        <v>143.31356826126918</v>
      </c>
      <c r="D27" s="41"/>
      <c r="E27" s="6"/>
      <c r="F27" s="19" t="s">
        <v>44</v>
      </c>
      <c r="G27" s="41">
        <v>298.17357419230518</v>
      </c>
      <c r="H27" s="41">
        <v>297.93306628794954</v>
      </c>
      <c r="I27" s="41">
        <v>291.92819992074726</v>
      </c>
      <c r="J27" s="41">
        <v>298.70679088697898</v>
      </c>
      <c r="K27" s="41">
        <v>293.30796959872293</v>
      </c>
      <c r="L27" s="41">
        <v>298.13018354748965</v>
      </c>
      <c r="M27" s="41">
        <v>289.320190111876</v>
      </c>
      <c r="N27" s="41">
        <v>298.35170057842316</v>
      </c>
      <c r="O27" s="41">
        <v>308.22573452732087</v>
      </c>
      <c r="P27" s="41">
        <v>304.43205840454755</v>
      </c>
      <c r="Q27" s="41">
        <v>272.48508326544521</v>
      </c>
      <c r="R27" s="41">
        <v>271.78356335914225</v>
      </c>
      <c r="S27" s="41">
        <v>277.53106230331389</v>
      </c>
      <c r="T27" s="41">
        <v>285.48302497680118</v>
      </c>
      <c r="U27" s="41">
        <v>276.27701950657968</v>
      </c>
      <c r="V27" s="41">
        <v>285.14903399003316</v>
      </c>
      <c r="W27" s="41">
        <v>294.42960989901371</v>
      </c>
      <c r="X27" s="41">
        <v>257.12198762102184</v>
      </c>
      <c r="Y27" s="41">
        <v>206.26120334417618</v>
      </c>
      <c r="Z27" s="41">
        <v>209.61632694974259</v>
      </c>
      <c r="AA27" s="41">
        <v>169.53926541687559</v>
      </c>
      <c r="AB27" s="41">
        <v>143.31356826126918</v>
      </c>
      <c r="AC27" s="6"/>
    </row>
    <row r="28" spans="1:29" x14ac:dyDescent="0.25">
      <c r="A28" s="19" t="s">
        <v>45</v>
      </c>
      <c r="B28" s="41">
        <v>712.83137442120926</v>
      </c>
      <c r="C28" s="41">
        <v>341.06161104866561</v>
      </c>
      <c r="D28" s="41"/>
      <c r="E28" s="6"/>
      <c r="F28" s="19" t="s">
        <v>45</v>
      </c>
      <c r="G28" s="41">
        <v>712.83137442120926</v>
      </c>
      <c r="H28" s="41">
        <v>540.15502746124866</v>
      </c>
      <c r="I28" s="41">
        <v>536.79489123416374</v>
      </c>
      <c r="J28" s="41">
        <v>545.95317136893595</v>
      </c>
      <c r="K28" s="41">
        <v>503.21793053576454</v>
      </c>
      <c r="L28" s="41">
        <v>468.30452117133257</v>
      </c>
      <c r="M28" s="41">
        <v>430.90151148071226</v>
      </c>
      <c r="N28" s="41">
        <v>448.31745217005425</v>
      </c>
      <c r="O28" s="41">
        <v>434.38513507459487</v>
      </c>
      <c r="P28" s="41">
        <v>440.36849830274508</v>
      </c>
      <c r="Q28" s="41">
        <v>403.34193030031474</v>
      </c>
      <c r="R28" s="41">
        <v>365.25918234230403</v>
      </c>
      <c r="S28" s="41">
        <v>383.61168032682269</v>
      </c>
      <c r="T28" s="41">
        <v>402.26875954058443</v>
      </c>
      <c r="U28" s="41">
        <v>399.79480127487642</v>
      </c>
      <c r="V28" s="41">
        <v>417.3887883879276</v>
      </c>
      <c r="W28" s="41">
        <v>425.31922818137167</v>
      </c>
      <c r="X28" s="41">
        <v>398.84064319545513</v>
      </c>
      <c r="Y28" s="41">
        <v>376.71559788669123</v>
      </c>
      <c r="Z28" s="41">
        <v>413.16539087557629</v>
      </c>
      <c r="AA28" s="41">
        <v>401.32416449672661</v>
      </c>
      <c r="AB28" s="41">
        <v>341.06161104866561</v>
      </c>
      <c r="AC28" s="6"/>
    </row>
    <row r="29" spans="1:29" x14ac:dyDescent="0.25">
      <c r="A29" s="19" t="s">
        <v>46</v>
      </c>
      <c r="B29" s="41">
        <v>106.5538111945587</v>
      </c>
      <c r="C29" s="41">
        <v>130.34816900655838</v>
      </c>
      <c r="D29" s="41"/>
      <c r="E29" s="6"/>
      <c r="F29" s="19" t="s">
        <v>46</v>
      </c>
      <c r="G29" s="41">
        <v>106.5538111945587</v>
      </c>
      <c r="H29" s="41">
        <v>109.62615370760757</v>
      </c>
      <c r="I29" s="41">
        <v>104.59529457709978</v>
      </c>
      <c r="J29" s="41">
        <v>100.71463156282702</v>
      </c>
      <c r="K29" s="41">
        <v>103.42721661032105</v>
      </c>
      <c r="L29" s="41">
        <v>104.43817202871269</v>
      </c>
      <c r="M29" s="41">
        <v>102.1230528591842</v>
      </c>
      <c r="N29" s="41">
        <v>101.92562706129884</v>
      </c>
      <c r="O29" s="41">
        <v>99.10332662984078</v>
      </c>
      <c r="P29" s="41">
        <v>102.83098380122209</v>
      </c>
      <c r="Q29" s="41">
        <v>94.601519596807961</v>
      </c>
      <c r="R29" s="41">
        <v>100.27843693269492</v>
      </c>
      <c r="S29" s="41">
        <v>107.84590468142392</v>
      </c>
      <c r="T29" s="41">
        <v>116.36140446678442</v>
      </c>
      <c r="U29" s="41">
        <v>116.75671669533205</v>
      </c>
      <c r="V29" s="41">
        <v>122.51519878521813</v>
      </c>
      <c r="W29" s="41">
        <v>119.99378287308107</v>
      </c>
      <c r="X29" s="41">
        <v>120.95218364767175</v>
      </c>
      <c r="Y29" s="41">
        <v>118.44042367625443</v>
      </c>
      <c r="Z29" s="41">
        <v>128.22314658221987</v>
      </c>
      <c r="AA29" s="41">
        <v>128.78394750535765</v>
      </c>
      <c r="AB29" s="41">
        <v>130.34816900655838</v>
      </c>
      <c r="AC29" s="6"/>
    </row>
    <row r="30" spans="1:29" x14ac:dyDescent="0.25">
      <c r="A30" s="36" t="s">
        <v>47</v>
      </c>
      <c r="B30" s="42">
        <v>102.49639395749772</v>
      </c>
      <c r="C30" s="42">
        <v>121.54370780853299</v>
      </c>
      <c r="D30" s="42"/>
      <c r="E30" s="6"/>
      <c r="F30" s="36" t="s">
        <v>47</v>
      </c>
      <c r="G30" s="42">
        <v>102.49639395749772</v>
      </c>
      <c r="H30" s="42">
        <v>104.88881728313619</v>
      </c>
      <c r="I30" s="42">
        <v>106.29075307452905</v>
      </c>
      <c r="J30" s="42">
        <v>105.75585945485754</v>
      </c>
      <c r="K30" s="42">
        <v>113.10376544930216</v>
      </c>
      <c r="L30" s="42">
        <v>117.97781841287073</v>
      </c>
      <c r="M30" s="42">
        <v>112.06459142734057</v>
      </c>
      <c r="N30" s="42">
        <v>104.416484525532</v>
      </c>
      <c r="O30" s="42">
        <v>99.278533148291231</v>
      </c>
      <c r="P30" s="42">
        <v>96.559554824467625</v>
      </c>
      <c r="Q30" s="42">
        <v>97.253517965454222</v>
      </c>
      <c r="R30" s="42">
        <v>104.74055165474412</v>
      </c>
      <c r="S30" s="42">
        <v>105.35504986148337</v>
      </c>
      <c r="T30" s="42">
        <v>105.42930943982695</v>
      </c>
      <c r="U30" s="42">
        <v>113.23295474508974</v>
      </c>
      <c r="V30" s="42">
        <v>112.28882640707837</v>
      </c>
      <c r="W30" s="42">
        <v>116.61778570571298</v>
      </c>
      <c r="X30" s="42">
        <v>110.38819007340712</v>
      </c>
      <c r="Y30" s="42">
        <v>109.10490672399062</v>
      </c>
      <c r="Z30" s="42">
        <v>115.91655781932626</v>
      </c>
      <c r="AA30" s="42">
        <v>117.32662808341819</v>
      </c>
      <c r="AB30" s="42">
        <v>121.54370780853299</v>
      </c>
      <c r="AC30" s="6"/>
    </row>
    <row r="31" spans="1:29" x14ac:dyDescent="0.25">
      <c r="A31" s="14" t="s">
        <v>162</v>
      </c>
      <c r="F31" s="14" t="s">
        <v>86</v>
      </c>
    </row>
    <row r="32" spans="1:29" x14ac:dyDescent="0.25">
      <c r="A32" s="3" t="s">
        <v>90</v>
      </c>
      <c r="B32" s="6"/>
      <c r="C32" s="6"/>
    </row>
    <row r="33" spans="2:28" x14ac:dyDescent="0.25">
      <c r="C33" s="6"/>
      <c r="G33" s="6"/>
      <c r="Z33" s="6"/>
      <c r="AA33" s="6"/>
      <c r="AB33" s="6"/>
    </row>
    <row r="34" spans="2:28" x14ac:dyDescent="0.25">
      <c r="B34" s="6"/>
      <c r="C34" s="6"/>
      <c r="AB34" s="6"/>
    </row>
    <row r="35" spans="2:28" x14ac:dyDescent="0.25">
      <c r="B35" s="6"/>
    </row>
    <row r="36" spans="2:28" x14ac:dyDescent="0.25">
      <c r="B36" s="6"/>
    </row>
    <row r="37" spans="2:28" x14ac:dyDescent="0.25">
      <c r="B37" s="6"/>
    </row>
    <row r="38" spans="2:28" x14ac:dyDescent="0.25">
      <c r="B38" s="6"/>
    </row>
    <row r="39" spans="2:28" x14ac:dyDescent="0.25">
      <c r="B39" s="6"/>
    </row>
    <row r="40" spans="2:28" x14ac:dyDescent="0.25">
      <c r="B40" s="6"/>
    </row>
    <row r="41" spans="2:28" x14ac:dyDescent="0.25">
      <c r="B41" s="6"/>
    </row>
    <row r="42" spans="2:28" x14ac:dyDescent="0.25">
      <c r="B42" s="6"/>
    </row>
    <row r="43" spans="2:28" x14ac:dyDescent="0.25">
      <c r="B43" s="6"/>
    </row>
    <row r="44" spans="2:28" x14ac:dyDescent="0.25">
      <c r="B44" s="6"/>
    </row>
    <row r="45" spans="2:28" x14ac:dyDescent="0.25">
      <c r="B45" s="6"/>
    </row>
    <row r="46" spans="2:28" x14ac:dyDescent="0.25">
      <c r="B46" s="6"/>
    </row>
    <row r="47" spans="2:28" x14ac:dyDescent="0.25">
      <c r="B47" s="6"/>
    </row>
    <row r="48" spans="2:28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</sheetData>
  <sortState xmlns:xlrd2="http://schemas.microsoft.com/office/spreadsheetml/2017/richdata2" ref="A34:B60">
    <sortCondition ref="B34:B60"/>
  </sortState>
  <conditionalFormatting sqref="AC4:AC30">
    <cfRule type="top10" dxfId="1" priority="2" rank="3"/>
  </conditionalFormatting>
  <conditionalFormatting sqref="E4:E30">
    <cfRule type="top10" dxfId="0" priority="1" rank="4"/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negative="1" xr2:uid="{00000000-0003-0000-0F00-000004000000}">
          <x14:colorSeries theme="1"/>
          <x14:colorNegative theme="6"/>
          <x14:colorAxis rgb="FF000000"/>
          <x14:colorMarkers theme="0"/>
          <x14:colorFirst rgb="FFD00000"/>
          <x14:colorLast rgb="FFD00000"/>
          <x14:colorHigh theme="4"/>
          <x14:colorLow theme="6"/>
          <x14:sparklines>
            <x14:sparkline>
              <xm:f>'Table 6'!G4:AB4</xm:f>
              <xm:sqref>D4</xm:sqref>
            </x14:sparkline>
            <x14:sparkline>
              <xm:f>'Table 6'!G5:AB5</xm:f>
              <xm:sqref>D5</xm:sqref>
            </x14:sparkline>
            <x14:sparkline>
              <xm:f>'Table 6'!G6:AB6</xm:f>
              <xm:sqref>D6</xm:sqref>
            </x14:sparkline>
            <x14:sparkline>
              <xm:f>'Table 6'!G7:AB7</xm:f>
              <xm:sqref>D7</xm:sqref>
            </x14:sparkline>
            <x14:sparkline>
              <xm:f>'Table 6'!G8:AB8</xm:f>
              <xm:sqref>D8</xm:sqref>
            </x14:sparkline>
            <x14:sparkline>
              <xm:f>'Table 6'!G9:AB9</xm:f>
              <xm:sqref>D9</xm:sqref>
            </x14:sparkline>
            <x14:sparkline>
              <xm:f>'Table 6'!G10:AB10</xm:f>
              <xm:sqref>D10</xm:sqref>
            </x14:sparkline>
            <x14:sparkline>
              <xm:f>'Table 6'!G11:AB11</xm:f>
              <xm:sqref>D11</xm:sqref>
            </x14:sparkline>
            <x14:sparkline>
              <xm:f>'Table 6'!G12:AB12</xm:f>
              <xm:sqref>D12</xm:sqref>
            </x14:sparkline>
            <x14:sparkline>
              <xm:f>'Table 6'!G13:AB13</xm:f>
              <xm:sqref>D13</xm:sqref>
            </x14:sparkline>
            <x14:sparkline>
              <xm:f>'Table 6'!G14:AB14</xm:f>
              <xm:sqref>D14</xm:sqref>
            </x14:sparkline>
            <x14:sparkline>
              <xm:f>'Table 6'!G15:AB15</xm:f>
              <xm:sqref>D15</xm:sqref>
            </x14:sparkline>
            <x14:sparkline>
              <xm:f>'Table 6'!G16:AB16</xm:f>
              <xm:sqref>D16</xm:sqref>
            </x14:sparkline>
            <x14:sparkline>
              <xm:f>'Table 6'!G17:AB17</xm:f>
              <xm:sqref>D17</xm:sqref>
            </x14:sparkline>
            <x14:sparkline>
              <xm:f>'Table 6'!G18:AB18</xm:f>
              <xm:sqref>D18</xm:sqref>
            </x14:sparkline>
            <x14:sparkline>
              <xm:f>'Table 6'!G19:AB19</xm:f>
              <xm:sqref>D19</xm:sqref>
            </x14:sparkline>
            <x14:sparkline>
              <xm:f>'Table 6'!G20:AB20</xm:f>
              <xm:sqref>D20</xm:sqref>
            </x14:sparkline>
            <x14:sparkline>
              <xm:f>'Table 6'!G21:AB21</xm:f>
              <xm:sqref>D21</xm:sqref>
            </x14:sparkline>
            <x14:sparkline>
              <xm:f>'Table 6'!G22:AB22</xm:f>
              <xm:sqref>D22</xm:sqref>
            </x14:sparkline>
            <x14:sparkline>
              <xm:f>'Table 6'!G23:AB23</xm:f>
              <xm:sqref>D23</xm:sqref>
            </x14:sparkline>
            <x14:sparkline>
              <xm:f>'Table 6'!G24:AB24</xm:f>
              <xm:sqref>D24</xm:sqref>
            </x14:sparkline>
            <x14:sparkline>
              <xm:f>'Table 6'!G25:AB25</xm:f>
              <xm:sqref>D25</xm:sqref>
            </x14:sparkline>
            <x14:sparkline>
              <xm:f>'Table 6'!G26:AB26</xm:f>
              <xm:sqref>D26</xm:sqref>
            </x14:sparkline>
            <x14:sparkline>
              <xm:f>'Table 6'!G27:AB27</xm:f>
              <xm:sqref>D27</xm:sqref>
            </x14:sparkline>
            <x14:sparkline>
              <xm:f>'Table 6'!G28:AB28</xm:f>
              <xm:sqref>D28</xm:sqref>
            </x14:sparkline>
            <x14:sparkline>
              <xm:f>'Table 6'!G29:AB29</xm:f>
              <xm:sqref>D29</xm:sqref>
            </x14:sparkline>
            <x14:sparkline>
              <xm:f>'Table 6'!G30:AB30</xm:f>
              <xm:sqref>D30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5"/>
  <dimension ref="A1:F44"/>
  <sheetViews>
    <sheetView showGridLines="0" topLeftCell="A14" workbookViewId="0">
      <selection activeCell="A28" sqref="A28"/>
    </sheetView>
  </sheetViews>
  <sheetFormatPr defaultColWidth="9.109375" defaultRowHeight="13.2" x14ac:dyDescent="0.25"/>
  <cols>
    <col min="1" max="1" width="56.6640625" style="3" customWidth="1"/>
    <col min="2" max="5" width="10.6640625" style="3" customWidth="1"/>
    <col min="6" max="11" width="9.109375" style="3"/>
    <col min="12" max="14" width="11.6640625" style="3" customWidth="1"/>
    <col min="15" max="16384" width="9.109375" style="3"/>
  </cols>
  <sheetData>
    <row r="1" spans="1:5" ht="22.8" x14ac:dyDescent="0.4">
      <c r="A1" s="1" t="s">
        <v>113</v>
      </c>
      <c r="B1" s="43"/>
      <c r="C1" s="43"/>
      <c r="D1" s="43"/>
      <c r="E1" s="43"/>
    </row>
    <row r="2" spans="1:5" ht="20.399999999999999" x14ac:dyDescent="0.35">
      <c r="A2" s="2" t="s">
        <v>81</v>
      </c>
      <c r="B2" s="43"/>
      <c r="C2" s="43"/>
      <c r="D2" s="43"/>
      <c r="E2" s="43"/>
    </row>
    <row r="3" spans="1:5" x14ac:dyDescent="0.25">
      <c r="A3" s="43"/>
      <c r="B3" s="43"/>
      <c r="C3" s="43"/>
      <c r="D3" s="43"/>
      <c r="E3" s="43"/>
    </row>
    <row r="4" spans="1:5" x14ac:dyDescent="0.25">
      <c r="A4" s="43"/>
      <c r="B4" s="43"/>
      <c r="C4" s="43"/>
      <c r="D4" s="43"/>
      <c r="E4" s="43"/>
    </row>
    <row r="5" spans="1:5" x14ac:dyDescent="0.25">
      <c r="A5" s="43"/>
      <c r="B5" s="43"/>
      <c r="C5" s="43"/>
      <c r="D5" s="43"/>
      <c r="E5" s="43"/>
    </row>
    <row r="6" spans="1:5" x14ac:dyDescent="0.25">
      <c r="A6" s="43"/>
      <c r="B6" s="43"/>
      <c r="C6" s="43"/>
      <c r="D6" s="43"/>
      <c r="E6" s="43"/>
    </row>
    <row r="7" spans="1:5" x14ac:dyDescent="0.25">
      <c r="A7" s="43"/>
      <c r="B7" s="43"/>
      <c r="C7" s="43"/>
      <c r="D7" s="43"/>
      <c r="E7" s="43"/>
    </row>
    <row r="28" spans="1:1" x14ac:dyDescent="0.25">
      <c r="A28" s="14" t="s">
        <v>162</v>
      </c>
    </row>
    <row r="35" spans="1:6" x14ac:dyDescent="0.25">
      <c r="A35" s="74" t="s">
        <v>52</v>
      </c>
      <c r="B35" s="76" t="s">
        <v>53</v>
      </c>
      <c r="C35" s="77"/>
      <c r="D35" s="76" t="s">
        <v>54</v>
      </c>
      <c r="E35" s="77"/>
    </row>
    <row r="36" spans="1:6" x14ac:dyDescent="0.25">
      <c r="A36" s="75"/>
      <c r="B36" s="44" t="s">
        <v>93</v>
      </c>
      <c r="C36" s="44">
        <v>2023</v>
      </c>
      <c r="D36" s="45" t="s">
        <v>93</v>
      </c>
      <c r="E36" s="45">
        <v>2023</v>
      </c>
    </row>
    <row r="37" spans="1:6" x14ac:dyDescent="0.25">
      <c r="A37" s="46" t="s">
        <v>87</v>
      </c>
      <c r="B37" s="47">
        <v>133.344429346</v>
      </c>
      <c r="C37" s="47">
        <v>436.90556507100001</v>
      </c>
      <c r="D37" s="47">
        <v>8.8904153080191488</v>
      </c>
      <c r="E37" s="47">
        <v>10.576079356774423</v>
      </c>
      <c r="F37" s="6">
        <v>1.6856640487552745</v>
      </c>
    </row>
    <row r="38" spans="1:6" x14ac:dyDescent="0.25">
      <c r="A38" s="48" t="s">
        <v>19</v>
      </c>
      <c r="B38" s="49">
        <v>47.586507900999997</v>
      </c>
      <c r="C38" s="49">
        <v>137.53119207899999</v>
      </c>
      <c r="D38" s="49">
        <v>3.1727146036259626</v>
      </c>
      <c r="E38" s="49">
        <v>3.329188084896372</v>
      </c>
      <c r="F38" s="6">
        <v>0.15647348127040939</v>
      </c>
    </row>
    <row r="39" spans="1:6" x14ac:dyDescent="0.25">
      <c r="A39" s="48" t="s">
        <v>51</v>
      </c>
      <c r="B39" s="49">
        <v>54.105972158999997</v>
      </c>
      <c r="C39" s="49">
        <v>298.65040289799998</v>
      </c>
      <c r="D39" s="49">
        <v>3.6073840166916655</v>
      </c>
      <c r="E39" s="49">
        <v>7.2293662830058407</v>
      </c>
      <c r="F39" s="6">
        <v>3.6219822663141752</v>
      </c>
    </row>
    <row r="40" spans="1:6" x14ac:dyDescent="0.25">
      <c r="A40" s="48" t="s">
        <v>50</v>
      </c>
      <c r="B40" s="49">
        <v>209.686294449</v>
      </c>
      <c r="C40" s="49">
        <v>686.26793391000001</v>
      </c>
      <c r="D40" s="49">
        <v>13.980323371544893</v>
      </c>
      <c r="E40" s="49">
        <v>16.612340764902616</v>
      </c>
      <c r="F40" s="6">
        <v>2.6320173933577227</v>
      </c>
    </row>
    <row r="41" spans="1:6" x14ac:dyDescent="0.25">
      <c r="A41" s="48" t="s">
        <v>88</v>
      </c>
      <c r="B41" s="49">
        <v>597.60561096900005</v>
      </c>
      <c r="C41" s="49">
        <v>1464.903473526</v>
      </c>
      <c r="D41" s="49">
        <v>39.843899726256623</v>
      </c>
      <c r="E41" s="49">
        <v>35.460604360825144</v>
      </c>
      <c r="F41" s="6">
        <v>-4.3832953654314792</v>
      </c>
    </row>
    <row r="42" spans="1:6" x14ac:dyDescent="0.25">
      <c r="A42" s="48" t="s">
        <v>89</v>
      </c>
      <c r="B42" s="49">
        <v>437.06787103099998</v>
      </c>
      <c r="C42" s="49">
        <v>1083.170884549</v>
      </c>
      <c r="D42" s="49">
        <v>29.14043661452666</v>
      </c>
      <c r="E42" s="49">
        <v>26.220085409248895</v>
      </c>
      <c r="F42" s="6">
        <v>-2.9203512052777647</v>
      </c>
    </row>
    <row r="43" spans="1:6" x14ac:dyDescent="0.25">
      <c r="A43" s="48" t="s">
        <v>62</v>
      </c>
      <c r="B43" s="49">
        <v>20.470583851999891</v>
      </c>
      <c r="C43" s="49">
        <v>23.643607579999298</v>
      </c>
      <c r="D43" s="49">
        <v>1.3648263593350383</v>
      </c>
      <c r="E43" s="49">
        <v>0.57233574034670398</v>
      </c>
      <c r="F43" s="6">
        <v>-0.79249061898833428</v>
      </c>
    </row>
    <row r="44" spans="1:6" x14ac:dyDescent="0.25">
      <c r="A44" s="50" t="s">
        <v>63</v>
      </c>
      <c r="B44" s="51">
        <v>1499.8672697070001</v>
      </c>
      <c r="C44" s="51">
        <v>4131.0730596129997</v>
      </c>
      <c r="D44" s="51">
        <v>100</v>
      </c>
      <c r="E44" s="51">
        <v>100</v>
      </c>
      <c r="F44" s="6">
        <v>0</v>
      </c>
    </row>
  </sheetData>
  <mergeCells count="3">
    <mergeCell ref="A35:A36"/>
    <mergeCell ref="B35:C35"/>
    <mergeCell ref="D35:E3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I152"/>
  <sheetViews>
    <sheetView showGridLines="0" topLeftCell="A15" workbookViewId="0">
      <selection activeCell="A33" sqref="A33"/>
    </sheetView>
  </sheetViews>
  <sheetFormatPr defaultRowHeight="13.2" x14ac:dyDescent="0.25"/>
  <cols>
    <col min="1" max="1" width="12.6640625" style="3" customWidth="1"/>
    <col min="2" max="7" width="11.6640625" style="3" customWidth="1"/>
    <col min="8" max="8" width="8.6640625" style="3" customWidth="1"/>
    <col min="9" max="9" width="14.6640625" style="3" customWidth="1"/>
    <col min="10" max="16384" width="8.88671875" style="3"/>
  </cols>
  <sheetData>
    <row r="1" spans="1:9" ht="22.8" x14ac:dyDescent="0.4">
      <c r="A1" s="1" t="s">
        <v>92</v>
      </c>
    </row>
    <row r="2" spans="1:9" ht="20.399999999999999" x14ac:dyDescent="0.35">
      <c r="A2" s="2" t="s">
        <v>81</v>
      </c>
    </row>
    <row r="3" spans="1:9" x14ac:dyDescent="0.25">
      <c r="A3" s="52"/>
      <c r="B3" s="78" t="s">
        <v>55</v>
      </c>
      <c r="C3" s="78"/>
      <c r="D3" s="79" t="s">
        <v>56</v>
      </c>
      <c r="E3" s="78"/>
      <c r="F3" s="79" t="s">
        <v>64</v>
      </c>
      <c r="G3" s="78"/>
      <c r="H3" s="79" t="s">
        <v>72</v>
      </c>
      <c r="I3" s="78"/>
    </row>
    <row r="4" spans="1:9" x14ac:dyDescent="0.25">
      <c r="A4" s="53"/>
      <c r="B4" s="54" t="s">
        <v>93</v>
      </c>
      <c r="C4" s="54">
        <v>2023</v>
      </c>
      <c r="D4" s="55" t="s">
        <v>93</v>
      </c>
      <c r="E4" s="54">
        <v>2023</v>
      </c>
      <c r="F4" s="55" t="s">
        <v>93</v>
      </c>
      <c r="G4" s="54">
        <v>2023</v>
      </c>
      <c r="H4" s="80" t="s">
        <v>94</v>
      </c>
      <c r="I4" s="81"/>
    </row>
    <row r="5" spans="1:9" x14ac:dyDescent="0.25">
      <c r="A5" s="33" t="s">
        <v>73</v>
      </c>
      <c r="B5" s="56">
        <v>15.67051392833678</v>
      </c>
      <c r="C5" s="56">
        <v>21.134633724676636</v>
      </c>
      <c r="D5" s="40">
        <v>82.964659712328171</v>
      </c>
      <c r="E5" s="56">
        <v>78.293030534976651</v>
      </c>
      <c r="F5" s="40">
        <v>1.3648263593350496</v>
      </c>
      <c r="G5" s="56">
        <v>0.57233574034671264</v>
      </c>
      <c r="H5" s="60">
        <v>3.7044895859047848</v>
      </c>
      <c r="I5" s="68" t="s">
        <v>95</v>
      </c>
    </row>
    <row r="6" spans="1:9" x14ac:dyDescent="0.25">
      <c r="A6" s="19" t="s">
        <v>28</v>
      </c>
      <c r="B6" s="57">
        <v>34.778653495546877</v>
      </c>
      <c r="C6" s="57">
        <v>48.460864208946617</v>
      </c>
      <c r="D6" s="41">
        <v>62.974204792585667</v>
      </c>
      <c r="E6" s="57">
        <v>51.433817903709958</v>
      </c>
      <c r="F6" s="41">
        <v>2.2471417118674566</v>
      </c>
      <c r="G6" s="57">
        <v>0.10531788734342484</v>
      </c>
      <c r="H6" s="61">
        <v>1.0613475170798643</v>
      </c>
      <c r="I6" s="69" t="s">
        <v>96</v>
      </c>
    </row>
    <row r="7" spans="1:9" x14ac:dyDescent="0.25">
      <c r="A7" s="19" t="s">
        <v>33</v>
      </c>
      <c r="B7" s="57">
        <v>38.421561694752334</v>
      </c>
      <c r="C7" s="57">
        <v>42.351298182788838</v>
      </c>
      <c r="D7" s="41">
        <v>61.328220285541931</v>
      </c>
      <c r="E7" s="57">
        <v>57.157591857842363</v>
      </c>
      <c r="F7" s="41">
        <v>0.25021801970573421</v>
      </c>
      <c r="G7" s="57">
        <v>0.49110995936879931</v>
      </c>
      <c r="H7" s="61">
        <v>1.3496066073618178</v>
      </c>
      <c r="I7" s="69" t="s">
        <v>97</v>
      </c>
    </row>
    <row r="8" spans="1:9" x14ac:dyDescent="0.25">
      <c r="A8" s="19" t="s">
        <v>34</v>
      </c>
      <c r="B8" s="57">
        <v>30.862430896547348</v>
      </c>
      <c r="C8" s="57">
        <v>39.64932963072517</v>
      </c>
      <c r="D8" s="41">
        <v>69.05179773702956</v>
      </c>
      <c r="E8" s="57">
        <v>60.18052144568918</v>
      </c>
      <c r="F8" s="41">
        <v>8.5771366423092132E-2</v>
      </c>
      <c r="G8" s="57">
        <v>0.17014892358564992</v>
      </c>
      <c r="H8" s="61">
        <v>1.5178193933209383</v>
      </c>
      <c r="I8" s="69" t="s">
        <v>98</v>
      </c>
    </row>
    <row r="9" spans="1:9" x14ac:dyDescent="0.25">
      <c r="A9" s="19" t="s">
        <v>35</v>
      </c>
      <c r="B9" s="57">
        <v>31.786084790041453</v>
      </c>
      <c r="C9" s="57">
        <v>38.056108175082947</v>
      </c>
      <c r="D9" s="41">
        <v>68.035826723150208</v>
      </c>
      <c r="E9" s="57">
        <v>61.907846329736657</v>
      </c>
      <c r="F9" s="41">
        <v>0.17808848680833833</v>
      </c>
      <c r="G9" s="57">
        <v>3.6045495180395903E-2</v>
      </c>
      <c r="H9" s="61">
        <v>1.6267519012958482</v>
      </c>
      <c r="I9" s="69" t="s">
        <v>99</v>
      </c>
    </row>
    <row r="10" spans="1:9" x14ac:dyDescent="0.25">
      <c r="A10" s="19" t="s">
        <v>24</v>
      </c>
      <c r="B10" s="57">
        <v>30.259507656631168</v>
      </c>
      <c r="C10" s="57">
        <v>36.5083444577729</v>
      </c>
      <c r="D10" s="41">
        <v>65.904741218454149</v>
      </c>
      <c r="E10" s="57">
        <v>63.338726575850558</v>
      </c>
      <c r="F10" s="41">
        <v>3.8357511249146832</v>
      </c>
      <c r="G10" s="57">
        <v>0.15292896637654252</v>
      </c>
      <c r="H10" s="61">
        <v>1.7349109502653788</v>
      </c>
      <c r="I10" s="69" t="s">
        <v>100</v>
      </c>
    </row>
    <row r="11" spans="1:9" x14ac:dyDescent="0.25">
      <c r="A11" s="19" t="s">
        <v>39</v>
      </c>
      <c r="B11" s="57">
        <v>31.284401282397724</v>
      </c>
      <c r="C11" s="57">
        <v>33.694393587265424</v>
      </c>
      <c r="D11" s="41">
        <v>68.705001816387195</v>
      </c>
      <c r="E11" s="57">
        <v>65.684355749974671</v>
      </c>
      <c r="F11" s="41">
        <v>1.0596901215080834E-2</v>
      </c>
      <c r="G11" s="57">
        <v>0.62125066275990548</v>
      </c>
      <c r="H11" s="61">
        <v>1.9494149844204243</v>
      </c>
      <c r="I11" s="69" t="s">
        <v>101</v>
      </c>
    </row>
    <row r="12" spans="1:9" x14ac:dyDescent="0.25">
      <c r="A12" s="19" t="s">
        <v>31</v>
      </c>
      <c r="B12" s="57">
        <v>20.650118143763972</v>
      </c>
      <c r="C12" s="57">
        <v>30.580160485489387</v>
      </c>
      <c r="D12" s="41">
        <v>79.318286128678082</v>
      </c>
      <c r="E12" s="57">
        <v>69.048108784754575</v>
      </c>
      <c r="F12" s="41">
        <v>3.1595727557945708E-2</v>
      </c>
      <c r="G12" s="57">
        <v>0.37173072975603816</v>
      </c>
      <c r="H12" s="61">
        <v>2.2579380777781934</v>
      </c>
      <c r="I12" s="69" t="s">
        <v>102</v>
      </c>
    </row>
    <row r="13" spans="1:9" x14ac:dyDescent="0.25">
      <c r="A13" s="19" t="s">
        <v>26</v>
      </c>
      <c r="B13" s="57">
        <v>19.454238796874254</v>
      </c>
      <c r="C13" s="57">
        <v>29.284249417001952</v>
      </c>
      <c r="D13" s="41">
        <v>80.544986764235816</v>
      </c>
      <c r="E13" s="57">
        <v>69.582774855706305</v>
      </c>
      <c r="F13" s="41">
        <v>7.7443888993045107E-4</v>
      </c>
      <c r="G13" s="57">
        <v>1.1329757272917433</v>
      </c>
      <c r="H13" s="61">
        <v>2.3761160432989517</v>
      </c>
      <c r="I13" s="69" t="s">
        <v>103</v>
      </c>
    </row>
    <row r="14" spans="1:9" x14ac:dyDescent="0.25">
      <c r="A14" s="19" t="s">
        <v>29</v>
      </c>
      <c r="B14" s="57">
        <v>21.373853276938839</v>
      </c>
      <c r="C14" s="57">
        <v>28.355633229103528</v>
      </c>
      <c r="D14" s="41">
        <v>78.15798523558388</v>
      </c>
      <c r="E14" s="57">
        <v>70.939593752554273</v>
      </c>
      <c r="F14" s="41">
        <v>0.46816148747728192</v>
      </c>
      <c r="G14" s="57">
        <v>0.7047730183421983</v>
      </c>
      <c r="H14" s="61">
        <v>2.5017813278718672</v>
      </c>
      <c r="I14" s="69" t="s">
        <v>101</v>
      </c>
    </row>
    <row r="15" spans="1:9" x14ac:dyDescent="0.25">
      <c r="A15" s="19" t="s">
        <v>22</v>
      </c>
      <c r="B15" s="57">
        <v>17.484636843634327</v>
      </c>
      <c r="C15" s="57">
        <v>26.708779809798326</v>
      </c>
      <c r="D15" s="41">
        <v>82.284272534337916</v>
      </c>
      <c r="E15" s="57">
        <v>72.898861574187123</v>
      </c>
      <c r="F15" s="41">
        <v>0.23109062202775732</v>
      </c>
      <c r="G15" s="57">
        <v>0.39235861601455113</v>
      </c>
      <c r="H15" s="61">
        <v>2.7293969284004356</v>
      </c>
      <c r="I15" s="69" t="s">
        <v>97</v>
      </c>
    </row>
    <row r="16" spans="1:9" x14ac:dyDescent="0.25">
      <c r="A16" s="19" t="s">
        <v>46</v>
      </c>
      <c r="B16" s="57">
        <v>13.154817024887864</v>
      </c>
      <c r="C16" s="57">
        <v>24.126516722723377</v>
      </c>
      <c r="D16" s="41">
        <v>85.630611647914989</v>
      </c>
      <c r="E16" s="57">
        <v>73.059087211471919</v>
      </c>
      <c r="F16" s="41">
        <v>1.214571327197147</v>
      </c>
      <c r="G16" s="57">
        <v>2.8143960658047043</v>
      </c>
      <c r="H16" s="61">
        <v>3.0281655678319188</v>
      </c>
      <c r="I16" s="69" t="s">
        <v>101</v>
      </c>
    </row>
    <row r="17" spans="1:9" x14ac:dyDescent="0.25">
      <c r="A17" s="19" t="s">
        <v>47</v>
      </c>
      <c r="B17" s="57">
        <v>14.089540340546153</v>
      </c>
      <c r="C17" s="57">
        <v>24.38431831585315</v>
      </c>
      <c r="D17" s="41">
        <v>83.50133406507581</v>
      </c>
      <c r="E17" s="57">
        <v>75.511843703418535</v>
      </c>
      <c r="F17" s="41">
        <v>2.4091255943780379</v>
      </c>
      <c r="G17" s="57">
        <v>0.10383798072831496</v>
      </c>
      <c r="H17" s="61">
        <v>3.096737941381182</v>
      </c>
      <c r="I17" s="69" t="s">
        <v>104</v>
      </c>
    </row>
    <row r="18" spans="1:9" x14ac:dyDescent="0.25">
      <c r="A18" s="19" t="s">
        <v>30</v>
      </c>
      <c r="B18" s="57">
        <v>15.897000007187586</v>
      </c>
      <c r="C18" s="57">
        <v>22.413663106597923</v>
      </c>
      <c r="D18" s="41">
        <v>83.521106018263907</v>
      </c>
      <c r="E18" s="57">
        <v>76.238171512847202</v>
      </c>
      <c r="F18" s="41">
        <v>0.58189397454850678</v>
      </c>
      <c r="G18" s="57">
        <v>1.3481653805548746</v>
      </c>
      <c r="H18" s="61">
        <v>3.401415072148779</v>
      </c>
      <c r="I18" s="69" t="s">
        <v>105</v>
      </c>
    </row>
    <row r="19" spans="1:9" x14ac:dyDescent="0.25">
      <c r="A19" s="19" t="s">
        <v>42</v>
      </c>
      <c r="B19" s="57">
        <v>12.021305387196843</v>
      </c>
      <c r="C19" s="57">
        <v>21.772979590292817</v>
      </c>
      <c r="D19" s="41">
        <v>87.869257273407939</v>
      </c>
      <c r="E19" s="57">
        <v>77.911097309541873</v>
      </c>
      <c r="F19" s="41">
        <v>0.10943733939521749</v>
      </c>
      <c r="G19" s="57">
        <v>0.31592310016531044</v>
      </c>
      <c r="H19" s="61">
        <v>3.5783387839245235</v>
      </c>
      <c r="I19" s="69" t="s">
        <v>99</v>
      </c>
    </row>
    <row r="20" spans="1:9" x14ac:dyDescent="0.25">
      <c r="A20" s="19" t="s">
        <v>23</v>
      </c>
      <c r="B20" s="57">
        <v>21.339935516667595</v>
      </c>
      <c r="C20" s="57">
        <v>21.613111104869681</v>
      </c>
      <c r="D20" s="41">
        <v>77.054742112532949</v>
      </c>
      <c r="E20" s="57">
        <v>78.34333932423543</v>
      </c>
      <c r="F20" s="41">
        <v>1.6053223707994562</v>
      </c>
      <c r="G20" s="57">
        <v>4.35495708948892E-2</v>
      </c>
      <c r="H20" s="61">
        <v>3.6248062087916524</v>
      </c>
      <c r="I20" s="69" t="s">
        <v>99</v>
      </c>
    </row>
    <row r="21" spans="1:9" x14ac:dyDescent="0.25">
      <c r="A21" s="19" t="s">
        <v>41</v>
      </c>
      <c r="B21" s="57">
        <v>14.513502178290263</v>
      </c>
      <c r="C21" s="57">
        <v>18.878458410659018</v>
      </c>
      <c r="D21" s="41">
        <v>85.465185032919749</v>
      </c>
      <c r="E21" s="57">
        <v>81.05588472046216</v>
      </c>
      <c r="F21" s="41">
        <v>2.1312788789987991E-2</v>
      </c>
      <c r="G21" s="57">
        <v>6.5656868878821939E-2</v>
      </c>
      <c r="H21" s="61">
        <v>4.2935648111339946</v>
      </c>
      <c r="I21" s="69" t="s">
        <v>106</v>
      </c>
    </row>
    <row r="22" spans="1:9" x14ac:dyDescent="0.25">
      <c r="A22" s="19" t="s">
        <v>44</v>
      </c>
      <c r="B22" s="57">
        <v>4.5666104220771109</v>
      </c>
      <c r="C22" s="57">
        <v>16.995505729317991</v>
      </c>
      <c r="D22" s="41">
        <v>95.223000069311155</v>
      </c>
      <c r="E22" s="57">
        <v>82.906222110108729</v>
      </c>
      <c r="F22" s="41">
        <v>0.21038950861173422</v>
      </c>
      <c r="G22" s="57">
        <v>9.8272160573280587E-2</v>
      </c>
      <c r="H22" s="61">
        <v>4.8781262193976298</v>
      </c>
      <c r="I22" s="69" t="s">
        <v>107</v>
      </c>
    </row>
    <row r="23" spans="1:9" x14ac:dyDescent="0.25">
      <c r="A23" s="19" t="s">
        <v>32</v>
      </c>
      <c r="B23" s="57">
        <v>10.216041565599133</v>
      </c>
      <c r="C23" s="57">
        <v>16.378510779973862</v>
      </c>
      <c r="D23" s="41">
        <v>87.938726876840789</v>
      </c>
      <c r="E23" s="57">
        <v>83.076533272333094</v>
      </c>
      <c r="F23" s="41">
        <v>1.8452315575600782</v>
      </c>
      <c r="G23" s="57">
        <v>0.5449559476930439</v>
      </c>
      <c r="H23" s="61">
        <v>5.0722885852303161</v>
      </c>
      <c r="I23" s="69" t="s">
        <v>108</v>
      </c>
    </row>
    <row r="24" spans="1:9" x14ac:dyDescent="0.25">
      <c r="A24" s="19" t="s">
        <v>40</v>
      </c>
      <c r="B24" s="57">
        <v>11.906998226317437</v>
      </c>
      <c r="C24" s="57">
        <v>16.250667801030406</v>
      </c>
      <c r="D24" s="41">
        <v>87.480630814849619</v>
      </c>
      <c r="E24" s="57">
        <v>82.628985246552077</v>
      </c>
      <c r="F24" s="41">
        <v>0.61237095883294401</v>
      </c>
      <c r="G24" s="57">
        <v>1.1203469524175169</v>
      </c>
      <c r="H24" s="61">
        <v>5.0846516745184358</v>
      </c>
      <c r="I24" s="69" t="s">
        <v>109</v>
      </c>
    </row>
    <row r="25" spans="1:9" x14ac:dyDescent="0.25">
      <c r="A25" s="19" t="s">
        <v>43</v>
      </c>
      <c r="B25" s="57">
        <v>12.48084226644584</v>
      </c>
      <c r="C25" s="57">
        <v>15.00923457382744</v>
      </c>
      <c r="D25" s="41">
        <v>87.366468684445195</v>
      </c>
      <c r="E25" s="57">
        <v>84.818009431930136</v>
      </c>
      <c r="F25" s="41">
        <v>0.15268904910896453</v>
      </c>
      <c r="G25" s="57">
        <v>0.17275599424242394</v>
      </c>
      <c r="H25" s="61">
        <v>5.6510549565154182</v>
      </c>
      <c r="I25" s="69" t="s">
        <v>104</v>
      </c>
    </row>
    <row r="26" spans="1:9" x14ac:dyDescent="0.25">
      <c r="A26" s="19" t="s">
        <v>36</v>
      </c>
      <c r="B26" s="57">
        <v>9.4961775644085549</v>
      </c>
      <c r="C26" s="57">
        <v>14.614384208954053</v>
      </c>
      <c r="D26" s="41">
        <v>89.648726397829762</v>
      </c>
      <c r="E26" s="57">
        <v>84.849243215941542</v>
      </c>
      <c r="F26" s="41">
        <v>0.85509603776168319</v>
      </c>
      <c r="G26" s="57">
        <v>0.53637257510440506</v>
      </c>
      <c r="H26" s="61">
        <v>5.8058719411492863</v>
      </c>
      <c r="I26" s="69" t="s">
        <v>110</v>
      </c>
    </row>
    <row r="27" spans="1:9" x14ac:dyDescent="0.25">
      <c r="A27" s="19" t="s">
        <v>25</v>
      </c>
      <c r="B27" s="57">
        <v>9.6111643869558634</v>
      </c>
      <c r="C27" s="57">
        <v>13.638860224154401</v>
      </c>
      <c r="D27" s="41">
        <v>87.418157097778433</v>
      </c>
      <c r="E27" s="57">
        <v>85.793757061066984</v>
      </c>
      <c r="F27" s="41">
        <v>2.9706785152657034</v>
      </c>
      <c r="G27" s="57">
        <v>0.56738271477861524</v>
      </c>
      <c r="H27" s="61">
        <v>6.2903905202522985</v>
      </c>
      <c r="I27" s="69" t="s">
        <v>97</v>
      </c>
    </row>
    <row r="28" spans="1:9" x14ac:dyDescent="0.25">
      <c r="A28" s="19" t="s">
        <v>37</v>
      </c>
      <c r="B28" s="57">
        <v>9.5872534070640079</v>
      </c>
      <c r="C28" s="57">
        <v>12.726358024534083</v>
      </c>
      <c r="D28" s="41">
        <v>89.199224921840596</v>
      </c>
      <c r="E28" s="57">
        <v>87.01764175070717</v>
      </c>
      <c r="F28" s="41">
        <v>1.2135216710953962</v>
      </c>
      <c r="G28" s="57">
        <v>0.25600022475874695</v>
      </c>
      <c r="H28" s="61">
        <v>6.8375918375825293</v>
      </c>
      <c r="I28" s="69" t="s">
        <v>106</v>
      </c>
    </row>
    <row r="29" spans="1:9" x14ac:dyDescent="0.25">
      <c r="A29" s="19" t="s">
        <v>38</v>
      </c>
      <c r="B29" s="57">
        <v>1.598180834804084</v>
      </c>
      <c r="C29" s="57">
        <v>11.651488423507228</v>
      </c>
      <c r="D29" s="41">
        <v>98.30492615925678</v>
      </c>
      <c r="E29" s="57">
        <v>86.698761197931205</v>
      </c>
      <c r="F29" s="41">
        <v>9.6893005939135746E-2</v>
      </c>
      <c r="G29" s="57">
        <v>1.649750378561567</v>
      </c>
      <c r="H29" s="61">
        <v>7.4410030758828931</v>
      </c>
      <c r="I29" s="69" t="s">
        <v>104</v>
      </c>
    </row>
    <row r="30" spans="1:9" x14ac:dyDescent="0.25">
      <c r="A30" s="19" t="s">
        <v>45</v>
      </c>
      <c r="B30" s="57">
        <v>13.476878292918522</v>
      </c>
      <c r="C30" s="57">
        <v>11.285357895761932</v>
      </c>
      <c r="D30" s="41">
        <v>86.486375471776071</v>
      </c>
      <c r="E30" s="57">
        <v>88.474142022341766</v>
      </c>
      <c r="F30" s="41">
        <v>3.6746235305406216E-2</v>
      </c>
      <c r="G30" s="57">
        <v>0.24050008189630212</v>
      </c>
      <c r="H30" s="61">
        <v>7.8397285083503707</v>
      </c>
      <c r="I30" s="69" t="s">
        <v>111</v>
      </c>
    </row>
    <row r="31" spans="1:9" x14ac:dyDescent="0.25">
      <c r="A31" s="19" t="s">
        <v>65</v>
      </c>
      <c r="B31" s="57">
        <v>9.8054712511413182</v>
      </c>
      <c r="C31" s="57">
        <v>9.8382030459897702</v>
      </c>
      <c r="D31" s="41">
        <v>90.042495406378649</v>
      </c>
      <c r="E31" s="57">
        <v>89.578045294955473</v>
      </c>
      <c r="F31" s="41">
        <v>0.15203334248003308</v>
      </c>
      <c r="G31" s="57">
        <v>0.5837516590547569</v>
      </c>
      <c r="H31" s="61">
        <v>9.1051226404062788</v>
      </c>
      <c r="I31" s="69" t="s">
        <v>112</v>
      </c>
    </row>
    <row r="32" spans="1:9" x14ac:dyDescent="0.25">
      <c r="A32" s="26" t="s">
        <v>27</v>
      </c>
      <c r="B32" s="58">
        <v>6.2419002627586355</v>
      </c>
      <c r="C32" s="58">
        <v>8.3176801509678455</v>
      </c>
      <c r="D32" s="59">
        <v>90.560976640188954</v>
      </c>
      <c r="E32" s="58">
        <v>91.654296383745177</v>
      </c>
      <c r="F32" s="59">
        <v>3.19712309705241</v>
      </c>
      <c r="G32" s="58">
        <v>2.8023465286977967E-2</v>
      </c>
      <c r="H32" s="62">
        <v>11.019213857734153</v>
      </c>
      <c r="I32" s="70" t="s">
        <v>112</v>
      </c>
    </row>
    <row r="33" spans="1:5" x14ac:dyDescent="0.25">
      <c r="A33" s="14" t="s">
        <v>162</v>
      </c>
    </row>
    <row r="44" spans="1:5" x14ac:dyDescent="0.25">
      <c r="A44" s="5"/>
      <c r="B44" s="5"/>
      <c r="D44" s="5"/>
      <c r="E44" s="5"/>
    </row>
    <row r="45" spans="1:5" x14ac:dyDescent="0.25">
      <c r="A45" s="5"/>
      <c r="B45" s="5"/>
      <c r="D45" s="5"/>
      <c r="E45" s="5"/>
    </row>
    <row r="46" spans="1:5" x14ac:dyDescent="0.25">
      <c r="A46" s="5"/>
      <c r="B46" s="5"/>
      <c r="D46" s="5"/>
      <c r="E46" s="5"/>
    </row>
    <row r="47" spans="1:5" x14ac:dyDescent="0.25">
      <c r="A47" s="5"/>
      <c r="B47" s="5"/>
      <c r="D47" s="5"/>
      <c r="E47" s="5"/>
    </row>
    <row r="48" spans="1:5" x14ac:dyDescent="0.25">
      <c r="A48" s="5"/>
      <c r="B48" s="5"/>
      <c r="D48" s="5"/>
      <c r="E48" s="5"/>
    </row>
    <row r="49" spans="1:5" x14ac:dyDescent="0.25">
      <c r="A49" s="5"/>
      <c r="B49" s="5"/>
      <c r="D49" s="5"/>
      <c r="E49" s="5"/>
    </row>
    <row r="50" spans="1:5" x14ac:dyDescent="0.25">
      <c r="A50" s="5"/>
      <c r="B50" s="5"/>
      <c r="D50" s="5"/>
      <c r="E50" s="5"/>
    </row>
    <row r="51" spans="1:5" x14ac:dyDescent="0.25">
      <c r="A51" s="5"/>
      <c r="B51" s="5"/>
      <c r="D51" s="5"/>
      <c r="E51" s="5"/>
    </row>
    <row r="52" spans="1:5" x14ac:dyDescent="0.25">
      <c r="A52" s="5"/>
      <c r="B52" s="5"/>
      <c r="D52" s="5"/>
      <c r="E52" s="5"/>
    </row>
    <row r="53" spans="1:5" x14ac:dyDescent="0.25">
      <c r="A53" s="5"/>
      <c r="B53" s="5"/>
      <c r="D53" s="5"/>
      <c r="E53" s="5"/>
    </row>
    <row r="54" spans="1:5" x14ac:dyDescent="0.25">
      <c r="A54" s="5"/>
      <c r="B54" s="5"/>
      <c r="D54" s="5"/>
      <c r="E54" s="5"/>
    </row>
    <row r="55" spans="1:5" x14ac:dyDescent="0.25">
      <c r="A55" s="5"/>
      <c r="B55" s="5"/>
      <c r="D55" s="5"/>
      <c r="E55" s="5"/>
    </row>
    <row r="56" spans="1:5" x14ac:dyDescent="0.25">
      <c r="A56" s="5"/>
      <c r="B56" s="5"/>
      <c r="D56" s="5"/>
      <c r="E56" s="5"/>
    </row>
    <row r="57" spans="1:5" x14ac:dyDescent="0.25">
      <c r="A57" s="5"/>
      <c r="B57" s="5"/>
      <c r="D57" s="5"/>
      <c r="E57" s="5"/>
    </row>
    <row r="58" spans="1:5" x14ac:dyDescent="0.25">
      <c r="A58" s="5"/>
      <c r="B58" s="5"/>
      <c r="D58" s="5"/>
      <c r="E58" s="5"/>
    </row>
    <row r="59" spans="1:5" x14ac:dyDescent="0.25">
      <c r="A59" s="5"/>
      <c r="B59" s="5"/>
      <c r="D59" s="5"/>
      <c r="E59" s="5"/>
    </row>
    <row r="60" spans="1:5" x14ac:dyDescent="0.25">
      <c r="A60" s="5"/>
      <c r="B60" s="5"/>
      <c r="D60" s="5"/>
      <c r="E60" s="5"/>
    </row>
    <row r="61" spans="1:5" x14ac:dyDescent="0.25">
      <c r="A61" s="5"/>
      <c r="B61" s="5"/>
      <c r="D61" s="5"/>
      <c r="E61" s="5"/>
    </row>
    <row r="62" spans="1:5" x14ac:dyDescent="0.25">
      <c r="A62" s="5"/>
      <c r="B62" s="5"/>
      <c r="D62" s="5"/>
      <c r="E62" s="5"/>
    </row>
    <row r="63" spans="1:5" x14ac:dyDescent="0.25">
      <c r="A63" s="5"/>
      <c r="B63" s="5"/>
      <c r="D63" s="5"/>
      <c r="E63" s="5"/>
    </row>
    <row r="64" spans="1:5" x14ac:dyDescent="0.25">
      <c r="A64" s="5"/>
      <c r="B64" s="5"/>
      <c r="D64" s="5"/>
      <c r="E64" s="5"/>
    </row>
    <row r="65" spans="1:5" x14ac:dyDescent="0.25">
      <c r="A65" s="5"/>
      <c r="B65" s="5"/>
      <c r="D65" s="5"/>
      <c r="E65" s="5"/>
    </row>
    <row r="66" spans="1:5" x14ac:dyDescent="0.25">
      <c r="A66" s="5"/>
      <c r="B66" s="5"/>
      <c r="D66" s="5"/>
      <c r="E66" s="5"/>
    </row>
    <row r="67" spans="1:5" x14ac:dyDescent="0.25">
      <c r="A67" s="5"/>
      <c r="B67" s="5"/>
      <c r="D67" s="5"/>
      <c r="E67" s="5"/>
    </row>
    <row r="68" spans="1:5" x14ac:dyDescent="0.25">
      <c r="A68" s="5"/>
      <c r="B68" s="5"/>
      <c r="D68" s="5"/>
      <c r="E68" s="5"/>
    </row>
    <row r="69" spans="1:5" x14ac:dyDescent="0.25">
      <c r="A69" s="5"/>
      <c r="B69" s="5"/>
      <c r="D69" s="5"/>
      <c r="E69" s="5"/>
    </row>
    <row r="70" spans="1:5" x14ac:dyDescent="0.25">
      <c r="A70" s="5"/>
      <c r="B70" s="5"/>
      <c r="D70" s="5"/>
      <c r="E70" s="5"/>
    </row>
    <row r="71" spans="1:5" x14ac:dyDescent="0.25">
      <c r="A71" s="5"/>
      <c r="B71" s="5"/>
      <c r="D71" s="5"/>
      <c r="E71" s="5"/>
    </row>
    <row r="72" spans="1:5" x14ac:dyDescent="0.25">
      <c r="A72" s="5"/>
      <c r="B72" s="5"/>
      <c r="D72" s="5"/>
      <c r="E72" s="5"/>
    </row>
    <row r="84" spans="1:5" x14ac:dyDescent="0.25">
      <c r="A84" s="5"/>
      <c r="B84" s="5"/>
      <c r="D84" s="5"/>
      <c r="E84" s="5"/>
    </row>
    <row r="85" spans="1:5" x14ac:dyDescent="0.25">
      <c r="A85" s="5"/>
      <c r="B85" s="5"/>
      <c r="D85" s="5"/>
      <c r="E85" s="5"/>
    </row>
    <row r="86" spans="1:5" x14ac:dyDescent="0.25">
      <c r="A86" s="5"/>
      <c r="B86" s="5"/>
      <c r="D86" s="5"/>
      <c r="E86" s="5"/>
    </row>
    <row r="87" spans="1:5" x14ac:dyDescent="0.25">
      <c r="A87" s="5"/>
      <c r="B87" s="5"/>
      <c r="D87" s="5"/>
      <c r="E87" s="5"/>
    </row>
    <row r="88" spans="1:5" x14ac:dyDescent="0.25">
      <c r="A88" s="5"/>
      <c r="B88" s="5"/>
      <c r="D88" s="5"/>
      <c r="E88" s="5"/>
    </row>
    <row r="89" spans="1:5" x14ac:dyDescent="0.25">
      <c r="A89" s="5"/>
      <c r="B89" s="5"/>
      <c r="D89" s="5"/>
      <c r="E89" s="5"/>
    </row>
    <row r="90" spans="1:5" x14ac:dyDescent="0.25">
      <c r="A90" s="5"/>
      <c r="B90" s="5"/>
      <c r="D90" s="5"/>
      <c r="E90" s="5"/>
    </row>
    <row r="91" spans="1:5" x14ac:dyDescent="0.25">
      <c r="A91" s="5"/>
      <c r="B91" s="5"/>
      <c r="D91" s="5"/>
      <c r="E91" s="5"/>
    </row>
    <row r="92" spans="1:5" x14ac:dyDescent="0.25">
      <c r="A92" s="5"/>
      <c r="B92" s="5"/>
      <c r="D92" s="5"/>
      <c r="E92" s="5"/>
    </row>
    <row r="93" spans="1:5" x14ac:dyDescent="0.25">
      <c r="A93" s="5"/>
      <c r="B93" s="5"/>
      <c r="D93" s="5"/>
      <c r="E93" s="5"/>
    </row>
    <row r="94" spans="1:5" x14ac:dyDescent="0.25">
      <c r="A94" s="5"/>
      <c r="B94" s="5"/>
      <c r="D94" s="5"/>
      <c r="E94" s="5"/>
    </row>
    <row r="95" spans="1:5" x14ac:dyDescent="0.25">
      <c r="A95" s="5"/>
      <c r="B95" s="5"/>
      <c r="D95" s="5"/>
      <c r="E95" s="5"/>
    </row>
    <row r="96" spans="1:5" x14ac:dyDescent="0.25">
      <c r="A96" s="5"/>
      <c r="B96" s="5"/>
      <c r="D96" s="5"/>
      <c r="E96" s="5"/>
    </row>
    <row r="97" spans="1:5" x14ac:dyDescent="0.25">
      <c r="A97" s="5"/>
      <c r="B97" s="5"/>
      <c r="D97" s="5"/>
      <c r="E97" s="5"/>
    </row>
    <row r="98" spans="1:5" x14ac:dyDescent="0.25">
      <c r="A98" s="5"/>
      <c r="B98" s="5"/>
      <c r="D98" s="5"/>
      <c r="E98" s="5"/>
    </row>
    <row r="99" spans="1:5" x14ac:dyDescent="0.25">
      <c r="A99" s="5"/>
      <c r="B99" s="5"/>
      <c r="D99" s="5"/>
      <c r="E99" s="5"/>
    </row>
    <row r="100" spans="1:5" x14ac:dyDescent="0.25">
      <c r="A100" s="5"/>
      <c r="B100" s="5"/>
      <c r="D100" s="5"/>
      <c r="E100" s="5"/>
    </row>
    <row r="101" spans="1:5" x14ac:dyDescent="0.25">
      <c r="A101" s="5"/>
      <c r="B101" s="5"/>
      <c r="D101" s="5"/>
      <c r="E101" s="5"/>
    </row>
    <row r="102" spans="1:5" x14ac:dyDescent="0.25">
      <c r="A102" s="5"/>
      <c r="B102" s="5"/>
      <c r="D102" s="5"/>
      <c r="E102" s="5"/>
    </row>
    <row r="103" spans="1:5" x14ac:dyDescent="0.25">
      <c r="A103" s="5"/>
      <c r="B103" s="5"/>
      <c r="D103" s="5"/>
      <c r="E103" s="5"/>
    </row>
    <row r="104" spans="1:5" x14ac:dyDescent="0.25">
      <c r="A104" s="5"/>
      <c r="B104" s="5"/>
      <c r="D104" s="5"/>
      <c r="E104" s="5"/>
    </row>
    <row r="105" spans="1:5" x14ac:dyDescent="0.25">
      <c r="A105" s="5"/>
      <c r="B105" s="5"/>
      <c r="D105" s="5"/>
      <c r="E105" s="5"/>
    </row>
    <row r="106" spans="1:5" x14ac:dyDescent="0.25">
      <c r="A106" s="5"/>
      <c r="B106" s="5"/>
      <c r="D106" s="5"/>
      <c r="E106" s="5"/>
    </row>
    <row r="107" spans="1:5" x14ac:dyDescent="0.25">
      <c r="A107" s="5"/>
      <c r="B107" s="5"/>
      <c r="D107" s="5"/>
      <c r="E107" s="5"/>
    </row>
    <row r="108" spans="1:5" x14ac:dyDescent="0.25">
      <c r="A108" s="5"/>
      <c r="B108" s="5"/>
      <c r="D108" s="5"/>
      <c r="E108" s="5"/>
    </row>
    <row r="109" spans="1:5" x14ac:dyDescent="0.25">
      <c r="A109" s="5"/>
      <c r="B109" s="5"/>
      <c r="D109" s="5"/>
      <c r="E109" s="5"/>
    </row>
    <row r="110" spans="1:5" x14ac:dyDescent="0.25">
      <c r="A110" s="5"/>
      <c r="B110" s="5"/>
      <c r="D110" s="5"/>
      <c r="E110" s="5"/>
    </row>
    <row r="111" spans="1:5" x14ac:dyDescent="0.25">
      <c r="A111" s="5"/>
      <c r="B111" s="5"/>
      <c r="D111" s="5"/>
      <c r="E111" s="5"/>
    </row>
    <row r="112" spans="1:5" x14ac:dyDescent="0.25">
      <c r="A112" s="5"/>
      <c r="B112" s="5"/>
      <c r="D112" s="5"/>
      <c r="E112" s="5"/>
    </row>
    <row r="124" spans="1:5" x14ac:dyDescent="0.25">
      <c r="A124" s="5"/>
      <c r="B124" s="5"/>
      <c r="D124" s="5"/>
      <c r="E124" s="5"/>
    </row>
    <row r="125" spans="1:5" x14ac:dyDescent="0.25">
      <c r="A125" s="5"/>
      <c r="B125" s="5"/>
      <c r="D125" s="5"/>
      <c r="E125" s="5"/>
    </row>
    <row r="126" spans="1:5" x14ac:dyDescent="0.25">
      <c r="A126" s="5"/>
      <c r="B126" s="5"/>
      <c r="D126" s="5"/>
      <c r="E126" s="5"/>
    </row>
    <row r="127" spans="1:5" x14ac:dyDescent="0.25">
      <c r="A127" s="5"/>
      <c r="B127" s="5"/>
      <c r="D127" s="5"/>
      <c r="E127" s="5"/>
    </row>
    <row r="128" spans="1:5" x14ac:dyDescent="0.25">
      <c r="A128" s="5"/>
      <c r="B128" s="5"/>
      <c r="D128" s="5"/>
      <c r="E128" s="5"/>
    </row>
    <row r="129" spans="1:5" x14ac:dyDescent="0.25">
      <c r="A129" s="5"/>
      <c r="B129" s="5"/>
      <c r="D129" s="5"/>
      <c r="E129" s="5"/>
    </row>
    <row r="130" spans="1:5" x14ac:dyDescent="0.25">
      <c r="A130" s="5"/>
      <c r="B130" s="5"/>
      <c r="D130" s="5"/>
      <c r="E130" s="5"/>
    </row>
    <row r="131" spans="1:5" x14ac:dyDescent="0.25">
      <c r="A131" s="5"/>
      <c r="B131" s="5"/>
      <c r="D131" s="5"/>
      <c r="E131" s="5"/>
    </row>
    <row r="132" spans="1:5" x14ac:dyDescent="0.25">
      <c r="A132" s="5"/>
      <c r="B132" s="5"/>
      <c r="D132" s="5"/>
      <c r="E132" s="5"/>
    </row>
    <row r="133" spans="1:5" x14ac:dyDescent="0.25">
      <c r="A133" s="5"/>
      <c r="B133" s="5"/>
      <c r="D133" s="5"/>
      <c r="E133" s="5"/>
    </row>
    <row r="134" spans="1:5" x14ac:dyDescent="0.25">
      <c r="A134" s="5"/>
      <c r="B134" s="5"/>
      <c r="D134" s="5"/>
      <c r="E134" s="5"/>
    </row>
    <row r="135" spans="1:5" x14ac:dyDescent="0.25">
      <c r="A135" s="5"/>
      <c r="B135" s="5"/>
      <c r="D135" s="5"/>
      <c r="E135" s="5"/>
    </row>
    <row r="136" spans="1:5" x14ac:dyDescent="0.25">
      <c r="A136" s="5"/>
      <c r="B136" s="5"/>
      <c r="D136" s="5"/>
      <c r="E136" s="5"/>
    </row>
    <row r="137" spans="1:5" x14ac:dyDescent="0.25">
      <c r="A137" s="5"/>
      <c r="B137" s="5"/>
      <c r="D137" s="5"/>
      <c r="E137" s="5"/>
    </row>
    <row r="138" spans="1:5" x14ac:dyDescent="0.25">
      <c r="A138" s="5"/>
      <c r="B138" s="5"/>
      <c r="D138" s="5"/>
      <c r="E138" s="5"/>
    </row>
    <row r="139" spans="1:5" x14ac:dyDescent="0.25">
      <c r="A139" s="5"/>
      <c r="B139" s="5"/>
      <c r="D139" s="5"/>
      <c r="E139" s="5"/>
    </row>
    <row r="140" spans="1:5" x14ac:dyDescent="0.25">
      <c r="A140" s="5"/>
      <c r="B140" s="5"/>
      <c r="D140" s="5"/>
      <c r="E140" s="5"/>
    </row>
    <row r="141" spans="1:5" x14ac:dyDescent="0.25">
      <c r="A141" s="5"/>
      <c r="B141" s="5"/>
      <c r="D141" s="5"/>
      <c r="E141" s="5"/>
    </row>
    <row r="142" spans="1:5" x14ac:dyDescent="0.25">
      <c r="A142" s="5"/>
      <c r="B142" s="5"/>
      <c r="D142" s="5"/>
      <c r="E142" s="5"/>
    </row>
    <row r="143" spans="1:5" x14ac:dyDescent="0.25">
      <c r="A143" s="5"/>
      <c r="B143" s="5"/>
      <c r="D143" s="5"/>
      <c r="E143" s="5"/>
    </row>
    <row r="144" spans="1:5" x14ac:dyDescent="0.25">
      <c r="A144" s="5"/>
      <c r="B144" s="5"/>
      <c r="D144" s="5"/>
      <c r="E144" s="5"/>
    </row>
    <row r="145" spans="1:5" x14ac:dyDescent="0.25">
      <c r="A145" s="5"/>
      <c r="B145" s="5"/>
      <c r="D145" s="5"/>
      <c r="E145" s="5"/>
    </row>
    <row r="146" spans="1:5" x14ac:dyDescent="0.25">
      <c r="A146" s="5"/>
      <c r="B146" s="5"/>
      <c r="D146" s="5"/>
      <c r="E146" s="5"/>
    </row>
    <row r="147" spans="1:5" x14ac:dyDescent="0.25">
      <c r="A147" s="5"/>
      <c r="B147" s="5"/>
      <c r="D147" s="5"/>
      <c r="E147" s="5"/>
    </row>
    <row r="148" spans="1:5" x14ac:dyDescent="0.25">
      <c r="A148" s="5"/>
      <c r="B148" s="5"/>
      <c r="D148" s="5"/>
      <c r="E148" s="5"/>
    </row>
    <row r="149" spans="1:5" x14ac:dyDescent="0.25">
      <c r="A149" s="5"/>
      <c r="B149" s="5"/>
      <c r="D149" s="5"/>
      <c r="E149" s="5"/>
    </row>
    <row r="150" spans="1:5" x14ac:dyDescent="0.25">
      <c r="A150" s="5"/>
      <c r="B150" s="5"/>
      <c r="D150" s="5"/>
      <c r="E150" s="5"/>
    </row>
    <row r="151" spans="1:5" x14ac:dyDescent="0.25">
      <c r="A151" s="5"/>
      <c r="B151" s="5"/>
      <c r="D151" s="5"/>
      <c r="E151" s="5"/>
    </row>
    <row r="152" spans="1:5" x14ac:dyDescent="0.25">
      <c r="A152" s="5"/>
      <c r="B152" s="5"/>
      <c r="D152" s="5"/>
      <c r="E152" s="5"/>
    </row>
  </sheetData>
  <sortState xmlns:xlrd2="http://schemas.microsoft.com/office/spreadsheetml/2017/richdata2" ref="A6:H32">
    <sortCondition ref="H6:H32"/>
  </sortState>
  <mergeCells count="5">
    <mergeCell ref="B3:C3"/>
    <mergeCell ref="D3:E3"/>
    <mergeCell ref="F3:G3"/>
    <mergeCell ref="H3:I3"/>
    <mergeCell ref="H4:I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Fig1</vt:lpstr>
      <vt:lpstr>Fig 2</vt:lpstr>
      <vt:lpstr>Table 1</vt:lpstr>
      <vt:lpstr>Fig 3</vt:lpstr>
      <vt:lpstr>Fig 4</vt:lpstr>
      <vt:lpstr>Table 2</vt:lpstr>
      <vt:lpstr>Table 3</vt:lpstr>
      <vt:lpstr>Table 4</vt:lpstr>
      <vt:lpstr>Table 5</vt:lpstr>
      <vt:lpstr>Fig 5</vt:lpstr>
      <vt:lpstr>Table 6</vt:lpstr>
      <vt:lpstr>Fig 6</vt:lpstr>
      <vt:lpstr>Table 7</vt:lpstr>
      <vt:lpstr>fig_1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2016-10-28T07:29:54Z</dcterms:created>
  <dcterms:modified xsi:type="dcterms:W3CDTF">2024-12-20T11:00:19Z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2024-04-18T12:37:05Z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563eaa65-7802-4d6e-be9c-51e0178217e6</vt:lpwstr>
  </property>
  <property fmtid="{D5CDD505-2E9C-101B-9397-08002B2CF9AE}" pid="8" name="MSIP_Label_6bd9ddd1-4d20-43f6-abfa-fc3c07406f94_ContentBits">
    <vt:lpwstr>0</vt:lpwstr>
  </property>
</Properties>
</file>